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A7C2474A-CA5C-4085-B033-816FDAA8C8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3" r:id="rId1"/>
    <sheet name="Graphs 1" sheetId="7" r:id="rId2"/>
    <sheet name="Active 2" sheetId="1" r:id="rId3"/>
    <sheet name="A(3)" sheetId="2" r:id="rId4"/>
    <sheet name="BAv" sheetId="4" r:id="rId5"/>
    <sheet name="O-C Gateway" sheetId="5" r:id="rId6"/>
    <sheet name="Sheet3" sheetId="6" r:id="rId7"/>
  </sheets>
  <definedNames>
    <definedName name="solver_adj" localSheetId="3">'A(3)'!$AC$3:$AC$10</definedName>
    <definedName name="solver_adj" localSheetId="0">'Active 1'!$AC$5:$AC$7</definedName>
    <definedName name="solver_cvg" localSheetId="3">0.0001</definedName>
    <definedName name="solver_cvg" localSheetId="0">0.0001</definedName>
    <definedName name="solver_drv" localSheetId="3">1</definedName>
    <definedName name="solver_drv" localSheetId="0">1</definedName>
    <definedName name="solver_est" localSheetId="3">1</definedName>
    <definedName name="solver_est" localSheetId="0">1</definedName>
    <definedName name="solver_itr" localSheetId="3">100</definedName>
    <definedName name="solver_itr" localSheetId="0">100</definedName>
    <definedName name="solver_lin" localSheetId="3">2</definedName>
    <definedName name="solver_lin" localSheetId="0">2</definedName>
    <definedName name="solver_neg" localSheetId="3">2</definedName>
    <definedName name="solver_neg" localSheetId="0">2</definedName>
    <definedName name="solver_num" localSheetId="3">0</definedName>
    <definedName name="solver_num" localSheetId="0">0</definedName>
    <definedName name="solver_nwt" localSheetId="3">1</definedName>
    <definedName name="solver_nwt" localSheetId="0">1</definedName>
    <definedName name="solver_opt" localSheetId="3">'A(3)'!$AC$11</definedName>
    <definedName name="solver_opt" localSheetId="0">'Active 1'!$AD$11</definedName>
    <definedName name="solver_pre" localSheetId="3">0.000001</definedName>
    <definedName name="solver_pre" localSheetId="0">0.000001</definedName>
    <definedName name="solver_scl" localSheetId="3">2</definedName>
    <definedName name="solver_scl" localSheetId="0">2</definedName>
    <definedName name="solver_sho" localSheetId="3">2</definedName>
    <definedName name="solver_sho" localSheetId="0">2</definedName>
    <definedName name="solver_tim" localSheetId="3">100</definedName>
    <definedName name="solver_tim" localSheetId="0">100</definedName>
    <definedName name="solver_tol" localSheetId="3">0.05</definedName>
    <definedName name="solver_tol" localSheetId="0">0.05</definedName>
    <definedName name="solver_typ" localSheetId="3">2</definedName>
    <definedName name="solver_typ" localSheetId="0">2</definedName>
    <definedName name="solver_val" localSheetId="3">0</definedName>
    <definedName name="solver_val" localSheetId="0">0</definedName>
  </definedNames>
  <calcPr calcId="181029"/>
</workbook>
</file>

<file path=xl/calcChain.xml><?xml version="1.0" encoding="utf-8"?>
<calcChain xmlns="http://schemas.openxmlformats.org/spreadsheetml/2006/main">
  <c r="E138" i="3" l="1"/>
  <c r="F138" i="3" s="1"/>
  <c r="Q138" i="3"/>
  <c r="AF138" i="3"/>
  <c r="E258" i="3"/>
  <c r="F258" i="3" s="1"/>
  <c r="Z258" i="3" s="1"/>
  <c r="Q258" i="3"/>
  <c r="AF258" i="3"/>
  <c r="E259" i="3"/>
  <c r="F259" i="3"/>
  <c r="Q259" i="3"/>
  <c r="AF259" i="3"/>
  <c r="E260" i="3"/>
  <c r="F260" i="3" s="1"/>
  <c r="G260" i="3" s="1"/>
  <c r="Q260" i="3"/>
  <c r="AF260" i="3"/>
  <c r="E261" i="3"/>
  <c r="F261" i="3" s="1"/>
  <c r="Q261" i="3"/>
  <c r="AF261" i="3"/>
  <c r="E262" i="3"/>
  <c r="F262" i="3" s="1"/>
  <c r="Q262" i="3"/>
  <c r="AF262" i="3"/>
  <c r="E263" i="3"/>
  <c r="F263" i="3"/>
  <c r="Q263" i="3"/>
  <c r="AF263" i="3"/>
  <c r="E264" i="3"/>
  <c r="F264" i="3" s="1"/>
  <c r="G264" i="3" s="1"/>
  <c r="K264" i="3" s="1"/>
  <c r="Q264" i="3"/>
  <c r="AF264" i="3"/>
  <c r="E265" i="3"/>
  <c r="F265" i="3" s="1"/>
  <c r="Q265" i="3"/>
  <c r="AF265" i="3"/>
  <c r="E266" i="3"/>
  <c r="F266" i="3" s="1"/>
  <c r="Z266" i="3" s="1"/>
  <c r="Q266" i="3"/>
  <c r="AF266" i="3"/>
  <c r="E267" i="3"/>
  <c r="F267" i="3" s="1"/>
  <c r="Q267" i="3"/>
  <c r="AF267" i="3"/>
  <c r="E268" i="3"/>
  <c r="F268" i="3" s="1"/>
  <c r="G268" i="3" s="1"/>
  <c r="K268" i="3" s="1"/>
  <c r="Q268" i="3"/>
  <c r="AF268" i="3"/>
  <c r="E269" i="3"/>
  <c r="F269" i="3" s="1"/>
  <c r="Q269" i="3"/>
  <c r="AF269" i="3"/>
  <c r="E270" i="3"/>
  <c r="F270" i="3" s="1"/>
  <c r="Z270" i="3" s="1"/>
  <c r="Q270" i="3"/>
  <c r="AF270" i="3"/>
  <c r="E271" i="3"/>
  <c r="F271" i="3" s="1"/>
  <c r="Q271" i="3"/>
  <c r="AF271" i="3"/>
  <c r="E272" i="3"/>
  <c r="F272" i="3" s="1"/>
  <c r="Q272" i="3"/>
  <c r="AF272" i="3"/>
  <c r="E273" i="3"/>
  <c r="F273" i="3" s="1"/>
  <c r="G273" i="3" s="1"/>
  <c r="Q273" i="3"/>
  <c r="AF273" i="3"/>
  <c r="E274" i="3"/>
  <c r="F274" i="3" s="1"/>
  <c r="Z274" i="3" s="1"/>
  <c r="Q274" i="3"/>
  <c r="AF274" i="3"/>
  <c r="E275" i="3"/>
  <c r="F275" i="3"/>
  <c r="Q275" i="3"/>
  <c r="AF275" i="3"/>
  <c r="E276" i="3"/>
  <c r="F276" i="3" s="1"/>
  <c r="Q276" i="3"/>
  <c r="AF276" i="3"/>
  <c r="E277" i="3"/>
  <c r="F277" i="3" s="1"/>
  <c r="Q277" i="3"/>
  <c r="AF277" i="3"/>
  <c r="E278" i="3"/>
  <c r="F278" i="3" s="1"/>
  <c r="Q278" i="3"/>
  <c r="AF278" i="3"/>
  <c r="E279" i="3"/>
  <c r="F279" i="3" s="1"/>
  <c r="Q279" i="3"/>
  <c r="AF279" i="3"/>
  <c r="E280" i="3"/>
  <c r="F280" i="3" s="1"/>
  <c r="Q280" i="3"/>
  <c r="AF280" i="3"/>
  <c r="E281" i="3"/>
  <c r="F281" i="3" s="1"/>
  <c r="Q281" i="3"/>
  <c r="AF281" i="3"/>
  <c r="E282" i="3"/>
  <c r="F282" i="3" s="1"/>
  <c r="Q282" i="3"/>
  <c r="AF282" i="3"/>
  <c r="E283" i="3"/>
  <c r="F283" i="3" s="1"/>
  <c r="G283" i="3" s="1"/>
  <c r="Q283" i="3"/>
  <c r="AF283" i="3"/>
  <c r="E284" i="3"/>
  <c r="F284" i="3" s="1"/>
  <c r="G284" i="3" s="1"/>
  <c r="K284" i="3" s="1"/>
  <c r="Q284" i="3"/>
  <c r="AF284" i="3"/>
  <c r="E285" i="3"/>
  <c r="F285" i="3" s="1"/>
  <c r="G285" i="3" s="1"/>
  <c r="K285" i="3" s="1"/>
  <c r="Q285" i="3"/>
  <c r="AF285" i="3"/>
  <c r="E286" i="3"/>
  <c r="F286" i="3" s="1"/>
  <c r="G286" i="3" s="1"/>
  <c r="AC286" i="3" s="1"/>
  <c r="K286" i="3"/>
  <c r="Q286" i="3"/>
  <c r="AF286" i="3"/>
  <c r="E287" i="3"/>
  <c r="F287" i="3" s="1"/>
  <c r="Q287" i="3"/>
  <c r="Z287" i="3"/>
  <c r="AF287" i="3"/>
  <c r="E288" i="3"/>
  <c r="F288" i="3" s="1"/>
  <c r="Q288" i="3"/>
  <c r="AF288" i="3"/>
  <c r="E289" i="3"/>
  <c r="F289" i="3" s="1"/>
  <c r="Q289" i="3"/>
  <c r="AF289" i="3"/>
  <c r="E290" i="3"/>
  <c r="F290" i="3" s="1"/>
  <c r="Q290" i="3"/>
  <c r="AF290" i="3"/>
  <c r="E291" i="3"/>
  <c r="F291" i="3" s="1"/>
  <c r="Z291" i="3" s="1"/>
  <c r="Q291" i="3"/>
  <c r="AF291" i="3"/>
  <c r="E292" i="3"/>
  <c r="F292" i="3"/>
  <c r="G292" i="3" s="1"/>
  <c r="AC292" i="3" s="1"/>
  <c r="Q292" i="3"/>
  <c r="AF292" i="3"/>
  <c r="E293" i="3"/>
  <c r="F293" i="3" s="1"/>
  <c r="Q293" i="3"/>
  <c r="AF293" i="3"/>
  <c r="E294" i="3"/>
  <c r="F294" i="3" s="1"/>
  <c r="Z294" i="3" s="1"/>
  <c r="Q294" i="3"/>
  <c r="AF294" i="3"/>
  <c r="E295" i="3"/>
  <c r="F295" i="3" s="1"/>
  <c r="Q295" i="3"/>
  <c r="AF295" i="3"/>
  <c r="E296" i="3"/>
  <c r="F296" i="3"/>
  <c r="Z296" i="3" s="1"/>
  <c r="Q296" i="3"/>
  <c r="AF296" i="3"/>
  <c r="E297" i="3"/>
  <c r="F297" i="3" s="1"/>
  <c r="G297" i="3" s="1"/>
  <c r="Q297" i="3"/>
  <c r="Z297" i="3"/>
  <c r="AF297" i="3"/>
  <c r="E298" i="3"/>
  <c r="F298" i="3" s="1"/>
  <c r="Q298" i="3"/>
  <c r="AF298" i="3"/>
  <c r="E299" i="3"/>
  <c r="F299" i="3"/>
  <c r="G299" i="3" s="1"/>
  <c r="K299" i="3" s="1"/>
  <c r="Q299" i="3"/>
  <c r="AF299" i="3"/>
  <c r="E300" i="3"/>
  <c r="F300" i="3" s="1"/>
  <c r="G300" i="3" s="1"/>
  <c r="K300" i="3" s="1"/>
  <c r="Q300" i="3"/>
  <c r="AF300" i="3"/>
  <c r="E301" i="3"/>
  <c r="F301" i="3" s="1"/>
  <c r="G301" i="3" s="1"/>
  <c r="Q301" i="3"/>
  <c r="AF301" i="3"/>
  <c r="E302" i="3"/>
  <c r="F302" i="3" s="1"/>
  <c r="Z302" i="3" s="1"/>
  <c r="G302" i="3"/>
  <c r="K302" i="3" s="1"/>
  <c r="Q302" i="3"/>
  <c r="AF302" i="3"/>
  <c r="E303" i="3"/>
  <c r="F303" i="3" s="1"/>
  <c r="Q303" i="3"/>
  <c r="AF303" i="3"/>
  <c r="E304" i="3"/>
  <c r="F304" i="3" s="1"/>
  <c r="Q304" i="3"/>
  <c r="AF304" i="3"/>
  <c r="E305" i="3"/>
  <c r="F305" i="3" s="1"/>
  <c r="Q305" i="3"/>
  <c r="AF305" i="3"/>
  <c r="E306" i="3"/>
  <c r="F306" i="3" s="1"/>
  <c r="Q306" i="3"/>
  <c r="Z306" i="3"/>
  <c r="AF306" i="3"/>
  <c r="E307" i="3"/>
  <c r="F307" i="3" s="1"/>
  <c r="Q307" i="3"/>
  <c r="AF307" i="3"/>
  <c r="E308" i="3"/>
  <c r="F308" i="3"/>
  <c r="Z308" i="3" s="1"/>
  <c r="Q308" i="3"/>
  <c r="AF308" i="3"/>
  <c r="E309" i="3"/>
  <c r="F309" i="3"/>
  <c r="Q309" i="3"/>
  <c r="AF309" i="3"/>
  <c r="E310" i="3"/>
  <c r="F310" i="3" s="1"/>
  <c r="Z310" i="3" s="1"/>
  <c r="Q310" i="3"/>
  <c r="AF310" i="3"/>
  <c r="E311" i="3"/>
  <c r="F311" i="3" s="1"/>
  <c r="G311" i="3" s="1"/>
  <c r="Q311" i="3"/>
  <c r="Z311" i="3"/>
  <c r="AF311" i="3"/>
  <c r="E312" i="3"/>
  <c r="F312" i="3" s="1"/>
  <c r="Q312" i="3"/>
  <c r="AF312" i="3"/>
  <c r="E313" i="3"/>
  <c r="F313" i="3" s="1"/>
  <c r="Q313" i="3"/>
  <c r="AF313" i="3"/>
  <c r="E314" i="3"/>
  <c r="F314" i="3" s="1"/>
  <c r="Q314" i="3"/>
  <c r="AF314" i="3"/>
  <c r="E315" i="3"/>
  <c r="F315" i="3" s="1"/>
  <c r="Q315" i="3"/>
  <c r="AF315" i="3"/>
  <c r="E316" i="3"/>
  <c r="F316" i="3" s="1"/>
  <c r="Q316" i="3"/>
  <c r="AF316" i="3"/>
  <c r="E317" i="3"/>
  <c r="F317" i="3" s="1"/>
  <c r="Q317" i="3"/>
  <c r="AF317" i="3"/>
  <c r="E318" i="3"/>
  <c r="F318" i="3" s="1"/>
  <c r="G318" i="3" s="1"/>
  <c r="Q318" i="3"/>
  <c r="AF318" i="3"/>
  <c r="E319" i="3"/>
  <c r="F319" i="3" s="1"/>
  <c r="Q319" i="3"/>
  <c r="AF319" i="3"/>
  <c r="E320" i="3"/>
  <c r="F320" i="3" s="1"/>
  <c r="Q320" i="3"/>
  <c r="AF320" i="3"/>
  <c r="E321" i="3"/>
  <c r="F321" i="3"/>
  <c r="Z321" i="3" s="1"/>
  <c r="Q321" i="3"/>
  <c r="AF321" i="3"/>
  <c r="E322" i="3"/>
  <c r="F322" i="3" s="1"/>
  <c r="Q322" i="3"/>
  <c r="AF322" i="3"/>
  <c r="E323" i="3"/>
  <c r="F323" i="3" s="1"/>
  <c r="Q323" i="3"/>
  <c r="AF323" i="3"/>
  <c r="E324" i="3"/>
  <c r="F324" i="3" s="1"/>
  <c r="Q324" i="3"/>
  <c r="AF324" i="3"/>
  <c r="E325" i="3"/>
  <c r="F325" i="3" s="1"/>
  <c r="G325" i="3" s="1"/>
  <c r="Q325" i="3"/>
  <c r="AF325" i="3"/>
  <c r="E326" i="3"/>
  <c r="F326" i="3" s="1"/>
  <c r="Q326" i="3"/>
  <c r="AF326" i="3"/>
  <c r="E327" i="3"/>
  <c r="F327" i="3" s="1"/>
  <c r="Q327" i="3"/>
  <c r="Z327" i="3"/>
  <c r="AF327" i="3"/>
  <c r="E328" i="3"/>
  <c r="F328" i="3" s="1"/>
  <c r="Q328" i="3"/>
  <c r="AF328" i="3"/>
  <c r="E329" i="3"/>
  <c r="F329" i="3" s="1"/>
  <c r="G329" i="3" s="1"/>
  <c r="Q329" i="3"/>
  <c r="AF329" i="3"/>
  <c r="E330" i="3"/>
  <c r="F330" i="3" s="1"/>
  <c r="Q330" i="3"/>
  <c r="AF330" i="3"/>
  <c r="E331" i="3"/>
  <c r="F331" i="3" s="1"/>
  <c r="Z331" i="3" s="1"/>
  <c r="Q331" i="3"/>
  <c r="AF331" i="3"/>
  <c r="E332" i="3"/>
  <c r="F332" i="3" s="1"/>
  <c r="Z332" i="3" s="1"/>
  <c r="Q332" i="3"/>
  <c r="AF332" i="3"/>
  <c r="E333" i="3"/>
  <c r="F333" i="3" s="1"/>
  <c r="Q333" i="3"/>
  <c r="AF333" i="3"/>
  <c r="F14" i="1"/>
  <c r="E329" i="1"/>
  <c r="F329" i="1" s="1"/>
  <c r="G329" i="1" s="1"/>
  <c r="K329" i="1" s="1"/>
  <c r="Q329" i="1"/>
  <c r="E330" i="1"/>
  <c r="F330" i="1" s="1"/>
  <c r="G330" i="1" s="1"/>
  <c r="K330" i="1" s="1"/>
  <c r="Q330" i="1"/>
  <c r="E331" i="1"/>
  <c r="F331" i="1" s="1"/>
  <c r="G331" i="1" s="1"/>
  <c r="K331" i="1" s="1"/>
  <c r="Q331" i="1"/>
  <c r="AW60" i="3"/>
  <c r="AW61" i="3" s="1"/>
  <c r="AW59" i="3"/>
  <c r="F14" i="3"/>
  <c r="F15" i="3" s="1"/>
  <c r="E324" i="1"/>
  <c r="F324" i="1" s="1"/>
  <c r="G324" i="1" s="1"/>
  <c r="U324" i="1" s="1"/>
  <c r="Q324" i="1"/>
  <c r="E327" i="1"/>
  <c r="F327" i="1" s="1"/>
  <c r="G327" i="1" s="1"/>
  <c r="K327" i="1" s="1"/>
  <c r="Q327" i="1"/>
  <c r="E328" i="1"/>
  <c r="F328" i="1"/>
  <c r="G328" i="1" s="1"/>
  <c r="K328" i="1" s="1"/>
  <c r="Q328" i="1"/>
  <c r="E321" i="1"/>
  <c r="F321" i="1" s="1"/>
  <c r="G321" i="1" s="1"/>
  <c r="K321" i="1" s="1"/>
  <c r="Q321" i="1"/>
  <c r="E322" i="1"/>
  <c r="F322" i="1" s="1"/>
  <c r="G322" i="1" s="1"/>
  <c r="K322" i="1" s="1"/>
  <c r="Q322" i="1"/>
  <c r="E325" i="1"/>
  <c r="F325" i="1" s="1"/>
  <c r="G325" i="1" s="1"/>
  <c r="K325" i="1" s="1"/>
  <c r="Q325" i="1"/>
  <c r="E326" i="1"/>
  <c r="F326" i="1" s="1"/>
  <c r="G326" i="1" s="1"/>
  <c r="K326" i="1" s="1"/>
  <c r="Q326" i="1"/>
  <c r="E257" i="2"/>
  <c r="F257" i="2"/>
  <c r="Q257" i="2"/>
  <c r="E258" i="2"/>
  <c r="F258" i="2"/>
  <c r="Q258" i="2"/>
  <c r="E259" i="2"/>
  <c r="F259" i="2"/>
  <c r="G259" i="2"/>
  <c r="J259" i="2"/>
  <c r="Q259" i="2"/>
  <c r="E260" i="2"/>
  <c r="F260" i="2"/>
  <c r="G260" i="2"/>
  <c r="J260" i="2"/>
  <c r="Q260" i="2"/>
  <c r="E261" i="2"/>
  <c r="F261" i="2"/>
  <c r="Q261" i="2"/>
  <c r="E262" i="2"/>
  <c r="F262" i="2"/>
  <c r="Q262" i="2"/>
  <c r="E263" i="2"/>
  <c r="F263" i="2"/>
  <c r="G263" i="2"/>
  <c r="J263" i="2"/>
  <c r="Q263" i="2"/>
  <c r="E264" i="2"/>
  <c r="F264" i="2"/>
  <c r="AU264" i="2"/>
  <c r="Q264" i="2"/>
  <c r="E265" i="2"/>
  <c r="F265" i="2"/>
  <c r="Q265" i="2"/>
  <c r="E266" i="2"/>
  <c r="F266" i="2"/>
  <c r="Q266" i="2"/>
  <c r="E267" i="2"/>
  <c r="F267" i="2"/>
  <c r="G267" i="2"/>
  <c r="Q267" i="2"/>
  <c r="E268" i="2"/>
  <c r="F268" i="2"/>
  <c r="Q268" i="2"/>
  <c r="E269" i="2"/>
  <c r="F269" i="2"/>
  <c r="Q269" i="2"/>
  <c r="E270" i="2"/>
  <c r="F270" i="2"/>
  <c r="Q270" i="2"/>
  <c r="E271" i="2"/>
  <c r="F271" i="2"/>
  <c r="G271" i="2"/>
  <c r="J271" i="2"/>
  <c r="Q271" i="2"/>
  <c r="E272" i="2"/>
  <c r="F272" i="2"/>
  <c r="Q272" i="2"/>
  <c r="E273" i="2"/>
  <c r="F273" i="2"/>
  <c r="Q273" i="2"/>
  <c r="E274" i="2"/>
  <c r="F274" i="2"/>
  <c r="Q274" i="2"/>
  <c r="E275" i="2"/>
  <c r="F275" i="2"/>
  <c r="G275" i="2"/>
  <c r="J275" i="2"/>
  <c r="Q275" i="2"/>
  <c r="E276" i="2"/>
  <c r="F276" i="2"/>
  <c r="Q276" i="2"/>
  <c r="E277" i="2"/>
  <c r="F277" i="2"/>
  <c r="G277" i="2"/>
  <c r="J277" i="2"/>
  <c r="Q277" i="2"/>
  <c r="E278" i="2"/>
  <c r="F278" i="2"/>
  <c r="Q278" i="2"/>
  <c r="E279" i="2"/>
  <c r="F279" i="2"/>
  <c r="G279" i="2"/>
  <c r="J279" i="2"/>
  <c r="Q279" i="2"/>
  <c r="E280" i="2"/>
  <c r="F280" i="2"/>
  <c r="Q280" i="2"/>
  <c r="E281" i="2"/>
  <c r="F281" i="2"/>
  <c r="G281" i="2"/>
  <c r="J281" i="2"/>
  <c r="Q281" i="2"/>
  <c r="E282" i="2"/>
  <c r="F282" i="2"/>
  <c r="Q282" i="2"/>
  <c r="E283" i="2"/>
  <c r="F283" i="2"/>
  <c r="G283" i="2"/>
  <c r="Q283" i="2"/>
  <c r="E284" i="2"/>
  <c r="F284" i="2"/>
  <c r="Q284" i="2"/>
  <c r="E285" i="2"/>
  <c r="F285" i="2"/>
  <c r="G285" i="2"/>
  <c r="J285" i="2"/>
  <c r="Q285" i="2"/>
  <c r="E286" i="2"/>
  <c r="F286" i="2"/>
  <c r="Q286" i="2"/>
  <c r="E287" i="2"/>
  <c r="F287" i="2"/>
  <c r="G287" i="2"/>
  <c r="J287" i="2"/>
  <c r="Q287" i="2"/>
  <c r="E288" i="2"/>
  <c r="F288" i="2"/>
  <c r="Q288" i="2"/>
  <c r="E289" i="2"/>
  <c r="F289" i="2"/>
  <c r="G289" i="2"/>
  <c r="J289" i="2"/>
  <c r="Q289" i="2"/>
  <c r="E290" i="2"/>
  <c r="F290" i="2"/>
  <c r="Q290" i="2"/>
  <c r="E291" i="2"/>
  <c r="F291" i="2"/>
  <c r="G291" i="2"/>
  <c r="J291" i="2"/>
  <c r="Q291" i="2"/>
  <c r="E292" i="2"/>
  <c r="F292" i="2"/>
  <c r="Q292" i="2"/>
  <c r="E293" i="2"/>
  <c r="F293" i="2"/>
  <c r="G293" i="2"/>
  <c r="J293" i="2"/>
  <c r="Q293" i="2"/>
  <c r="E294" i="2"/>
  <c r="F294" i="2"/>
  <c r="Q294" i="2"/>
  <c r="E295" i="2"/>
  <c r="F295" i="2"/>
  <c r="G295" i="2"/>
  <c r="J295" i="2"/>
  <c r="Q295" i="2"/>
  <c r="E296" i="2"/>
  <c r="F296" i="2"/>
  <c r="Q296" i="2"/>
  <c r="E319" i="1"/>
  <c r="F319" i="1" s="1"/>
  <c r="G319" i="1" s="1"/>
  <c r="K319" i="1" s="1"/>
  <c r="Q319" i="1"/>
  <c r="E320" i="1"/>
  <c r="F320" i="1" s="1"/>
  <c r="G320" i="1" s="1"/>
  <c r="K320" i="1" s="1"/>
  <c r="Q320" i="1"/>
  <c r="E323" i="1"/>
  <c r="F323" i="1" s="1"/>
  <c r="G323" i="1" s="1"/>
  <c r="K323" i="1" s="1"/>
  <c r="D14" i="1"/>
  <c r="C14" i="1"/>
  <c r="D9" i="1"/>
  <c r="C9" i="1"/>
  <c r="Q323" i="1"/>
  <c r="C17" i="1"/>
  <c r="E21" i="1"/>
  <c r="F21" i="1" s="1"/>
  <c r="G21" i="1" s="1"/>
  <c r="H21" i="1" s="1"/>
  <c r="Q21" i="1"/>
  <c r="E22" i="1"/>
  <c r="F22" i="1" s="1"/>
  <c r="G22" i="1" s="1"/>
  <c r="H22" i="1" s="1"/>
  <c r="Q22" i="1"/>
  <c r="E23" i="1"/>
  <c r="F23" i="1" s="1"/>
  <c r="G23" i="1" s="1"/>
  <c r="H23" i="1" s="1"/>
  <c r="Q23" i="1"/>
  <c r="E24" i="1"/>
  <c r="F24" i="1" s="1"/>
  <c r="G24" i="1" s="1"/>
  <c r="H24" i="1" s="1"/>
  <c r="Q24" i="1"/>
  <c r="E25" i="1"/>
  <c r="F25" i="1" s="1"/>
  <c r="G25" i="1" s="1"/>
  <c r="H25" i="1" s="1"/>
  <c r="Q25" i="1"/>
  <c r="E26" i="1"/>
  <c r="F26" i="1" s="1"/>
  <c r="G26" i="1" s="1"/>
  <c r="H26" i="1" s="1"/>
  <c r="Q26" i="1"/>
  <c r="E27" i="1"/>
  <c r="F27" i="1" s="1"/>
  <c r="G27" i="1" s="1"/>
  <c r="H27" i="1" s="1"/>
  <c r="Q27" i="1"/>
  <c r="E28" i="1"/>
  <c r="F28" i="1" s="1"/>
  <c r="G28" i="1" s="1"/>
  <c r="H28" i="1" s="1"/>
  <c r="Q28" i="1"/>
  <c r="E29" i="1"/>
  <c r="F29" i="1" s="1"/>
  <c r="G29" i="1" s="1"/>
  <c r="H29" i="1" s="1"/>
  <c r="Q29" i="1"/>
  <c r="E30" i="1"/>
  <c r="F30" i="1" s="1"/>
  <c r="G30" i="1" s="1"/>
  <c r="H30" i="1" s="1"/>
  <c r="Q30" i="1"/>
  <c r="E31" i="1"/>
  <c r="F31" i="1" s="1"/>
  <c r="G31" i="1" s="1"/>
  <c r="H31" i="1" s="1"/>
  <c r="Q31" i="1"/>
  <c r="E32" i="1"/>
  <c r="F32" i="1" s="1"/>
  <c r="G32" i="1" s="1"/>
  <c r="H32" i="1" s="1"/>
  <c r="Q32" i="1"/>
  <c r="E33" i="1"/>
  <c r="F33" i="1" s="1"/>
  <c r="G33" i="1" s="1"/>
  <c r="H33" i="1" s="1"/>
  <c r="Q33" i="1"/>
  <c r="E34" i="1"/>
  <c r="F34" i="1" s="1"/>
  <c r="G34" i="1" s="1"/>
  <c r="H34" i="1" s="1"/>
  <c r="Q34" i="1"/>
  <c r="E35" i="1"/>
  <c r="F35" i="1" s="1"/>
  <c r="G35" i="1" s="1"/>
  <c r="H35" i="1" s="1"/>
  <c r="Q35" i="1"/>
  <c r="E36" i="1"/>
  <c r="F36" i="1"/>
  <c r="G36" i="1" s="1"/>
  <c r="J36" i="1" s="1"/>
  <c r="Q36" i="1"/>
  <c r="E37" i="1"/>
  <c r="F37" i="1" s="1"/>
  <c r="G37" i="1" s="1"/>
  <c r="J37" i="1" s="1"/>
  <c r="Q37" i="1"/>
  <c r="E38" i="1"/>
  <c r="F38" i="1" s="1"/>
  <c r="G38" i="1" s="1"/>
  <c r="J38" i="1" s="1"/>
  <c r="Q38" i="1"/>
  <c r="E39" i="1"/>
  <c r="F39" i="1" s="1"/>
  <c r="G39" i="1" s="1"/>
  <c r="J39" i="1" s="1"/>
  <c r="Q39" i="1"/>
  <c r="E40" i="1"/>
  <c r="F40" i="1" s="1"/>
  <c r="G40" i="1" s="1"/>
  <c r="J40" i="1" s="1"/>
  <c r="Q40" i="1"/>
  <c r="E41" i="1"/>
  <c r="F41" i="1" s="1"/>
  <c r="G41" i="1" s="1"/>
  <c r="J41" i="1" s="1"/>
  <c r="Q41" i="1"/>
  <c r="E42" i="1"/>
  <c r="F42" i="1"/>
  <c r="G42" i="1" s="1"/>
  <c r="J42" i="1" s="1"/>
  <c r="Q42" i="1"/>
  <c r="E43" i="1"/>
  <c r="F43" i="1" s="1"/>
  <c r="G43" i="1" s="1"/>
  <c r="J43" i="1" s="1"/>
  <c r="Q43" i="1"/>
  <c r="E44" i="1"/>
  <c r="F44" i="1"/>
  <c r="G44" i="1" s="1"/>
  <c r="H44" i="1" s="1"/>
  <c r="Q44" i="1"/>
  <c r="E45" i="1"/>
  <c r="F45" i="1" s="1"/>
  <c r="G45" i="1" s="1"/>
  <c r="H45" i="1" s="1"/>
  <c r="Q45" i="1"/>
  <c r="E46" i="1"/>
  <c r="F46" i="1" s="1"/>
  <c r="G46" i="1" s="1"/>
  <c r="H46" i="1" s="1"/>
  <c r="Q46" i="1"/>
  <c r="E47" i="1"/>
  <c r="F47" i="1" s="1"/>
  <c r="G47" i="1" s="1"/>
  <c r="H47" i="1" s="1"/>
  <c r="Q47" i="1"/>
  <c r="E48" i="1"/>
  <c r="F48" i="1" s="1"/>
  <c r="G48" i="1" s="1"/>
  <c r="H48" i="1" s="1"/>
  <c r="Q48" i="1"/>
  <c r="E49" i="1"/>
  <c r="F49" i="1" s="1"/>
  <c r="G49" i="1" s="1"/>
  <c r="H49" i="1" s="1"/>
  <c r="Q49" i="1"/>
  <c r="E50" i="1"/>
  <c r="F50" i="1" s="1"/>
  <c r="G50" i="1" s="1"/>
  <c r="H50" i="1" s="1"/>
  <c r="Q50" i="1"/>
  <c r="E51" i="1"/>
  <c r="F51" i="1" s="1"/>
  <c r="G51" i="1" s="1"/>
  <c r="H51" i="1" s="1"/>
  <c r="Q51" i="1"/>
  <c r="E52" i="1"/>
  <c r="F52" i="1"/>
  <c r="G52" i="1" s="1"/>
  <c r="H52" i="1" s="1"/>
  <c r="Q52" i="1"/>
  <c r="E53" i="1"/>
  <c r="F53" i="1" s="1"/>
  <c r="G53" i="1" s="1"/>
  <c r="H53" i="1" s="1"/>
  <c r="Q53" i="1"/>
  <c r="E54" i="1"/>
  <c r="F54" i="1" s="1"/>
  <c r="G54" i="1" s="1"/>
  <c r="H54" i="1" s="1"/>
  <c r="Q54" i="1"/>
  <c r="E55" i="1"/>
  <c r="F55" i="1" s="1"/>
  <c r="G55" i="1" s="1"/>
  <c r="H55" i="1" s="1"/>
  <c r="Q55" i="1"/>
  <c r="E56" i="1"/>
  <c r="F56" i="1" s="1"/>
  <c r="G56" i="1" s="1"/>
  <c r="H56" i="1" s="1"/>
  <c r="Q56" i="1"/>
  <c r="E57" i="1"/>
  <c r="F57" i="1" s="1"/>
  <c r="G57" i="1" s="1"/>
  <c r="H57" i="1" s="1"/>
  <c r="Q57" i="1"/>
  <c r="E58" i="1"/>
  <c r="F58" i="1" s="1"/>
  <c r="G58" i="1" s="1"/>
  <c r="H58" i="1" s="1"/>
  <c r="Q58" i="1"/>
  <c r="E59" i="1"/>
  <c r="F59" i="1" s="1"/>
  <c r="G59" i="1" s="1"/>
  <c r="H59" i="1" s="1"/>
  <c r="Q59" i="1"/>
  <c r="E60" i="1"/>
  <c r="F60" i="1"/>
  <c r="G60" i="1" s="1"/>
  <c r="H60" i="1" s="1"/>
  <c r="Q60" i="1"/>
  <c r="E61" i="1"/>
  <c r="F61" i="1" s="1"/>
  <c r="G61" i="1" s="1"/>
  <c r="H61" i="1" s="1"/>
  <c r="Q61" i="1"/>
  <c r="E62" i="1"/>
  <c r="F62" i="1" s="1"/>
  <c r="G62" i="1" s="1"/>
  <c r="H62" i="1" s="1"/>
  <c r="Q62" i="1"/>
  <c r="E63" i="1"/>
  <c r="F63" i="1" s="1"/>
  <c r="G63" i="1" s="1"/>
  <c r="I63" i="1" s="1"/>
  <c r="Q63" i="1"/>
  <c r="E64" i="1"/>
  <c r="F64" i="1" s="1"/>
  <c r="G64" i="1" s="1"/>
  <c r="I64" i="1" s="1"/>
  <c r="Q64" i="1"/>
  <c r="E65" i="1"/>
  <c r="F65" i="1" s="1"/>
  <c r="G65" i="1" s="1"/>
  <c r="I65" i="1" s="1"/>
  <c r="Q65" i="1"/>
  <c r="E66" i="1"/>
  <c r="F66" i="1"/>
  <c r="G66" i="1" s="1"/>
  <c r="I66" i="1" s="1"/>
  <c r="Q66" i="1"/>
  <c r="E67" i="1"/>
  <c r="F67" i="1" s="1"/>
  <c r="G67" i="1" s="1"/>
  <c r="I67" i="1" s="1"/>
  <c r="Q67" i="1"/>
  <c r="E68" i="1"/>
  <c r="F68" i="1" s="1"/>
  <c r="G68" i="1" s="1"/>
  <c r="I68" i="1" s="1"/>
  <c r="Q68" i="1"/>
  <c r="E69" i="1"/>
  <c r="F69" i="1" s="1"/>
  <c r="G69" i="1" s="1"/>
  <c r="I69" i="1" s="1"/>
  <c r="Q69" i="1"/>
  <c r="E70" i="1"/>
  <c r="F70" i="1" s="1"/>
  <c r="G70" i="1" s="1"/>
  <c r="I70" i="1" s="1"/>
  <c r="Q70" i="1"/>
  <c r="E71" i="1"/>
  <c r="F71" i="1" s="1"/>
  <c r="G71" i="1" s="1"/>
  <c r="I71" i="1" s="1"/>
  <c r="Q71" i="1"/>
  <c r="E72" i="1"/>
  <c r="F72" i="1" s="1"/>
  <c r="G72" i="1" s="1"/>
  <c r="I72" i="1" s="1"/>
  <c r="Q72" i="1"/>
  <c r="E73" i="1"/>
  <c r="F73" i="1" s="1"/>
  <c r="G73" i="1" s="1"/>
  <c r="I73" i="1" s="1"/>
  <c r="Q73" i="1"/>
  <c r="E74" i="1"/>
  <c r="F74" i="1"/>
  <c r="U74" i="1" s="1"/>
  <c r="Q74" i="1"/>
  <c r="E75" i="1"/>
  <c r="F75" i="1" s="1"/>
  <c r="U75" i="1" s="1"/>
  <c r="Q75" i="1"/>
  <c r="E76" i="1"/>
  <c r="F76" i="1" s="1"/>
  <c r="U76" i="1" s="1"/>
  <c r="Q76" i="1"/>
  <c r="E77" i="1"/>
  <c r="F77" i="1" s="1"/>
  <c r="U77" i="1" s="1"/>
  <c r="Q77" i="1"/>
  <c r="E78" i="1"/>
  <c r="F78" i="1"/>
  <c r="G78" i="1" s="1"/>
  <c r="I78" i="1" s="1"/>
  <c r="Q78" i="1"/>
  <c r="E79" i="1"/>
  <c r="F79" i="1" s="1"/>
  <c r="G79" i="1" s="1"/>
  <c r="I79" i="1" s="1"/>
  <c r="Q79" i="1"/>
  <c r="E80" i="1"/>
  <c r="F80" i="1" s="1"/>
  <c r="G80" i="1" s="1"/>
  <c r="I80" i="1" s="1"/>
  <c r="Q80" i="1"/>
  <c r="E81" i="1"/>
  <c r="F81" i="1" s="1"/>
  <c r="G81" i="1" s="1"/>
  <c r="I81" i="1" s="1"/>
  <c r="Q81" i="1"/>
  <c r="E82" i="1"/>
  <c r="F82" i="1" s="1"/>
  <c r="U82" i="1" s="1"/>
  <c r="Q82" i="1"/>
  <c r="E83" i="1"/>
  <c r="F83" i="1" s="1"/>
  <c r="G83" i="1" s="1"/>
  <c r="I83" i="1" s="1"/>
  <c r="Q83" i="1"/>
  <c r="E84" i="1"/>
  <c r="F84" i="1" s="1"/>
  <c r="G84" i="1" s="1"/>
  <c r="I84" i="1" s="1"/>
  <c r="Q84" i="1"/>
  <c r="E85" i="1"/>
  <c r="F85" i="1" s="1"/>
  <c r="G85" i="1" s="1"/>
  <c r="I85" i="1" s="1"/>
  <c r="Q85" i="1"/>
  <c r="E86" i="1"/>
  <c r="F86" i="1" s="1"/>
  <c r="G86" i="1" s="1"/>
  <c r="J86" i="1" s="1"/>
  <c r="Q86" i="1"/>
  <c r="E87" i="1"/>
  <c r="F87" i="1" s="1"/>
  <c r="G87" i="1" s="1"/>
  <c r="J87" i="1" s="1"/>
  <c r="Q87" i="1"/>
  <c r="E88" i="1"/>
  <c r="F88" i="1" s="1"/>
  <c r="G88" i="1" s="1"/>
  <c r="J88" i="1" s="1"/>
  <c r="Q88" i="1"/>
  <c r="E89" i="1"/>
  <c r="F89" i="1" s="1"/>
  <c r="G89" i="1" s="1"/>
  <c r="J89" i="1" s="1"/>
  <c r="Q89" i="1"/>
  <c r="E90" i="1"/>
  <c r="F90" i="1" s="1"/>
  <c r="G90" i="1"/>
  <c r="J90" i="1" s="1"/>
  <c r="Q90" i="1"/>
  <c r="E91" i="1"/>
  <c r="F91" i="1" s="1"/>
  <c r="G91" i="1" s="1"/>
  <c r="J91" i="1" s="1"/>
  <c r="Q91" i="1"/>
  <c r="E92" i="1"/>
  <c r="F92" i="1" s="1"/>
  <c r="G92" i="1" s="1"/>
  <c r="J92" i="1" s="1"/>
  <c r="Q92" i="1"/>
  <c r="E93" i="1"/>
  <c r="F93" i="1"/>
  <c r="G93" i="1" s="1"/>
  <c r="J93" i="1" s="1"/>
  <c r="Q93" i="1"/>
  <c r="E94" i="1"/>
  <c r="F94" i="1" s="1"/>
  <c r="G94" i="1" s="1"/>
  <c r="J94" i="1" s="1"/>
  <c r="Q94" i="1"/>
  <c r="E95" i="1"/>
  <c r="F95" i="1"/>
  <c r="G95" i="1" s="1"/>
  <c r="J95" i="1" s="1"/>
  <c r="Q95" i="1"/>
  <c r="E96" i="1"/>
  <c r="F96" i="1" s="1"/>
  <c r="G96" i="1" s="1"/>
  <c r="J96" i="1" s="1"/>
  <c r="Q96" i="1"/>
  <c r="E97" i="1"/>
  <c r="F97" i="1" s="1"/>
  <c r="G97" i="1" s="1"/>
  <c r="J97" i="1" s="1"/>
  <c r="Q97" i="1"/>
  <c r="E98" i="1"/>
  <c r="F98" i="1" s="1"/>
  <c r="G98" i="1" s="1"/>
  <c r="J98" i="1" s="1"/>
  <c r="Q98" i="1"/>
  <c r="E99" i="1"/>
  <c r="F99" i="1" s="1"/>
  <c r="G99" i="1" s="1"/>
  <c r="J99" i="1" s="1"/>
  <c r="Q99" i="1"/>
  <c r="E100" i="1"/>
  <c r="F100" i="1" s="1"/>
  <c r="G100" i="1" s="1"/>
  <c r="J100" i="1" s="1"/>
  <c r="Q100" i="1"/>
  <c r="E101" i="1"/>
  <c r="F101" i="1"/>
  <c r="G101" i="1" s="1"/>
  <c r="I101" i="1" s="1"/>
  <c r="Q101" i="1"/>
  <c r="E102" i="1"/>
  <c r="F102" i="1" s="1"/>
  <c r="G102" i="1" s="1"/>
  <c r="I102" i="1" s="1"/>
  <c r="Q102" i="1"/>
  <c r="E103" i="1"/>
  <c r="F103" i="1" s="1"/>
  <c r="G103" i="1" s="1"/>
  <c r="I103" i="1" s="1"/>
  <c r="Q103" i="1"/>
  <c r="E104" i="1"/>
  <c r="F104" i="1" s="1"/>
  <c r="G104" i="1" s="1"/>
  <c r="I104" i="1" s="1"/>
  <c r="Q104" i="1"/>
  <c r="E105" i="1"/>
  <c r="F105" i="1" s="1"/>
  <c r="G105" i="1" s="1"/>
  <c r="I105" i="1" s="1"/>
  <c r="Q105" i="1"/>
  <c r="E106" i="1"/>
  <c r="F106" i="1" s="1"/>
  <c r="G106" i="1" s="1"/>
  <c r="K106" i="1" s="1"/>
  <c r="Q106" i="1"/>
  <c r="E107" i="1"/>
  <c r="F107" i="1" s="1"/>
  <c r="G107" i="1" s="1"/>
  <c r="K107" i="1" s="1"/>
  <c r="Q107" i="1"/>
  <c r="E108" i="1"/>
  <c r="F108" i="1" s="1"/>
  <c r="G108" i="1" s="1"/>
  <c r="I108" i="1" s="1"/>
  <c r="Q108" i="1"/>
  <c r="E109" i="1"/>
  <c r="F109" i="1"/>
  <c r="G109" i="1" s="1"/>
  <c r="I109" i="1" s="1"/>
  <c r="Q109" i="1"/>
  <c r="E110" i="1"/>
  <c r="F110" i="1" s="1"/>
  <c r="G110" i="1" s="1"/>
  <c r="K110" i="1" s="1"/>
  <c r="Q110" i="1"/>
  <c r="E111" i="1"/>
  <c r="F111" i="1" s="1"/>
  <c r="G111" i="1" s="1"/>
  <c r="K111" i="1" s="1"/>
  <c r="Q111" i="1"/>
  <c r="E112" i="1"/>
  <c r="F112" i="1" s="1"/>
  <c r="G112" i="1" s="1"/>
  <c r="K112" i="1" s="1"/>
  <c r="Q112" i="1"/>
  <c r="E113" i="1"/>
  <c r="F113" i="1" s="1"/>
  <c r="G113" i="1" s="1"/>
  <c r="K113" i="1" s="1"/>
  <c r="Q113" i="1"/>
  <c r="E114" i="1"/>
  <c r="F114" i="1" s="1"/>
  <c r="G114" i="1" s="1"/>
  <c r="K114" i="1" s="1"/>
  <c r="Q114" i="1"/>
  <c r="E115" i="1"/>
  <c r="F115" i="1" s="1"/>
  <c r="G115" i="1" s="1"/>
  <c r="K115" i="1" s="1"/>
  <c r="Q115" i="1"/>
  <c r="E116" i="1"/>
  <c r="F116" i="1" s="1"/>
  <c r="G116" i="1" s="1"/>
  <c r="K116" i="1" s="1"/>
  <c r="Q116" i="1"/>
  <c r="E117" i="1"/>
  <c r="F117" i="1"/>
  <c r="G117" i="1" s="1"/>
  <c r="K117" i="1" s="1"/>
  <c r="Q117" i="1"/>
  <c r="E118" i="1"/>
  <c r="F118" i="1" s="1"/>
  <c r="G118" i="1" s="1"/>
  <c r="K118" i="1" s="1"/>
  <c r="Q118" i="1"/>
  <c r="E119" i="1"/>
  <c r="F119" i="1" s="1"/>
  <c r="G119" i="1" s="1"/>
  <c r="I119" i="1" s="1"/>
  <c r="Q119" i="1"/>
  <c r="E120" i="1"/>
  <c r="F120" i="1" s="1"/>
  <c r="G120" i="1" s="1"/>
  <c r="K120" i="1" s="1"/>
  <c r="Q120" i="1"/>
  <c r="E121" i="1"/>
  <c r="F121" i="1" s="1"/>
  <c r="G121" i="1" s="1"/>
  <c r="K121" i="1" s="1"/>
  <c r="Q121" i="1"/>
  <c r="E122" i="1"/>
  <c r="F122" i="1" s="1"/>
  <c r="G122" i="1" s="1"/>
  <c r="I122" i="1" s="1"/>
  <c r="Q122" i="1"/>
  <c r="E123" i="1"/>
  <c r="F123" i="1" s="1"/>
  <c r="G123" i="1" s="1"/>
  <c r="K123" i="1" s="1"/>
  <c r="Q123" i="1"/>
  <c r="E124" i="1"/>
  <c r="F124" i="1" s="1"/>
  <c r="G124" i="1" s="1"/>
  <c r="K124" i="1" s="1"/>
  <c r="Q124" i="1"/>
  <c r="E125" i="1"/>
  <c r="F125" i="1" s="1"/>
  <c r="G125" i="1" s="1"/>
  <c r="K125" i="1" s="1"/>
  <c r="Q125" i="1"/>
  <c r="E126" i="1"/>
  <c r="F126" i="1" s="1"/>
  <c r="G126" i="1" s="1"/>
  <c r="K126" i="1" s="1"/>
  <c r="Q126" i="1"/>
  <c r="E127" i="1"/>
  <c r="F127" i="1"/>
  <c r="G127" i="1" s="1"/>
  <c r="K127" i="1" s="1"/>
  <c r="Q127" i="1"/>
  <c r="E128" i="1"/>
  <c r="F128" i="1" s="1"/>
  <c r="G128" i="1" s="1"/>
  <c r="K128" i="1" s="1"/>
  <c r="Q128" i="1"/>
  <c r="E129" i="1"/>
  <c r="F129" i="1" s="1"/>
  <c r="G129" i="1" s="1"/>
  <c r="K129" i="1" s="1"/>
  <c r="Q129" i="1"/>
  <c r="E130" i="1"/>
  <c r="F130" i="1" s="1"/>
  <c r="G130" i="1" s="1"/>
  <c r="K130" i="1" s="1"/>
  <c r="Q130" i="1"/>
  <c r="E131" i="1"/>
  <c r="F131" i="1"/>
  <c r="G131" i="1" s="1"/>
  <c r="K131" i="1" s="1"/>
  <c r="Q131" i="1"/>
  <c r="E132" i="1"/>
  <c r="F132" i="1"/>
  <c r="G132" i="1" s="1"/>
  <c r="K132" i="1" s="1"/>
  <c r="Q132" i="1"/>
  <c r="E133" i="1"/>
  <c r="F133" i="1" s="1"/>
  <c r="G133" i="1" s="1"/>
  <c r="K133" i="1" s="1"/>
  <c r="Q133" i="1"/>
  <c r="E134" i="1"/>
  <c r="F134" i="1" s="1"/>
  <c r="G134" i="1" s="1"/>
  <c r="K134" i="1" s="1"/>
  <c r="Q134" i="1"/>
  <c r="E135" i="1"/>
  <c r="F135" i="1"/>
  <c r="G135" i="1" s="1"/>
  <c r="K135" i="1" s="1"/>
  <c r="Q135" i="1"/>
  <c r="E136" i="1"/>
  <c r="F136" i="1" s="1"/>
  <c r="G136" i="1" s="1"/>
  <c r="K136" i="1" s="1"/>
  <c r="Q136" i="1"/>
  <c r="E137" i="1"/>
  <c r="F137" i="1" s="1"/>
  <c r="G137" i="1" s="1"/>
  <c r="K137" i="1" s="1"/>
  <c r="Q137" i="1"/>
  <c r="E138" i="1"/>
  <c r="F138" i="1" s="1"/>
  <c r="G138" i="1" s="1"/>
  <c r="K138" i="1" s="1"/>
  <c r="Q138" i="1"/>
  <c r="E139" i="1"/>
  <c r="F139" i="1"/>
  <c r="G139" i="1" s="1"/>
  <c r="K139" i="1" s="1"/>
  <c r="Q139" i="1"/>
  <c r="E140" i="1"/>
  <c r="F140" i="1" s="1"/>
  <c r="G140" i="1" s="1"/>
  <c r="K140" i="1" s="1"/>
  <c r="Q140" i="1"/>
  <c r="E141" i="1"/>
  <c r="F141" i="1" s="1"/>
  <c r="G141" i="1" s="1"/>
  <c r="K141" i="1" s="1"/>
  <c r="Q141" i="1"/>
  <c r="E142" i="1"/>
  <c r="F142" i="1" s="1"/>
  <c r="G142" i="1" s="1"/>
  <c r="K142" i="1" s="1"/>
  <c r="Q142" i="1"/>
  <c r="E143" i="1"/>
  <c r="F143" i="1" s="1"/>
  <c r="G143" i="1" s="1"/>
  <c r="K143" i="1" s="1"/>
  <c r="Q143" i="1"/>
  <c r="E144" i="1"/>
  <c r="F144" i="1" s="1"/>
  <c r="G144" i="1" s="1"/>
  <c r="K144" i="1" s="1"/>
  <c r="Q144" i="1"/>
  <c r="E145" i="1"/>
  <c r="F145" i="1" s="1"/>
  <c r="G145" i="1" s="1"/>
  <c r="K145" i="1" s="1"/>
  <c r="Q145" i="1"/>
  <c r="E146" i="1"/>
  <c r="F146" i="1" s="1"/>
  <c r="G146" i="1" s="1"/>
  <c r="K146" i="1" s="1"/>
  <c r="Q146" i="1"/>
  <c r="E147" i="1"/>
  <c r="F147" i="1"/>
  <c r="G147" i="1" s="1"/>
  <c r="K147" i="1" s="1"/>
  <c r="Q147" i="1"/>
  <c r="E148" i="1"/>
  <c r="F148" i="1" s="1"/>
  <c r="G148" i="1" s="1"/>
  <c r="K148" i="1" s="1"/>
  <c r="Q148" i="1"/>
  <c r="E149" i="1"/>
  <c r="F149" i="1"/>
  <c r="G149" i="1" s="1"/>
  <c r="K149" i="1" s="1"/>
  <c r="Q149" i="1"/>
  <c r="E150" i="1"/>
  <c r="F150" i="1" s="1"/>
  <c r="G150" i="1" s="1"/>
  <c r="K150" i="1" s="1"/>
  <c r="Q150" i="1"/>
  <c r="E151" i="1"/>
  <c r="F151" i="1" s="1"/>
  <c r="G151" i="1" s="1"/>
  <c r="K151" i="1" s="1"/>
  <c r="Q151" i="1"/>
  <c r="E152" i="1"/>
  <c r="F152" i="1" s="1"/>
  <c r="G152" i="1"/>
  <c r="K152" i="1" s="1"/>
  <c r="Q152" i="1"/>
  <c r="E153" i="1"/>
  <c r="F153" i="1" s="1"/>
  <c r="G153" i="1" s="1"/>
  <c r="K153" i="1" s="1"/>
  <c r="Q153" i="1"/>
  <c r="E154" i="1"/>
  <c r="F154" i="1" s="1"/>
  <c r="G154" i="1" s="1"/>
  <c r="K154" i="1" s="1"/>
  <c r="Q154" i="1"/>
  <c r="E155" i="1"/>
  <c r="F155" i="1" s="1"/>
  <c r="G155" i="1" s="1"/>
  <c r="K155" i="1" s="1"/>
  <c r="Q155" i="1"/>
  <c r="E156" i="1"/>
  <c r="F156" i="1" s="1"/>
  <c r="G156" i="1" s="1"/>
  <c r="K156" i="1" s="1"/>
  <c r="Q156" i="1"/>
  <c r="E157" i="1"/>
  <c r="F157" i="1"/>
  <c r="G157" i="1" s="1"/>
  <c r="K157" i="1" s="1"/>
  <c r="Q157" i="1"/>
  <c r="E158" i="1"/>
  <c r="F158" i="1" s="1"/>
  <c r="G158" i="1" s="1"/>
  <c r="K158" i="1" s="1"/>
  <c r="Q158" i="1"/>
  <c r="E159" i="1"/>
  <c r="F159" i="1" s="1"/>
  <c r="G159" i="1" s="1"/>
  <c r="K159" i="1" s="1"/>
  <c r="Q159" i="1"/>
  <c r="E160" i="1"/>
  <c r="F160" i="1" s="1"/>
  <c r="G160" i="1"/>
  <c r="K160" i="1" s="1"/>
  <c r="Q160" i="1"/>
  <c r="E161" i="1"/>
  <c r="F161" i="1" s="1"/>
  <c r="G161" i="1" s="1"/>
  <c r="K161" i="1" s="1"/>
  <c r="Q161" i="1"/>
  <c r="E162" i="1"/>
  <c r="F162" i="1" s="1"/>
  <c r="G162" i="1" s="1"/>
  <c r="K162" i="1" s="1"/>
  <c r="Q162" i="1"/>
  <c r="E163" i="1"/>
  <c r="F163" i="1" s="1"/>
  <c r="G163" i="1" s="1"/>
  <c r="K163" i="1" s="1"/>
  <c r="Q163" i="1"/>
  <c r="E164" i="1"/>
  <c r="F164" i="1" s="1"/>
  <c r="G164" i="1" s="1"/>
  <c r="K164" i="1" s="1"/>
  <c r="Q164" i="1"/>
  <c r="E165" i="1"/>
  <c r="F165" i="1"/>
  <c r="G165" i="1" s="1"/>
  <c r="K165" i="1" s="1"/>
  <c r="Q165" i="1"/>
  <c r="E166" i="1"/>
  <c r="F166" i="1" s="1"/>
  <c r="G166" i="1" s="1"/>
  <c r="K166" i="1" s="1"/>
  <c r="Q166" i="1"/>
  <c r="E167" i="1"/>
  <c r="F167" i="1"/>
  <c r="G167" i="1" s="1"/>
  <c r="K167" i="1" s="1"/>
  <c r="Q167" i="1"/>
  <c r="E168" i="1"/>
  <c r="F168" i="1" s="1"/>
  <c r="G168" i="1" s="1"/>
  <c r="K168" i="1" s="1"/>
  <c r="Q168" i="1"/>
  <c r="E169" i="1"/>
  <c r="F169" i="1" s="1"/>
  <c r="G169" i="1" s="1"/>
  <c r="K169" i="1" s="1"/>
  <c r="Q169" i="1"/>
  <c r="E170" i="1"/>
  <c r="F170" i="1" s="1"/>
  <c r="G170" i="1" s="1"/>
  <c r="K170" i="1" s="1"/>
  <c r="Q170" i="1"/>
  <c r="E171" i="1"/>
  <c r="F171" i="1" s="1"/>
  <c r="G171" i="1" s="1"/>
  <c r="K171" i="1" s="1"/>
  <c r="Q171" i="1"/>
  <c r="E172" i="1"/>
  <c r="F172" i="1" s="1"/>
  <c r="G172" i="1" s="1"/>
  <c r="K172" i="1" s="1"/>
  <c r="Q172" i="1"/>
  <c r="E173" i="1"/>
  <c r="F173" i="1" s="1"/>
  <c r="G173" i="1" s="1"/>
  <c r="K173" i="1" s="1"/>
  <c r="Q173" i="1"/>
  <c r="E174" i="1"/>
  <c r="F174" i="1" s="1"/>
  <c r="G174" i="1" s="1"/>
  <c r="K174" i="1" s="1"/>
  <c r="Q174" i="1"/>
  <c r="E175" i="1"/>
  <c r="F175" i="1"/>
  <c r="G175" i="1" s="1"/>
  <c r="K175" i="1" s="1"/>
  <c r="Q175" i="1"/>
  <c r="E176" i="1"/>
  <c r="F176" i="1" s="1"/>
  <c r="G176" i="1" s="1"/>
  <c r="K176" i="1" s="1"/>
  <c r="Q176" i="1"/>
  <c r="E177" i="1"/>
  <c r="F177" i="1" s="1"/>
  <c r="G177" i="1" s="1"/>
  <c r="K177" i="1" s="1"/>
  <c r="Q177" i="1"/>
  <c r="E178" i="1"/>
  <c r="F178" i="1" s="1"/>
  <c r="G178" i="1"/>
  <c r="K178" i="1" s="1"/>
  <c r="Q178" i="1"/>
  <c r="E179" i="1"/>
  <c r="F179" i="1"/>
  <c r="G179" i="1" s="1"/>
  <c r="K179" i="1" s="1"/>
  <c r="Q179" i="1"/>
  <c r="E180" i="1"/>
  <c r="F180" i="1" s="1"/>
  <c r="G180" i="1" s="1"/>
  <c r="K180" i="1" s="1"/>
  <c r="Q180" i="1"/>
  <c r="E181" i="1"/>
  <c r="F181" i="1" s="1"/>
  <c r="G181" i="1" s="1"/>
  <c r="K181" i="1" s="1"/>
  <c r="Q181" i="1"/>
  <c r="E182" i="1"/>
  <c r="F182" i="1" s="1"/>
  <c r="G182" i="1" s="1"/>
  <c r="K182" i="1" s="1"/>
  <c r="Q182" i="1"/>
  <c r="E183" i="1"/>
  <c r="F183" i="1"/>
  <c r="G183" i="1" s="1"/>
  <c r="K183" i="1" s="1"/>
  <c r="Q183" i="1"/>
  <c r="E184" i="1"/>
  <c r="F184" i="1" s="1"/>
  <c r="G184" i="1" s="1"/>
  <c r="K184" i="1" s="1"/>
  <c r="Q184" i="1"/>
  <c r="E185" i="1"/>
  <c r="F185" i="1" s="1"/>
  <c r="G185" i="1" s="1"/>
  <c r="K185" i="1" s="1"/>
  <c r="Q185" i="1"/>
  <c r="E186" i="1"/>
  <c r="F186" i="1" s="1"/>
  <c r="G186" i="1" s="1"/>
  <c r="K186" i="1" s="1"/>
  <c r="Q186" i="1"/>
  <c r="E187" i="1"/>
  <c r="F187" i="1" s="1"/>
  <c r="G187" i="1" s="1"/>
  <c r="K187" i="1" s="1"/>
  <c r="Q187" i="1"/>
  <c r="E188" i="1"/>
  <c r="F188" i="1"/>
  <c r="G188" i="1" s="1"/>
  <c r="K188" i="1" s="1"/>
  <c r="Q188" i="1"/>
  <c r="E189" i="1"/>
  <c r="F189" i="1" s="1"/>
  <c r="G189" i="1" s="1"/>
  <c r="K189" i="1" s="1"/>
  <c r="Q189" i="1"/>
  <c r="E190" i="1"/>
  <c r="F190" i="1" s="1"/>
  <c r="G190" i="1" s="1"/>
  <c r="K190" i="1" s="1"/>
  <c r="Q190" i="1"/>
  <c r="E191" i="1"/>
  <c r="F191" i="1" s="1"/>
  <c r="G191" i="1" s="1"/>
  <c r="K191" i="1" s="1"/>
  <c r="Q191" i="1"/>
  <c r="E192" i="1"/>
  <c r="F192" i="1" s="1"/>
  <c r="G192" i="1"/>
  <c r="K192" i="1" s="1"/>
  <c r="Q192" i="1"/>
  <c r="E193" i="1"/>
  <c r="F193" i="1" s="1"/>
  <c r="G193" i="1" s="1"/>
  <c r="K193" i="1" s="1"/>
  <c r="Q193" i="1"/>
  <c r="E194" i="1"/>
  <c r="F194" i="1" s="1"/>
  <c r="G194" i="1"/>
  <c r="K194" i="1" s="1"/>
  <c r="Q194" i="1"/>
  <c r="E195" i="1"/>
  <c r="F195" i="1" s="1"/>
  <c r="R195" i="1" s="1"/>
  <c r="Q195" i="1"/>
  <c r="E196" i="1"/>
  <c r="F196" i="1" s="1"/>
  <c r="G196" i="1" s="1"/>
  <c r="K196" i="1" s="1"/>
  <c r="Q196" i="1"/>
  <c r="E197" i="1"/>
  <c r="F197" i="1" s="1"/>
  <c r="G197" i="1" s="1"/>
  <c r="K197" i="1" s="1"/>
  <c r="Q197" i="1"/>
  <c r="E198" i="1"/>
  <c r="F198" i="1" s="1"/>
  <c r="G198" i="1" s="1"/>
  <c r="K198" i="1" s="1"/>
  <c r="Q198" i="1"/>
  <c r="E199" i="1"/>
  <c r="F199" i="1" s="1"/>
  <c r="G199" i="1" s="1"/>
  <c r="K199" i="1" s="1"/>
  <c r="Q199" i="1"/>
  <c r="E200" i="1"/>
  <c r="F200" i="1" s="1"/>
  <c r="G200" i="1" s="1"/>
  <c r="K200" i="1" s="1"/>
  <c r="Q200" i="1"/>
  <c r="E201" i="1"/>
  <c r="F201" i="1" s="1"/>
  <c r="G201" i="1" s="1"/>
  <c r="K201" i="1" s="1"/>
  <c r="Q201" i="1"/>
  <c r="E202" i="1"/>
  <c r="F202" i="1" s="1"/>
  <c r="G202" i="1" s="1"/>
  <c r="K202" i="1" s="1"/>
  <c r="Q202" i="1"/>
  <c r="E203" i="1"/>
  <c r="F203" i="1" s="1"/>
  <c r="G203" i="1" s="1"/>
  <c r="K203" i="1" s="1"/>
  <c r="Q203" i="1"/>
  <c r="E204" i="1"/>
  <c r="F204" i="1" s="1"/>
  <c r="G204" i="1" s="1"/>
  <c r="K204" i="1" s="1"/>
  <c r="Q204" i="1"/>
  <c r="E205" i="1"/>
  <c r="F205" i="1" s="1"/>
  <c r="G205" i="1" s="1"/>
  <c r="K205" i="1" s="1"/>
  <c r="Q205" i="1"/>
  <c r="E206" i="1"/>
  <c r="F206" i="1" s="1"/>
  <c r="G206" i="1" s="1"/>
  <c r="K206" i="1" s="1"/>
  <c r="Q206" i="1"/>
  <c r="E207" i="1"/>
  <c r="F207" i="1" s="1"/>
  <c r="G207" i="1" s="1"/>
  <c r="K207" i="1" s="1"/>
  <c r="Q207" i="1"/>
  <c r="E208" i="1"/>
  <c r="F208" i="1" s="1"/>
  <c r="G208" i="1" s="1"/>
  <c r="K208" i="1" s="1"/>
  <c r="Q208" i="1"/>
  <c r="E209" i="1"/>
  <c r="F209" i="1" s="1"/>
  <c r="G209" i="1" s="1"/>
  <c r="K209" i="1" s="1"/>
  <c r="Q209" i="1"/>
  <c r="E210" i="1"/>
  <c r="F210" i="1" s="1"/>
  <c r="G210" i="1" s="1"/>
  <c r="K210" i="1" s="1"/>
  <c r="Q210" i="1"/>
  <c r="E211" i="1"/>
  <c r="F211" i="1" s="1"/>
  <c r="G211" i="1" s="1"/>
  <c r="K211" i="1" s="1"/>
  <c r="Q211" i="1"/>
  <c r="E212" i="1"/>
  <c r="F212" i="1" s="1"/>
  <c r="G212" i="1" s="1"/>
  <c r="K212" i="1" s="1"/>
  <c r="Q212" i="1"/>
  <c r="E213" i="1"/>
  <c r="F213" i="1" s="1"/>
  <c r="G213" i="1" s="1"/>
  <c r="K213" i="1" s="1"/>
  <c r="Q213" i="1"/>
  <c r="E214" i="1"/>
  <c r="F214" i="1" s="1"/>
  <c r="G214" i="1" s="1"/>
  <c r="K214" i="1" s="1"/>
  <c r="Q214" i="1"/>
  <c r="E215" i="1"/>
  <c r="F215" i="1" s="1"/>
  <c r="G215" i="1" s="1"/>
  <c r="K215" i="1" s="1"/>
  <c r="Q215" i="1"/>
  <c r="E216" i="1"/>
  <c r="F216" i="1" s="1"/>
  <c r="G216" i="1" s="1"/>
  <c r="K216" i="1" s="1"/>
  <c r="Q216" i="1"/>
  <c r="E217" i="1"/>
  <c r="F217" i="1"/>
  <c r="G217" i="1" s="1"/>
  <c r="K217" i="1" s="1"/>
  <c r="Q217" i="1"/>
  <c r="E218" i="1"/>
  <c r="F218" i="1" s="1"/>
  <c r="G218" i="1" s="1"/>
  <c r="K218" i="1" s="1"/>
  <c r="Q218" i="1"/>
  <c r="E219" i="1"/>
  <c r="F219" i="1" s="1"/>
  <c r="G219" i="1" s="1"/>
  <c r="K219" i="1" s="1"/>
  <c r="Q219" i="1"/>
  <c r="E220" i="1"/>
  <c r="F220" i="1" s="1"/>
  <c r="G220" i="1" s="1"/>
  <c r="K220" i="1" s="1"/>
  <c r="Q220" i="1"/>
  <c r="E221" i="1"/>
  <c r="F221" i="1" s="1"/>
  <c r="G221" i="1"/>
  <c r="K221" i="1" s="1"/>
  <c r="Q221" i="1"/>
  <c r="E222" i="1"/>
  <c r="F222" i="1" s="1"/>
  <c r="G222" i="1" s="1"/>
  <c r="K222" i="1" s="1"/>
  <c r="Q222" i="1"/>
  <c r="E223" i="1"/>
  <c r="F223" i="1" s="1"/>
  <c r="G223" i="1" s="1"/>
  <c r="K223" i="1" s="1"/>
  <c r="Q223" i="1"/>
  <c r="E224" i="1"/>
  <c r="F224" i="1" s="1"/>
  <c r="G224" i="1" s="1"/>
  <c r="K224" i="1" s="1"/>
  <c r="Q224" i="1"/>
  <c r="E225" i="1"/>
  <c r="F225" i="1"/>
  <c r="G225" i="1" s="1"/>
  <c r="K225" i="1" s="1"/>
  <c r="Q225" i="1"/>
  <c r="E226" i="1"/>
  <c r="F226" i="1" s="1"/>
  <c r="G226" i="1" s="1"/>
  <c r="K226" i="1" s="1"/>
  <c r="Q226" i="1"/>
  <c r="E227" i="1"/>
  <c r="F227" i="1" s="1"/>
  <c r="G227" i="1" s="1"/>
  <c r="K227" i="1" s="1"/>
  <c r="Q227" i="1"/>
  <c r="E228" i="1"/>
  <c r="F228" i="1" s="1"/>
  <c r="G228" i="1" s="1"/>
  <c r="K228" i="1" s="1"/>
  <c r="Q228" i="1"/>
  <c r="E229" i="1"/>
  <c r="F229" i="1" s="1"/>
  <c r="G229" i="1"/>
  <c r="K229" i="1" s="1"/>
  <c r="Q229" i="1"/>
  <c r="E230" i="1"/>
  <c r="F230" i="1" s="1"/>
  <c r="G230" i="1" s="1"/>
  <c r="K230" i="1" s="1"/>
  <c r="Q230" i="1"/>
  <c r="E231" i="1"/>
  <c r="F231" i="1" s="1"/>
  <c r="G231" i="1" s="1"/>
  <c r="K231" i="1" s="1"/>
  <c r="Q231" i="1"/>
  <c r="E232" i="1"/>
  <c r="F232" i="1" s="1"/>
  <c r="G232" i="1" s="1"/>
  <c r="K232" i="1" s="1"/>
  <c r="Q232" i="1"/>
  <c r="E233" i="1"/>
  <c r="F233" i="1" s="1"/>
  <c r="G233" i="1" s="1"/>
  <c r="K233" i="1" s="1"/>
  <c r="Q233" i="1"/>
  <c r="E234" i="1"/>
  <c r="F234" i="1" s="1"/>
  <c r="G234" i="1" s="1"/>
  <c r="K234" i="1" s="1"/>
  <c r="Q234" i="1"/>
  <c r="E235" i="1"/>
  <c r="F235" i="1" s="1"/>
  <c r="G235" i="1" s="1"/>
  <c r="K235" i="1" s="1"/>
  <c r="Q235" i="1"/>
  <c r="E236" i="1"/>
  <c r="F236" i="1" s="1"/>
  <c r="G236" i="1" s="1"/>
  <c r="K236" i="1" s="1"/>
  <c r="Q236" i="1"/>
  <c r="E237" i="1"/>
  <c r="F237" i="1" s="1"/>
  <c r="G237" i="1" s="1"/>
  <c r="K237" i="1" s="1"/>
  <c r="Q237" i="1"/>
  <c r="E238" i="1"/>
  <c r="F238" i="1" s="1"/>
  <c r="G238" i="1" s="1"/>
  <c r="K238" i="1" s="1"/>
  <c r="Q238" i="1"/>
  <c r="E239" i="1"/>
  <c r="F239" i="1" s="1"/>
  <c r="G239" i="1" s="1"/>
  <c r="K239" i="1" s="1"/>
  <c r="Q239" i="1"/>
  <c r="E240" i="1"/>
  <c r="F240" i="1" s="1"/>
  <c r="G240" i="1" s="1"/>
  <c r="K240" i="1" s="1"/>
  <c r="Q240" i="1"/>
  <c r="E241" i="1"/>
  <c r="F241" i="1"/>
  <c r="G241" i="1" s="1"/>
  <c r="K241" i="1" s="1"/>
  <c r="Q241" i="1"/>
  <c r="E242" i="1"/>
  <c r="F242" i="1" s="1"/>
  <c r="G242" i="1" s="1"/>
  <c r="K242" i="1" s="1"/>
  <c r="Q242" i="1"/>
  <c r="E243" i="1"/>
  <c r="F243" i="1" s="1"/>
  <c r="G243" i="1" s="1"/>
  <c r="K243" i="1" s="1"/>
  <c r="Q243" i="1"/>
  <c r="E244" i="1"/>
  <c r="F244" i="1" s="1"/>
  <c r="G244" i="1" s="1"/>
  <c r="K244" i="1" s="1"/>
  <c r="Q244" i="1"/>
  <c r="E245" i="1"/>
  <c r="F245" i="1" s="1"/>
  <c r="G245" i="1" s="1"/>
  <c r="K245" i="1" s="1"/>
  <c r="Q245" i="1"/>
  <c r="E246" i="1"/>
  <c r="F246" i="1" s="1"/>
  <c r="G246" i="1" s="1"/>
  <c r="K246" i="1" s="1"/>
  <c r="Q246" i="1"/>
  <c r="E247" i="1"/>
  <c r="F247" i="1" s="1"/>
  <c r="G247" i="1" s="1"/>
  <c r="K247" i="1" s="1"/>
  <c r="Q247" i="1"/>
  <c r="E248" i="1"/>
  <c r="F248" i="1" s="1"/>
  <c r="G248" i="1" s="1"/>
  <c r="K248" i="1" s="1"/>
  <c r="Q248" i="1"/>
  <c r="E249" i="1"/>
  <c r="F249" i="1"/>
  <c r="G249" i="1" s="1"/>
  <c r="K249" i="1" s="1"/>
  <c r="Q249" i="1"/>
  <c r="E250" i="1"/>
  <c r="F250" i="1" s="1"/>
  <c r="G250" i="1" s="1"/>
  <c r="K250" i="1" s="1"/>
  <c r="Q250" i="1"/>
  <c r="E251" i="1"/>
  <c r="F251" i="1" s="1"/>
  <c r="G251" i="1" s="1"/>
  <c r="K251" i="1" s="1"/>
  <c r="Q251" i="1"/>
  <c r="E252" i="1"/>
  <c r="F252" i="1" s="1"/>
  <c r="G252" i="1" s="1"/>
  <c r="K252" i="1" s="1"/>
  <c r="Q252" i="1"/>
  <c r="E253" i="1"/>
  <c r="F253" i="1" s="1"/>
  <c r="G253" i="1" s="1"/>
  <c r="K253" i="1" s="1"/>
  <c r="Q253" i="1"/>
  <c r="E254" i="1"/>
  <c r="F254" i="1"/>
  <c r="G254" i="1" s="1"/>
  <c r="K254" i="1" s="1"/>
  <c r="Q254" i="1"/>
  <c r="E255" i="1"/>
  <c r="F255" i="1" s="1"/>
  <c r="G255" i="1" s="1"/>
  <c r="K255" i="1" s="1"/>
  <c r="Q255" i="1"/>
  <c r="E256" i="1"/>
  <c r="F256" i="1" s="1"/>
  <c r="G256" i="1" s="1"/>
  <c r="K256" i="1" s="1"/>
  <c r="Q256" i="1"/>
  <c r="E257" i="1"/>
  <c r="F257" i="1" s="1"/>
  <c r="G257" i="1" s="1"/>
  <c r="K257" i="1" s="1"/>
  <c r="Q257" i="1"/>
  <c r="E258" i="1"/>
  <c r="F258" i="1"/>
  <c r="G258" i="1"/>
  <c r="K258" i="1" s="1"/>
  <c r="Q258" i="1"/>
  <c r="E259" i="1"/>
  <c r="F259" i="1" s="1"/>
  <c r="G259" i="1" s="1"/>
  <c r="K259" i="1" s="1"/>
  <c r="Q259" i="1"/>
  <c r="E260" i="1"/>
  <c r="F260" i="1" s="1"/>
  <c r="G260" i="1" s="1"/>
  <c r="K260" i="1" s="1"/>
  <c r="Q260" i="1"/>
  <c r="E261" i="1"/>
  <c r="F261" i="1" s="1"/>
  <c r="G261" i="1" s="1"/>
  <c r="K261" i="1" s="1"/>
  <c r="Q261" i="1"/>
  <c r="E262" i="1"/>
  <c r="F262" i="1" s="1"/>
  <c r="G262" i="1" s="1"/>
  <c r="K262" i="1" s="1"/>
  <c r="Q262" i="1"/>
  <c r="E263" i="1"/>
  <c r="F263" i="1"/>
  <c r="G263" i="1" s="1"/>
  <c r="K263" i="1" s="1"/>
  <c r="Q263" i="1"/>
  <c r="E264" i="1"/>
  <c r="F264" i="1" s="1"/>
  <c r="G264" i="1" s="1"/>
  <c r="K264" i="1" s="1"/>
  <c r="Q264" i="1"/>
  <c r="E265" i="1"/>
  <c r="F265" i="1"/>
  <c r="G265" i="1" s="1"/>
  <c r="K265" i="1" s="1"/>
  <c r="Q265" i="1"/>
  <c r="E266" i="1"/>
  <c r="F266" i="1" s="1"/>
  <c r="G266" i="1" s="1"/>
  <c r="K266" i="1" s="1"/>
  <c r="Q266" i="1"/>
  <c r="E267" i="1"/>
  <c r="F267" i="1" s="1"/>
  <c r="G267" i="1" s="1"/>
  <c r="K267" i="1" s="1"/>
  <c r="Q267" i="1"/>
  <c r="E268" i="1"/>
  <c r="F268" i="1" s="1"/>
  <c r="G268" i="1" s="1"/>
  <c r="K268" i="1" s="1"/>
  <c r="Q268" i="1"/>
  <c r="E269" i="1"/>
  <c r="F269" i="1" s="1"/>
  <c r="G269" i="1" s="1"/>
  <c r="K269" i="1" s="1"/>
  <c r="Q269" i="1"/>
  <c r="E270" i="1"/>
  <c r="F270" i="1" s="1"/>
  <c r="G270" i="1" s="1"/>
  <c r="K270" i="1" s="1"/>
  <c r="Q270" i="1"/>
  <c r="E271" i="1"/>
  <c r="F271" i="1" s="1"/>
  <c r="G271" i="1" s="1"/>
  <c r="K271" i="1" s="1"/>
  <c r="Q271" i="1"/>
  <c r="E272" i="1"/>
  <c r="F272" i="1" s="1"/>
  <c r="G272" i="1" s="1"/>
  <c r="K272" i="1" s="1"/>
  <c r="Q272" i="1"/>
  <c r="E273" i="1"/>
  <c r="F273" i="1" s="1"/>
  <c r="G273" i="1" s="1"/>
  <c r="K273" i="1" s="1"/>
  <c r="Q273" i="1"/>
  <c r="E274" i="1"/>
  <c r="F274" i="1" s="1"/>
  <c r="G274" i="1" s="1"/>
  <c r="K274" i="1" s="1"/>
  <c r="Q274" i="1"/>
  <c r="E275" i="1"/>
  <c r="F275" i="1" s="1"/>
  <c r="G275" i="1" s="1"/>
  <c r="K275" i="1" s="1"/>
  <c r="Q275" i="1"/>
  <c r="E276" i="1"/>
  <c r="F276" i="1" s="1"/>
  <c r="G276" i="1" s="1"/>
  <c r="K276" i="1" s="1"/>
  <c r="Q276" i="1"/>
  <c r="E277" i="1"/>
  <c r="F277" i="1" s="1"/>
  <c r="U277" i="1" s="1"/>
  <c r="Q277" i="1"/>
  <c r="E278" i="1"/>
  <c r="F278" i="1"/>
  <c r="G278" i="1"/>
  <c r="K278" i="1" s="1"/>
  <c r="Q278" i="1"/>
  <c r="E279" i="1"/>
  <c r="F279" i="1" s="1"/>
  <c r="G279" i="1" s="1"/>
  <c r="K279" i="1" s="1"/>
  <c r="Q279" i="1"/>
  <c r="E280" i="1"/>
  <c r="F280" i="1" s="1"/>
  <c r="G280" i="1" s="1"/>
  <c r="K280" i="1" s="1"/>
  <c r="Q280" i="1"/>
  <c r="E281" i="1"/>
  <c r="F281" i="1" s="1"/>
  <c r="G281" i="1" s="1"/>
  <c r="K281" i="1" s="1"/>
  <c r="Q281" i="1"/>
  <c r="E282" i="1"/>
  <c r="F282" i="1" s="1"/>
  <c r="G282" i="1" s="1"/>
  <c r="K282" i="1" s="1"/>
  <c r="Q282" i="1"/>
  <c r="E283" i="1"/>
  <c r="F283" i="1" s="1"/>
  <c r="G283" i="1" s="1"/>
  <c r="K283" i="1" s="1"/>
  <c r="Q283" i="1"/>
  <c r="E284" i="1"/>
  <c r="F284" i="1"/>
  <c r="G284" i="1" s="1"/>
  <c r="K284" i="1" s="1"/>
  <c r="Q284" i="1"/>
  <c r="E285" i="1"/>
  <c r="F285" i="1" s="1"/>
  <c r="G285" i="1" s="1"/>
  <c r="K285" i="1" s="1"/>
  <c r="Q285" i="1"/>
  <c r="E286" i="1"/>
  <c r="F286" i="1" s="1"/>
  <c r="R286" i="1" s="1"/>
  <c r="Q286" i="1"/>
  <c r="E287" i="1"/>
  <c r="F287" i="1" s="1"/>
  <c r="G287" i="1" s="1"/>
  <c r="K287" i="1" s="1"/>
  <c r="Q287" i="1"/>
  <c r="E288" i="1"/>
  <c r="F288" i="1" s="1"/>
  <c r="G288" i="1" s="1"/>
  <c r="K288" i="1" s="1"/>
  <c r="Q288" i="1"/>
  <c r="E289" i="1"/>
  <c r="F289" i="1"/>
  <c r="G289" i="1" s="1"/>
  <c r="K289" i="1" s="1"/>
  <c r="Q289" i="1"/>
  <c r="E290" i="1"/>
  <c r="F290" i="1" s="1"/>
  <c r="G290" i="1" s="1"/>
  <c r="K290" i="1" s="1"/>
  <c r="Q290" i="1"/>
  <c r="E291" i="1"/>
  <c r="F291" i="1" s="1"/>
  <c r="G291" i="1" s="1"/>
  <c r="K291" i="1" s="1"/>
  <c r="Q291" i="1"/>
  <c r="E293" i="1"/>
  <c r="F293" i="1" s="1"/>
  <c r="G293" i="1" s="1"/>
  <c r="K293" i="1" s="1"/>
  <c r="Q293" i="1"/>
  <c r="E294" i="1"/>
  <c r="F294" i="1" s="1"/>
  <c r="G294" i="1" s="1"/>
  <c r="K294" i="1" s="1"/>
  <c r="Q294" i="1"/>
  <c r="E295" i="1"/>
  <c r="F295" i="1" s="1"/>
  <c r="G295" i="1" s="1"/>
  <c r="K295" i="1" s="1"/>
  <c r="Q295" i="1"/>
  <c r="E296" i="1"/>
  <c r="F296" i="1" s="1"/>
  <c r="G296" i="1" s="1"/>
  <c r="K296" i="1" s="1"/>
  <c r="Q296" i="1"/>
  <c r="E297" i="1"/>
  <c r="F297" i="1" s="1"/>
  <c r="G297" i="1" s="1"/>
  <c r="K297" i="1" s="1"/>
  <c r="Q297" i="1"/>
  <c r="E300" i="1"/>
  <c r="F300" i="1" s="1"/>
  <c r="G300" i="1" s="1"/>
  <c r="K300" i="1" s="1"/>
  <c r="Q300" i="1"/>
  <c r="E303" i="1"/>
  <c r="F303" i="1" s="1"/>
  <c r="G303" i="1" s="1"/>
  <c r="K303" i="1" s="1"/>
  <c r="Q303" i="1"/>
  <c r="E304" i="1"/>
  <c r="F304" i="1"/>
  <c r="G304" i="1" s="1"/>
  <c r="K304" i="1" s="1"/>
  <c r="Q304" i="1"/>
  <c r="E305" i="1"/>
  <c r="F305" i="1"/>
  <c r="G305" i="1" s="1"/>
  <c r="K305" i="1" s="1"/>
  <c r="Q305" i="1"/>
  <c r="E306" i="1"/>
  <c r="F306" i="1" s="1"/>
  <c r="G306" i="1" s="1"/>
  <c r="K306" i="1" s="1"/>
  <c r="Q306" i="1"/>
  <c r="E311" i="1"/>
  <c r="F311" i="1" s="1"/>
  <c r="G311" i="1" s="1"/>
  <c r="K311" i="1" s="1"/>
  <c r="Q311" i="1"/>
  <c r="E312" i="1"/>
  <c r="F312" i="1" s="1"/>
  <c r="G312" i="1" s="1"/>
  <c r="K312" i="1" s="1"/>
  <c r="Q312" i="1"/>
  <c r="E316" i="1"/>
  <c r="F316" i="1"/>
  <c r="G316" i="1" s="1"/>
  <c r="K316" i="1" s="1"/>
  <c r="Q316" i="1"/>
  <c r="E317" i="1"/>
  <c r="F317" i="1" s="1"/>
  <c r="G317" i="1" s="1"/>
  <c r="K317" i="1" s="1"/>
  <c r="Q317" i="1"/>
  <c r="E307" i="1"/>
  <c r="F307" i="1"/>
  <c r="G307" i="1" s="1"/>
  <c r="K307" i="1" s="1"/>
  <c r="Q307" i="1"/>
  <c r="E309" i="1"/>
  <c r="F309" i="1" s="1"/>
  <c r="G309" i="1" s="1"/>
  <c r="K309" i="1" s="1"/>
  <c r="Q309" i="1"/>
  <c r="E313" i="1"/>
  <c r="F313" i="1"/>
  <c r="G313" i="1" s="1"/>
  <c r="K313" i="1" s="1"/>
  <c r="Q313" i="1"/>
  <c r="E298" i="1"/>
  <c r="F298" i="1" s="1"/>
  <c r="G298" i="1" s="1"/>
  <c r="K298" i="1" s="1"/>
  <c r="Q298" i="1"/>
  <c r="E301" i="1"/>
  <c r="F301" i="1" s="1"/>
  <c r="G301" i="1" s="1"/>
  <c r="K301" i="1" s="1"/>
  <c r="Q301" i="1"/>
  <c r="E299" i="1"/>
  <c r="F299" i="1" s="1"/>
  <c r="G299" i="1" s="1"/>
  <c r="K299" i="1" s="1"/>
  <c r="Q299" i="1"/>
  <c r="E302" i="1"/>
  <c r="F302" i="1" s="1"/>
  <c r="G302" i="1" s="1"/>
  <c r="K302" i="1" s="1"/>
  <c r="Q302" i="1"/>
  <c r="E308" i="1"/>
  <c r="F308" i="1" s="1"/>
  <c r="G308" i="1" s="1"/>
  <c r="K308" i="1" s="1"/>
  <c r="Q308" i="1"/>
  <c r="E310" i="1"/>
  <c r="F310" i="1" s="1"/>
  <c r="G310" i="1" s="1"/>
  <c r="K310" i="1" s="1"/>
  <c r="Q310" i="1"/>
  <c r="E314" i="1"/>
  <c r="F314" i="1" s="1"/>
  <c r="G314" i="1" s="1"/>
  <c r="K314" i="1" s="1"/>
  <c r="Q314" i="1"/>
  <c r="E315" i="1"/>
  <c r="F315" i="1" s="1"/>
  <c r="G315" i="1" s="1"/>
  <c r="K315" i="1" s="1"/>
  <c r="Q315" i="1"/>
  <c r="E318" i="1"/>
  <c r="F318" i="1" s="1"/>
  <c r="G318" i="1" s="1"/>
  <c r="K318" i="1" s="1"/>
  <c r="Q318" i="1"/>
  <c r="E292" i="1"/>
  <c r="F292" i="1" s="1"/>
  <c r="G292" i="1" s="1"/>
  <c r="K292" i="1" s="1"/>
  <c r="Q292" i="1"/>
  <c r="AB2" i="3"/>
  <c r="AD2" i="3"/>
  <c r="AB17" i="3" s="1"/>
  <c r="AB3" i="3"/>
  <c r="AB4" i="3"/>
  <c r="AY8" i="3" s="1"/>
  <c r="AB5" i="3"/>
  <c r="AB6" i="3"/>
  <c r="AB7" i="3"/>
  <c r="AB11" i="3"/>
  <c r="AB9" i="3"/>
  <c r="AB8" i="3"/>
  <c r="AB10" i="3"/>
  <c r="AY7" i="3"/>
  <c r="AF8" i="3"/>
  <c r="AF9" i="3"/>
  <c r="AY9" i="3"/>
  <c r="G11" i="3"/>
  <c r="F11" i="3"/>
  <c r="E176" i="3"/>
  <c r="F176" i="3" s="1"/>
  <c r="G176" i="3" s="1"/>
  <c r="E177" i="3"/>
  <c r="F177" i="3" s="1"/>
  <c r="G177" i="3" s="1"/>
  <c r="E178" i="3"/>
  <c r="F178" i="3" s="1"/>
  <c r="E179" i="3"/>
  <c r="F179" i="3" s="1"/>
  <c r="G179" i="3" s="1"/>
  <c r="E180" i="3"/>
  <c r="F180" i="3" s="1"/>
  <c r="G180" i="3" s="1"/>
  <c r="AC180" i="3" s="1"/>
  <c r="E181" i="3"/>
  <c r="F181" i="3" s="1"/>
  <c r="E182" i="3"/>
  <c r="F182" i="3" s="1"/>
  <c r="G182" i="3" s="1"/>
  <c r="K182" i="3" s="1"/>
  <c r="E183" i="3"/>
  <c r="F183" i="3" s="1"/>
  <c r="E184" i="3"/>
  <c r="F184" i="3" s="1"/>
  <c r="G184" i="3" s="1"/>
  <c r="E185" i="3"/>
  <c r="F185" i="3" s="1"/>
  <c r="G185" i="3" s="1"/>
  <c r="E186" i="3"/>
  <c r="F186" i="3" s="1"/>
  <c r="E187" i="3"/>
  <c r="F187" i="3" s="1"/>
  <c r="G187" i="3" s="1"/>
  <c r="E188" i="3"/>
  <c r="F188" i="3" s="1"/>
  <c r="G188" i="3" s="1"/>
  <c r="AC188" i="3" s="1"/>
  <c r="E189" i="3"/>
  <c r="F189" i="3" s="1"/>
  <c r="G189" i="3" s="1"/>
  <c r="K189" i="3" s="1"/>
  <c r="E190" i="3"/>
  <c r="F190" i="3" s="1"/>
  <c r="G190" i="3" s="1"/>
  <c r="K190" i="3" s="1"/>
  <c r="E191" i="3"/>
  <c r="F191" i="3" s="1"/>
  <c r="E192" i="3"/>
  <c r="F192" i="3" s="1"/>
  <c r="E193" i="3"/>
  <c r="F193" i="3" s="1"/>
  <c r="G193" i="3" s="1"/>
  <c r="E194" i="3"/>
  <c r="F194" i="3" s="1"/>
  <c r="E195" i="3"/>
  <c r="F195" i="3" s="1"/>
  <c r="G195" i="3" s="1"/>
  <c r="E196" i="3"/>
  <c r="F196" i="3" s="1"/>
  <c r="E197" i="3"/>
  <c r="F197" i="3" s="1"/>
  <c r="E198" i="3"/>
  <c r="F198" i="3" s="1"/>
  <c r="G198" i="3" s="1"/>
  <c r="AC198" i="3" s="1"/>
  <c r="E199" i="3"/>
  <c r="F199" i="3" s="1"/>
  <c r="E200" i="3"/>
  <c r="F200" i="3" s="1"/>
  <c r="G200" i="3" s="1"/>
  <c r="E201" i="3"/>
  <c r="F201" i="3" s="1"/>
  <c r="G201" i="3" s="1"/>
  <c r="E202" i="3"/>
  <c r="F202" i="3" s="1"/>
  <c r="E203" i="3"/>
  <c r="F203" i="3" s="1"/>
  <c r="G203" i="3" s="1"/>
  <c r="E204" i="3"/>
  <c r="F204" i="3" s="1"/>
  <c r="E206" i="3"/>
  <c r="F206" i="3" s="1"/>
  <c r="G206" i="3" s="1"/>
  <c r="K206" i="3" s="1"/>
  <c r="E207" i="3"/>
  <c r="F207" i="3" s="1"/>
  <c r="G207" i="3" s="1"/>
  <c r="K207" i="3" s="1"/>
  <c r="E208" i="3"/>
  <c r="F208" i="3" s="1"/>
  <c r="E209" i="3"/>
  <c r="F209" i="3" s="1"/>
  <c r="G209" i="3" s="1"/>
  <c r="E210" i="3"/>
  <c r="F210" i="3" s="1"/>
  <c r="G210" i="3" s="1"/>
  <c r="E211" i="3"/>
  <c r="F211" i="3" s="1"/>
  <c r="E212" i="3"/>
  <c r="F212" i="3" s="1"/>
  <c r="G212" i="3" s="1"/>
  <c r="K212" i="3" s="1"/>
  <c r="E213" i="3"/>
  <c r="F213" i="3" s="1"/>
  <c r="E214" i="3"/>
  <c r="F214" i="3" s="1"/>
  <c r="G214" i="3" s="1"/>
  <c r="K214" i="3" s="1"/>
  <c r="E215" i="3"/>
  <c r="F215" i="3" s="1"/>
  <c r="G215" i="3" s="1"/>
  <c r="K215" i="3" s="1"/>
  <c r="E216" i="3"/>
  <c r="F216" i="3" s="1"/>
  <c r="E217" i="3"/>
  <c r="F217" i="3" s="1"/>
  <c r="G217" i="3" s="1"/>
  <c r="E218" i="3"/>
  <c r="F218" i="3" s="1"/>
  <c r="E219" i="3"/>
  <c r="F219" i="3" s="1"/>
  <c r="E220" i="3"/>
  <c r="F220" i="3" s="1"/>
  <c r="G220" i="3" s="1"/>
  <c r="K220" i="3" s="1"/>
  <c r="E221" i="3"/>
  <c r="F221" i="3"/>
  <c r="G221" i="3" s="1"/>
  <c r="E222" i="3"/>
  <c r="F222" i="3" s="1"/>
  <c r="G222" i="3" s="1"/>
  <c r="K222" i="3" s="1"/>
  <c r="E223" i="3"/>
  <c r="F223" i="3" s="1"/>
  <c r="E224" i="3"/>
  <c r="F224" i="3" s="1"/>
  <c r="E225" i="3"/>
  <c r="F225" i="3" s="1"/>
  <c r="G225" i="3" s="1"/>
  <c r="E226" i="3"/>
  <c r="F226" i="3" s="1"/>
  <c r="G226" i="3" s="1"/>
  <c r="E227" i="3"/>
  <c r="F227" i="3" s="1"/>
  <c r="E228" i="3"/>
  <c r="F228" i="3" s="1"/>
  <c r="E229" i="3"/>
  <c r="F229" i="3" s="1"/>
  <c r="E230" i="3"/>
  <c r="F230" i="3" s="1"/>
  <c r="G230" i="3" s="1"/>
  <c r="K230" i="3" s="1"/>
  <c r="E231" i="3"/>
  <c r="F231" i="3" s="1"/>
  <c r="G231" i="3" s="1"/>
  <c r="K231" i="3" s="1"/>
  <c r="E232" i="3"/>
  <c r="F232" i="3" s="1"/>
  <c r="Z232" i="3" s="1"/>
  <c r="E233" i="3"/>
  <c r="F233" i="3" s="1"/>
  <c r="G233" i="3" s="1"/>
  <c r="E234" i="3"/>
  <c r="F234" i="3" s="1"/>
  <c r="G234" i="3" s="1"/>
  <c r="E235" i="3"/>
  <c r="F235" i="3" s="1"/>
  <c r="E236" i="3"/>
  <c r="F236" i="3" s="1"/>
  <c r="E237" i="3"/>
  <c r="F237" i="3" s="1"/>
  <c r="E238" i="3"/>
  <c r="F238" i="3" s="1"/>
  <c r="G238" i="3" s="1"/>
  <c r="K238" i="3" s="1"/>
  <c r="E239" i="3"/>
  <c r="F239" i="3" s="1"/>
  <c r="G239" i="3" s="1"/>
  <c r="K239" i="3" s="1"/>
  <c r="E240" i="3"/>
  <c r="F240" i="3" s="1"/>
  <c r="E241" i="3"/>
  <c r="F241" i="3" s="1"/>
  <c r="G241" i="3" s="1"/>
  <c r="E242" i="3"/>
  <c r="F242" i="3" s="1"/>
  <c r="E243" i="3"/>
  <c r="F243" i="3" s="1"/>
  <c r="E244" i="3"/>
  <c r="F244" i="3" s="1"/>
  <c r="G244" i="3" s="1"/>
  <c r="K244" i="3" s="1"/>
  <c r="E245" i="3"/>
  <c r="F245" i="3" s="1"/>
  <c r="E246" i="3"/>
  <c r="F246" i="3" s="1"/>
  <c r="G246" i="3" s="1"/>
  <c r="AC246" i="3" s="1"/>
  <c r="E247" i="3"/>
  <c r="F247" i="3" s="1"/>
  <c r="E248" i="3"/>
  <c r="F248" i="3" s="1"/>
  <c r="Z248" i="3" s="1"/>
  <c r="E249" i="3"/>
  <c r="F249" i="3" s="1"/>
  <c r="G249" i="3" s="1"/>
  <c r="E250" i="3"/>
  <c r="F250" i="3" s="1"/>
  <c r="G250" i="3" s="1"/>
  <c r="E251" i="3"/>
  <c r="F251" i="3" s="1"/>
  <c r="G251" i="3" s="1"/>
  <c r="E252" i="3"/>
  <c r="F252" i="3" s="1"/>
  <c r="E253" i="3"/>
  <c r="F253" i="3" s="1"/>
  <c r="E254" i="3"/>
  <c r="F254" i="3" s="1"/>
  <c r="G254" i="3" s="1"/>
  <c r="K254" i="3" s="1"/>
  <c r="E255" i="3"/>
  <c r="F255" i="3" s="1"/>
  <c r="G255" i="3" s="1"/>
  <c r="K255" i="3" s="1"/>
  <c r="E256" i="3"/>
  <c r="F256" i="3" s="1"/>
  <c r="E257" i="3"/>
  <c r="F257" i="3" s="1"/>
  <c r="G257" i="3" s="1"/>
  <c r="K257" i="3" s="1"/>
  <c r="E205" i="3"/>
  <c r="F205" i="3" s="1"/>
  <c r="E21" i="3"/>
  <c r="F21" i="3" s="1"/>
  <c r="Z21" i="3" s="1"/>
  <c r="S21" i="3"/>
  <c r="E22" i="3"/>
  <c r="F22" i="3" s="1"/>
  <c r="G22" i="3" s="1"/>
  <c r="AC22" i="3" s="1"/>
  <c r="S22" i="3"/>
  <c r="E23" i="3"/>
  <c r="F23" i="3" s="1"/>
  <c r="S23" i="3"/>
  <c r="E24" i="3"/>
  <c r="F24" i="3" s="1"/>
  <c r="S24" i="3"/>
  <c r="E25" i="3"/>
  <c r="F25" i="3" s="1"/>
  <c r="G25" i="3" s="1"/>
  <c r="J25" i="3" s="1"/>
  <c r="S25" i="3"/>
  <c r="E26" i="3"/>
  <c r="F26" i="3" s="1"/>
  <c r="G26" i="3" s="1"/>
  <c r="S26" i="3"/>
  <c r="E27" i="3"/>
  <c r="F27" i="3" s="1"/>
  <c r="S27" i="3"/>
  <c r="E28" i="3"/>
  <c r="F28" i="3" s="1"/>
  <c r="S28" i="3"/>
  <c r="E29" i="3"/>
  <c r="F29" i="3" s="1"/>
  <c r="S29" i="3"/>
  <c r="E30" i="3"/>
  <c r="F30" i="3" s="1"/>
  <c r="G30" i="3" s="1"/>
  <c r="S30" i="3"/>
  <c r="E31" i="3"/>
  <c r="F31" i="3" s="1"/>
  <c r="Z31" i="3" s="1"/>
  <c r="S31" i="3"/>
  <c r="E32" i="3"/>
  <c r="F32" i="3" s="1"/>
  <c r="S32" i="3"/>
  <c r="E33" i="3"/>
  <c r="F33" i="3" s="1"/>
  <c r="Z33" i="3" s="1"/>
  <c r="S33" i="3"/>
  <c r="E34" i="3"/>
  <c r="F34" i="3" s="1"/>
  <c r="Z34" i="3" s="1"/>
  <c r="S34" i="3"/>
  <c r="E35" i="3"/>
  <c r="F35" i="3" s="1"/>
  <c r="G35" i="3" s="1"/>
  <c r="J35" i="3" s="1"/>
  <c r="S35" i="3"/>
  <c r="E36" i="3"/>
  <c r="F36" i="3" s="1"/>
  <c r="S36" i="3"/>
  <c r="E37" i="3"/>
  <c r="F37" i="3" s="1"/>
  <c r="S37" i="3"/>
  <c r="E38" i="3"/>
  <c r="F38" i="3" s="1"/>
  <c r="Z38" i="3" s="1"/>
  <c r="S38" i="3"/>
  <c r="E39" i="3"/>
  <c r="F39" i="3" s="1"/>
  <c r="G39" i="3" s="1"/>
  <c r="S39" i="3"/>
  <c r="E40" i="3"/>
  <c r="F40" i="3" s="1"/>
  <c r="S40" i="3"/>
  <c r="E41" i="3"/>
  <c r="F41" i="3" s="1"/>
  <c r="S41" i="3"/>
  <c r="E42" i="3"/>
  <c r="F42" i="3" s="1"/>
  <c r="Z42" i="3" s="1"/>
  <c r="S42" i="3"/>
  <c r="E43" i="3"/>
  <c r="F43" i="3" s="1"/>
  <c r="G43" i="3" s="1"/>
  <c r="S43" i="3"/>
  <c r="E44" i="3"/>
  <c r="F44" i="3" s="1"/>
  <c r="S44" i="3"/>
  <c r="E45" i="3"/>
  <c r="F45" i="3" s="1"/>
  <c r="S45" i="3"/>
  <c r="E46" i="3"/>
  <c r="F46" i="3" s="1"/>
  <c r="G46" i="3" s="1"/>
  <c r="S46" i="3"/>
  <c r="E47" i="3"/>
  <c r="F47" i="3" s="1"/>
  <c r="S47" i="3"/>
  <c r="E48" i="3"/>
  <c r="F48" i="3" s="1"/>
  <c r="S48" i="3"/>
  <c r="E49" i="3"/>
  <c r="F49" i="3" s="1"/>
  <c r="Z49" i="3" s="1"/>
  <c r="S49" i="3"/>
  <c r="E50" i="3"/>
  <c r="F50" i="3" s="1"/>
  <c r="G50" i="3" s="1"/>
  <c r="S50" i="3"/>
  <c r="E51" i="3"/>
  <c r="F51" i="3" s="1"/>
  <c r="Z51" i="3" s="1"/>
  <c r="S51" i="3"/>
  <c r="E52" i="3"/>
  <c r="F52" i="3" s="1"/>
  <c r="S52" i="3"/>
  <c r="E53" i="3"/>
  <c r="F53" i="3" s="1"/>
  <c r="G53" i="3" s="1"/>
  <c r="S53" i="3"/>
  <c r="E54" i="3"/>
  <c r="F54" i="3" s="1"/>
  <c r="G54" i="3" s="1"/>
  <c r="S54" i="3"/>
  <c r="E55" i="3"/>
  <c r="F55" i="3" s="1"/>
  <c r="G55" i="3" s="1"/>
  <c r="S55" i="3"/>
  <c r="E56" i="3"/>
  <c r="F56" i="3" s="1"/>
  <c r="S56" i="3"/>
  <c r="E57" i="3"/>
  <c r="F57" i="3" s="1"/>
  <c r="G57" i="3" s="1"/>
  <c r="S57" i="3"/>
  <c r="E58" i="3"/>
  <c r="F58" i="3" s="1"/>
  <c r="G58" i="3" s="1"/>
  <c r="S58" i="3"/>
  <c r="E59" i="3"/>
  <c r="F59" i="3" s="1"/>
  <c r="S59" i="3"/>
  <c r="E60" i="3"/>
  <c r="F60" i="3" s="1"/>
  <c r="S60" i="3"/>
  <c r="E61" i="3"/>
  <c r="F61" i="3" s="1"/>
  <c r="Z61" i="3" s="1"/>
  <c r="S61" i="3"/>
  <c r="E62" i="3"/>
  <c r="F62" i="3" s="1"/>
  <c r="G62" i="3" s="1"/>
  <c r="J62" i="3" s="1"/>
  <c r="S62" i="3"/>
  <c r="E63" i="3"/>
  <c r="F63" i="3" s="1"/>
  <c r="G63" i="3" s="1"/>
  <c r="AC63" i="3" s="1"/>
  <c r="S63" i="3"/>
  <c r="E64" i="3"/>
  <c r="F64" i="3" s="1"/>
  <c r="G64" i="3" s="1"/>
  <c r="AC64" i="3" s="1"/>
  <c r="S64" i="3"/>
  <c r="E65" i="3"/>
  <c r="F65" i="3" s="1"/>
  <c r="G65" i="3" s="1"/>
  <c r="S65" i="3"/>
  <c r="E66" i="3"/>
  <c r="F66" i="3" s="1"/>
  <c r="Z66" i="3" s="1"/>
  <c r="S66" i="3"/>
  <c r="E67" i="3"/>
  <c r="F67" i="3" s="1"/>
  <c r="S67" i="3"/>
  <c r="E68" i="3"/>
  <c r="F68" i="3" s="1"/>
  <c r="S68" i="3"/>
  <c r="E69" i="3"/>
  <c r="F69" i="3" s="1"/>
  <c r="S69" i="3"/>
  <c r="E70" i="3"/>
  <c r="F70" i="3" s="1"/>
  <c r="S70" i="3"/>
  <c r="E71" i="3"/>
  <c r="F71" i="3" s="1"/>
  <c r="Z71" i="3" s="1"/>
  <c r="S71" i="3"/>
  <c r="E72" i="3"/>
  <c r="F72" i="3" s="1"/>
  <c r="S72" i="3"/>
  <c r="E73" i="3"/>
  <c r="F73" i="3" s="1"/>
  <c r="R73" i="3" s="1"/>
  <c r="S73" i="3"/>
  <c r="E74" i="3"/>
  <c r="F74" i="3" s="1"/>
  <c r="S74" i="3"/>
  <c r="E75" i="3"/>
  <c r="F75" i="3" s="1"/>
  <c r="S75" i="3"/>
  <c r="E76" i="3"/>
  <c r="F76" i="3" s="1"/>
  <c r="R76" i="3" s="1"/>
  <c r="S76" i="3"/>
  <c r="E77" i="3"/>
  <c r="F77" i="3" s="1"/>
  <c r="S77" i="3"/>
  <c r="E78" i="3"/>
  <c r="F78" i="3" s="1"/>
  <c r="G78" i="3" s="1"/>
  <c r="S78" i="3"/>
  <c r="E79" i="3"/>
  <c r="F79" i="3" s="1"/>
  <c r="S79" i="3"/>
  <c r="E80" i="3"/>
  <c r="F80" i="3" s="1"/>
  <c r="Z80" i="3" s="1"/>
  <c r="S80" i="3"/>
  <c r="E81" i="3"/>
  <c r="F81" i="3" s="1"/>
  <c r="S81" i="3"/>
  <c r="E82" i="3"/>
  <c r="F82" i="3" s="1"/>
  <c r="Z82" i="3" s="1"/>
  <c r="S82" i="3"/>
  <c r="E83" i="3"/>
  <c r="F83" i="3" s="1"/>
  <c r="G83" i="3" s="1"/>
  <c r="AC83" i="3" s="1"/>
  <c r="S83" i="3"/>
  <c r="E84" i="3"/>
  <c r="F84" i="3" s="1"/>
  <c r="S84" i="3"/>
  <c r="E85" i="3"/>
  <c r="F85" i="3" s="1"/>
  <c r="S85" i="3"/>
  <c r="E86" i="3"/>
  <c r="F86" i="3" s="1"/>
  <c r="E87" i="3"/>
  <c r="F87" i="3" s="1"/>
  <c r="G87" i="3" s="1"/>
  <c r="J87" i="3" s="1"/>
  <c r="E88" i="3"/>
  <c r="F88" i="3" s="1"/>
  <c r="E89" i="3"/>
  <c r="F89" i="3" s="1"/>
  <c r="Z89" i="3" s="1"/>
  <c r="E90" i="3"/>
  <c r="F90" i="3" s="1"/>
  <c r="G90" i="3" s="1"/>
  <c r="E91" i="3"/>
  <c r="F91" i="3" s="1"/>
  <c r="E92" i="3"/>
  <c r="F92" i="3" s="1"/>
  <c r="E93" i="3"/>
  <c r="F93" i="3" s="1"/>
  <c r="G93" i="3" s="1"/>
  <c r="E94" i="3"/>
  <c r="F94" i="3" s="1"/>
  <c r="Z94" i="3" s="1"/>
  <c r="E95" i="3"/>
  <c r="F95" i="3" s="1"/>
  <c r="E96" i="3"/>
  <c r="F96" i="3" s="1"/>
  <c r="G96" i="3" s="1"/>
  <c r="E97" i="3"/>
  <c r="F97" i="3" s="1"/>
  <c r="Z97" i="3" s="1"/>
  <c r="E98" i="3"/>
  <c r="F98" i="3" s="1"/>
  <c r="G98" i="3" s="1"/>
  <c r="E99" i="3"/>
  <c r="F99" i="3" s="1"/>
  <c r="E100" i="3"/>
  <c r="F100" i="3" s="1"/>
  <c r="G100" i="3" s="1"/>
  <c r="E101" i="3"/>
  <c r="F101" i="3" s="1"/>
  <c r="E102" i="3"/>
  <c r="F102" i="3" s="1"/>
  <c r="E103" i="3"/>
  <c r="F103" i="3" s="1"/>
  <c r="E104" i="3"/>
  <c r="F104" i="3" s="1"/>
  <c r="E105" i="3"/>
  <c r="F105" i="3" s="1"/>
  <c r="E106" i="3"/>
  <c r="F106" i="3" s="1"/>
  <c r="E107" i="3"/>
  <c r="F107" i="3" s="1"/>
  <c r="Z107" i="3" s="1"/>
  <c r="E108" i="3"/>
  <c r="F108" i="3" s="1"/>
  <c r="E109" i="3"/>
  <c r="F109" i="3" s="1"/>
  <c r="E110" i="3"/>
  <c r="F110" i="3" s="1"/>
  <c r="G110" i="3" s="1"/>
  <c r="E111" i="3"/>
  <c r="F111" i="3" s="1"/>
  <c r="E112" i="3"/>
  <c r="F112" i="3" s="1"/>
  <c r="G112" i="3" s="1"/>
  <c r="E113" i="3"/>
  <c r="F113" i="3" s="1"/>
  <c r="G113" i="3" s="1"/>
  <c r="E114" i="3"/>
  <c r="F114" i="3" s="1"/>
  <c r="E115" i="3"/>
  <c r="F115" i="3" s="1"/>
  <c r="E116" i="3"/>
  <c r="F116" i="3" s="1"/>
  <c r="Z116" i="3" s="1"/>
  <c r="E117" i="3"/>
  <c r="F117" i="3" s="1"/>
  <c r="E118" i="3"/>
  <c r="F118" i="3" s="1"/>
  <c r="G118" i="3" s="1"/>
  <c r="E119" i="3"/>
  <c r="F119" i="3" s="1"/>
  <c r="G119" i="3" s="1"/>
  <c r="K119" i="3" s="1"/>
  <c r="E120" i="3"/>
  <c r="F120" i="3" s="1"/>
  <c r="E121" i="3"/>
  <c r="F121" i="3" s="1"/>
  <c r="E122" i="3"/>
  <c r="F122" i="3" s="1"/>
  <c r="E123" i="3"/>
  <c r="F123" i="3" s="1"/>
  <c r="E124" i="3"/>
  <c r="F124" i="3" s="1"/>
  <c r="E125" i="3"/>
  <c r="F125" i="3" s="1"/>
  <c r="E126" i="3"/>
  <c r="F126" i="3" s="1"/>
  <c r="Z126" i="3" s="1"/>
  <c r="E127" i="3"/>
  <c r="F127" i="3" s="1"/>
  <c r="Z127" i="3" s="1"/>
  <c r="E128" i="3"/>
  <c r="F128" i="3" s="1"/>
  <c r="Z128" i="3" s="1"/>
  <c r="E129" i="3"/>
  <c r="F129" i="3" s="1"/>
  <c r="E130" i="3"/>
  <c r="F130" i="3" s="1"/>
  <c r="E131" i="3"/>
  <c r="F131" i="3" s="1"/>
  <c r="E132" i="3"/>
  <c r="F132" i="3" s="1"/>
  <c r="E133" i="3"/>
  <c r="F133" i="3" s="1"/>
  <c r="G133" i="3" s="1"/>
  <c r="E134" i="3"/>
  <c r="F134" i="3" s="1"/>
  <c r="G134" i="3" s="1"/>
  <c r="E135" i="3"/>
  <c r="F135" i="3" s="1"/>
  <c r="G135" i="3" s="1"/>
  <c r="E136" i="3"/>
  <c r="F136" i="3" s="1"/>
  <c r="Z136" i="3" s="1"/>
  <c r="E137" i="3"/>
  <c r="F137" i="3" s="1"/>
  <c r="E139" i="3"/>
  <c r="F139" i="3" s="1"/>
  <c r="E140" i="3"/>
  <c r="F140" i="3" s="1"/>
  <c r="Z140" i="3" s="1"/>
  <c r="E141" i="3"/>
  <c r="F141" i="3" s="1"/>
  <c r="E142" i="3"/>
  <c r="F142" i="3" s="1"/>
  <c r="E143" i="3"/>
  <c r="F143" i="3" s="1"/>
  <c r="E144" i="3"/>
  <c r="F144" i="3" s="1"/>
  <c r="Z144" i="3" s="1"/>
  <c r="E145" i="3"/>
  <c r="F145" i="3" s="1"/>
  <c r="E146" i="3"/>
  <c r="F146" i="3" s="1"/>
  <c r="E147" i="3"/>
  <c r="F147" i="3" s="1"/>
  <c r="E148" i="3"/>
  <c r="F148" i="3" s="1"/>
  <c r="E149" i="3"/>
  <c r="F149" i="3" s="1"/>
  <c r="E150" i="3"/>
  <c r="F150" i="3" s="1"/>
  <c r="G150" i="3" s="1"/>
  <c r="E151" i="3"/>
  <c r="F151" i="3" s="1"/>
  <c r="E152" i="3"/>
  <c r="F152" i="3" s="1"/>
  <c r="G152" i="3" s="1"/>
  <c r="E153" i="3"/>
  <c r="F153" i="3" s="1"/>
  <c r="G153" i="3" s="1"/>
  <c r="E154" i="3"/>
  <c r="F154" i="3" s="1"/>
  <c r="Z154" i="3" s="1"/>
  <c r="E155" i="3"/>
  <c r="F155" i="3" s="1"/>
  <c r="E156" i="3"/>
  <c r="F156" i="3" s="1"/>
  <c r="E157" i="3"/>
  <c r="F157" i="3" s="1"/>
  <c r="G157" i="3" s="1"/>
  <c r="E158" i="3"/>
  <c r="F158" i="3" s="1"/>
  <c r="E159" i="3"/>
  <c r="F159" i="3" s="1"/>
  <c r="G159" i="3" s="1"/>
  <c r="E160" i="3"/>
  <c r="F160" i="3" s="1"/>
  <c r="G160" i="3" s="1"/>
  <c r="E161" i="3"/>
  <c r="F161" i="3" s="1"/>
  <c r="G161" i="3" s="1"/>
  <c r="E162" i="3"/>
  <c r="F162" i="3" s="1"/>
  <c r="Z162" i="3" s="1"/>
  <c r="E163" i="3"/>
  <c r="F163" i="3" s="1"/>
  <c r="E164" i="3"/>
  <c r="F164" i="3" s="1"/>
  <c r="G164" i="3" s="1"/>
  <c r="E165" i="3"/>
  <c r="F165" i="3" s="1"/>
  <c r="G165" i="3" s="1"/>
  <c r="E166" i="3"/>
  <c r="F166" i="3" s="1"/>
  <c r="E167" i="3"/>
  <c r="F167" i="3" s="1"/>
  <c r="Z167" i="3" s="1"/>
  <c r="E168" i="3"/>
  <c r="F168" i="3" s="1"/>
  <c r="G168" i="3" s="1"/>
  <c r="E169" i="3"/>
  <c r="F169" i="3" s="1"/>
  <c r="E170" i="3"/>
  <c r="F170" i="3" s="1"/>
  <c r="Z170" i="3" s="1"/>
  <c r="E171" i="3"/>
  <c r="F171" i="3" s="1"/>
  <c r="G171" i="3" s="1"/>
  <c r="E172" i="3"/>
  <c r="F172" i="3" s="1"/>
  <c r="E173" i="3"/>
  <c r="F173" i="3" s="1"/>
  <c r="Z173" i="3" s="1"/>
  <c r="E174" i="3"/>
  <c r="F174" i="3" s="1"/>
  <c r="E175" i="3"/>
  <c r="F175" i="3" s="1"/>
  <c r="Z176" i="3"/>
  <c r="Z177" i="3"/>
  <c r="Z179" i="3"/>
  <c r="Z184" i="3"/>
  <c r="Z185" i="3"/>
  <c r="Z187" i="3"/>
  <c r="Z188" i="3"/>
  <c r="Z189" i="3"/>
  <c r="Z193" i="3"/>
  <c r="Z195" i="3"/>
  <c r="Z200" i="3"/>
  <c r="Z201" i="3"/>
  <c r="Z203" i="3"/>
  <c r="Z205" i="3"/>
  <c r="Z209" i="3"/>
  <c r="Z210" i="3"/>
  <c r="Z217" i="3"/>
  <c r="Z225" i="3"/>
  <c r="Z226" i="3"/>
  <c r="Z231" i="3"/>
  <c r="Z233" i="3"/>
  <c r="Z234" i="3"/>
  <c r="Z241" i="3"/>
  <c r="Z244" i="3"/>
  <c r="Z249" i="3"/>
  <c r="Z250" i="3"/>
  <c r="AY11" i="3"/>
  <c r="AY12" i="3"/>
  <c r="AB13" i="3"/>
  <c r="AY13" i="3"/>
  <c r="AY14" i="3"/>
  <c r="AY15" i="3"/>
  <c r="AB16" i="3"/>
  <c r="AY16" i="3"/>
  <c r="C17" i="3"/>
  <c r="AY17" i="3"/>
  <c r="AY18" i="3"/>
  <c r="AY19" i="3"/>
  <c r="AY20" i="3"/>
  <c r="Q21" i="3"/>
  <c r="AF21" i="3"/>
  <c r="AY21" i="3"/>
  <c r="Q22" i="3"/>
  <c r="AF22" i="3"/>
  <c r="AY22" i="3"/>
  <c r="Q23" i="3"/>
  <c r="AF23" i="3"/>
  <c r="AY23" i="3"/>
  <c r="Q24" i="3"/>
  <c r="AF24" i="3"/>
  <c r="AY24" i="3"/>
  <c r="Q25" i="3"/>
  <c r="AF25" i="3"/>
  <c r="AY25" i="3"/>
  <c r="Q26" i="3"/>
  <c r="AF26" i="3"/>
  <c r="AY26" i="3"/>
  <c r="Q27" i="3"/>
  <c r="AF27" i="3"/>
  <c r="AY27" i="3"/>
  <c r="Q28" i="3"/>
  <c r="AF28" i="3"/>
  <c r="AY28" i="3"/>
  <c r="Q29" i="3"/>
  <c r="AF29" i="3"/>
  <c r="AY29" i="3"/>
  <c r="Q30" i="3"/>
  <c r="AF30" i="3"/>
  <c r="AY30" i="3"/>
  <c r="Q31" i="3"/>
  <c r="AF31" i="3"/>
  <c r="AY31" i="3"/>
  <c r="Q32" i="3"/>
  <c r="AF32" i="3"/>
  <c r="AY32" i="3"/>
  <c r="Q33" i="3"/>
  <c r="AF33" i="3"/>
  <c r="AY33" i="3"/>
  <c r="Q34" i="3"/>
  <c r="AF34" i="3"/>
  <c r="AY34" i="3"/>
  <c r="Q35" i="3"/>
  <c r="AF35" i="3"/>
  <c r="AY35" i="3"/>
  <c r="Q36" i="3"/>
  <c r="AF36" i="3"/>
  <c r="AY36" i="3"/>
  <c r="Q37" i="3"/>
  <c r="AF37" i="3"/>
  <c r="AY37" i="3"/>
  <c r="Q38" i="3"/>
  <c r="AF38" i="3"/>
  <c r="AY38" i="3"/>
  <c r="Q39" i="3"/>
  <c r="AF39" i="3"/>
  <c r="AY39" i="3"/>
  <c r="Q40" i="3"/>
  <c r="AF40" i="3"/>
  <c r="AY40" i="3"/>
  <c r="Q41" i="3"/>
  <c r="AF41" i="3"/>
  <c r="AY41" i="3"/>
  <c r="Q42" i="3"/>
  <c r="AF42" i="3"/>
  <c r="AY42" i="3"/>
  <c r="Q43" i="3"/>
  <c r="AF43" i="3"/>
  <c r="AY43" i="3"/>
  <c r="Q44" i="3"/>
  <c r="AF44" i="3"/>
  <c r="AY44" i="3"/>
  <c r="Q45" i="3"/>
  <c r="AF45" i="3"/>
  <c r="AY45" i="3"/>
  <c r="Q46" i="3"/>
  <c r="AF46" i="3"/>
  <c r="AY46" i="3"/>
  <c r="Q47" i="3"/>
  <c r="AF47" i="3"/>
  <c r="AY47" i="3"/>
  <c r="Q48" i="3"/>
  <c r="AF48" i="3"/>
  <c r="AY48" i="3"/>
  <c r="Q49" i="3"/>
  <c r="AF49" i="3"/>
  <c r="AY49" i="3"/>
  <c r="Q50" i="3"/>
  <c r="AF50" i="3"/>
  <c r="AY50" i="3"/>
  <c r="Q51" i="3"/>
  <c r="AF51" i="3"/>
  <c r="AY51" i="3"/>
  <c r="Q52" i="3"/>
  <c r="AF52" i="3"/>
  <c r="AY52" i="3"/>
  <c r="Q53" i="3"/>
  <c r="AF53" i="3"/>
  <c r="AY53" i="3"/>
  <c r="Q54" i="3"/>
  <c r="AF54" i="3"/>
  <c r="AY54" i="3"/>
  <c r="Q55" i="3"/>
  <c r="AF55" i="3"/>
  <c r="AY55" i="3"/>
  <c r="Q56" i="3"/>
  <c r="AF56" i="3"/>
  <c r="AY56" i="3"/>
  <c r="Q57" i="3"/>
  <c r="AF57" i="3"/>
  <c r="AY57" i="3"/>
  <c r="Q58" i="3"/>
  <c r="AF58" i="3"/>
  <c r="AY58" i="3"/>
  <c r="Q59" i="3"/>
  <c r="AF59" i="3"/>
  <c r="AY59" i="3"/>
  <c r="Q60" i="3"/>
  <c r="AF60" i="3"/>
  <c r="Q61" i="3"/>
  <c r="AF61" i="3"/>
  <c r="Q62" i="3"/>
  <c r="AF62" i="3"/>
  <c r="Q63" i="3"/>
  <c r="AF63" i="3"/>
  <c r="J64" i="3"/>
  <c r="Q64" i="3"/>
  <c r="AF64" i="3"/>
  <c r="Q65" i="3"/>
  <c r="AF65" i="3"/>
  <c r="Q66" i="3"/>
  <c r="AF66" i="3"/>
  <c r="Q67" i="3"/>
  <c r="AF67" i="3"/>
  <c r="Q68" i="3"/>
  <c r="AF68" i="3"/>
  <c r="Q69" i="3"/>
  <c r="AF69" i="3"/>
  <c r="Q70" i="3"/>
  <c r="AF70" i="3"/>
  <c r="Q71" i="3"/>
  <c r="AF71" i="3"/>
  <c r="Q72" i="3"/>
  <c r="AF72" i="3"/>
  <c r="Q73" i="3"/>
  <c r="AC73" i="3"/>
  <c r="AF73" i="3"/>
  <c r="Q74" i="3"/>
  <c r="AC74" i="3"/>
  <c r="AF74" i="3"/>
  <c r="Q75" i="3"/>
  <c r="AC75" i="3"/>
  <c r="AF75" i="3"/>
  <c r="Q76" i="3"/>
  <c r="AC76" i="3"/>
  <c r="AF76" i="3"/>
  <c r="Q77" i="3"/>
  <c r="AF77" i="3"/>
  <c r="Q78" i="3"/>
  <c r="AF78" i="3"/>
  <c r="Q79" i="3"/>
  <c r="AF79" i="3"/>
  <c r="J80" i="3"/>
  <c r="Q80" i="3"/>
  <c r="AC80" i="3"/>
  <c r="AF80" i="3"/>
  <c r="Q81" i="3"/>
  <c r="AC81" i="3"/>
  <c r="AF81" i="3"/>
  <c r="Q82" i="3"/>
  <c r="AF82" i="3"/>
  <c r="Q83" i="3"/>
  <c r="AF83" i="3"/>
  <c r="Q84" i="3"/>
  <c r="AF84" i="3"/>
  <c r="Q85" i="3"/>
  <c r="AF85" i="3"/>
  <c r="Q86" i="3"/>
  <c r="AF86" i="3"/>
  <c r="Q87" i="3"/>
  <c r="AF87" i="3"/>
  <c r="Q88" i="3"/>
  <c r="AF88" i="3"/>
  <c r="Q89" i="3"/>
  <c r="AF89" i="3"/>
  <c r="Q90" i="3"/>
  <c r="AF90" i="3"/>
  <c r="Q91" i="3"/>
  <c r="AF91" i="3"/>
  <c r="Q92" i="3"/>
  <c r="AF92" i="3"/>
  <c r="Q93" i="3"/>
  <c r="AF93" i="3"/>
  <c r="Q94" i="3"/>
  <c r="AF94" i="3"/>
  <c r="Q95" i="3"/>
  <c r="AF95" i="3"/>
  <c r="Q96" i="3"/>
  <c r="AF96" i="3"/>
  <c r="Q97" i="3"/>
  <c r="AF97" i="3"/>
  <c r="J98" i="3"/>
  <c r="Q98" i="3"/>
  <c r="AC98" i="3"/>
  <c r="AF98" i="3"/>
  <c r="Q99" i="3"/>
  <c r="AF99" i="3"/>
  <c r="Q100" i="3"/>
  <c r="AF100" i="3"/>
  <c r="Q101" i="3"/>
  <c r="AF101" i="3"/>
  <c r="Q102" i="3"/>
  <c r="AF102" i="3"/>
  <c r="Q103" i="3"/>
  <c r="AF103" i="3"/>
  <c r="Q104" i="3"/>
  <c r="AF104" i="3"/>
  <c r="Q105" i="3"/>
  <c r="AF105" i="3"/>
  <c r="Q106" i="3"/>
  <c r="AF106" i="3"/>
  <c r="Q107" i="3"/>
  <c r="AF107" i="3"/>
  <c r="Q108" i="3"/>
  <c r="AF108" i="3"/>
  <c r="Q109" i="3"/>
  <c r="AF109" i="3"/>
  <c r="Q110" i="3"/>
  <c r="AF110" i="3"/>
  <c r="Q111" i="3"/>
  <c r="AF111" i="3"/>
  <c r="Q112" i="3"/>
  <c r="AF112" i="3"/>
  <c r="Q113" i="3"/>
  <c r="AF113" i="3"/>
  <c r="Q114" i="3"/>
  <c r="AF114" i="3"/>
  <c r="Q115" i="3"/>
  <c r="AF115" i="3"/>
  <c r="Q116" i="3"/>
  <c r="AF116" i="3"/>
  <c r="Q117" i="3"/>
  <c r="AF117" i="3"/>
  <c r="Q118" i="3"/>
  <c r="AF118" i="3"/>
  <c r="Q119" i="3"/>
  <c r="AF119" i="3"/>
  <c r="Q120" i="3"/>
  <c r="AF120" i="3"/>
  <c r="Q121" i="3"/>
  <c r="AF121" i="3"/>
  <c r="Q122" i="3"/>
  <c r="AF122" i="3"/>
  <c r="Q123" i="3"/>
  <c r="AF123" i="3"/>
  <c r="Q124" i="3"/>
  <c r="AF124" i="3"/>
  <c r="Q125" i="3"/>
  <c r="AF125" i="3"/>
  <c r="Q126" i="3"/>
  <c r="AF126" i="3"/>
  <c r="Q127" i="3"/>
  <c r="AF127" i="3"/>
  <c r="Q128" i="3"/>
  <c r="AC128" i="3"/>
  <c r="AF128" i="3"/>
  <c r="Q129" i="3"/>
  <c r="AF129" i="3"/>
  <c r="Q130" i="3"/>
  <c r="AF130" i="3"/>
  <c r="Q131" i="3"/>
  <c r="AF131" i="3"/>
  <c r="Q132" i="3"/>
  <c r="AF132" i="3"/>
  <c r="Q133" i="3"/>
  <c r="AF133" i="3"/>
  <c r="Q134" i="3"/>
  <c r="AF134" i="3"/>
  <c r="Q135" i="3"/>
  <c r="AF135" i="3"/>
  <c r="Q136" i="3"/>
  <c r="AF136" i="3"/>
  <c r="Q137" i="3"/>
  <c r="AF137" i="3"/>
  <c r="Q139" i="3"/>
  <c r="AF139" i="3"/>
  <c r="Q140" i="3"/>
  <c r="AF140" i="3"/>
  <c r="Q141" i="3"/>
  <c r="AF141" i="3"/>
  <c r="Q142" i="3"/>
  <c r="AF142" i="3"/>
  <c r="Q143" i="3"/>
  <c r="AF143" i="3"/>
  <c r="Q144" i="3"/>
  <c r="AF144" i="3"/>
  <c r="Q145" i="3"/>
  <c r="AF145" i="3"/>
  <c r="Q146" i="3"/>
  <c r="AF146" i="3"/>
  <c r="Q147" i="3"/>
  <c r="AF147" i="3"/>
  <c r="Q148" i="3"/>
  <c r="AF148" i="3"/>
  <c r="Q149" i="3"/>
  <c r="AF149" i="3"/>
  <c r="Q150" i="3"/>
  <c r="AF150" i="3"/>
  <c r="Q151" i="3"/>
  <c r="AF151" i="3"/>
  <c r="Q152" i="3"/>
  <c r="AF152" i="3"/>
  <c r="Q153" i="3"/>
  <c r="AF153" i="3"/>
  <c r="Q154" i="3"/>
  <c r="AF154" i="3"/>
  <c r="Q155" i="3"/>
  <c r="AF155" i="3"/>
  <c r="Q156" i="3"/>
  <c r="AF156" i="3"/>
  <c r="Q157" i="3"/>
  <c r="AF157" i="3"/>
  <c r="Q158" i="3"/>
  <c r="AF158" i="3"/>
  <c r="Q159" i="3"/>
  <c r="AF159" i="3"/>
  <c r="Q160" i="3"/>
  <c r="AF160" i="3"/>
  <c r="Q161" i="3"/>
  <c r="AF161" i="3"/>
  <c r="Q162" i="3"/>
  <c r="AF162" i="3"/>
  <c r="Q163" i="3"/>
  <c r="AF163" i="3"/>
  <c r="Q164" i="3"/>
  <c r="AF164" i="3"/>
  <c r="Q165" i="3"/>
  <c r="AF165" i="3"/>
  <c r="Q166" i="3"/>
  <c r="AF166" i="3"/>
  <c r="Q167" i="3"/>
  <c r="AF167" i="3"/>
  <c r="Q168" i="3"/>
  <c r="AF168" i="3"/>
  <c r="Q169" i="3"/>
  <c r="AF169" i="3"/>
  <c r="Q170" i="3"/>
  <c r="AF170" i="3"/>
  <c r="Q171" i="3"/>
  <c r="AF171" i="3"/>
  <c r="Q172" i="3"/>
  <c r="AF172" i="3"/>
  <c r="Q173" i="3"/>
  <c r="AF173" i="3"/>
  <c r="Q174" i="3"/>
  <c r="AF174" i="3"/>
  <c r="Q175" i="3"/>
  <c r="AF175" i="3"/>
  <c r="K176" i="3"/>
  <c r="Q176" i="3"/>
  <c r="AC176" i="3"/>
  <c r="AF176" i="3"/>
  <c r="K177" i="3"/>
  <c r="Q177" i="3"/>
  <c r="AC177" i="3"/>
  <c r="AF177" i="3"/>
  <c r="Q178" i="3"/>
  <c r="AF178" i="3"/>
  <c r="K179" i="3"/>
  <c r="Q179" i="3"/>
  <c r="AC179" i="3"/>
  <c r="AF179" i="3"/>
  <c r="K180" i="3"/>
  <c r="Q180" i="3"/>
  <c r="AF180" i="3"/>
  <c r="Q181" i="3"/>
  <c r="AF181" i="3"/>
  <c r="Q182" i="3"/>
  <c r="AF182" i="3"/>
  <c r="Q183" i="3"/>
  <c r="AF183" i="3"/>
  <c r="K184" i="3"/>
  <c r="Q184" i="3"/>
  <c r="AC184" i="3"/>
  <c r="AF184" i="3"/>
  <c r="K185" i="3"/>
  <c r="Q185" i="3"/>
  <c r="AC185" i="3"/>
  <c r="AF185" i="3"/>
  <c r="Q186" i="3"/>
  <c r="AF186" i="3"/>
  <c r="K187" i="3"/>
  <c r="Q187" i="3"/>
  <c r="AC187" i="3"/>
  <c r="AF187" i="3"/>
  <c r="K188" i="3"/>
  <c r="Q188" i="3"/>
  <c r="AF188" i="3"/>
  <c r="Q189" i="3"/>
  <c r="AF189" i="3"/>
  <c r="Q190" i="3"/>
  <c r="AF190" i="3"/>
  <c r="Q191" i="3"/>
  <c r="AF191" i="3"/>
  <c r="Q192" i="3"/>
  <c r="AF192" i="3"/>
  <c r="K193" i="3"/>
  <c r="Q193" i="3"/>
  <c r="AC193" i="3"/>
  <c r="AF193" i="3"/>
  <c r="Q194" i="3"/>
  <c r="AF194" i="3"/>
  <c r="K195" i="3"/>
  <c r="Q195" i="3"/>
  <c r="AC195" i="3"/>
  <c r="AF195" i="3"/>
  <c r="Q196" i="3"/>
  <c r="AF196" i="3"/>
  <c r="Q197" i="3"/>
  <c r="AF197" i="3"/>
  <c r="Q198" i="3"/>
  <c r="AF198" i="3"/>
  <c r="Q199" i="3"/>
  <c r="AF199" i="3"/>
  <c r="K200" i="3"/>
  <c r="Q200" i="3"/>
  <c r="AC200" i="3"/>
  <c r="AF200" i="3"/>
  <c r="K201" i="3"/>
  <c r="Q201" i="3"/>
  <c r="AC201" i="3"/>
  <c r="AF201" i="3"/>
  <c r="Q202" i="3"/>
  <c r="AF202" i="3"/>
  <c r="K203" i="3"/>
  <c r="Q203" i="3"/>
  <c r="AC203" i="3"/>
  <c r="AF203" i="3"/>
  <c r="Q204" i="3"/>
  <c r="AF204" i="3"/>
  <c r="Q205" i="3"/>
  <c r="R205" i="3"/>
  <c r="AC205" i="3"/>
  <c r="AF205" i="3"/>
  <c r="Q206" i="3"/>
  <c r="AF206" i="3"/>
  <c r="Q207" i="3"/>
  <c r="AF207" i="3"/>
  <c r="Q208" i="3"/>
  <c r="AF208" i="3"/>
  <c r="K209" i="3"/>
  <c r="Q209" i="3"/>
  <c r="AC209" i="3"/>
  <c r="AF209" i="3"/>
  <c r="K210" i="3"/>
  <c r="Q210" i="3"/>
  <c r="AC210" i="3"/>
  <c r="AF210" i="3"/>
  <c r="Q211" i="3"/>
  <c r="AF211" i="3"/>
  <c r="Q212" i="3"/>
  <c r="AF212" i="3"/>
  <c r="Q213" i="3"/>
  <c r="AF213" i="3"/>
  <c r="Q214" i="3"/>
  <c r="AF214" i="3"/>
  <c r="Q215" i="3"/>
  <c r="AF215" i="3"/>
  <c r="Q216" i="3"/>
  <c r="AF216" i="3"/>
  <c r="K217" i="3"/>
  <c r="Q217" i="3"/>
  <c r="AC217" i="3"/>
  <c r="AF217" i="3"/>
  <c r="Q218" i="3"/>
  <c r="AF218" i="3"/>
  <c r="Q219" i="3"/>
  <c r="AF219" i="3"/>
  <c r="Q220" i="3"/>
  <c r="AF220" i="3"/>
  <c r="Q221" i="3"/>
  <c r="AF221" i="3"/>
  <c r="Q222" i="3"/>
  <c r="AF222" i="3"/>
  <c r="Q223" i="3"/>
  <c r="AF223" i="3"/>
  <c r="Q224" i="3"/>
  <c r="AF224" i="3"/>
  <c r="K225" i="3"/>
  <c r="Q225" i="3"/>
  <c r="AC225" i="3"/>
  <c r="AF225" i="3"/>
  <c r="K226" i="3"/>
  <c r="Q226" i="3"/>
  <c r="AC226" i="3"/>
  <c r="AF226" i="3"/>
  <c r="Q227" i="3"/>
  <c r="AF227" i="3"/>
  <c r="Q228" i="3"/>
  <c r="AF228" i="3"/>
  <c r="Q229" i="3"/>
  <c r="AF229" i="3"/>
  <c r="Q230" i="3"/>
  <c r="AF230" i="3"/>
  <c r="Q231" i="3"/>
  <c r="AC231" i="3"/>
  <c r="AF231" i="3"/>
  <c r="Q232" i="3"/>
  <c r="AF232" i="3"/>
  <c r="K233" i="3"/>
  <c r="Q233" i="3"/>
  <c r="AC233" i="3"/>
  <c r="AF233" i="3"/>
  <c r="K234" i="3"/>
  <c r="Q234" i="3"/>
  <c r="AC234" i="3"/>
  <c r="AF234" i="3"/>
  <c r="Q235" i="3"/>
  <c r="AF235" i="3"/>
  <c r="Q236" i="3"/>
  <c r="AF236" i="3"/>
  <c r="Q237" i="3"/>
  <c r="AF237" i="3"/>
  <c r="Q238" i="3"/>
  <c r="AF238" i="3"/>
  <c r="Q239" i="3"/>
  <c r="AF239" i="3"/>
  <c r="Q240" i="3"/>
  <c r="AF240" i="3"/>
  <c r="K241" i="3"/>
  <c r="Q241" i="3"/>
  <c r="AC241" i="3"/>
  <c r="AF241" i="3"/>
  <c r="Q242" i="3"/>
  <c r="AF242" i="3"/>
  <c r="Q243" i="3"/>
  <c r="AF243" i="3"/>
  <c r="Q244" i="3"/>
  <c r="AF244" i="3"/>
  <c r="Q245" i="3"/>
  <c r="AF245" i="3"/>
  <c r="K246" i="3"/>
  <c r="Q246" i="3"/>
  <c r="AF246" i="3"/>
  <c r="Q247" i="3"/>
  <c r="AF247" i="3"/>
  <c r="Q248" i="3"/>
  <c r="AF248" i="3"/>
  <c r="K249" i="3"/>
  <c r="Q249" i="3"/>
  <c r="AC249" i="3"/>
  <c r="AF249" i="3"/>
  <c r="K250" i="3"/>
  <c r="Q250" i="3"/>
  <c r="AC250" i="3"/>
  <c r="AF250" i="3"/>
  <c r="Q251" i="3"/>
  <c r="AF251" i="3"/>
  <c r="Q252" i="3"/>
  <c r="AF252" i="3"/>
  <c r="Q253" i="3"/>
  <c r="AF253" i="3"/>
  <c r="Q254" i="3"/>
  <c r="AC254" i="3"/>
  <c r="AF254" i="3"/>
  <c r="Q255" i="3"/>
  <c r="AF255" i="3"/>
  <c r="Q256" i="3"/>
  <c r="AF256" i="3"/>
  <c r="Q257" i="3"/>
  <c r="AF257" i="3"/>
  <c r="AB2" i="2"/>
  <c r="AD2" i="2"/>
  <c r="AB3" i="2"/>
  <c r="AB4" i="2"/>
  <c r="AB5" i="2"/>
  <c r="AB6" i="2"/>
  <c r="AB7" i="2"/>
  <c r="AB9" i="2"/>
  <c r="AB8" i="2"/>
  <c r="AB18" i="2"/>
  <c r="AB10" i="2"/>
  <c r="AB15" i="2"/>
  <c r="AU46" i="2"/>
  <c r="AY2" i="2"/>
  <c r="AY3" i="2"/>
  <c r="AY6" i="2"/>
  <c r="AY8" i="2"/>
  <c r="AY10" i="2"/>
  <c r="G11" i="2"/>
  <c r="F11" i="2"/>
  <c r="E190" i="2"/>
  <c r="F190" i="2"/>
  <c r="G190" i="2"/>
  <c r="E191" i="2"/>
  <c r="F191" i="2"/>
  <c r="G191" i="2"/>
  <c r="E192" i="2"/>
  <c r="F192" i="2"/>
  <c r="G192" i="2"/>
  <c r="E193" i="2"/>
  <c r="F193" i="2"/>
  <c r="G193" i="2"/>
  <c r="E195" i="2"/>
  <c r="F195" i="2"/>
  <c r="G195" i="2"/>
  <c r="E196" i="2"/>
  <c r="F196" i="2"/>
  <c r="G196" i="2"/>
  <c r="E197" i="2"/>
  <c r="F197" i="2"/>
  <c r="G197" i="2"/>
  <c r="E198" i="2"/>
  <c r="F198" i="2"/>
  <c r="G198" i="2"/>
  <c r="E199" i="2"/>
  <c r="F199" i="2"/>
  <c r="G199" i="2"/>
  <c r="E200" i="2"/>
  <c r="F200" i="2"/>
  <c r="G200" i="2"/>
  <c r="E201" i="2"/>
  <c r="F201" i="2"/>
  <c r="G201" i="2"/>
  <c r="E202" i="2"/>
  <c r="F202" i="2"/>
  <c r="G202" i="2"/>
  <c r="E203" i="2"/>
  <c r="F203" i="2"/>
  <c r="G203" i="2"/>
  <c r="E204" i="2"/>
  <c r="F204" i="2"/>
  <c r="G204" i="2"/>
  <c r="E205" i="2"/>
  <c r="F205" i="2"/>
  <c r="G205" i="2"/>
  <c r="E206" i="2"/>
  <c r="F206" i="2"/>
  <c r="G206" i="2"/>
  <c r="E207" i="2"/>
  <c r="F207" i="2"/>
  <c r="G207" i="2"/>
  <c r="E208" i="2"/>
  <c r="F208" i="2"/>
  <c r="G208" i="2"/>
  <c r="E209" i="2"/>
  <c r="F209" i="2"/>
  <c r="G209" i="2"/>
  <c r="E210" i="2"/>
  <c r="F210" i="2"/>
  <c r="G210" i="2"/>
  <c r="E211" i="2"/>
  <c r="F211" i="2"/>
  <c r="G211" i="2"/>
  <c r="E212" i="2"/>
  <c r="F212" i="2"/>
  <c r="G212" i="2"/>
  <c r="E213" i="2"/>
  <c r="F213" i="2"/>
  <c r="G213" i="2"/>
  <c r="E214" i="2"/>
  <c r="F214" i="2"/>
  <c r="G214" i="2"/>
  <c r="E215" i="2"/>
  <c r="F215" i="2"/>
  <c r="G215" i="2"/>
  <c r="E216" i="2"/>
  <c r="F216" i="2"/>
  <c r="G216" i="2"/>
  <c r="E217" i="2"/>
  <c r="F217" i="2"/>
  <c r="G217" i="2"/>
  <c r="E218" i="2"/>
  <c r="F218" i="2"/>
  <c r="G218" i="2"/>
  <c r="E219" i="2"/>
  <c r="F219" i="2"/>
  <c r="G219" i="2"/>
  <c r="E220" i="2"/>
  <c r="F220" i="2"/>
  <c r="G220" i="2"/>
  <c r="E221" i="2"/>
  <c r="F221" i="2"/>
  <c r="G221" i="2"/>
  <c r="E222" i="2"/>
  <c r="F222" i="2"/>
  <c r="G222" i="2"/>
  <c r="E223" i="2"/>
  <c r="F223" i="2"/>
  <c r="G223" i="2"/>
  <c r="E224" i="2"/>
  <c r="F224" i="2"/>
  <c r="G224" i="2"/>
  <c r="E225" i="2"/>
  <c r="F225" i="2"/>
  <c r="G225" i="2"/>
  <c r="E226" i="2"/>
  <c r="F226" i="2"/>
  <c r="G226" i="2"/>
  <c r="E227" i="2"/>
  <c r="F227" i="2"/>
  <c r="G227" i="2"/>
  <c r="E228" i="2"/>
  <c r="F228" i="2"/>
  <c r="G228" i="2"/>
  <c r="E229" i="2"/>
  <c r="F229" i="2"/>
  <c r="G229" i="2"/>
  <c r="E230" i="2"/>
  <c r="F230" i="2"/>
  <c r="G230" i="2"/>
  <c r="E231" i="2"/>
  <c r="F231" i="2"/>
  <c r="G231" i="2"/>
  <c r="E232" i="2"/>
  <c r="F232" i="2"/>
  <c r="G232" i="2"/>
  <c r="E233" i="2"/>
  <c r="F233" i="2"/>
  <c r="G233" i="2"/>
  <c r="E234" i="2"/>
  <c r="F234" i="2"/>
  <c r="G234" i="2"/>
  <c r="E235" i="2"/>
  <c r="F235" i="2"/>
  <c r="G235" i="2"/>
  <c r="E236" i="2"/>
  <c r="F236" i="2"/>
  <c r="G236" i="2"/>
  <c r="E237" i="2"/>
  <c r="F237" i="2"/>
  <c r="G237" i="2"/>
  <c r="E238" i="2"/>
  <c r="F238" i="2"/>
  <c r="G238" i="2"/>
  <c r="E239" i="2"/>
  <c r="F239" i="2"/>
  <c r="G239" i="2"/>
  <c r="E240" i="2"/>
  <c r="F240" i="2"/>
  <c r="G240" i="2"/>
  <c r="E241" i="2"/>
  <c r="F241" i="2"/>
  <c r="G241" i="2"/>
  <c r="E242" i="2"/>
  <c r="F242" i="2"/>
  <c r="G242" i="2"/>
  <c r="E243" i="2"/>
  <c r="F243" i="2"/>
  <c r="G243" i="2"/>
  <c r="E244" i="2"/>
  <c r="F244" i="2"/>
  <c r="G244" i="2"/>
  <c r="E245" i="2"/>
  <c r="F245" i="2"/>
  <c r="G245" i="2"/>
  <c r="E246" i="2"/>
  <c r="F246" i="2"/>
  <c r="G246" i="2"/>
  <c r="E247" i="2"/>
  <c r="F247" i="2"/>
  <c r="G247" i="2"/>
  <c r="E248" i="2"/>
  <c r="F248" i="2"/>
  <c r="G248" i="2"/>
  <c r="E249" i="2"/>
  <c r="F249" i="2"/>
  <c r="G249" i="2"/>
  <c r="E250" i="2"/>
  <c r="F250" i="2"/>
  <c r="G250" i="2"/>
  <c r="E251" i="2"/>
  <c r="F251" i="2"/>
  <c r="G251" i="2"/>
  <c r="E252" i="2"/>
  <c r="F252" i="2"/>
  <c r="G252" i="2"/>
  <c r="E253" i="2"/>
  <c r="F253" i="2"/>
  <c r="G253" i="2"/>
  <c r="E254" i="2"/>
  <c r="F254" i="2"/>
  <c r="G254" i="2"/>
  <c r="E255" i="2"/>
  <c r="F255" i="2"/>
  <c r="G255" i="2"/>
  <c r="E256" i="2"/>
  <c r="F256" i="2"/>
  <c r="G256" i="2"/>
  <c r="E194" i="2"/>
  <c r="F194" i="2"/>
  <c r="E21" i="2"/>
  <c r="F21" i="2"/>
  <c r="Z21" i="2"/>
  <c r="G21" i="2"/>
  <c r="E22" i="2"/>
  <c r="F22" i="2"/>
  <c r="G22" i="2"/>
  <c r="E23" i="2"/>
  <c r="F23" i="2"/>
  <c r="E24" i="2"/>
  <c r="F24" i="2"/>
  <c r="E25" i="2"/>
  <c r="F25" i="2"/>
  <c r="G25" i="2"/>
  <c r="Z25" i="2"/>
  <c r="E26" i="2"/>
  <c r="F26" i="2"/>
  <c r="E27" i="2"/>
  <c r="F27" i="2"/>
  <c r="G27" i="2"/>
  <c r="Z27" i="2"/>
  <c r="E28" i="2"/>
  <c r="F28" i="2"/>
  <c r="G28" i="2"/>
  <c r="Z28" i="2"/>
  <c r="E29" i="2"/>
  <c r="F29" i="2"/>
  <c r="E30" i="2"/>
  <c r="F30" i="2"/>
  <c r="Z30" i="2"/>
  <c r="E31" i="2"/>
  <c r="F31" i="2"/>
  <c r="Z31" i="2"/>
  <c r="G31" i="2"/>
  <c r="E32" i="2"/>
  <c r="F32" i="2"/>
  <c r="AU32" i="2"/>
  <c r="E33" i="2"/>
  <c r="F33" i="2"/>
  <c r="G33" i="2"/>
  <c r="E34" i="2"/>
  <c r="F34" i="2"/>
  <c r="E35" i="2"/>
  <c r="F35" i="2"/>
  <c r="G35" i="2"/>
  <c r="Z35" i="2"/>
  <c r="E36" i="2"/>
  <c r="F36" i="2"/>
  <c r="G36" i="2"/>
  <c r="Z36" i="2"/>
  <c r="E37" i="2"/>
  <c r="F37" i="2"/>
  <c r="Z37" i="2"/>
  <c r="G37" i="2"/>
  <c r="E38" i="2"/>
  <c r="F38" i="2"/>
  <c r="Z38" i="2"/>
  <c r="E39" i="2"/>
  <c r="F39" i="2"/>
  <c r="Z39" i="2"/>
  <c r="G39" i="2"/>
  <c r="E40" i="2"/>
  <c r="F40" i="2"/>
  <c r="AU40" i="2"/>
  <c r="E41" i="2"/>
  <c r="F41" i="2"/>
  <c r="G41" i="2"/>
  <c r="E42" i="2"/>
  <c r="F42" i="2"/>
  <c r="E43" i="2"/>
  <c r="F43" i="2"/>
  <c r="G43" i="2"/>
  <c r="Z43" i="2"/>
  <c r="E44" i="2"/>
  <c r="F44" i="2"/>
  <c r="G44" i="2"/>
  <c r="Z44" i="2"/>
  <c r="E45" i="2"/>
  <c r="F45" i="2"/>
  <c r="Z45" i="2"/>
  <c r="E46" i="2"/>
  <c r="F46" i="2"/>
  <c r="Z46" i="2"/>
  <c r="G46" i="2"/>
  <c r="AT46" i="2"/>
  <c r="E47" i="2"/>
  <c r="F47" i="2"/>
  <c r="Z47" i="2"/>
  <c r="E48" i="2"/>
  <c r="F48" i="2"/>
  <c r="Z48" i="2"/>
  <c r="E49" i="2"/>
  <c r="F49" i="2"/>
  <c r="E50" i="2"/>
  <c r="F50" i="2"/>
  <c r="Z50" i="2"/>
  <c r="E51" i="2"/>
  <c r="F51" i="2"/>
  <c r="G51" i="2"/>
  <c r="Z51" i="2"/>
  <c r="AU51" i="2"/>
  <c r="E52" i="2"/>
  <c r="F52" i="2"/>
  <c r="E53" i="2"/>
  <c r="F53" i="2"/>
  <c r="Z53" i="2"/>
  <c r="E54" i="2"/>
  <c r="F54" i="2"/>
  <c r="G54" i="2"/>
  <c r="E55" i="2"/>
  <c r="F55" i="2"/>
  <c r="Z55" i="2"/>
  <c r="G55" i="2"/>
  <c r="AU55" i="2"/>
  <c r="E56" i="2"/>
  <c r="F56" i="2"/>
  <c r="Z56" i="2"/>
  <c r="G56" i="2"/>
  <c r="AU56" i="2"/>
  <c r="E57" i="2"/>
  <c r="F57" i="2"/>
  <c r="G57" i="2"/>
  <c r="Z57" i="2"/>
  <c r="AU57" i="2"/>
  <c r="E58" i="2"/>
  <c r="F58" i="2"/>
  <c r="E59" i="2"/>
  <c r="F59" i="2"/>
  <c r="E60" i="2"/>
  <c r="F60" i="2"/>
  <c r="E61" i="2"/>
  <c r="F61" i="2"/>
  <c r="G61" i="2"/>
  <c r="Z61" i="2"/>
  <c r="E62" i="2"/>
  <c r="F62" i="2"/>
  <c r="G62" i="2"/>
  <c r="Z62" i="2"/>
  <c r="AU62" i="2"/>
  <c r="AT62" i="2"/>
  <c r="E63" i="2"/>
  <c r="F63" i="2"/>
  <c r="E64" i="2"/>
  <c r="F64" i="2"/>
  <c r="E65" i="2"/>
  <c r="F65" i="2"/>
  <c r="G65" i="2"/>
  <c r="E66" i="2"/>
  <c r="F66" i="2"/>
  <c r="E67" i="2"/>
  <c r="F67" i="2"/>
  <c r="G67" i="2"/>
  <c r="Z67" i="2"/>
  <c r="AU67" i="2"/>
  <c r="AT67" i="2"/>
  <c r="AS67" i="2"/>
  <c r="E68" i="2"/>
  <c r="F68" i="2"/>
  <c r="E69" i="2"/>
  <c r="F69" i="2"/>
  <c r="E70" i="2"/>
  <c r="F70" i="2"/>
  <c r="AU70" i="2"/>
  <c r="G70" i="2"/>
  <c r="Z70" i="2"/>
  <c r="E71" i="2"/>
  <c r="F71" i="2"/>
  <c r="Z71" i="2"/>
  <c r="G71" i="2"/>
  <c r="AU71" i="2"/>
  <c r="AT71" i="2"/>
  <c r="E72" i="2"/>
  <c r="F72" i="2"/>
  <c r="Z72" i="2"/>
  <c r="G72" i="2"/>
  <c r="AU72" i="2"/>
  <c r="AT72" i="2"/>
  <c r="AS72" i="2"/>
  <c r="E73" i="2"/>
  <c r="F73" i="2"/>
  <c r="G73" i="2"/>
  <c r="Z73" i="2"/>
  <c r="AU73" i="2"/>
  <c r="E74" i="2"/>
  <c r="F74" i="2"/>
  <c r="E75" i="2"/>
  <c r="F75" i="2"/>
  <c r="Z75" i="2"/>
  <c r="E76" i="2"/>
  <c r="F76" i="2"/>
  <c r="Z76" i="2"/>
  <c r="AU76" i="2"/>
  <c r="AT76" i="2"/>
  <c r="AS76" i="2"/>
  <c r="E77" i="2"/>
  <c r="F77" i="2"/>
  <c r="Z77" i="2"/>
  <c r="E78" i="2"/>
  <c r="F78" i="2"/>
  <c r="E79" i="2"/>
  <c r="F79" i="2"/>
  <c r="AU79" i="2"/>
  <c r="E80" i="2"/>
  <c r="F80" i="2"/>
  <c r="AU80" i="2"/>
  <c r="G80" i="2"/>
  <c r="Z80" i="2"/>
  <c r="E81" i="2"/>
  <c r="F81" i="2"/>
  <c r="AU81" i="2"/>
  <c r="E82" i="2"/>
  <c r="F82" i="2"/>
  <c r="E83" i="2"/>
  <c r="F83" i="2"/>
  <c r="G83" i="2"/>
  <c r="Z83" i="2"/>
  <c r="AU83" i="2"/>
  <c r="E84" i="2"/>
  <c r="F84" i="2"/>
  <c r="E85" i="2"/>
  <c r="F85" i="2"/>
  <c r="E86" i="2"/>
  <c r="F86" i="2"/>
  <c r="E87" i="2"/>
  <c r="F87" i="2"/>
  <c r="G87" i="2"/>
  <c r="E88" i="2"/>
  <c r="F88" i="2"/>
  <c r="Z88" i="2"/>
  <c r="G88" i="2"/>
  <c r="AU88" i="2"/>
  <c r="E89" i="2"/>
  <c r="F89" i="2"/>
  <c r="E90" i="2"/>
  <c r="F90" i="2"/>
  <c r="E91" i="2"/>
  <c r="F91" i="2"/>
  <c r="AU91" i="2"/>
  <c r="G91" i="2"/>
  <c r="Z91" i="2"/>
  <c r="AT91" i="2"/>
  <c r="E92" i="2"/>
  <c r="F92" i="2"/>
  <c r="Z92" i="2"/>
  <c r="G92" i="2"/>
  <c r="AU92" i="2"/>
  <c r="E93" i="2"/>
  <c r="F93" i="2"/>
  <c r="G93" i="2"/>
  <c r="AU93" i="2"/>
  <c r="E94" i="2"/>
  <c r="F94" i="2"/>
  <c r="G94" i="2"/>
  <c r="Z94" i="2"/>
  <c r="E95" i="2"/>
  <c r="F95" i="2"/>
  <c r="Z95" i="2"/>
  <c r="E96" i="2"/>
  <c r="F96" i="2"/>
  <c r="E97" i="2"/>
  <c r="F97" i="2"/>
  <c r="Z97" i="2"/>
  <c r="G97" i="2"/>
  <c r="AU97" i="2"/>
  <c r="E98" i="2"/>
  <c r="F98" i="2"/>
  <c r="Z98" i="2"/>
  <c r="E99" i="2"/>
  <c r="F99" i="2"/>
  <c r="E100" i="2"/>
  <c r="F100" i="2"/>
  <c r="G100" i="2"/>
  <c r="Z100" i="2"/>
  <c r="E101" i="2"/>
  <c r="F101" i="2"/>
  <c r="G101" i="2"/>
  <c r="E102" i="2"/>
  <c r="F102" i="2"/>
  <c r="E103" i="2"/>
  <c r="F103" i="2"/>
  <c r="Z103" i="2"/>
  <c r="E104" i="2"/>
  <c r="F104" i="2"/>
  <c r="E105" i="2"/>
  <c r="F105" i="2"/>
  <c r="Z105" i="2"/>
  <c r="G105" i="2"/>
  <c r="AU105" i="2"/>
  <c r="E106" i="2"/>
  <c r="F106" i="2"/>
  <c r="E107" i="2"/>
  <c r="F107" i="2"/>
  <c r="E108" i="2"/>
  <c r="F108" i="2"/>
  <c r="G108" i="2"/>
  <c r="Z108" i="2"/>
  <c r="E109" i="2"/>
  <c r="F109" i="2"/>
  <c r="E110" i="2"/>
  <c r="F110" i="2"/>
  <c r="E111" i="2"/>
  <c r="F111" i="2"/>
  <c r="Z111" i="2"/>
  <c r="G111" i="2"/>
  <c r="AU111" i="2"/>
  <c r="E112" i="2"/>
  <c r="F112" i="2"/>
  <c r="E113" i="2"/>
  <c r="F113" i="2"/>
  <c r="Z113" i="2"/>
  <c r="G113" i="2"/>
  <c r="AU113" i="2"/>
  <c r="E114" i="2"/>
  <c r="F114" i="2"/>
  <c r="Z114" i="2"/>
  <c r="E115" i="2"/>
  <c r="F115" i="2"/>
  <c r="E116" i="2"/>
  <c r="F116" i="2"/>
  <c r="G116" i="2"/>
  <c r="Z116" i="2"/>
  <c r="E117" i="2"/>
  <c r="F117" i="2"/>
  <c r="G117" i="2"/>
  <c r="E118" i="2"/>
  <c r="F118" i="2"/>
  <c r="E119" i="2"/>
  <c r="F119" i="2"/>
  <c r="Z119" i="2"/>
  <c r="AU119" i="2"/>
  <c r="E120" i="2"/>
  <c r="F120" i="2"/>
  <c r="E121" i="2"/>
  <c r="F121" i="2"/>
  <c r="Z121" i="2"/>
  <c r="G121" i="2"/>
  <c r="AU121" i="2"/>
  <c r="E122" i="2"/>
  <c r="F122" i="2"/>
  <c r="Z122" i="2"/>
  <c r="E123" i="2"/>
  <c r="F123" i="2"/>
  <c r="E124" i="2"/>
  <c r="F124" i="2"/>
  <c r="Z124" i="2"/>
  <c r="G124" i="2"/>
  <c r="AU124" i="2"/>
  <c r="E125" i="2"/>
  <c r="F125" i="2"/>
  <c r="E126" i="2"/>
  <c r="F126" i="2"/>
  <c r="E127" i="2"/>
  <c r="F127" i="2"/>
  <c r="G127" i="2"/>
  <c r="Z127" i="2"/>
  <c r="E128" i="2"/>
  <c r="F128" i="2"/>
  <c r="E129" i="2"/>
  <c r="F129" i="2"/>
  <c r="E130" i="2"/>
  <c r="F130" i="2"/>
  <c r="Z130" i="2"/>
  <c r="G130" i="2"/>
  <c r="AU130" i="2"/>
  <c r="E131" i="2"/>
  <c r="F131" i="2"/>
  <c r="E132" i="2"/>
  <c r="F132" i="2"/>
  <c r="Z132" i="2"/>
  <c r="G132" i="2"/>
  <c r="AU132" i="2"/>
  <c r="E133" i="2"/>
  <c r="F133" i="2"/>
  <c r="Z133" i="2"/>
  <c r="E134" i="2"/>
  <c r="F134" i="2"/>
  <c r="AU134" i="2"/>
  <c r="E135" i="2"/>
  <c r="F135" i="2"/>
  <c r="Z135" i="2"/>
  <c r="E136" i="2"/>
  <c r="F136" i="2"/>
  <c r="G136" i="2"/>
  <c r="E137" i="2"/>
  <c r="F137" i="2"/>
  <c r="Z137" i="2"/>
  <c r="E138" i="2"/>
  <c r="F138" i="2"/>
  <c r="Z138" i="2"/>
  <c r="AU138" i="2"/>
  <c r="E139" i="2"/>
  <c r="F139" i="2"/>
  <c r="E140" i="2"/>
  <c r="F140" i="2"/>
  <c r="Z140" i="2"/>
  <c r="G140" i="2"/>
  <c r="AU140" i="2"/>
  <c r="E141" i="2"/>
  <c r="F141" i="2"/>
  <c r="Z141" i="2"/>
  <c r="E142" i="2"/>
  <c r="F142" i="2"/>
  <c r="AU142" i="2"/>
  <c r="E143" i="2"/>
  <c r="F143" i="2"/>
  <c r="Z143" i="2"/>
  <c r="E144" i="2"/>
  <c r="F144" i="2"/>
  <c r="E145" i="2"/>
  <c r="F145" i="2"/>
  <c r="Z145" i="2"/>
  <c r="E146" i="2"/>
  <c r="F146" i="2"/>
  <c r="G146" i="2"/>
  <c r="AU146" i="2"/>
  <c r="E147" i="2"/>
  <c r="F147" i="2"/>
  <c r="E148" i="2"/>
  <c r="F148" i="2"/>
  <c r="Z148" i="2"/>
  <c r="G148" i="2"/>
  <c r="AU148" i="2"/>
  <c r="AT148" i="2"/>
  <c r="E149" i="2"/>
  <c r="F149" i="2"/>
  <c r="AU149" i="2"/>
  <c r="E150" i="2"/>
  <c r="F150" i="2"/>
  <c r="AU150" i="2"/>
  <c r="E151" i="2"/>
  <c r="F151" i="2"/>
  <c r="G151" i="2"/>
  <c r="Z151" i="2"/>
  <c r="E152" i="2"/>
  <c r="F152" i="2"/>
  <c r="G152" i="2"/>
  <c r="E153" i="2"/>
  <c r="F153" i="2"/>
  <c r="E154" i="2"/>
  <c r="F154" i="2"/>
  <c r="G154" i="2"/>
  <c r="E155" i="2"/>
  <c r="F155" i="2"/>
  <c r="E156" i="2"/>
  <c r="F156" i="2"/>
  <c r="Z156" i="2"/>
  <c r="E157" i="2"/>
  <c r="F157" i="2"/>
  <c r="AU157" i="2"/>
  <c r="Z157" i="2"/>
  <c r="E158" i="2"/>
  <c r="F158" i="2"/>
  <c r="E159" i="2"/>
  <c r="F159" i="2"/>
  <c r="AU159" i="2"/>
  <c r="E160" i="2"/>
  <c r="F160" i="2"/>
  <c r="AU160" i="2"/>
  <c r="AT160" i="2"/>
  <c r="AS160" i="2"/>
  <c r="E161" i="2"/>
  <c r="F161" i="2"/>
  <c r="AU161" i="2"/>
  <c r="Z161" i="2"/>
  <c r="E162" i="2"/>
  <c r="F162" i="2"/>
  <c r="E163" i="2"/>
  <c r="F163" i="2"/>
  <c r="G163" i="2"/>
  <c r="E164" i="2"/>
  <c r="F164" i="2"/>
  <c r="Z164" i="2"/>
  <c r="AU164" i="2"/>
  <c r="E165" i="2"/>
  <c r="F165" i="2"/>
  <c r="G165" i="2"/>
  <c r="AU165" i="2"/>
  <c r="E166" i="2"/>
  <c r="F166" i="2"/>
  <c r="G166" i="2"/>
  <c r="E167" i="2"/>
  <c r="F167" i="2"/>
  <c r="G167" i="2"/>
  <c r="AU167" i="2"/>
  <c r="E168" i="2"/>
  <c r="F168" i="2"/>
  <c r="E169" i="2"/>
  <c r="F169" i="2"/>
  <c r="AU169" i="2"/>
  <c r="AT169" i="2"/>
  <c r="AS169" i="2"/>
  <c r="Z169" i="2"/>
  <c r="E170" i="2"/>
  <c r="F170" i="2"/>
  <c r="E171" i="2"/>
  <c r="F171" i="2"/>
  <c r="G171" i="2"/>
  <c r="E172" i="2"/>
  <c r="F172" i="2"/>
  <c r="Z172" i="2"/>
  <c r="AU172" i="2"/>
  <c r="E173" i="2"/>
  <c r="F173" i="2"/>
  <c r="Z173" i="2"/>
  <c r="G173" i="2"/>
  <c r="AU173" i="2"/>
  <c r="E174" i="2"/>
  <c r="F174" i="2"/>
  <c r="E175" i="2"/>
  <c r="F175" i="2"/>
  <c r="AU175" i="2"/>
  <c r="E176" i="2"/>
  <c r="F176" i="2"/>
  <c r="E177" i="2"/>
  <c r="F177" i="2"/>
  <c r="AU177" i="2"/>
  <c r="Z177" i="2"/>
  <c r="E178" i="2"/>
  <c r="F178" i="2"/>
  <c r="E179" i="2"/>
  <c r="F179" i="2"/>
  <c r="G179" i="2"/>
  <c r="E180" i="2"/>
  <c r="F180" i="2"/>
  <c r="Z180" i="2"/>
  <c r="AU180" i="2"/>
  <c r="E181" i="2"/>
  <c r="F181" i="2"/>
  <c r="G181" i="2"/>
  <c r="AU181" i="2"/>
  <c r="E182" i="2"/>
  <c r="F182" i="2"/>
  <c r="E183" i="2"/>
  <c r="F183" i="2"/>
  <c r="E184" i="2"/>
  <c r="F184" i="2"/>
  <c r="G184" i="2"/>
  <c r="E185" i="2"/>
  <c r="F185" i="2"/>
  <c r="G185" i="2"/>
  <c r="Z185" i="2"/>
  <c r="E186" i="2"/>
  <c r="F186" i="2"/>
  <c r="AU186" i="2"/>
  <c r="E187" i="2"/>
  <c r="F187" i="2"/>
  <c r="E188" i="2"/>
  <c r="F188" i="2"/>
  <c r="G188" i="2"/>
  <c r="E189" i="2"/>
  <c r="F189" i="2"/>
  <c r="Z189" i="2"/>
  <c r="Z190" i="2"/>
  <c r="AU190" i="2"/>
  <c r="AT190" i="2"/>
  <c r="Z191" i="2"/>
  <c r="AU191" i="2"/>
  <c r="AT191" i="2"/>
  <c r="Z192" i="2"/>
  <c r="AU192" i="2"/>
  <c r="AS192" i="2"/>
  <c r="AT192" i="2"/>
  <c r="AR192" i="2"/>
  <c r="AQ192" i="2"/>
  <c r="AP192" i="2"/>
  <c r="AO192" i="2"/>
  <c r="AN192" i="2"/>
  <c r="AM192" i="2"/>
  <c r="AL192" i="2"/>
  <c r="Z193" i="2"/>
  <c r="AU193" i="2"/>
  <c r="AS193" i="2"/>
  <c r="AR193" i="2"/>
  <c r="AQ193" i="2"/>
  <c r="AP193" i="2"/>
  <c r="AO193" i="2"/>
  <c r="AN193" i="2"/>
  <c r="AM193" i="2"/>
  <c r="AL193" i="2"/>
  <c r="AI193" i="2"/>
  <c r="AT193" i="2"/>
  <c r="Z194" i="2"/>
  <c r="AU194" i="2"/>
  <c r="AT194" i="2"/>
  <c r="Z195" i="2"/>
  <c r="AU195" i="2"/>
  <c r="AT195" i="2"/>
  <c r="Z196" i="2"/>
  <c r="AU196" i="2"/>
  <c r="AS196" i="2"/>
  <c r="AR196" i="2"/>
  <c r="AQ196" i="2"/>
  <c r="AP196" i="2"/>
  <c r="AO196" i="2"/>
  <c r="AN196" i="2"/>
  <c r="AM196" i="2"/>
  <c r="AL196" i="2"/>
  <c r="AT196" i="2"/>
  <c r="Z197" i="2"/>
  <c r="AU197" i="2"/>
  <c r="AT197" i="2"/>
  <c r="Z198" i="2"/>
  <c r="AU198" i="2"/>
  <c r="AT198" i="2"/>
  <c r="Z199" i="2"/>
  <c r="AU199" i="2"/>
  <c r="AT199" i="2"/>
  <c r="Z200" i="2"/>
  <c r="AU200" i="2"/>
  <c r="AS200" i="2"/>
  <c r="AT200" i="2"/>
  <c r="AR200" i="2"/>
  <c r="AQ200" i="2"/>
  <c r="AP200" i="2"/>
  <c r="AO200" i="2"/>
  <c r="AN200" i="2"/>
  <c r="AM200" i="2"/>
  <c r="AL200" i="2"/>
  <c r="Z201" i="2"/>
  <c r="AU201" i="2"/>
  <c r="AS201" i="2"/>
  <c r="AR201" i="2"/>
  <c r="AQ201" i="2"/>
  <c r="AT201" i="2"/>
  <c r="Z202" i="2"/>
  <c r="AU202" i="2"/>
  <c r="AT202" i="2"/>
  <c r="Z203" i="2"/>
  <c r="AU203" i="2"/>
  <c r="AT203" i="2"/>
  <c r="Z204" i="2"/>
  <c r="AU204" i="2"/>
  <c r="AT204" i="2"/>
  <c r="Z205" i="2"/>
  <c r="AU205" i="2"/>
  <c r="AT205" i="2"/>
  <c r="Z206" i="2"/>
  <c r="AU206" i="2"/>
  <c r="AS206" i="2"/>
  <c r="AR206" i="2"/>
  <c r="AQ206" i="2"/>
  <c r="AT206" i="2"/>
  <c r="Z207" i="2"/>
  <c r="AU207" i="2"/>
  <c r="AS207" i="2"/>
  <c r="AT207" i="2"/>
  <c r="AR207" i="2"/>
  <c r="AQ207" i="2"/>
  <c r="Z208" i="2"/>
  <c r="AU208" i="2"/>
  <c r="AT208" i="2"/>
  <c r="Z209" i="2"/>
  <c r="AU209" i="2"/>
  <c r="Z210" i="2"/>
  <c r="AU210" i="2"/>
  <c r="AT210" i="2"/>
  <c r="Z211" i="2"/>
  <c r="AU211" i="2"/>
  <c r="AT211" i="2"/>
  <c r="Z212" i="2"/>
  <c r="AU212" i="2"/>
  <c r="AT212" i="2"/>
  <c r="Z213" i="2"/>
  <c r="AU213" i="2"/>
  <c r="Z214" i="2"/>
  <c r="AU214" i="2"/>
  <c r="AT214" i="2"/>
  <c r="Z215" i="2"/>
  <c r="AU215" i="2"/>
  <c r="AT215" i="2"/>
  <c r="Z216" i="2"/>
  <c r="AU216" i="2"/>
  <c r="AT216" i="2"/>
  <c r="Z217" i="2"/>
  <c r="AU217" i="2"/>
  <c r="Z218" i="2"/>
  <c r="AU218" i="2"/>
  <c r="AT218" i="2"/>
  <c r="Z219" i="2"/>
  <c r="AU219" i="2"/>
  <c r="AT219" i="2"/>
  <c r="Z220" i="2"/>
  <c r="AU220" i="2"/>
  <c r="AT220" i="2"/>
  <c r="Z221" i="2"/>
  <c r="AU221" i="2"/>
  <c r="Z222" i="2"/>
  <c r="AU222" i="2"/>
  <c r="AT222" i="2"/>
  <c r="Z223" i="2"/>
  <c r="AU223" i="2"/>
  <c r="AT223" i="2"/>
  <c r="Z224" i="2"/>
  <c r="AU224" i="2"/>
  <c r="AT224" i="2"/>
  <c r="Z225" i="2"/>
  <c r="AU225" i="2"/>
  <c r="Z226" i="2"/>
  <c r="AU226" i="2"/>
  <c r="AT226" i="2"/>
  <c r="Z227" i="2"/>
  <c r="AU227" i="2"/>
  <c r="AT227" i="2"/>
  <c r="Z228" i="2"/>
  <c r="AU228" i="2"/>
  <c r="AT228" i="2"/>
  <c r="Z229" i="2"/>
  <c r="AU229" i="2"/>
  <c r="AT229" i="2"/>
  <c r="Z230" i="2"/>
  <c r="AU230" i="2"/>
  <c r="AT230" i="2"/>
  <c r="Z231" i="2"/>
  <c r="AU231" i="2"/>
  <c r="Z232" i="2"/>
  <c r="AU232" i="2"/>
  <c r="AT232" i="2"/>
  <c r="Z233" i="2"/>
  <c r="AU233" i="2"/>
  <c r="AT233" i="2"/>
  <c r="Z234" i="2"/>
  <c r="AU234" i="2"/>
  <c r="AT234" i="2"/>
  <c r="Z235" i="2"/>
  <c r="AU235" i="2"/>
  <c r="AT235" i="2"/>
  <c r="Z236" i="2"/>
  <c r="AU236" i="2"/>
  <c r="AT236" i="2"/>
  <c r="Z237" i="2"/>
  <c r="AU237" i="2"/>
  <c r="AT237" i="2"/>
  <c r="Z238" i="2"/>
  <c r="AU238" i="2"/>
  <c r="AT238" i="2"/>
  <c r="Z239" i="2"/>
  <c r="AU239" i="2"/>
  <c r="Z240" i="2"/>
  <c r="AU240" i="2"/>
  <c r="AT240" i="2"/>
  <c r="Z241" i="2"/>
  <c r="AU241" i="2"/>
  <c r="AT241" i="2"/>
  <c r="Z242" i="2"/>
  <c r="AU242" i="2"/>
  <c r="AT242" i="2"/>
  <c r="Z243" i="2"/>
  <c r="AU243" i="2"/>
  <c r="AT243" i="2"/>
  <c r="Z244" i="2"/>
  <c r="AU244" i="2"/>
  <c r="AT244" i="2"/>
  <c r="Z245" i="2"/>
  <c r="AU245" i="2"/>
  <c r="AT245" i="2"/>
  <c r="Z246" i="2"/>
  <c r="AU246" i="2"/>
  <c r="AT246" i="2"/>
  <c r="Z247" i="2"/>
  <c r="AU247" i="2"/>
  <c r="Z248" i="2"/>
  <c r="AU248" i="2"/>
  <c r="AT248" i="2"/>
  <c r="Z249" i="2"/>
  <c r="AU249" i="2"/>
  <c r="AT249" i="2"/>
  <c r="Z250" i="2"/>
  <c r="AU250" i="2"/>
  <c r="AT250" i="2"/>
  <c r="Z251" i="2"/>
  <c r="AU251" i="2"/>
  <c r="AT251" i="2"/>
  <c r="Z252" i="2"/>
  <c r="AU252" i="2"/>
  <c r="AT252" i="2"/>
  <c r="Z253" i="2"/>
  <c r="AU253" i="2"/>
  <c r="AT253" i="2"/>
  <c r="Z254" i="2"/>
  <c r="AU254" i="2"/>
  <c r="AT254" i="2"/>
  <c r="Z255" i="2"/>
  <c r="AU255" i="2"/>
  <c r="Z256" i="2"/>
  <c r="AU256" i="2"/>
  <c r="AT256" i="2"/>
  <c r="Z259" i="2"/>
  <c r="AU259" i="2"/>
  <c r="AT259" i="2"/>
  <c r="Z260" i="2"/>
  <c r="AU260" i="2"/>
  <c r="AT260" i="2"/>
  <c r="Z263" i="2"/>
  <c r="AU263" i="2"/>
  <c r="Z267" i="2"/>
  <c r="AU267" i="2"/>
  <c r="AT267" i="2"/>
  <c r="Z271" i="2"/>
  <c r="AU271" i="2"/>
  <c r="Z275" i="2"/>
  <c r="AU275" i="2"/>
  <c r="Z277" i="2"/>
  <c r="AU277" i="2"/>
  <c r="Z279" i="2"/>
  <c r="AU279" i="2"/>
  <c r="AT279" i="2"/>
  <c r="AS279" i="2"/>
  <c r="AR279" i="2"/>
  <c r="AQ279" i="2"/>
  <c r="AP279" i="2"/>
  <c r="Z281" i="2"/>
  <c r="AU281" i="2"/>
  <c r="AT281" i="2"/>
  <c r="AS281" i="2"/>
  <c r="AR281" i="2"/>
  <c r="AQ281" i="2"/>
  <c r="AP281" i="2"/>
  <c r="AO281" i="2"/>
  <c r="AN281" i="2"/>
  <c r="AM281" i="2"/>
  <c r="AL281" i="2"/>
  <c r="AI281" i="2"/>
  <c r="Z283" i="2"/>
  <c r="AU283" i="2"/>
  <c r="AT283" i="2"/>
  <c r="AS283" i="2"/>
  <c r="AR283" i="2"/>
  <c r="AQ283" i="2"/>
  <c r="Z285" i="2"/>
  <c r="AU285" i="2"/>
  <c r="AT285" i="2"/>
  <c r="AU286" i="2"/>
  <c r="Z287" i="2"/>
  <c r="AU287" i="2"/>
  <c r="AT287" i="2"/>
  <c r="AS287" i="2"/>
  <c r="AR287" i="2"/>
  <c r="AQ287" i="2"/>
  <c r="Z289" i="2"/>
  <c r="AU289" i="2"/>
  <c r="AT289" i="2"/>
  <c r="Z291" i="2"/>
  <c r="AU291" i="2"/>
  <c r="AT291" i="2"/>
  <c r="AS291" i="2"/>
  <c r="AR291" i="2"/>
  <c r="AQ291" i="2"/>
  <c r="AP291" i="2"/>
  <c r="Z293" i="2"/>
  <c r="AU293" i="2"/>
  <c r="AT293" i="2"/>
  <c r="AS293" i="2"/>
  <c r="AR293" i="2"/>
  <c r="AQ293" i="2"/>
  <c r="AP293" i="2"/>
  <c r="AO293" i="2"/>
  <c r="AN293" i="2"/>
  <c r="AM293" i="2"/>
  <c r="AL293" i="2"/>
  <c r="AU294" i="2"/>
  <c r="Z295" i="2"/>
  <c r="AU295" i="2"/>
  <c r="AT295" i="2"/>
  <c r="AS295" i="2"/>
  <c r="AR295" i="2"/>
  <c r="Z297" i="2"/>
  <c r="AU297" i="2"/>
  <c r="AT297" i="2"/>
  <c r="Z298" i="2"/>
  <c r="AU298" i="2"/>
  <c r="AT298" i="2"/>
  <c r="Z299" i="2"/>
  <c r="AU299" i="2"/>
  <c r="AT299" i="2"/>
  <c r="Z300" i="2"/>
  <c r="AU300" i="2"/>
  <c r="AT300" i="2"/>
  <c r="AS300" i="2"/>
  <c r="Z301" i="2"/>
  <c r="AU301" i="2"/>
  <c r="AR301" i="2"/>
  <c r="AQ301" i="2"/>
  <c r="AT301" i="2"/>
  <c r="AS301" i="2"/>
  <c r="Z302" i="2"/>
  <c r="AU302" i="2"/>
  <c r="AT302" i="2"/>
  <c r="AS302" i="2"/>
  <c r="Z303" i="2"/>
  <c r="AU303" i="2"/>
  <c r="AR303" i="2"/>
  <c r="AQ303" i="2"/>
  <c r="AT303" i="2"/>
  <c r="AS303" i="2"/>
  <c r="Z304" i="2"/>
  <c r="AU304" i="2"/>
  <c r="AT304" i="2"/>
  <c r="AS304" i="2"/>
  <c r="Z305" i="2"/>
  <c r="AU305" i="2"/>
  <c r="AR305" i="2"/>
  <c r="AQ305" i="2"/>
  <c r="AT305" i="2"/>
  <c r="AS305" i="2"/>
  <c r="Z306" i="2"/>
  <c r="AU306" i="2"/>
  <c r="AT306" i="2"/>
  <c r="AS306" i="2"/>
  <c r="Z307" i="2"/>
  <c r="AU307" i="2"/>
  <c r="AR307" i="2"/>
  <c r="AQ307" i="2"/>
  <c r="AT307" i="2"/>
  <c r="AS307" i="2"/>
  <c r="Z308" i="2"/>
  <c r="AU308" i="2"/>
  <c r="AT308" i="2"/>
  <c r="AS308" i="2"/>
  <c r="Z309" i="2"/>
  <c r="AU309" i="2"/>
  <c r="AT309" i="2"/>
  <c r="Z310" i="2"/>
  <c r="AU310" i="2"/>
  <c r="AS310" i="2"/>
  <c r="AT310" i="2"/>
  <c r="Z311" i="2"/>
  <c r="AU311" i="2"/>
  <c r="AS311" i="2"/>
  <c r="AT311" i="2"/>
  <c r="Z312" i="2"/>
  <c r="AU312" i="2"/>
  <c r="AS312" i="2"/>
  <c r="AT312" i="2"/>
  <c r="Z313" i="2"/>
  <c r="AU313" i="2"/>
  <c r="AT313" i="2"/>
  <c r="Z314" i="2"/>
  <c r="AU314" i="2"/>
  <c r="AS314" i="2"/>
  <c r="AT314" i="2"/>
  <c r="Z315" i="2"/>
  <c r="AU315" i="2"/>
  <c r="AS315" i="2"/>
  <c r="AT315" i="2"/>
  <c r="Z316" i="2"/>
  <c r="AU316" i="2"/>
  <c r="AS316" i="2"/>
  <c r="AT316" i="2"/>
  <c r="Z317" i="2"/>
  <c r="AU317" i="2"/>
  <c r="AT317" i="2"/>
  <c r="Z318" i="2"/>
  <c r="AU318" i="2"/>
  <c r="AS318" i="2"/>
  <c r="AT318" i="2"/>
  <c r="Z319" i="2"/>
  <c r="AU319" i="2"/>
  <c r="AS319" i="2"/>
  <c r="AT319" i="2"/>
  <c r="Z320" i="2"/>
  <c r="AU320" i="2"/>
  <c r="AS320" i="2"/>
  <c r="AT320" i="2"/>
  <c r="Z321" i="2"/>
  <c r="AU321" i="2"/>
  <c r="AT321" i="2"/>
  <c r="Z322" i="2"/>
  <c r="AU322" i="2"/>
  <c r="AS322" i="2"/>
  <c r="AT322" i="2"/>
  <c r="Z323" i="2"/>
  <c r="AU323" i="2"/>
  <c r="AS323" i="2"/>
  <c r="AT323" i="2"/>
  <c r="Z324" i="2"/>
  <c r="AU324" i="2"/>
  <c r="AS324" i="2"/>
  <c r="AT324" i="2"/>
  <c r="Z325" i="2"/>
  <c r="AU325" i="2"/>
  <c r="AT325" i="2"/>
  <c r="Z326" i="2"/>
  <c r="AU326" i="2"/>
  <c r="AS326" i="2"/>
  <c r="AT326" i="2"/>
  <c r="Z327" i="2"/>
  <c r="AU327" i="2"/>
  <c r="AS327" i="2"/>
  <c r="AT327" i="2"/>
  <c r="Z328" i="2"/>
  <c r="AU328" i="2"/>
  <c r="AS328" i="2"/>
  <c r="AT328" i="2"/>
  <c r="Z329" i="2"/>
  <c r="AU329" i="2"/>
  <c r="AT329" i="2"/>
  <c r="Z330" i="2"/>
  <c r="AU330" i="2"/>
  <c r="AS330" i="2"/>
  <c r="AT330" i="2"/>
  <c r="Z331" i="2"/>
  <c r="AU331" i="2"/>
  <c r="AS331" i="2"/>
  <c r="AT331" i="2"/>
  <c r="Z332" i="2"/>
  <c r="AU332" i="2"/>
  <c r="AS332" i="2"/>
  <c r="AT332" i="2"/>
  <c r="Z333" i="2"/>
  <c r="AU333" i="2"/>
  <c r="AT333" i="2"/>
  <c r="Z334" i="2"/>
  <c r="AU334" i="2"/>
  <c r="AS334" i="2"/>
  <c r="AT334" i="2"/>
  <c r="Z335" i="2"/>
  <c r="AU335" i="2"/>
  <c r="AS335" i="2"/>
  <c r="AT335" i="2"/>
  <c r="Z336" i="2"/>
  <c r="AU336" i="2"/>
  <c r="AS336" i="2"/>
  <c r="AT336" i="2"/>
  <c r="Z337" i="2"/>
  <c r="AU337" i="2"/>
  <c r="AT337" i="2"/>
  <c r="Z338" i="2"/>
  <c r="AU338" i="2"/>
  <c r="AT338" i="2"/>
  <c r="Z339" i="2"/>
  <c r="AU339" i="2"/>
  <c r="AT339" i="2"/>
  <c r="Z340" i="2"/>
  <c r="AU340" i="2"/>
  <c r="AT340" i="2"/>
  <c r="Z341" i="2"/>
  <c r="AU341" i="2"/>
  <c r="AT341" i="2"/>
  <c r="Z342" i="2"/>
  <c r="AU342" i="2"/>
  <c r="AT342" i="2"/>
  <c r="Z343" i="2"/>
  <c r="AU343" i="2"/>
  <c r="Z344" i="2"/>
  <c r="AU344" i="2"/>
  <c r="AT344" i="2"/>
  <c r="Z345" i="2"/>
  <c r="AU345" i="2"/>
  <c r="AT345" i="2"/>
  <c r="Z346" i="2"/>
  <c r="AU346" i="2"/>
  <c r="AT346" i="2"/>
  <c r="Z347" i="2"/>
  <c r="AU347" i="2"/>
  <c r="AT347" i="2"/>
  <c r="Z348" i="2"/>
  <c r="AU348" i="2"/>
  <c r="AT348" i="2"/>
  <c r="Z349" i="2"/>
  <c r="AU349" i="2"/>
  <c r="AT349" i="2"/>
  <c r="Z350" i="2"/>
  <c r="AU350" i="2"/>
  <c r="AT350" i="2"/>
  <c r="Z351" i="2"/>
  <c r="AU351" i="2"/>
  <c r="Z352" i="2"/>
  <c r="AU352" i="2"/>
  <c r="AT352" i="2"/>
  <c r="Z353" i="2"/>
  <c r="AU353" i="2"/>
  <c r="AT353" i="2"/>
  <c r="Z354" i="2"/>
  <c r="AU354" i="2"/>
  <c r="AT354" i="2"/>
  <c r="Z355" i="2"/>
  <c r="AU355" i="2"/>
  <c r="AT355" i="2"/>
  <c r="Z356" i="2"/>
  <c r="AU356" i="2"/>
  <c r="AT356" i="2"/>
  <c r="Z357" i="2"/>
  <c r="AU357" i="2"/>
  <c r="AT357" i="2"/>
  <c r="Z358" i="2"/>
  <c r="AU358" i="2"/>
  <c r="AT358" i="2"/>
  <c r="Z359" i="2"/>
  <c r="AU359" i="2"/>
  <c r="Z360" i="2"/>
  <c r="AU360" i="2"/>
  <c r="AT360" i="2"/>
  <c r="Z361" i="2"/>
  <c r="AU361" i="2"/>
  <c r="AT361" i="2"/>
  <c r="Z362" i="2"/>
  <c r="AU362" i="2"/>
  <c r="AT362" i="2"/>
  <c r="Z363" i="2"/>
  <c r="AU363" i="2"/>
  <c r="AT363" i="2"/>
  <c r="Z364" i="2"/>
  <c r="AU364" i="2"/>
  <c r="AT364" i="2"/>
  <c r="Z365" i="2"/>
  <c r="AU365" i="2"/>
  <c r="AT365" i="2"/>
  <c r="Z366" i="2"/>
  <c r="AU366" i="2"/>
  <c r="AT366" i="2"/>
  <c r="Z367" i="2"/>
  <c r="AU367" i="2"/>
  <c r="AT367" i="2"/>
  <c r="Z368" i="2"/>
  <c r="AU368" i="2"/>
  <c r="AT368" i="2"/>
  <c r="Z369" i="2"/>
  <c r="AU369" i="2"/>
  <c r="Z370" i="2"/>
  <c r="AU370" i="2"/>
  <c r="AT370" i="2"/>
  <c r="Z371" i="2"/>
  <c r="AU371" i="2"/>
  <c r="AT371" i="2"/>
  <c r="Z372" i="2"/>
  <c r="AU372" i="2"/>
  <c r="AT372" i="2"/>
  <c r="Z373" i="2"/>
  <c r="AU373" i="2"/>
  <c r="AT373" i="2"/>
  <c r="AS373" i="2"/>
  <c r="Z374" i="2"/>
  <c r="AU374" i="2"/>
  <c r="AT374" i="2"/>
  <c r="AS374" i="2"/>
  <c r="Z375" i="2"/>
  <c r="AU375" i="2"/>
  <c r="AS375" i="2"/>
  <c r="AT375" i="2"/>
  <c r="Z376" i="2"/>
  <c r="AU376" i="2"/>
  <c r="AT376" i="2"/>
  <c r="AS376" i="2"/>
  <c r="Z377" i="2"/>
  <c r="AU377" i="2"/>
  <c r="AT377" i="2"/>
  <c r="AS377" i="2"/>
  <c r="Z378" i="2"/>
  <c r="AU378" i="2"/>
  <c r="AT378" i="2"/>
  <c r="AS378" i="2"/>
  <c r="Z379" i="2"/>
  <c r="AU379" i="2"/>
  <c r="Z380" i="2"/>
  <c r="AU380" i="2"/>
  <c r="AT380" i="2"/>
  <c r="Z381" i="2"/>
  <c r="AU381" i="2"/>
  <c r="AT381" i="2"/>
  <c r="AS381" i="2"/>
  <c r="Z382" i="2"/>
  <c r="AU382" i="2"/>
  <c r="AT382" i="2"/>
  <c r="AS382" i="2"/>
  <c r="Z383" i="2"/>
  <c r="AU383" i="2"/>
  <c r="AS383" i="2"/>
  <c r="AT383" i="2"/>
  <c r="Z384" i="2"/>
  <c r="AU384" i="2"/>
  <c r="AT384" i="2"/>
  <c r="Z385" i="2"/>
  <c r="AU385" i="2"/>
  <c r="AT385" i="2"/>
  <c r="AS385" i="2"/>
  <c r="Z386" i="2"/>
  <c r="AU386" i="2"/>
  <c r="AT386" i="2"/>
  <c r="AS386" i="2"/>
  <c r="Z387" i="2"/>
  <c r="AU387" i="2"/>
  <c r="Z388" i="2"/>
  <c r="AU388" i="2"/>
  <c r="AT388" i="2"/>
  <c r="Z389" i="2"/>
  <c r="AU389" i="2"/>
  <c r="AT389" i="2"/>
  <c r="AS389" i="2"/>
  <c r="Z390" i="2"/>
  <c r="AU390" i="2"/>
  <c r="AT390" i="2"/>
  <c r="AS390" i="2"/>
  <c r="Z391" i="2"/>
  <c r="AU391" i="2"/>
  <c r="AS391" i="2"/>
  <c r="AT391" i="2"/>
  <c r="Z392" i="2"/>
  <c r="AU392" i="2"/>
  <c r="AT392" i="2"/>
  <c r="Z393" i="2"/>
  <c r="AU393" i="2"/>
  <c r="AT393" i="2"/>
  <c r="AS393" i="2"/>
  <c r="Z394" i="2"/>
  <c r="AU394" i="2"/>
  <c r="AT394" i="2"/>
  <c r="AS394" i="2"/>
  <c r="Z395" i="2"/>
  <c r="AU395" i="2"/>
  <c r="Z396" i="2"/>
  <c r="AU396" i="2"/>
  <c r="AT396" i="2"/>
  <c r="Z397" i="2"/>
  <c r="AU397" i="2"/>
  <c r="AT397" i="2"/>
  <c r="AS397" i="2"/>
  <c r="Z398" i="2"/>
  <c r="AU398" i="2"/>
  <c r="AT398" i="2"/>
  <c r="AS398" i="2"/>
  <c r="Z399" i="2"/>
  <c r="AU399" i="2"/>
  <c r="AS399" i="2"/>
  <c r="AT399" i="2"/>
  <c r="Z400" i="2"/>
  <c r="AU400" i="2"/>
  <c r="AT400" i="2"/>
  <c r="Z401" i="2"/>
  <c r="AU401" i="2"/>
  <c r="AT401" i="2"/>
  <c r="AS401" i="2"/>
  <c r="Z402" i="2"/>
  <c r="AU402" i="2"/>
  <c r="AT402" i="2"/>
  <c r="AS402" i="2"/>
  <c r="Z403" i="2"/>
  <c r="AU403" i="2"/>
  <c r="Z404" i="2"/>
  <c r="AU404" i="2"/>
  <c r="AT404" i="2"/>
  <c r="Z405" i="2"/>
  <c r="AU405" i="2"/>
  <c r="AT405" i="2"/>
  <c r="AS405" i="2"/>
  <c r="Z406" i="2"/>
  <c r="AU406" i="2"/>
  <c r="AT406" i="2"/>
  <c r="AS406" i="2"/>
  <c r="Z407" i="2"/>
  <c r="AU407" i="2"/>
  <c r="AS407" i="2"/>
  <c r="AT407" i="2"/>
  <c r="Z408" i="2"/>
  <c r="AU408" i="2"/>
  <c r="AT408" i="2"/>
  <c r="Z409" i="2"/>
  <c r="AU409" i="2"/>
  <c r="AT409" i="2"/>
  <c r="AS409" i="2"/>
  <c r="Z410" i="2"/>
  <c r="AU410" i="2"/>
  <c r="Z411" i="2"/>
  <c r="AU411" i="2"/>
  <c r="Z412" i="2"/>
  <c r="AU412" i="2"/>
  <c r="Z413" i="2"/>
  <c r="AU413" i="2"/>
  <c r="Z414" i="2"/>
  <c r="AU414" i="2"/>
  <c r="Z415" i="2"/>
  <c r="AU415" i="2"/>
  <c r="Z416" i="2"/>
  <c r="AU416" i="2"/>
  <c r="Z417" i="2"/>
  <c r="AU417" i="2"/>
  <c r="Z418" i="2"/>
  <c r="AU418" i="2"/>
  <c r="Z419" i="2"/>
  <c r="AU419" i="2"/>
  <c r="Z420" i="2"/>
  <c r="AU420" i="2"/>
  <c r="Z421" i="2"/>
  <c r="AU421" i="2"/>
  <c r="Z422" i="2"/>
  <c r="AU422" i="2"/>
  <c r="Z423" i="2"/>
  <c r="AU423" i="2"/>
  <c r="Z424" i="2"/>
  <c r="AU424" i="2"/>
  <c r="Z425" i="2"/>
  <c r="AU425" i="2"/>
  <c r="Z426" i="2"/>
  <c r="AU426" i="2"/>
  <c r="Z427" i="2"/>
  <c r="AU427" i="2"/>
  <c r="Z428" i="2"/>
  <c r="AU428" i="2"/>
  <c r="Z429" i="2"/>
  <c r="AU429" i="2"/>
  <c r="Z430" i="2"/>
  <c r="AU430" i="2"/>
  <c r="Z431" i="2"/>
  <c r="AU431" i="2"/>
  <c r="Z432" i="2"/>
  <c r="AU432" i="2"/>
  <c r="Z433" i="2"/>
  <c r="AU433" i="2"/>
  <c r="Z434" i="2"/>
  <c r="AU434" i="2"/>
  <c r="Z435" i="2"/>
  <c r="AU435" i="2"/>
  <c r="Z436" i="2"/>
  <c r="AU436" i="2"/>
  <c r="Z437" i="2"/>
  <c r="AU437" i="2"/>
  <c r="Z438" i="2"/>
  <c r="AU438" i="2"/>
  <c r="Z439" i="2"/>
  <c r="AU439" i="2"/>
  <c r="Z440" i="2"/>
  <c r="AU440" i="2"/>
  <c r="Z441" i="2"/>
  <c r="AU441" i="2"/>
  <c r="Z442" i="2"/>
  <c r="AU442" i="2"/>
  <c r="Z443" i="2"/>
  <c r="AU443" i="2"/>
  <c r="Z444" i="2"/>
  <c r="AU444" i="2"/>
  <c r="Z445" i="2"/>
  <c r="AU445" i="2"/>
  <c r="Z446" i="2"/>
  <c r="AU446" i="2"/>
  <c r="Z447" i="2"/>
  <c r="AU447" i="2"/>
  <c r="Z448" i="2"/>
  <c r="AU448" i="2"/>
  <c r="Z449" i="2"/>
  <c r="AU449" i="2"/>
  <c r="Z450" i="2"/>
  <c r="AU450" i="2"/>
  <c r="Z451" i="2"/>
  <c r="AU451" i="2"/>
  <c r="Z452" i="2"/>
  <c r="AU452" i="2"/>
  <c r="Z453" i="2"/>
  <c r="AU453" i="2"/>
  <c r="Z454" i="2"/>
  <c r="AU454" i="2"/>
  <c r="Z455" i="2"/>
  <c r="AU455" i="2"/>
  <c r="Z456" i="2"/>
  <c r="AU456" i="2"/>
  <c r="Z457" i="2"/>
  <c r="AU457" i="2"/>
  <c r="Z458" i="2"/>
  <c r="AU458" i="2"/>
  <c r="Z459" i="2"/>
  <c r="AU459" i="2"/>
  <c r="Z460" i="2"/>
  <c r="AU460" i="2"/>
  <c r="Z461" i="2"/>
  <c r="AU461" i="2"/>
  <c r="Z462" i="2"/>
  <c r="AU462" i="2"/>
  <c r="Z463" i="2"/>
  <c r="AU463" i="2"/>
  <c r="Z464" i="2"/>
  <c r="AU464" i="2"/>
  <c r="Z465" i="2"/>
  <c r="AU465" i="2"/>
  <c r="Z466" i="2"/>
  <c r="AU466" i="2"/>
  <c r="Z467" i="2"/>
  <c r="AU467" i="2"/>
  <c r="Z468" i="2"/>
  <c r="AU468" i="2"/>
  <c r="Z469" i="2"/>
  <c r="AU469" i="2"/>
  <c r="Z470" i="2"/>
  <c r="AU470" i="2"/>
  <c r="Z471" i="2"/>
  <c r="AU471" i="2"/>
  <c r="Z472" i="2"/>
  <c r="AU472" i="2"/>
  <c r="Z473" i="2"/>
  <c r="AU473" i="2"/>
  <c r="Z474" i="2"/>
  <c r="AU474" i="2"/>
  <c r="Z475" i="2"/>
  <c r="AU475" i="2"/>
  <c r="Z476" i="2"/>
  <c r="AU476" i="2"/>
  <c r="Z477" i="2"/>
  <c r="AU477" i="2"/>
  <c r="Z478" i="2"/>
  <c r="AU478" i="2"/>
  <c r="Z479" i="2"/>
  <c r="AU479" i="2"/>
  <c r="Z480" i="2"/>
  <c r="AU480" i="2"/>
  <c r="Z481" i="2"/>
  <c r="AU481" i="2"/>
  <c r="Z482" i="2"/>
  <c r="AU482" i="2"/>
  <c r="Z483" i="2"/>
  <c r="AU483" i="2"/>
  <c r="Z484" i="2"/>
  <c r="AU484" i="2"/>
  <c r="Z485" i="2"/>
  <c r="AU485" i="2"/>
  <c r="Z486" i="2"/>
  <c r="AU486" i="2"/>
  <c r="Z487" i="2"/>
  <c r="AU487" i="2"/>
  <c r="Z488" i="2"/>
  <c r="AU488" i="2"/>
  <c r="Z489" i="2"/>
  <c r="AU489" i="2"/>
  <c r="Z490" i="2"/>
  <c r="AU490" i="2"/>
  <c r="Z491" i="2"/>
  <c r="AU491" i="2"/>
  <c r="Z492" i="2"/>
  <c r="AU492" i="2"/>
  <c r="Z493" i="2"/>
  <c r="AU493" i="2"/>
  <c r="Z494" i="2"/>
  <c r="AU494" i="2"/>
  <c r="Z495" i="2"/>
  <c r="AU495" i="2"/>
  <c r="Z496" i="2"/>
  <c r="AU496" i="2"/>
  <c r="Z497" i="2"/>
  <c r="AU497" i="2"/>
  <c r="Z498" i="2"/>
  <c r="AU498" i="2"/>
  <c r="Z499" i="2"/>
  <c r="AU499" i="2"/>
  <c r="Z500" i="2"/>
  <c r="AU500" i="2"/>
  <c r="Z501" i="2"/>
  <c r="AU501" i="2"/>
  <c r="Z502" i="2"/>
  <c r="AU502" i="2"/>
  <c r="Z503" i="2"/>
  <c r="AU503" i="2"/>
  <c r="Z504" i="2"/>
  <c r="AU504" i="2"/>
  <c r="Z505" i="2"/>
  <c r="AU505" i="2"/>
  <c r="Z506" i="2"/>
  <c r="AU506" i="2"/>
  <c r="Z507" i="2"/>
  <c r="AU507" i="2"/>
  <c r="Z508" i="2"/>
  <c r="AU508" i="2"/>
  <c r="Z509" i="2"/>
  <c r="AU509" i="2"/>
  <c r="Z510" i="2"/>
  <c r="AU510" i="2"/>
  <c r="Z511" i="2"/>
  <c r="AU511" i="2"/>
  <c r="Z512" i="2"/>
  <c r="AU512" i="2"/>
  <c r="Z513" i="2"/>
  <c r="AU513" i="2"/>
  <c r="Z514" i="2"/>
  <c r="AU514" i="2"/>
  <c r="Z515" i="2"/>
  <c r="AU515" i="2"/>
  <c r="Z516" i="2"/>
  <c r="AU516" i="2"/>
  <c r="Z517" i="2"/>
  <c r="AU517" i="2"/>
  <c r="Z518" i="2"/>
  <c r="AU518" i="2"/>
  <c r="Z519" i="2"/>
  <c r="AU519" i="2"/>
  <c r="Z520" i="2"/>
  <c r="AU520" i="2"/>
  <c r="Z521" i="2"/>
  <c r="AU521" i="2"/>
  <c r="Z522" i="2"/>
  <c r="AU522" i="2"/>
  <c r="Z523" i="2"/>
  <c r="AU523" i="2"/>
  <c r="Z524" i="2"/>
  <c r="AU524" i="2"/>
  <c r="Z525" i="2"/>
  <c r="AU525" i="2"/>
  <c r="Z526" i="2"/>
  <c r="AU526" i="2"/>
  <c r="Z527" i="2"/>
  <c r="AU527" i="2"/>
  <c r="Z528" i="2"/>
  <c r="AU528" i="2"/>
  <c r="Z529" i="2"/>
  <c r="AU529" i="2"/>
  <c r="Z530" i="2"/>
  <c r="AU530" i="2"/>
  <c r="Z531" i="2"/>
  <c r="AU531" i="2"/>
  <c r="Z532" i="2"/>
  <c r="AU532" i="2"/>
  <c r="Z533" i="2"/>
  <c r="AU533" i="2"/>
  <c r="Z534" i="2"/>
  <c r="AU534" i="2"/>
  <c r="Z535" i="2"/>
  <c r="AU535" i="2"/>
  <c r="Z536" i="2"/>
  <c r="AU536" i="2"/>
  <c r="Z537" i="2"/>
  <c r="AU537" i="2"/>
  <c r="Z538" i="2"/>
  <c r="AU538" i="2"/>
  <c r="Z539" i="2"/>
  <c r="AU539" i="2"/>
  <c r="Z540" i="2"/>
  <c r="AU540" i="2"/>
  <c r="Z541" i="2"/>
  <c r="AU541" i="2"/>
  <c r="Z542" i="2"/>
  <c r="AU542" i="2"/>
  <c r="Z543" i="2"/>
  <c r="AU543" i="2"/>
  <c r="Z544" i="2"/>
  <c r="AU544" i="2"/>
  <c r="Z545" i="2"/>
  <c r="AU545" i="2"/>
  <c r="Z546" i="2"/>
  <c r="AU546" i="2"/>
  <c r="Z547" i="2"/>
  <c r="AU547" i="2"/>
  <c r="Z548" i="2"/>
  <c r="AU548" i="2"/>
  <c r="Z549" i="2"/>
  <c r="AU549" i="2"/>
  <c r="Z550" i="2"/>
  <c r="AU550" i="2"/>
  <c r="Z551" i="2"/>
  <c r="AU551" i="2"/>
  <c r="Z552" i="2"/>
  <c r="AU552" i="2"/>
  <c r="Z553" i="2"/>
  <c r="AU553" i="2"/>
  <c r="Z554" i="2"/>
  <c r="AU554" i="2"/>
  <c r="Z555" i="2"/>
  <c r="AU555" i="2"/>
  <c r="Z556" i="2"/>
  <c r="AU556" i="2"/>
  <c r="Z557" i="2"/>
  <c r="AU557" i="2"/>
  <c r="Z558" i="2"/>
  <c r="AU558" i="2"/>
  <c r="Z559" i="2"/>
  <c r="AU559" i="2"/>
  <c r="Z560" i="2"/>
  <c r="AU560" i="2"/>
  <c r="Z561" i="2"/>
  <c r="AU561" i="2"/>
  <c r="Z562" i="2"/>
  <c r="AU562" i="2"/>
  <c r="Z563" i="2"/>
  <c r="AU563" i="2"/>
  <c r="Z564" i="2"/>
  <c r="AU564" i="2"/>
  <c r="Z565" i="2"/>
  <c r="AU565" i="2"/>
  <c r="Z566" i="2"/>
  <c r="AU566" i="2"/>
  <c r="Z567" i="2"/>
  <c r="AU567" i="2"/>
  <c r="Z568" i="2"/>
  <c r="AU568" i="2"/>
  <c r="Z569" i="2"/>
  <c r="AU569" i="2"/>
  <c r="Z570" i="2"/>
  <c r="AU570" i="2"/>
  <c r="Z571" i="2"/>
  <c r="AU571" i="2"/>
  <c r="Z572" i="2"/>
  <c r="AU572" i="2"/>
  <c r="Z573" i="2"/>
  <c r="AU573" i="2"/>
  <c r="Z574" i="2"/>
  <c r="AU574" i="2"/>
  <c r="Z575" i="2"/>
  <c r="AU575" i="2"/>
  <c r="Z576" i="2"/>
  <c r="AU576" i="2"/>
  <c r="Z577" i="2"/>
  <c r="AU577" i="2"/>
  <c r="Z578" i="2"/>
  <c r="AU578" i="2"/>
  <c r="Z579" i="2"/>
  <c r="AU579" i="2"/>
  <c r="Z580" i="2"/>
  <c r="AU580" i="2"/>
  <c r="Z581" i="2"/>
  <c r="AU581" i="2"/>
  <c r="Z582" i="2"/>
  <c r="AU582" i="2"/>
  <c r="Z583" i="2"/>
  <c r="AU583" i="2"/>
  <c r="Z584" i="2"/>
  <c r="AU584" i="2"/>
  <c r="Z585" i="2"/>
  <c r="AU585" i="2"/>
  <c r="Z586" i="2"/>
  <c r="AU586" i="2"/>
  <c r="Z587" i="2"/>
  <c r="AU587" i="2"/>
  <c r="Z588" i="2"/>
  <c r="AU588" i="2"/>
  <c r="Z589" i="2"/>
  <c r="AU589" i="2"/>
  <c r="Z590" i="2"/>
  <c r="AU590" i="2"/>
  <c r="Z591" i="2"/>
  <c r="AU591" i="2"/>
  <c r="Z592" i="2"/>
  <c r="AU592" i="2"/>
  <c r="Z593" i="2"/>
  <c r="AU593" i="2"/>
  <c r="Z594" i="2"/>
  <c r="AU594" i="2"/>
  <c r="Z595" i="2"/>
  <c r="AU595" i="2"/>
  <c r="Z596" i="2"/>
  <c r="AU596" i="2"/>
  <c r="Z597" i="2"/>
  <c r="AU597" i="2"/>
  <c r="Z598" i="2"/>
  <c r="AU598" i="2"/>
  <c r="Z599" i="2"/>
  <c r="AU599" i="2"/>
  <c r="Z600" i="2"/>
  <c r="AU600" i="2"/>
  <c r="Z601" i="2"/>
  <c r="AU601" i="2"/>
  <c r="Z602" i="2"/>
  <c r="AU602" i="2"/>
  <c r="Z603" i="2"/>
  <c r="AU603" i="2"/>
  <c r="Z604" i="2"/>
  <c r="AU604" i="2"/>
  <c r="Z605" i="2"/>
  <c r="AU605" i="2"/>
  <c r="Z606" i="2"/>
  <c r="AU606" i="2"/>
  <c r="Z607" i="2"/>
  <c r="AU607" i="2"/>
  <c r="Z608" i="2"/>
  <c r="AU608" i="2"/>
  <c r="Z609" i="2"/>
  <c r="AU609" i="2"/>
  <c r="Z610" i="2"/>
  <c r="AU610" i="2"/>
  <c r="Z611" i="2"/>
  <c r="AU611" i="2"/>
  <c r="Z612" i="2"/>
  <c r="AU612" i="2"/>
  <c r="Z613" i="2"/>
  <c r="AU613" i="2"/>
  <c r="Z614" i="2"/>
  <c r="AU614" i="2"/>
  <c r="Z615" i="2"/>
  <c r="AU615" i="2"/>
  <c r="Z616" i="2"/>
  <c r="AU616" i="2"/>
  <c r="Z617" i="2"/>
  <c r="AU617" i="2"/>
  <c r="Z618" i="2"/>
  <c r="AU618" i="2"/>
  <c r="Z619" i="2"/>
  <c r="AU619" i="2"/>
  <c r="Z620" i="2"/>
  <c r="AU620" i="2"/>
  <c r="Z621" i="2"/>
  <c r="AU621" i="2"/>
  <c r="Z622" i="2"/>
  <c r="AU622" i="2"/>
  <c r="Z623" i="2"/>
  <c r="AU623" i="2"/>
  <c r="Z624" i="2"/>
  <c r="AU624" i="2"/>
  <c r="Z625" i="2"/>
  <c r="AU625" i="2"/>
  <c r="Z626" i="2"/>
  <c r="AU626" i="2"/>
  <c r="Z627" i="2"/>
  <c r="AU627" i="2"/>
  <c r="Z628" i="2"/>
  <c r="AU628" i="2"/>
  <c r="Z629" i="2"/>
  <c r="AU629" i="2"/>
  <c r="Z630" i="2"/>
  <c r="AU630" i="2"/>
  <c r="Z631" i="2"/>
  <c r="AU631" i="2"/>
  <c r="Z632" i="2"/>
  <c r="AU632" i="2"/>
  <c r="Z633" i="2"/>
  <c r="AU633" i="2"/>
  <c r="Z634" i="2"/>
  <c r="AU634" i="2"/>
  <c r="Z635" i="2"/>
  <c r="AU635" i="2"/>
  <c r="Z636" i="2"/>
  <c r="AU636" i="2"/>
  <c r="Z637" i="2"/>
  <c r="AU637" i="2"/>
  <c r="Z638" i="2"/>
  <c r="AU638" i="2"/>
  <c r="Z639" i="2"/>
  <c r="AU639" i="2"/>
  <c r="Z640" i="2"/>
  <c r="AU640" i="2"/>
  <c r="Z641" i="2"/>
  <c r="AU641" i="2"/>
  <c r="Z642" i="2"/>
  <c r="AU642" i="2"/>
  <c r="Z643" i="2"/>
  <c r="AU643" i="2"/>
  <c r="Z644" i="2"/>
  <c r="AU644" i="2"/>
  <c r="Z645" i="2"/>
  <c r="AU645" i="2"/>
  <c r="Z646" i="2"/>
  <c r="AU646" i="2"/>
  <c r="Z647" i="2"/>
  <c r="AU647" i="2"/>
  <c r="Z648" i="2"/>
  <c r="AU648" i="2"/>
  <c r="Z649" i="2"/>
  <c r="AU649" i="2"/>
  <c r="Z650" i="2"/>
  <c r="AU650" i="2"/>
  <c r="Z651" i="2"/>
  <c r="AU651" i="2"/>
  <c r="Z652" i="2"/>
  <c r="AU652" i="2"/>
  <c r="Z653" i="2"/>
  <c r="AU653" i="2"/>
  <c r="Z654" i="2"/>
  <c r="AU654" i="2"/>
  <c r="Z655" i="2"/>
  <c r="AU655" i="2"/>
  <c r="Z656" i="2"/>
  <c r="AU656" i="2"/>
  <c r="Z657" i="2"/>
  <c r="AU657" i="2"/>
  <c r="Z658" i="2"/>
  <c r="AU658" i="2"/>
  <c r="Z659" i="2"/>
  <c r="AU659" i="2"/>
  <c r="Z660" i="2"/>
  <c r="AU660" i="2"/>
  <c r="Z661" i="2"/>
  <c r="AU661" i="2"/>
  <c r="Z662" i="2"/>
  <c r="AU662" i="2"/>
  <c r="Z663" i="2"/>
  <c r="AU663" i="2"/>
  <c r="Z664" i="2"/>
  <c r="AU664" i="2"/>
  <c r="Z665" i="2"/>
  <c r="AU665" i="2"/>
  <c r="Z666" i="2"/>
  <c r="AU666" i="2"/>
  <c r="Z667" i="2"/>
  <c r="AU667" i="2"/>
  <c r="Z668" i="2"/>
  <c r="AU668" i="2"/>
  <c r="Z669" i="2"/>
  <c r="AU669" i="2"/>
  <c r="Z670" i="2"/>
  <c r="AU670" i="2"/>
  <c r="Z671" i="2"/>
  <c r="AU671" i="2"/>
  <c r="Z672" i="2"/>
  <c r="AU672" i="2"/>
  <c r="Z673" i="2"/>
  <c r="AU673" i="2"/>
  <c r="Z674" i="2"/>
  <c r="AU674" i="2"/>
  <c r="Z675" i="2"/>
  <c r="AU675" i="2"/>
  <c r="Z676" i="2"/>
  <c r="AU676" i="2"/>
  <c r="Z677" i="2"/>
  <c r="AU677" i="2"/>
  <c r="Z678" i="2"/>
  <c r="AU678" i="2"/>
  <c r="Z679" i="2"/>
  <c r="AU679" i="2"/>
  <c r="Z680" i="2"/>
  <c r="AU680" i="2"/>
  <c r="Z681" i="2"/>
  <c r="AU681" i="2"/>
  <c r="Z682" i="2"/>
  <c r="AU682" i="2"/>
  <c r="Z683" i="2"/>
  <c r="AU683" i="2"/>
  <c r="Z684" i="2"/>
  <c r="AU684" i="2"/>
  <c r="Z685" i="2"/>
  <c r="AU685" i="2"/>
  <c r="Z686" i="2"/>
  <c r="AU686" i="2"/>
  <c r="Z687" i="2"/>
  <c r="AU687" i="2"/>
  <c r="Z688" i="2"/>
  <c r="AU688" i="2"/>
  <c r="Z689" i="2"/>
  <c r="AU689" i="2"/>
  <c r="Z690" i="2"/>
  <c r="AU690" i="2"/>
  <c r="Z691" i="2"/>
  <c r="AU691" i="2"/>
  <c r="Z692" i="2"/>
  <c r="AU692" i="2"/>
  <c r="Z693" i="2"/>
  <c r="AU693" i="2"/>
  <c r="Z694" i="2"/>
  <c r="AU694" i="2"/>
  <c r="Z695" i="2"/>
  <c r="AU695" i="2"/>
  <c r="Z696" i="2"/>
  <c r="AU696" i="2"/>
  <c r="Z697" i="2"/>
  <c r="AU697" i="2"/>
  <c r="Z698" i="2"/>
  <c r="AU698" i="2"/>
  <c r="Z699" i="2"/>
  <c r="AU699" i="2"/>
  <c r="Z700" i="2"/>
  <c r="AU700" i="2"/>
  <c r="Z701" i="2"/>
  <c r="AU701" i="2"/>
  <c r="Z702" i="2"/>
  <c r="AU702" i="2"/>
  <c r="Z703" i="2"/>
  <c r="AU703" i="2"/>
  <c r="Z704" i="2"/>
  <c r="AU704" i="2"/>
  <c r="Z705" i="2"/>
  <c r="AU705" i="2"/>
  <c r="Z706" i="2"/>
  <c r="AU706" i="2"/>
  <c r="Z707" i="2"/>
  <c r="AU707" i="2"/>
  <c r="Z708" i="2"/>
  <c r="AU708" i="2"/>
  <c r="Z709" i="2"/>
  <c r="AU709" i="2"/>
  <c r="Z710" i="2"/>
  <c r="AU710" i="2"/>
  <c r="Z711" i="2"/>
  <c r="AU711" i="2"/>
  <c r="Z712" i="2"/>
  <c r="AU712" i="2"/>
  <c r="Z713" i="2"/>
  <c r="AU713" i="2"/>
  <c r="Z714" i="2"/>
  <c r="AU714" i="2"/>
  <c r="Z715" i="2"/>
  <c r="AU715" i="2"/>
  <c r="Z716" i="2"/>
  <c r="AU716" i="2"/>
  <c r="Z717" i="2"/>
  <c r="AU717" i="2"/>
  <c r="Z718" i="2"/>
  <c r="AU718" i="2"/>
  <c r="Z719" i="2"/>
  <c r="AU719" i="2"/>
  <c r="Z720" i="2"/>
  <c r="AU720" i="2"/>
  <c r="Z721" i="2"/>
  <c r="AU721" i="2"/>
  <c r="Z722" i="2"/>
  <c r="AU722" i="2"/>
  <c r="Z723" i="2"/>
  <c r="AU723" i="2"/>
  <c r="Z724" i="2"/>
  <c r="AU724" i="2"/>
  <c r="Z725" i="2"/>
  <c r="AU725" i="2"/>
  <c r="Z726" i="2"/>
  <c r="AU726" i="2"/>
  <c r="Z727" i="2"/>
  <c r="AU727" i="2"/>
  <c r="Z728" i="2"/>
  <c r="AU728" i="2"/>
  <c r="Z729" i="2"/>
  <c r="AU729" i="2"/>
  <c r="Z730" i="2"/>
  <c r="AU730" i="2"/>
  <c r="Z731" i="2"/>
  <c r="AU731" i="2"/>
  <c r="Z732" i="2"/>
  <c r="AU732" i="2"/>
  <c r="Z733" i="2"/>
  <c r="AU733" i="2"/>
  <c r="Z734" i="2"/>
  <c r="AU734" i="2"/>
  <c r="Z735" i="2"/>
  <c r="AU735" i="2"/>
  <c r="Z736" i="2"/>
  <c r="AU736" i="2"/>
  <c r="Z737" i="2"/>
  <c r="AU737" i="2"/>
  <c r="Z738" i="2"/>
  <c r="AU738" i="2"/>
  <c r="Z739" i="2"/>
  <c r="AU739" i="2"/>
  <c r="Z740" i="2"/>
  <c r="AU740" i="2"/>
  <c r="Z741" i="2"/>
  <c r="AU741" i="2"/>
  <c r="Z742" i="2"/>
  <c r="AU742" i="2"/>
  <c r="Z743" i="2"/>
  <c r="AU743" i="2"/>
  <c r="Z744" i="2"/>
  <c r="AU744" i="2"/>
  <c r="Z745" i="2"/>
  <c r="AU745" i="2"/>
  <c r="Z746" i="2"/>
  <c r="AU746" i="2"/>
  <c r="Z747" i="2"/>
  <c r="AU747" i="2"/>
  <c r="Z748" i="2"/>
  <c r="AU748" i="2"/>
  <c r="Z749" i="2"/>
  <c r="AU749" i="2"/>
  <c r="Z750" i="2"/>
  <c r="AU750" i="2"/>
  <c r="Z751" i="2"/>
  <c r="AU751" i="2"/>
  <c r="Z752" i="2"/>
  <c r="AU752" i="2"/>
  <c r="Z753" i="2"/>
  <c r="AU753" i="2"/>
  <c r="Z754" i="2"/>
  <c r="AU754" i="2"/>
  <c r="Z755" i="2"/>
  <c r="AU755" i="2"/>
  <c r="Z756" i="2"/>
  <c r="AU756" i="2"/>
  <c r="Z757" i="2"/>
  <c r="AU757" i="2"/>
  <c r="Z758" i="2"/>
  <c r="AU758" i="2"/>
  <c r="Z759" i="2"/>
  <c r="AU759" i="2"/>
  <c r="Z760" i="2"/>
  <c r="AU760" i="2"/>
  <c r="Z761" i="2"/>
  <c r="AU761" i="2"/>
  <c r="Z762" i="2"/>
  <c r="AU762" i="2"/>
  <c r="Z763" i="2"/>
  <c r="AU763" i="2"/>
  <c r="Z764" i="2"/>
  <c r="AU764" i="2"/>
  <c r="Z765" i="2"/>
  <c r="AU765" i="2"/>
  <c r="Z766" i="2"/>
  <c r="AU766" i="2"/>
  <c r="Z767" i="2"/>
  <c r="AU767" i="2"/>
  <c r="Z768" i="2"/>
  <c r="AU768" i="2"/>
  <c r="Z769" i="2"/>
  <c r="AU769" i="2"/>
  <c r="Z770" i="2"/>
  <c r="AU770" i="2"/>
  <c r="Z771" i="2"/>
  <c r="AU771" i="2"/>
  <c r="Z772" i="2"/>
  <c r="AU772" i="2"/>
  <c r="Z773" i="2"/>
  <c r="AU773" i="2"/>
  <c r="Z774" i="2"/>
  <c r="AU774" i="2"/>
  <c r="Z775" i="2"/>
  <c r="AU775" i="2"/>
  <c r="AT775" i="2"/>
  <c r="Z776" i="2"/>
  <c r="AU776" i="2"/>
  <c r="AT776" i="2"/>
  <c r="Z777" i="2"/>
  <c r="AU777" i="2"/>
  <c r="Z778" i="2"/>
  <c r="AU778" i="2"/>
  <c r="AT778" i="2"/>
  <c r="Z779" i="2"/>
  <c r="AU779" i="2"/>
  <c r="AT779" i="2"/>
  <c r="Z780" i="2"/>
  <c r="AU780" i="2"/>
  <c r="AT780" i="2"/>
  <c r="Z781" i="2"/>
  <c r="AU781" i="2"/>
  <c r="AT781" i="2"/>
  <c r="Z782" i="2"/>
  <c r="AU782" i="2"/>
  <c r="Z783" i="2"/>
  <c r="AU783" i="2"/>
  <c r="AT783" i="2"/>
  <c r="Z784" i="2"/>
  <c r="AU784" i="2"/>
  <c r="AT784" i="2"/>
  <c r="Z785" i="2"/>
  <c r="AU785" i="2"/>
  <c r="AT785" i="2"/>
  <c r="Z786" i="2"/>
  <c r="AU786" i="2"/>
  <c r="AT786" i="2"/>
  <c r="Z787" i="2"/>
  <c r="AU787" i="2"/>
  <c r="AT787" i="2"/>
  <c r="Z788" i="2"/>
  <c r="AU788" i="2"/>
  <c r="AT788" i="2"/>
  <c r="Z789" i="2"/>
  <c r="AU789" i="2"/>
  <c r="AT789" i="2"/>
  <c r="Z790" i="2"/>
  <c r="AU790" i="2"/>
  <c r="Z791" i="2"/>
  <c r="AU791" i="2"/>
  <c r="AT791" i="2"/>
  <c r="Z792" i="2"/>
  <c r="AU792" i="2"/>
  <c r="AT792" i="2"/>
  <c r="Z793" i="2"/>
  <c r="AU793" i="2"/>
  <c r="AT793" i="2"/>
  <c r="Z794" i="2"/>
  <c r="AU794" i="2"/>
  <c r="AT794" i="2"/>
  <c r="Z795" i="2"/>
  <c r="AU795" i="2"/>
  <c r="AT795" i="2"/>
  <c r="Z796" i="2"/>
  <c r="AU796" i="2"/>
  <c r="AT796" i="2"/>
  <c r="Z797" i="2"/>
  <c r="AU797" i="2"/>
  <c r="AT797" i="2"/>
  <c r="Z798" i="2"/>
  <c r="AU798" i="2"/>
  <c r="Z799" i="2"/>
  <c r="AU799" i="2"/>
  <c r="AT799" i="2"/>
  <c r="Z800" i="2"/>
  <c r="AU800" i="2"/>
  <c r="AT800" i="2"/>
  <c r="Z801" i="2"/>
  <c r="AU801" i="2"/>
  <c r="AT801" i="2"/>
  <c r="Z802" i="2"/>
  <c r="AU802" i="2"/>
  <c r="AT802" i="2"/>
  <c r="Z803" i="2"/>
  <c r="AU803" i="2"/>
  <c r="AT803" i="2"/>
  <c r="Z804" i="2"/>
  <c r="AU804" i="2"/>
  <c r="AT804" i="2"/>
  <c r="Z805" i="2"/>
  <c r="AU805" i="2"/>
  <c r="AT805" i="2"/>
  <c r="Z806" i="2"/>
  <c r="AU806" i="2"/>
  <c r="Z807" i="2"/>
  <c r="AU807" i="2"/>
  <c r="AT807" i="2"/>
  <c r="Z808" i="2"/>
  <c r="AU808" i="2"/>
  <c r="AT808" i="2"/>
  <c r="Z809" i="2"/>
  <c r="AU809" i="2"/>
  <c r="AT809" i="2"/>
  <c r="Z810" i="2"/>
  <c r="AU810" i="2"/>
  <c r="AT810" i="2"/>
  <c r="Z811" i="2"/>
  <c r="AU811" i="2"/>
  <c r="AT811" i="2"/>
  <c r="Z812" i="2"/>
  <c r="AU812" i="2"/>
  <c r="AT812" i="2"/>
  <c r="Z813" i="2"/>
  <c r="AU813" i="2"/>
  <c r="AT813" i="2"/>
  <c r="Z814" i="2"/>
  <c r="AU814" i="2"/>
  <c r="Z815" i="2"/>
  <c r="AU815" i="2"/>
  <c r="AT815" i="2"/>
  <c r="Z816" i="2"/>
  <c r="AU816" i="2"/>
  <c r="AT816" i="2"/>
  <c r="Z817" i="2"/>
  <c r="AU817" i="2"/>
  <c r="AT817" i="2"/>
  <c r="Z818" i="2"/>
  <c r="AU818" i="2"/>
  <c r="AT818" i="2"/>
  <c r="Z819" i="2"/>
  <c r="AU819" i="2"/>
  <c r="AT819" i="2"/>
  <c r="Z820" i="2"/>
  <c r="AU820" i="2"/>
  <c r="AT820" i="2"/>
  <c r="Z821" i="2"/>
  <c r="AU821" i="2"/>
  <c r="AT821" i="2"/>
  <c r="Z822" i="2"/>
  <c r="AU822" i="2"/>
  <c r="Z823" i="2"/>
  <c r="AU823" i="2"/>
  <c r="AT823" i="2"/>
  <c r="Z824" i="2"/>
  <c r="AU824" i="2"/>
  <c r="AT824" i="2"/>
  <c r="Z825" i="2"/>
  <c r="AU825" i="2"/>
  <c r="AT825" i="2"/>
  <c r="Z826" i="2"/>
  <c r="AU826" i="2"/>
  <c r="AT826" i="2"/>
  <c r="Z827" i="2"/>
  <c r="AU827" i="2"/>
  <c r="AT827" i="2"/>
  <c r="Z828" i="2"/>
  <c r="AU828" i="2"/>
  <c r="AT828" i="2"/>
  <c r="Z829" i="2"/>
  <c r="AU829" i="2"/>
  <c r="AT829" i="2"/>
  <c r="Z830" i="2"/>
  <c r="AU830" i="2"/>
  <c r="Z831" i="2"/>
  <c r="AU831" i="2"/>
  <c r="AT831" i="2"/>
  <c r="Z832" i="2"/>
  <c r="AU832" i="2"/>
  <c r="AT832" i="2"/>
  <c r="Z833" i="2"/>
  <c r="AU833" i="2"/>
  <c r="AT833" i="2"/>
  <c r="Z834" i="2"/>
  <c r="AU834" i="2"/>
  <c r="AT834" i="2"/>
  <c r="Z835" i="2"/>
  <c r="AU835" i="2"/>
  <c r="AT835" i="2"/>
  <c r="Z836" i="2"/>
  <c r="AU836" i="2"/>
  <c r="AT836" i="2"/>
  <c r="Z837" i="2"/>
  <c r="AU837" i="2"/>
  <c r="Z838" i="2"/>
  <c r="AU838" i="2"/>
  <c r="AT838" i="2"/>
  <c r="Z839" i="2"/>
  <c r="AU839" i="2"/>
  <c r="AT839" i="2"/>
  <c r="Z840" i="2"/>
  <c r="AU840" i="2"/>
  <c r="AT840" i="2"/>
  <c r="Z841" i="2"/>
  <c r="AU841" i="2"/>
  <c r="AT841" i="2"/>
  <c r="Z842" i="2"/>
  <c r="AU842" i="2"/>
  <c r="AT842" i="2"/>
  <c r="Z843" i="2"/>
  <c r="AU843" i="2"/>
  <c r="AT843" i="2"/>
  <c r="Z844" i="2"/>
  <c r="AU844" i="2"/>
  <c r="AT844" i="2"/>
  <c r="Z845" i="2"/>
  <c r="AU845" i="2"/>
  <c r="Z846" i="2"/>
  <c r="AU846" i="2"/>
  <c r="AT846" i="2"/>
  <c r="Z847" i="2"/>
  <c r="AU847" i="2"/>
  <c r="AT847" i="2"/>
  <c r="Z848" i="2"/>
  <c r="AU848" i="2"/>
  <c r="AT848" i="2"/>
  <c r="Z849" i="2"/>
  <c r="AU849" i="2"/>
  <c r="AT849" i="2"/>
  <c r="Z850" i="2"/>
  <c r="AU850" i="2"/>
  <c r="AT850" i="2"/>
  <c r="Z851" i="2"/>
  <c r="AU851" i="2"/>
  <c r="AT851" i="2"/>
  <c r="Z852" i="2"/>
  <c r="AU852" i="2"/>
  <c r="AT852" i="2"/>
  <c r="Z853" i="2"/>
  <c r="AU853" i="2"/>
  <c r="Z854" i="2"/>
  <c r="AU854" i="2"/>
  <c r="AT854" i="2"/>
  <c r="Z855" i="2"/>
  <c r="AU855" i="2"/>
  <c r="AT855" i="2"/>
  <c r="Z856" i="2"/>
  <c r="AU856" i="2"/>
  <c r="AT856" i="2"/>
  <c r="Z857" i="2"/>
  <c r="AU857" i="2"/>
  <c r="AT857" i="2"/>
  <c r="Z858" i="2"/>
  <c r="AU858" i="2"/>
  <c r="AT858" i="2"/>
  <c r="Z859" i="2"/>
  <c r="AU859" i="2"/>
  <c r="AT859" i="2"/>
  <c r="Z860" i="2"/>
  <c r="AU860" i="2"/>
  <c r="AT860" i="2"/>
  <c r="Z861" i="2"/>
  <c r="AU861" i="2"/>
  <c r="Z862" i="2"/>
  <c r="AU862" i="2"/>
  <c r="AT862" i="2"/>
  <c r="Z863" i="2"/>
  <c r="AU863" i="2"/>
  <c r="AT863" i="2"/>
  <c r="Z864" i="2"/>
  <c r="AU864" i="2"/>
  <c r="AT864" i="2"/>
  <c r="Z865" i="2"/>
  <c r="AU865" i="2"/>
  <c r="AT865" i="2"/>
  <c r="Z866" i="2"/>
  <c r="AU866" i="2"/>
  <c r="AT866" i="2"/>
  <c r="Z867" i="2"/>
  <c r="AU867" i="2"/>
  <c r="AT867" i="2"/>
  <c r="Z868" i="2"/>
  <c r="AU868" i="2"/>
  <c r="AT868" i="2"/>
  <c r="Z869" i="2"/>
  <c r="AU869" i="2"/>
  <c r="Z870" i="2"/>
  <c r="AU870" i="2"/>
  <c r="Z871" i="2"/>
  <c r="AU871" i="2"/>
  <c r="AT871" i="2"/>
  <c r="Z872" i="2"/>
  <c r="AU872" i="2"/>
  <c r="AT872" i="2"/>
  <c r="Z873" i="2"/>
  <c r="AU873" i="2"/>
  <c r="AT873" i="2"/>
  <c r="Z874" i="2"/>
  <c r="AU874" i="2"/>
  <c r="AT874" i="2"/>
  <c r="Z875" i="2"/>
  <c r="AU875" i="2"/>
  <c r="AT875" i="2"/>
  <c r="Z876" i="2"/>
  <c r="AU876" i="2"/>
  <c r="AT876" i="2"/>
  <c r="Z877" i="2"/>
  <c r="AU877" i="2"/>
  <c r="AT877" i="2"/>
  <c r="Z878" i="2"/>
  <c r="AU878" i="2"/>
  <c r="AT878" i="2"/>
  <c r="Z879" i="2"/>
  <c r="AU879" i="2"/>
  <c r="AT879" i="2"/>
  <c r="Z880" i="2"/>
  <c r="AU880" i="2"/>
  <c r="AT880" i="2"/>
  <c r="Z881" i="2"/>
  <c r="AU881" i="2"/>
  <c r="AT881" i="2"/>
  <c r="Z882" i="2"/>
  <c r="AU882" i="2"/>
  <c r="AT882" i="2"/>
  <c r="Z883" i="2"/>
  <c r="AU883" i="2"/>
  <c r="AT883" i="2"/>
  <c r="Z884" i="2"/>
  <c r="AU884" i="2"/>
  <c r="AT884" i="2"/>
  <c r="Z885" i="2"/>
  <c r="AU885" i="2"/>
  <c r="AT885" i="2"/>
  <c r="Z886" i="2"/>
  <c r="AU886" i="2"/>
  <c r="AT886" i="2"/>
  <c r="Z887" i="2"/>
  <c r="AU887" i="2"/>
  <c r="AT887" i="2"/>
  <c r="Z888" i="2"/>
  <c r="AU888" i="2"/>
  <c r="AT888" i="2"/>
  <c r="Z889" i="2"/>
  <c r="AU889" i="2"/>
  <c r="Z890" i="2"/>
  <c r="AU890" i="2"/>
  <c r="AT890" i="2"/>
  <c r="Z891" i="2"/>
  <c r="AU891" i="2"/>
  <c r="AT891" i="2"/>
  <c r="Z892" i="2"/>
  <c r="AU892" i="2"/>
  <c r="AT892" i="2"/>
  <c r="Z893" i="2"/>
  <c r="AU893" i="2"/>
  <c r="AT893" i="2"/>
  <c r="Z894" i="2"/>
  <c r="AU894" i="2"/>
  <c r="AT894" i="2"/>
  <c r="Z895" i="2"/>
  <c r="AU895" i="2"/>
  <c r="AT895" i="2"/>
  <c r="Z896" i="2"/>
  <c r="AU896" i="2"/>
  <c r="AT896" i="2"/>
  <c r="Z897" i="2"/>
  <c r="AU897" i="2"/>
  <c r="AT897" i="2"/>
  <c r="Z898" i="2"/>
  <c r="AU898" i="2"/>
  <c r="AT898" i="2"/>
  <c r="Z899" i="2"/>
  <c r="AU899" i="2"/>
  <c r="AT899" i="2"/>
  <c r="Z900" i="2"/>
  <c r="AU900" i="2"/>
  <c r="AT900" i="2"/>
  <c r="Z901" i="2"/>
  <c r="AU901" i="2"/>
  <c r="Z902" i="2"/>
  <c r="AU902" i="2"/>
  <c r="AT902" i="2"/>
  <c r="Z903" i="2"/>
  <c r="AU903" i="2"/>
  <c r="AT903" i="2"/>
  <c r="Z904" i="2"/>
  <c r="AU904" i="2"/>
  <c r="AT904" i="2"/>
  <c r="Z905" i="2"/>
  <c r="AU905" i="2"/>
  <c r="AT905" i="2"/>
  <c r="Z906" i="2"/>
  <c r="AU906" i="2"/>
  <c r="AT906" i="2"/>
  <c r="Z907" i="2"/>
  <c r="AU907" i="2"/>
  <c r="AT907" i="2"/>
  <c r="Z908" i="2"/>
  <c r="AU908" i="2"/>
  <c r="AT908" i="2"/>
  <c r="Z909" i="2"/>
  <c r="AU909" i="2"/>
  <c r="Z910" i="2"/>
  <c r="AU910" i="2"/>
  <c r="Z911" i="2"/>
  <c r="AU911" i="2"/>
  <c r="Z912" i="2"/>
  <c r="AU912" i="2"/>
  <c r="Z913" i="2"/>
  <c r="AU913" i="2"/>
  <c r="Z914" i="2"/>
  <c r="AU914" i="2"/>
  <c r="Z915" i="2"/>
  <c r="AU915" i="2"/>
  <c r="Z916" i="2"/>
  <c r="AU916" i="2"/>
  <c r="Z917" i="2"/>
  <c r="AU917" i="2"/>
  <c r="Z918" i="2"/>
  <c r="AU918" i="2"/>
  <c r="Z919" i="2"/>
  <c r="AU919" i="2"/>
  <c r="Z920" i="2"/>
  <c r="AU920" i="2"/>
  <c r="Z921" i="2"/>
  <c r="AU921" i="2"/>
  <c r="Z922" i="2"/>
  <c r="AU922" i="2"/>
  <c r="Z923" i="2"/>
  <c r="AU923" i="2"/>
  <c r="Z924" i="2"/>
  <c r="AU924" i="2"/>
  <c r="Z925" i="2"/>
  <c r="AU925" i="2"/>
  <c r="Z926" i="2"/>
  <c r="AU926" i="2"/>
  <c r="Z927" i="2"/>
  <c r="AU927" i="2"/>
  <c r="Z928" i="2"/>
  <c r="AU928" i="2"/>
  <c r="Z929" i="2"/>
  <c r="AU929" i="2"/>
  <c r="Z930" i="2"/>
  <c r="AU930" i="2"/>
  <c r="Z931" i="2"/>
  <c r="AU931" i="2"/>
  <c r="Z932" i="2"/>
  <c r="AU932" i="2"/>
  <c r="Z933" i="2"/>
  <c r="AU933" i="2"/>
  <c r="Z934" i="2"/>
  <c r="AU934" i="2"/>
  <c r="Z935" i="2"/>
  <c r="AU935" i="2"/>
  <c r="Z936" i="2"/>
  <c r="AU936" i="2"/>
  <c r="Z937" i="2"/>
  <c r="AU937" i="2"/>
  <c r="Z938" i="2"/>
  <c r="AU938" i="2"/>
  <c r="Z939" i="2"/>
  <c r="AU939" i="2"/>
  <c r="Z940" i="2"/>
  <c r="AU940" i="2"/>
  <c r="Z941" i="2"/>
  <c r="AU941" i="2"/>
  <c r="Z942" i="2"/>
  <c r="AU942" i="2"/>
  <c r="Z943" i="2"/>
  <c r="AU943" i="2"/>
  <c r="Z944" i="2"/>
  <c r="AU944" i="2"/>
  <c r="Z945" i="2"/>
  <c r="AU945" i="2"/>
  <c r="Z946" i="2"/>
  <c r="AU946" i="2"/>
  <c r="Z947" i="2"/>
  <c r="AU947" i="2"/>
  <c r="Z948" i="2"/>
  <c r="AU948" i="2"/>
  <c r="Z949" i="2"/>
  <c r="AU949" i="2"/>
  <c r="Z950" i="2"/>
  <c r="AU950" i="2"/>
  <c r="Z951" i="2"/>
  <c r="AU951" i="2"/>
  <c r="Z952" i="2"/>
  <c r="AU952" i="2"/>
  <c r="Z953" i="2"/>
  <c r="AU953" i="2"/>
  <c r="Z954" i="2"/>
  <c r="AU954" i="2"/>
  <c r="Z955" i="2"/>
  <c r="AU955" i="2"/>
  <c r="Z956" i="2"/>
  <c r="AU956" i="2"/>
  <c r="Z957" i="2"/>
  <c r="AU957" i="2"/>
  <c r="Z958" i="2"/>
  <c r="AU958" i="2"/>
  <c r="Z959" i="2"/>
  <c r="AU959" i="2"/>
  <c r="Z960" i="2"/>
  <c r="AU960" i="2"/>
  <c r="Z961" i="2"/>
  <c r="AU961" i="2"/>
  <c r="Z962" i="2"/>
  <c r="AU962" i="2"/>
  <c r="Z963" i="2"/>
  <c r="AU963" i="2"/>
  <c r="Z964" i="2"/>
  <c r="AU964" i="2"/>
  <c r="Z965" i="2"/>
  <c r="AU965" i="2"/>
  <c r="Z966" i="2"/>
  <c r="AU966" i="2"/>
  <c r="Z967" i="2"/>
  <c r="AU967" i="2"/>
  <c r="Z968" i="2"/>
  <c r="AU968" i="2"/>
  <c r="Z969" i="2"/>
  <c r="AU969" i="2"/>
  <c r="Z970" i="2"/>
  <c r="AU970" i="2"/>
  <c r="Z971" i="2"/>
  <c r="AU971" i="2"/>
  <c r="Z972" i="2"/>
  <c r="AU972" i="2"/>
  <c r="Z973" i="2"/>
  <c r="AU973" i="2"/>
  <c r="Z974" i="2"/>
  <c r="AU974" i="2"/>
  <c r="Z975" i="2"/>
  <c r="AU975" i="2"/>
  <c r="Z976" i="2"/>
  <c r="AU976" i="2"/>
  <c r="Z977" i="2"/>
  <c r="AU977" i="2"/>
  <c r="Z978" i="2"/>
  <c r="AU978" i="2"/>
  <c r="Z979" i="2"/>
  <c r="AU979" i="2"/>
  <c r="Z980" i="2"/>
  <c r="AU980" i="2"/>
  <c r="Z981" i="2"/>
  <c r="AU981" i="2"/>
  <c r="Z982" i="2"/>
  <c r="AU982" i="2"/>
  <c r="Z983" i="2"/>
  <c r="AU983" i="2"/>
  <c r="Z984" i="2"/>
  <c r="AU984" i="2"/>
  <c r="Z985" i="2"/>
  <c r="AU985" i="2"/>
  <c r="Z986" i="2"/>
  <c r="AU986" i="2"/>
  <c r="Z987" i="2"/>
  <c r="AU987" i="2"/>
  <c r="Z988" i="2"/>
  <c r="AU988" i="2"/>
  <c r="Z989" i="2"/>
  <c r="AU989" i="2"/>
  <c r="Z990" i="2"/>
  <c r="AU990" i="2"/>
  <c r="Z991" i="2"/>
  <c r="AU991" i="2"/>
  <c r="Z992" i="2"/>
  <c r="AU992" i="2"/>
  <c r="Z993" i="2"/>
  <c r="AU993" i="2"/>
  <c r="Z994" i="2"/>
  <c r="AU994" i="2"/>
  <c r="Z995" i="2"/>
  <c r="AU995" i="2"/>
  <c r="Z996" i="2"/>
  <c r="AU996" i="2"/>
  <c r="Z997" i="2"/>
  <c r="AU997" i="2"/>
  <c r="Z998" i="2"/>
  <c r="AU998" i="2"/>
  <c r="Z999" i="2"/>
  <c r="AU999" i="2"/>
  <c r="Z1000" i="2"/>
  <c r="AU1000" i="2"/>
  <c r="Z1001" i="2"/>
  <c r="AU1001" i="2"/>
  <c r="Z1002" i="2"/>
  <c r="AU1002" i="2"/>
  <c r="Z1003" i="2"/>
  <c r="AU1003" i="2"/>
  <c r="Z1004" i="2"/>
  <c r="AU1004" i="2"/>
  <c r="Z1005" i="2"/>
  <c r="AU1005" i="2"/>
  <c r="Z1006" i="2"/>
  <c r="AU1006" i="2"/>
  <c r="Z1007" i="2"/>
  <c r="AU1007" i="2"/>
  <c r="Z1008" i="2"/>
  <c r="AU1008" i="2"/>
  <c r="Z1009" i="2"/>
  <c r="AU1009" i="2"/>
  <c r="Z1010" i="2"/>
  <c r="AU1010" i="2"/>
  <c r="Z1011" i="2"/>
  <c r="AU1011" i="2"/>
  <c r="Z1012" i="2"/>
  <c r="AU1012" i="2"/>
  <c r="Z1013" i="2"/>
  <c r="AU1013" i="2"/>
  <c r="Z1014" i="2"/>
  <c r="AU1014" i="2"/>
  <c r="Z1015" i="2"/>
  <c r="AU1015" i="2"/>
  <c r="Z1016" i="2"/>
  <c r="AU1016" i="2"/>
  <c r="Z1017" i="2"/>
  <c r="AU1017" i="2"/>
  <c r="Z1018" i="2"/>
  <c r="AU1018" i="2"/>
  <c r="Z1019" i="2"/>
  <c r="AU1019" i="2"/>
  <c r="Z1020" i="2"/>
  <c r="AU1020" i="2"/>
  <c r="Z1021" i="2"/>
  <c r="AU1021" i="2"/>
  <c r="Z1022" i="2"/>
  <c r="AU1022" i="2"/>
  <c r="Z1023" i="2"/>
  <c r="AU1023" i="2"/>
  <c r="Z1024" i="2"/>
  <c r="AU1024" i="2"/>
  <c r="Z1025" i="2"/>
  <c r="AU1025" i="2"/>
  <c r="Z1026" i="2"/>
  <c r="AU1026" i="2"/>
  <c r="Z1027" i="2"/>
  <c r="AU1027" i="2"/>
  <c r="AS1027" i="2"/>
  <c r="AT1027" i="2"/>
  <c r="AR1027" i="2"/>
  <c r="Z1028" i="2"/>
  <c r="AU1028" i="2"/>
  <c r="AS1028" i="2"/>
  <c r="AR1028" i="2"/>
  <c r="AT1028" i="2"/>
  <c r="Z1029" i="2"/>
  <c r="AU1029" i="2"/>
  <c r="AS1029" i="2"/>
  <c r="AT1029" i="2"/>
  <c r="AR1029" i="2"/>
  <c r="Z1030" i="2"/>
  <c r="AU1030" i="2"/>
  <c r="AS1030" i="2"/>
  <c r="AR1030" i="2"/>
  <c r="AT1030" i="2"/>
  <c r="Z1031" i="2"/>
  <c r="AU1031" i="2"/>
  <c r="AS1031" i="2"/>
  <c r="AT1031" i="2"/>
  <c r="AR1031" i="2"/>
  <c r="Z1032" i="2"/>
  <c r="AU1032" i="2"/>
  <c r="AS1032" i="2"/>
  <c r="AR1032" i="2"/>
  <c r="AT1032" i="2"/>
  <c r="Z1033" i="2"/>
  <c r="AU1033" i="2"/>
  <c r="AS1033" i="2"/>
  <c r="AT1033" i="2"/>
  <c r="AR1033" i="2"/>
  <c r="Z1034" i="2"/>
  <c r="AU1034" i="2"/>
  <c r="AS1034" i="2"/>
  <c r="AR1034" i="2"/>
  <c r="AT1034" i="2"/>
  <c r="Z1035" i="2"/>
  <c r="AU1035" i="2"/>
  <c r="AS1035" i="2"/>
  <c r="AT1035" i="2"/>
  <c r="AR1035" i="2"/>
  <c r="Z1036" i="2"/>
  <c r="AU1036" i="2"/>
  <c r="AS1036" i="2"/>
  <c r="AR1036" i="2"/>
  <c r="AT1036" i="2"/>
  <c r="Z1037" i="2"/>
  <c r="AU1037" i="2"/>
  <c r="AS1037" i="2"/>
  <c r="AT1037" i="2"/>
  <c r="AR1037" i="2"/>
  <c r="Z1038" i="2"/>
  <c r="AU1038" i="2"/>
  <c r="AS1038" i="2"/>
  <c r="AR1038" i="2"/>
  <c r="AT1038" i="2"/>
  <c r="Z1039" i="2"/>
  <c r="AU1039" i="2"/>
  <c r="AS1039" i="2"/>
  <c r="AT1039" i="2"/>
  <c r="AR1039" i="2"/>
  <c r="Z1040" i="2"/>
  <c r="AU1040" i="2"/>
  <c r="AS1040" i="2"/>
  <c r="AR1040" i="2"/>
  <c r="AT1040" i="2"/>
  <c r="Z1041" i="2"/>
  <c r="AU1041" i="2"/>
  <c r="AS1041" i="2"/>
  <c r="AT1041" i="2"/>
  <c r="AR1041" i="2"/>
  <c r="Z1042" i="2"/>
  <c r="AU1042" i="2"/>
  <c r="AS1042" i="2"/>
  <c r="AT1042" i="2"/>
  <c r="Z1043" i="2"/>
  <c r="AU1043" i="2"/>
  <c r="AS1043" i="2"/>
  <c r="AT1043" i="2"/>
  <c r="AR1043" i="2"/>
  <c r="Z1044" i="2"/>
  <c r="AU1044" i="2"/>
  <c r="AS1044" i="2"/>
  <c r="AT1044" i="2"/>
  <c r="Z1045" i="2"/>
  <c r="AU1045" i="2"/>
  <c r="AS1045" i="2"/>
  <c r="AT1045" i="2"/>
  <c r="AR1045" i="2"/>
  <c r="Z1046" i="2"/>
  <c r="AU1046" i="2"/>
  <c r="AS1046" i="2"/>
  <c r="AT1046" i="2"/>
  <c r="Z1047" i="2"/>
  <c r="AU1047" i="2"/>
  <c r="AS1047" i="2"/>
  <c r="AT1047" i="2"/>
  <c r="AR1047" i="2"/>
  <c r="Z1048" i="2"/>
  <c r="AU1048" i="2"/>
  <c r="AS1048" i="2"/>
  <c r="AT1048" i="2"/>
  <c r="Z1049" i="2"/>
  <c r="AU1049" i="2"/>
  <c r="AS1049" i="2"/>
  <c r="AT1049" i="2"/>
  <c r="AR1049" i="2"/>
  <c r="Z1050" i="2"/>
  <c r="AU1050" i="2"/>
  <c r="AS1050" i="2"/>
  <c r="AT1050" i="2"/>
  <c r="Z1051" i="2"/>
  <c r="AU1051" i="2"/>
  <c r="AS1051" i="2"/>
  <c r="AT1051" i="2"/>
  <c r="AR1051" i="2"/>
  <c r="Z1052" i="2"/>
  <c r="AU1052" i="2"/>
  <c r="AS1052" i="2"/>
  <c r="AT1052" i="2"/>
  <c r="Z1053" i="2"/>
  <c r="AU1053" i="2"/>
  <c r="AS1053" i="2"/>
  <c r="AT1053" i="2"/>
  <c r="AR1053" i="2"/>
  <c r="Z1054" i="2"/>
  <c r="AU1054" i="2"/>
  <c r="AS1054" i="2"/>
  <c r="AT1054" i="2"/>
  <c r="Z1055" i="2"/>
  <c r="AU1055" i="2"/>
  <c r="AS1055" i="2"/>
  <c r="AT1055" i="2"/>
  <c r="AR1055" i="2"/>
  <c r="Z1056" i="2"/>
  <c r="AU1056" i="2"/>
  <c r="AS1056" i="2"/>
  <c r="AT1056" i="2"/>
  <c r="Z1057" i="2"/>
  <c r="AU1057" i="2"/>
  <c r="AT1057" i="2"/>
  <c r="Z1058" i="2"/>
  <c r="AU1058" i="2"/>
  <c r="AS1058" i="2"/>
  <c r="AT1058" i="2"/>
  <c r="Z1059" i="2"/>
  <c r="AU1059" i="2"/>
  <c r="AT1059" i="2"/>
  <c r="Z1060" i="2"/>
  <c r="AU1060" i="2"/>
  <c r="AS1060" i="2"/>
  <c r="AT1060" i="2"/>
  <c r="Z1061" i="2"/>
  <c r="AU1061" i="2"/>
  <c r="AT1061" i="2"/>
  <c r="Z1062" i="2"/>
  <c r="AU1062" i="2"/>
  <c r="AS1062" i="2"/>
  <c r="AT1062" i="2"/>
  <c r="Z1063" i="2"/>
  <c r="AU1063" i="2"/>
  <c r="AT1063" i="2"/>
  <c r="AS1063" i="2"/>
  <c r="AR1063" i="2"/>
  <c r="AQ1063" i="2"/>
  <c r="AP1063" i="2"/>
  <c r="AO1063" i="2"/>
  <c r="AN1063" i="2"/>
  <c r="AM1063" i="2"/>
  <c r="AL1063" i="2"/>
  <c r="Z1064" i="2"/>
  <c r="AU1064" i="2"/>
  <c r="AT1064" i="2"/>
  <c r="AS1064" i="2"/>
  <c r="AR1064" i="2"/>
  <c r="AQ1064" i="2"/>
  <c r="AP1064" i="2"/>
  <c r="AO1064" i="2"/>
  <c r="AN1064" i="2"/>
  <c r="AM1064" i="2"/>
  <c r="AL1064" i="2"/>
  <c r="Z1065" i="2"/>
  <c r="AU1065" i="2"/>
  <c r="AQ1065" i="2"/>
  <c r="AP1065" i="2"/>
  <c r="AO1065" i="2"/>
  <c r="AN1065" i="2"/>
  <c r="AM1065" i="2"/>
  <c r="AL1065" i="2"/>
  <c r="AT1065" i="2"/>
  <c r="AS1065" i="2"/>
  <c r="AR1065" i="2"/>
  <c r="Z1066" i="2"/>
  <c r="AU1066" i="2"/>
  <c r="AT1066" i="2"/>
  <c r="AS1066" i="2"/>
  <c r="AR1066" i="2"/>
  <c r="Z1067" i="2"/>
  <c r="AU1067" i="2"/>
  <c r="AQ1067" i="2"/>
  <c r="AP1067" i="2"/>
  <c r="AO1067" i="2"/>
  <c r="AN1067" i="2"/>
  <c r="AM1067" i="2"/>
  <c r="AL1067" i="2"/>
  <c r="AT1067" i="2"/>
  <c r="AS1067" i="2"/>
  <c r="AR1067" i="2"/>
  <c r="Z1068" i="2"/>
  <c r="AU1068" i="2"/>
  <c r="AT1068" i="2"/>
  <c r="AS1068" i="2"/>
  <c r="AR1068" i="2"/>
  <c r="Z1069" i="2"/>
  <c r="AU1069" i="2"/>
  <c r="AQ1069" i="2"/>
  <c r="AP1069" i="2"/>
  <c r="AO1069" i="2"/>
  <c r="AN1069" i="2"/>
  <c r="AM1069" i="2"/>
  <c r="AL1069" i="2"/>
  <c r="AT1069" i="2"/>
  <c r="AS1069" i="2"/>
  <c r="AR1069" i="2"/>
  <c r="Z1070" i="2"/>
  <c r="AU1070" i="2"/>
  <c r="AT1070" i="2"/>
  <c r="AS1070" i="2"/>
  <c r="AR1070" i="2"/>
  <c r="Z1071" i="2"/>
  <c r="AU1071" i="2"/>
  <c r="AQ1071" i="2"/>
  <c r="AP1071" i="2"/>
  <c r="AO1071" i="2"/>
  <c r="AN1071" i="2"/>
  <c r="AM1071" i="2"/>
  <c r="AL1071" i="2"/>
  <c r="AT1071" i="2"/>
  <c r="AS1071" i="2"/>
  <c r="AR1071" i="2"/>
  <c r="Z1072" i="2"/>
  <c r="AU1072" i="2"/>
  <c r="AT1072" i="2"/>
  <c r="AS1072" i="2"/>
  <c r="AR1072" i="2"/>
  <c r="Z1073" i="2"/>
  <c r="AU1073" i="2"/>
  <c r="AQ1073" i="2"/>
  <c r="AP1073" i="2"/>
  <c r="AO1073" i="2"/>
  <c r="AN1073" i="2"/>
  <c r="AM1073" i="2"/>
  <c r="AL1073" i="2"/>
  <c r="AT1073" i="2"/>
  <c r="AS1073" i="2"/>
  <c r="AR1073" i="2"/>
  <c r="Z1074" i="2"/>
  <c r="AU1074" i="2"/>
  <c r="AT1074" i="2"/>
  <c r="AS1074" i="2"/>
  <c r="AR1074" i="2"/>
  <c r="Z1075" i="2"/>
  <c r="AU1075" i="2"/>
  <c r="AQ1075" i="2"/>
  <c r="AP1075" i="2"/>
  <c r="AO1075" i="2"/>
  <c r="AN1075" i="2"/>
  <c r="AM1075" i="2"/>
  <c r="AL1075" i="2"/>
  <c r="AT1075" i="2"/>
  <c r="AS1075" i="2"/>
  <c r="AR1075" i="2"/>
  <c r="Z1076" i="2"/>
  <c r="AU1076" i="2"/>
  <c r="AT1076" i="2"/>
  <c r="AS1076" i="2"/>
  <c r="AR1076" i="2"/>
  <c r="Z1077" i="2"/>
  <c r="AU1077" i="2"/>
  <c r="AQ1077" i="2"/>
  <c r="AP1077" i="2"/>
  <c r="AO1077" i="2"/>
  <c r="AN1077" i="2"/>
  <c r="AM1077" i="2"/>
  <c r="AL1077" i="2"/>
  <c r="AT1077" i="2"/>
  <c r="AS1077" i="2"/>
  <c r="AR1077" i="2"/>
  <c r="Z1078" i="2"/>
  <c r="AU1078" i="2"/>
  <c r="AT1078" i="2"/>
  <c r="AS1078" i="2"/>
  <c r="AR1078" i="2"/>
  <c r="Z1079" i="2"/>
  <c r="AU1079" i="2"/>
  <c r="AQ1079" i="2"/>
  <c r="AP1079" i="2"/>
  <c r="AO1079" i="2"/>
  <c r="AN1079" i="2"/>
  <c r="AM1079" i="2"/>
  <c r="AL1079" i="2"/>
  <c r="AT1079" i="2"/>
  <c r="AS1079" i="2"/>
  <c r="AR1079" i="2"/>
  <c r="Z1080" i="2"/>
  <c r="AU1080" i="2"/>
  <c r="AT1080" i="2"/>
  <c r="AS1080" i="2"/>
  <c r="AR1080" i="2"/>
  <c r="Z1081" i="2"/>
  <c r="AU1081" i="2"/>
  <c r="AQ1081" i="2"/>
  <c r="AP1081" i="2"/>
  <c r="AO1081" i="2"/>
  <c r="AN1081" i="2"/>
  <c r="AM1081" i="2"/>
  <c r="AL1081" i="2"/>
  <c r="AT1081" i="2"/>
  <c r="AS1081" i="2"/>
  <c r="AR1081" i="2"/>
  <c r="Z1082" i="2"/>
  <c r="AU1082" i="2"/>
  <c r="AT1082" i="2"/>
  <c r="AS1082" i="2"/>
  <c r="AR1082" i="2"/>
  <c r="Z1083" i="2"/>
  <c r="AU1083" i="2"/>
  <c r="AQ1083" i="2"/>
  <c r="AP1083" i="2"/>
  <c r="AO1083" i="2"/>
  <c r="AN1083" i="2"/>
  <c r="AM1083" i="2"/>
  <c r="AL1083" i="2"/>
  <c r="AT1083" i="2"/>
  <c r="AS1083" i="2"/>
  <c r="AR1083" i="2"/>
  <c r="Z1084" i="2"/>
  <c r="AU1084" i="2"/>
  <c r="AT1084" i="2"/>
  <c r="AS1084" i="2"/>
  <c r="AR1084" i="2"/>
  <c r="Z1085" i="2"/>
  <c r="AU1085" i="2"/>
  <c r="AQ1085" i="2"/>
  <c r="AP1085" i="2"/>
  <c r="AO1085" i="2"/>
  <c r="AN1085" i="2"/>
  <c r="AM1085" i="2"/>
  <c r="AL1085" i="2"/>
  <c r="AT1085" i="2"/>
  <c r="AS1085" i="2"/>
  <c r="AR1085" i="2"/>
  <c r="Z1086" i="2"/>
  <c r="AU1086" i="2"/>
  <c r="AT1086" i="2"/>
  <c r="AS1086" i="2"/>
  <c r="AR1086" i="2"/>
  <c r="Z1087" i="2"/>
  <c r="AU1087" i="2"/>
  <c r="AQ1087" i="2"/>
  <c r="AP1087" i="2"/>
  <c r="AO1087" i="2"/>
  <c r="AN1087" i="2"/>
  <c r="AM1087" i="2"/>
  <c r="AL1087" i="2"/>
  <c r="AT1087" i="2"/>
  <c r="AS1087" i="2"/>
  <c r="AR1087" i="2"/>
  <c r="Z1088" i="2"/>
  <c r="AU1088" i="2"/>
  <c r="AT1088" i="2"/>
  <c r="AS1088" i="2"/>
  <c r="AR1088" i="2"/>
  <c r="Z1089" i="2"/>
  <c r="AU1089" i="2"/>
  <c r="AQ1089" i="2"/>
  <c r="AP1089" i="2"/>
  <c r="AO1089" i="2"/>
  <c r="AN1089" i="2"/>
  <c r="AM1089" i="2"/>
  <c r="AL1089" i="2"/>
  <c r="AT1089" i="2"/>
  <c r="AS1089" i="2"/>
  <c r="AR1089" i="2"/>
  <c r="Z1090" i="2"/>
  <c r="AU1090" i="2"/>
  <c r="AT1090" i="2"/>
  <c r="AS1090" i="2"/>
  <c r="AR1090" i="2"/>
  <c r="Z1091" i="2"/>
  <c r="AU1091" i="2"/>
  <c r="AQ1091" i="2"/>
  <c r="AP1091" i="2"/>
  <c r="AO1091" i="2"/>
  <c r="AN1091" i="2"/>
  <c r="AM1091" i="2"/>
  <c r="AL1091" i="2"/>
  <c r="AT1091" i="2"/>
  <c r="AS1091" i="2"/>
  <c r="AR1091" i="2"/>
  <c r="Z1092" i="2"/>
  <c r="AU1092" i="2"/>
  <c r="AT1092" i="2"/>
  <c r="AS1092" i="2"/>
  <c r="AR1092" i="2"/>
  <c r="Z1093" i="2"/>
  <c r="AU1093" i="2"/>
  <c r="AQ1093" i="2"/>
  <c r="AP1093" i="2"/>
  <c r="AO1093" i="2"/>
  <c r="AN1093" i="2"/>
  <c r="AM1093" i="2"/>
  <c r="AL1093" i="2"/>
  <c r="AT1093" i="2"/>
  <c r="AS1093" i="2"/>
  <c r="AR1093" i="2"/>
  <c r="Z1094" i="2"/>
  <c r="AU1094" i="2"/>
  <c r="AT1094" i="2"/>
  <c r="AS1094" i="2"/>
  <c r="AR1094" i="2"/>
  <c r="Z1095" i="2"/>
  <c r="AU1095" i="2"/>
  <c r="AQ1095" i="2"/>
  <c r="AP1095" i="2"/>
  <c r="AO1095" i="2"/>
  <c r="AN1095" i="2"/>
  <c r="AM1095" i="2"/>
  <c r="AL1095" i="2"/>
  <c r="AT1095" i="2"/>
  <c r="AS1095" i="2"/>
  <c r="AR1095" i="2"/>
  <c r="Z1096" i="2"/>
  <c r="AU1096" i="2"/>
  <c r="AT1096" i="2"/>
  <c r="AS1096" i="2"/>
  <c r="AR1096" i="2"/>
  <c r="Z1097" i="2"/>
  <c r="AU1097" i="2"/>
  <c r="AQ1097" i="2"/>
  <c r="AP1097" i="2"/>
  <c r="AO1097" i="2"/>
  <c r="AN1097" i="2"/>
  <c r="AM1097" i="2"/>
  <c r="AL1097" i="2"/>
  <c r="AT1097" i="2"/>
  <c r="AS1097" i="2"/>
  <c r="AR1097" i="2"/>
  <c r="Z1098" i="2"/>
  <c r="AU1098" i="2"/>
  <c r="AT1098" i="2"/>
  <c r="AS1098" i="2"/>
  <c r="AR1098" i="2"/>
  <c r="Z1099" i="2"/>
  <c r="AU1099" i="2"/>
  <c r="AQ1099" i="2"/>
  <c r="AP1099" i="2"/>
  <c r="AO1099" i="2"/>
  <c r="AN1099" i="2"/>
  <c r="AM1099" i="2"/>
  <c r="AL1099" i="2"/>
  <c r="AT1099" i="2"/>
  <c r="AS1099" i="2"/>
  <c r="AR1099" i="2"/>
  <c r="Z1100" i="2"/>
  <c r="AU1100" i="2"/>
  <c r="AT1100" i="2"/>
  <c r="AS1100" i="2"/>
  <c r="AR1100" i="2"/>
  <c r="Z1101" i="2"/>
  <c r="AU1101" i="2"/>
  <c r="AQ1101" i="2"/>
  <c r="AP1101" i="2"/>
  <c r="AO1101" i="2"/>
  <c r="AN1101" i="2"/>
  <c r="AM1101" i="2"/>
  <c r="AL1101" i="2"/>
  <c r="AT1101" i="2"/>
  <c r="AS1101" i="2"/>
  <c r="AR1101" i="2"/>
  <c r="Z1102" i="2"/>
  <c r="AU1102" i="2"/>
  <c r="AQ1102" i="2"/>
  <c r="AP1102" i="2"/>
  <c r="AT1102" i="2"/>
  <c r="AS1102" i="2"/>
  <c r="AR1102" i="2"/>
  <c r="AO1102" i="2"/>
  <c r="AN1102" i="2"/>
  <c r="AM1102" i="2"/>
  <c r="AL1102" i="2"/>
  <c r="Z1103" i="2"/>
  <c r="AU1103" i="2"/>
  <c r="AT1103" i="2"/>
  <c r="AS1103" i="2"/>
  <c r="AR1103" i="2"/>
  <c r="Z1104" i="2"/>
  <c r="AU1104" i="2"/>
  <c r="AQ1104" i="2"/>
  <c r="AP1104" i="2"/>
  <c r="AO1104" i="2"/>
  <c r="AN1104" i="2"/>
  <c r="AM1104" i="2"/>
  <c r="AL1104" i="2"/>
  <c r="AT1104" i="2"/>
  <c r="AS1104" i="2"/>
  <c r="AR1104" i="2"/>
  <c r="Z1105" i="2"/>
  <c r="AU1105" i="2"/>
  <c r="AQ1105" i="2"/>
  <c r="AP1105" i="2"/>
  <c r="AO1105" i="2"/>
  <c r="AN1105" i="2"/>
  <c r="AM1105" i="2"/>
  <c r="AL1105" i="2"/>
  <c r="AT1105" i="2"/>
  <c r="AS1105" i="2"/>
  <c r="AR1105" i="2"/>
  <c r="Z1106" i="2"/>
  <c r="AU1106" i="2"/>
  <c r="AQ1106" i="2"/>
  <c r="AP1106" i="2"/>
  <c r="AT1106" i="2"/>
  <c r="AS1106" i="2"/>
  <c r="AR1106" i="2"/>
  <c r="AO1106" i="2"/>
  <c r="AN1106" i="2"/>
  <c r="AM1106" i="2"/>
  <c r="AL1106" i="2"/>
  <c r="Z1107" i="2"/>
  <c r="AU1107" i="2"/>
  <c r="AT1107" i="2"/>
  <c r="AS1107" i="2"/>
  <c r="AR1107" i="2"/>
  <c r="Z1108" i="2"/>
  <c r="AU1108" i="2"/>
  <c r="AQ1108" i="2"/>
  <c r="AP1108" i="2"/>
  <c r="AO1108" i="2"/>
  <c r="AN1108" i="2"/>
  <c r="AM1108" i="2"/>
  <c r="AL1108" i="2"/>
  <c r="AT1108" i="2"/>
  <c r="AS1108" i="2"/>
  <c r="AR1108" i="2"/>
  <c r="Z1109" i="2"/>
  <c r="AU1109" i="2"/>
  <c r="AQ1109" i="2"/>
  <c r="AP1109" i="2"/>
  <c r="AO1109" i="2"/>
  <c r="AN1109" i="2"/>
  <c r="AM1109" i="2"/>
  <c r="AL1109" i="2"/>
  <c r="AT1109" i="2"/>
  <c r="AS1109" i="2"/>
  <c r="AR1109" i="2"/>
  <c r="Z1110" i="2"/>
  <c r="AU1110" i="2"/>
  <c r="AQ1110" i="2"/>
  <c r="AP1110" i="2"/>
  <c r="AT1110" i="2"/>
  <c r="AS1110" i="2"/>
  <c r="AR1110" i="2"/>
  <c r="AO1110" i="2"/>
  <c r="AN1110" i="2"/>
  <c r="AM1110" i="2"/>
  <c r="AL1110" i="2"/>
  <c r="Z1111" i="2"/>
  <c r="AU1111" i="2"/>
  <c r="AT1111" i="2"/>
  <c r="AS1111" i="2"/>
  <c r="AR1111" i="2"/>
  <c r="Z1112" i="2"/>
  <c r="AU1112" i="2"/>
  <c r="AQ1112" i="2"/>
  <c r="AP1112" i="2"/>
  <c r="AO1112" i="2"/>
  <c r="AN1112" i="2"/>
  <c r="AM1112" i="2"/>
  <c r="AL1112" i="2"/>
  <c r="AT1112" i="2"/>
  <c r="AS1112" i="2"/>
  <c r="AR1112" i="2"/>
  <c r="Z1113" i="2"/>
  <c r="AU1113" i="2"/>
  <c r="AQ1113" i="2"/>
  <c r="AP1113" i="2"/>
  <c r="AO1113" i="2"/>
  <c r="AN1113" i="2"/>
  <c r="AM1113" i="2"/>
  <c r="AL1113" i="2"/>
  <c r="AT1113" i="2"/>
  <c r="AS1113" i="2"/>
  <c r="AR1113" i="2"/>
  <c r="Z1114" i="2"/>
  <c r="AU1114" i="2"/>
  <c r="AQ1114" i="2"/>
  <c r="AP1114" i="2"/>
  <c r="AT1114" i="2"/>
  <c r="AS1114" i="2"/>
  <c r="AR1114" i="2"/>
  <c r="AO1114" i="2"/>
  <c r="AN1114" i="2"/>
  <c r="AM1114" i="2"/>
  <c r="AL1114" i="2"/>
  <c r="Z1115" i="2"/>
  <c r="AU1115" i="2"/>
  <c r="AQ1115" i="2"/>
  <c r="AP1115" i="2"/>
  <c r="AO1115" i="2"/>
  <c r="AN1115" i="2"/>
  <c r="AM1115" i="2"/>
  <c r="AL1115" i="2"/>
  <c r="AT1115" i="2"/>
  <c r="AS1115" i="2"/>
  <c r="AR1115" i="2"/>
  <c r="Z1116" i="2"/>
  <c r="AU1116" i="2"/>
  <c r="AT1116" i="2"/>
  <c r="AS1116" i="2"/>
  <c r="AR1116" i="2"/>
  <c r="Z1117" i="2"/>
  <c r="AU1117" i="2"/>
  <c r="AT1117" i="2"/>
  <c r="AS1117" i="2"/>
  <c r="AR1117" i="2"/>
  <c r="Z1118" i="2"/>
  <c r="AU1118" i="2"/>
  <c r="AQ1118" i="2"/>
  <c r="AP1118" i="2"/>
  <c r="AO1118" i="2"/>
  <c r="AN1118" i="2"/>
  <c r="AM1118" i="2"/>
  <c r="AL1118" i="2"/>
  <c r="AT1118" i="2"/>
  <c r="AS1118" i="2"/>
  <c r="AR1118" i="2"/>
  <c r="Z1119" i="2"/>
  <c r="AU1119" i="2"/>
  <c r="AQ1119" i="2"/>
  <c r="AP1119" i="2"/>
  <c r="AO1119" i="2"/>
  <c r="AN1119" i="2"/>
  <c r="AM1119" i="2"/>
  <c r="AL1119" i="2"/>
  <c r="AT1119" i="2"/>
  <c r="AS1119" i="2"/>
  <c r="AR1119" i="2"/>
  <c r="Z1120" i="2"/>
  <c r="AU1120" i="2"/>
  <c r="AQ1120" i="2"/>
  <c r="AP1120" i="2"/>
  <c r="AO1120" i="2"/>
  <c r="AN1120" i="2"/>
  <c r="AM1120" i="2"/>
  <c r="AL1120" i="2"/>
  <c r="AT1120" i="2"/>
  <c r="AS1120" i="2"/>
  <c r="AR1120" i="2"/>
  <c r="Z1121" i="2"/>
  <c r="AU1121" i="2"/>
  <c r="AT1121" i="2"/>
  <c r="AS1121" i="2"/>
  <c r="AR1121" i="2"/>
  <c r="Z1122" i="2"/>
  <c r="AU1122" i="2"/>
  <c r="AQ1122" i="2"/>
  <c r="AP1122" i="2"/>
  <c r="AT1122" i="2"/>
  <c r="AS1122" i="2"/>
  <c r="AR1122" i="2"/>
  <c r="AO1122" i="2"/>
  <c r="AN1122" i="2"/>
  <c r="AM1122" i="2"/>
  <c r="AL1122" i="2"/>
  <c r="Z1123" i="2"/>
  <c r="AU1123" i="2"/>
  <c r="AQ1123" i="2"/>
  <c r="AP1123" i="2"/>
  <c r="AO1123" i="2"/>
  <c r="AN1123" i="2"/>
  <c r="AM1123" i="2"/>
  <c r="AL1123" i="2"/>
  <c r="AT1123" i="2"/>
  <c r="AS1123" i="2"/>
  <c r="AR1123" i="2"/>
  <c r="Z1124" i="2"/>
  <c r="AU1124" i="2"/>
  <c r="AT1124" i="2"/>
  <c r="AS1124" i="2"/>
  <c r="AR1124" i="2"/>
  <c r="Z1125" i="2"/>
  <c r="AU1125" i="2"/>
  <c r="AT1125" i="2"/>
  <c r="AS1125" i="2"/>
  <c r="AR1125" i="2"/>
  <c r="Z1126" i="2"/>
  <c r="AU1126" i="2"/>
  <c r="AT1126" i="2"/>
  <c r="AS1126" i="2"/>
  <c r="AR1126" i="2"/>
  <c r="Z1127" i="2"/>
  <c r="AU1127" i="2"/>
  <c r="AT1127" i="2"/>
  <c r="AS1127" i="2"/>
  <c r="AR1127" i="2"/>
  <c r="Z1128" i="2"/>
  <c r="AU1128" i="2"/>
  <c r="AT1128" i="2"/>
  <c r="AS1128" i="2"/>
  <c r="AR1128" i="2"/>
  <c r="Z1129" i="2"/>
  <c r="AU1129" i="2"/>
  <c r="AQ1129" i="2"/>
  <c r="AP1129" i="2"/>
  <c r="AO1129" i="2"/>
  <c r="AN1129" i="2"/>
  <c r="AM1129" i="2"/>
  <c r="AL1129" i="2"/>
  <c r="AT1129" i="2"/>
  <c r="AS1129" i="2"/>
  <c r="AR1129" i="2"/>
  <c r="Z1130" i="2"/>
  <c r="AU1130" i="2"/>
  <c r="AT1130" i="2"/>
  <c r="AS1130" i="2"/>
  <c r="AR1130" i="2"/>
  <c r="Z1131" i="2"/>
  <c r="AU1131" i="2"/>
  <c r="AQ1131" i="2"/>
  <c r="AP1131" i="2"/>
  <c r="AT1131" i="2"/>
  <c r="AS1131" i="2"/>
  <c r="AR1131" i="2"/>
  <c r="AO1131" i="2"/>
  <c r="AN1131" i="2"/>
  <c r="AM1131" i="2"/>
  <c r="AL1131" i="2"/>
  <c r="AI1131" i="2"/>
  <c r="Z1132" i="2"/>
  <c r="AU1132" i="2"/>
  <c r="AT1132" i="2"/>
  <c r="AS1132" i="2"/>
  <c r="AR1132" i="2"/>
  <c r="Z1133" i="2"/>
  <c r="AU1133" i="2"/>
  <c r="AT1133" i="2"/>
  <c r="AS1133" i="2"/>
  <c r="AR1133" i="2"/>
  <c r="Z1134" i="2"/>
  <c r="AU1134" i="2"/>
  <c r="AT1134" i="2"/>
  <c r="AS1134" i="2"/>
  <c r="AR1134" i="2"/>
  <c r="Z1135" i="2"/>
  <c r="AU1135" i="2"/>
  <c r="AT1135" i="2"/>
  <c r="AS1135" i="2"/>
  <c r="AR1135" i="2"/>
  <c r="Z1136" i="2"/>
  <c r="AU1136" i="2"/>
  <c r="AT1136" i="2"/>
  <c r="AS1136" i="2"/>
  <c r="AR1136" i="2"/>
  <c r="Z1137" i="2"/>
  <c r="AU1137" i="2"/>
  <c r="AT1137" i="2"/>
  <c r="AS1137" i="2"/>
  <c r="AR1137" i="2"/>
  <c r="Z1138" i="2"/>
  <c r="AU1138" i="2"/>
  <c r="AT1138" i="2"/>
  <c r="AS1138" i="2"/>
  <c r="AR1138" i="2"/>
  <c r="Z1139" i="2"/>
  <c r="AU1139" i="2"/>
  <c r="AQ1139" i="2"/>
  <c r="AP1139" i="2"/>
  <c r="AT1139" i="2"/>
  <c r="AS1139" i="2"/>
  <c r="AR1139" i="2"/>
  <c r="AO1139" i="2"/>
  <c r="AN1139" i="2"/>
  <c r="AM1139" i="2"/>
  <c r="AL1139" i="2"/>
  <c r="AI1139" i="2"/>
  <c r="AJ1139" i="2"/>
  <c r="Z1140" i="2"/>
  <c r="AU1140" i="2"/>
  <c r="AT1140" i="2"/>
  <c r="AS1140" i="2"/>
  <c r="AR1140" i="2"/>
  <c r="Z1141" i="2"/>
  <c r="AU1141" i="2"/>
  <c r="AT1141" i="2"/>
  <c r="AS1141" i="2"/>
  <c r="AR1141" i="2"/>
  <c r="Z1142" i="2"/>
  <c r="AU1142" i="2"/>
  <c r="AT1142" i="2"/>
  <c r="AS1142" i="2"/>
  <c r="AR1142" i="2"/>
  <c r="Z1143" i="2"/>
  <c r="AU1143" i="2"/>
  <c r="AT1143" i="2"/>
  <c r="AS1143" i="2"/>
  <c r="AR1143" i="2"/>
  <c r="Z1144" i="2"/>
  <c r="AU1144" i="2"/>
  <c r="AT1144" i="2"/>
  <c r="AS1144" i="2"/>
  <c r="AR1144" i="2"/>
  <c r="Z1145" i="2"/>
  <c r="AU1145" i="2"/>
  <c r="AT1145" i="2"/>
  <c r="AS1145" i="2"/>
  <c r="AR1145" i="2"/>
  <c r="Z1146" i="2"/>
  <c r="AU1146" i="2"/>
  <c r="AT1146" i="2"/>
  <c r="AS1146" i="2"/>
  <c r="AR1146" i="2"/>
  <c r="Z1147" i="2"/>
  <c r="AU1147" i="2"/>
  <c r="AT1147" i="2"/>
  <c r="AS1147" i="2"/>
  <c r="AR1147" i="2"/>
  <c r="Z1148" i="2"/>
  <c r="AU1148" i="2"/>
  <c r="AT1148" i="2"/>
  <c r="AS1148" i="2"/>
  <c r="AR1148" i="2"/>
  <c r="Z1149" i="2"/>
  <c r="AU1149" i="2"/>
  <c r="AT1149" i="2"/>
  <c r="AS1149" i="2"/>
  <c r="AR1149" i="2"/>
  <c r="Z1150" i="2"/>
  <c r="AU1150" i="2"/>
  <c r="AT1150" i="2"/>
  <c r="AS1150" i="2"/>
  <c r="AR1150" i="2"/>
  <c r="Z1151" i="2"/>
  <c r="AU1151" i="2"/>
  <c r="AT1151" i="2"/>
  <c r="AS1151" i="2"/>
  <c r="AR1151" i="2"/>
  <c r="Z1152" i="2"/>
  <c r="AU1152" i="2"/>
  <c r="AT1152" i="2"/>
  <c r="AS1152" i="2"/>
  <c r="AR1152" i="2"/>
  <c r="Z1153" i="2"/>
  <c r="AU1153" i="2"/>
  <c r="AT1153" i="2"/>
  <c r="AS1153" i="2"/>
  <c r="AR1153" i="2"/>
  <c r="Z1154" i="2"/>
  <c r="AU1154" i="2"/>
  <c r="AT1154" i="2"/>
  <c r="AS1154" i="2"/>
  <c r="AR1154" i="2"/>
  <c r="Z1155" i="2"/>
  <c r="AU1155" i="2"/>
  <c r="AT1155" i="2"/>
  <c r="AS1155" i="2"/>
  <c r="AR1155" i="2"/>
  <c r="Z1156" i="2"/>
  <c r="AU1156" i="2"/>
  <c r="AT1156" i="2"/>
  <c r="AS1156" i="2"/>
  <c r="AR1156" i="2"/>
  <c r="Z1157" i="2"/>
  <c r="AU1157" i="2"/>
  <c r="AT1157" i="2"/>
  <c r="AS1157" i="2"/>
  <c r="AR1157" i="2"/>
  <c r="Z1158" i="2"/>
  <c r="AU1158" i="2"/>
  <c r="AT1158" i="2"/>
  <c r="AS1158" i="2"/>
  <c r="AR1158" i="2"/>
  <c r="Z1159" i="2"/>
  <c r="AU1159" i="2"/>
  <c r="AT1159" i="2"/>
  <c r="AS1159" i="2"/>
  <c r="Z1160" i="2"/>
  <c r="AU1160" i="2"/>
  <c r="AT1160" i="2"/>
  <c r="Z1161" i="2"/>
  <c r="AU1161" i="2"/>
  <c r="Z1162" i="2"/>
  <c r="AU1162" i="2"/>
  <c r="AT1162" i="2"/>
  <c r="AS1162" i="2"/>
  <c r="AR1162" i="2"/>
  <c r="Z1163" i="2"/>
  <c r="AU1163" i="2"/>
  <c r="AR1163" i="2"/>
  <c r="AT1163" i="2"/>
  <c r="AS1163" i="2"/>
  <c r="Z1164" i="2"/>
  <c r="AU1164" i="2"/>
  <c r="AT1164" i="2"/>
  <c r="Z1165" i="2"/>
  <c r="AU1165" i="2"/>
  <c r="Z1166" i="2"/>
  <c r="AU1166" i="2"/>
  <c r="AT1166" i="2"/>
  <c r="AS1166" i="2"/>
  <c r="AR1166" i="2"/>
  <c r="Z1167" i="2"/>
  <c r="AU1167" i="2"/>
  <c r="AT1167" i="2"/>
  <c r="AS1167" i="2"/>
  <c r="Z1168" i="2"/>
  <c r="AU1168" i="2"/>
  <c r="AT1168" i="2"/>
  <c r="Z1169" i="2"/>
  <c r="AU1169" i="2"/>
  <c r="Z1170" i="2"/>
  <c r="AU1170" i="2"/>
  <c r="AT1170" i="2"/>
  <c r="AS1170" i="2"/>
  <c r="AR1170" i="2"/>
  <c r="Z1171" i="2"/>
  <c r="AU1171" i="2"/>
  <c r="AR1171" i="2"/>
  <c r="AT1171" i="2"/>
  <c r="AS1171" i="2"/>
  <c r="Z1172" i="2"/>
  <c r="AU1172" i="2"/>
  <c r="AT1172" i="2"/>
  <c r="Z1173" i="2"/>
  <c r="AU1173" i="2"/>
  <c r="Z1174" i="2"/>
  <c r="AU1174" i="2"/>
  <c r="AT1174" i="2"/>
  <c r="AS1174" i="2"/>
  <c r="AR1174" i="2"/>
  <c r="Z1175" i="2"/>
  <c r="AU1175" i="2"/>
  <c r="AT1175" i="2"/>
  <c r="AS1175" i="2"/>
  <c r="Z1176" i="2"/>
  <c r="AU1176" i="2"/>
  <c r="AT1176" i="2"/>
  <c r="Z1177" i="2"/>
  <c r="AU1177" i="2"/>
  <c r="Z1178" i="2"/>
  <c r="AU1178" i="2"/>
  <c r="AT1178" i="2"/>
  <c r="AS1178" i="2"/>
  <c r="AR1178" i="2"/>
  <c r="Z1179" i="2"/>
  <c r="AU1179" i="2"/>
  <c r="AR1179" i="2"/>
  <c r="AT1179" i="2"/>
  <c r="AS1179" i="2"/>
  <c r="Z1180" i="2"/>
  <c r="AU1180" i="2"/>
  <c r="AT1180" i="2"/>
  <c r="Z1181" i="2"/>
  <c r="AU1181" i="2"/>
  <c r="Z1182" i="2"/>
  <c r="AU1182" i="2"/>
  <c r="AT1182" i="2"/>
  <c r="AS1182" i="2"/>
  <c r="AR1182" i="2"/>
  <c r="Z1183" i="2"/>
  <c r="AU1183" i="2"/>
  <c r="AT1183" i="2"/>
  <c r="AS1183" i="2"/>
  <c r="Z1184" i="2"/>
  <c r="AU1184" i="2"/>
  <c r="AT1184" i="2"/>
  <c r="Z1185" i="2"/>
  <c r="AU1185" i="2"/>
  <c r="Z1186" i="2"/>
  <c r="AU1186" i="2"/>
  <c r="AT1186" i="2"/>
  <c r="AS1186" i="2"/>
  <c r="AR1186" i="2"/>
  <c r="Z1187" i="2"/>
  <c r="AU1187" i="2"/>
  <c r="AR1187" i="2"/>
  <c r="AT1187" i="2"/>
  <c r="AS1187" i="2"/>
  <c r="Z1188" i="2"/>
  <c r="AU1188" i="2"/>
  <c r="AT1188" i="2"/>
  <c r="Z1189" i="2"/>
  <c r="AU1189" i="2"/>
  <c r="Z1190" i="2"/>
  <c r="AU1190" i="2"/>
  <c r="AT1190" i="2"/>
  <c r="AS1190" i="2"/>
  <c r="AR1190" i="2"/>
  <c r="Z1191" i="2"/>
  <c r="AU1191" i="2"/>
  <c r="AT1191" i="2"/>
  <c r="AS1191" i="2"/>
  <c r="Z1192" i="2"/>
  <c r="AU1192" i="2"/>
  <c r="AT1192" i="2"/>
  <c r="Z1193" i="2"/>
  <c r="AU1193" i="2"/>
  <c r="Z1194" i="2"/>
  <c r="AU1194" i="2"/>
  <c r="AT1194" i="2"/>
  <c r="AS1194" i="2"/>
  <c r="AR1194" i="2"/>
  <c r="Z1195" i="2"/>
  <c r="AU1195" i="2"/>
  <c r="AR1195" i="2"/>
  <c r="AT1195" i="2"/>
  <c r="AS1195" i="2"/>
  <c r="Z1196" i="2"/>
  <c r="AU1196" i="2"/>
  <c r="AT1196" i="2"/>
  <c r="Z1197" i="2"/>
  <c r="AU1197" i="2"/>
  <c r="AT1197" i="2"/>
  <c r="Z1198" i="2"/>
  <c r="AU1198" i="2"/>
  <c r="AT1198" i="2"/>
  <c r="Z1199" i="2"/>
  <c r="AU1199" i="2"/>
  <c r="AT1199" i="2"/>
  <c r="Z1200" i="2"/>
  <c r="AU1200" i="2"/>
  <c r="AT1200" i="2"/>
  <c r="Z1201" i="2"/>
  <c r="AU1201" i="2"/>
  <c r="AT1201" i="2"/>
  <c r="Z1202" i="2"/>
  <c r="AU1202" i="2"/>
  <c r="AT1202" i="2"/>
  <c r="Z1203" i="2"/>
  <c r="AU1203" i="2"/>
  <c r="AT1203" i="2"/>
  <c r="Z1204" i="2"/>
  <c r="AU1204" i="2"/>
  <c r="AT1204" i="2"/>
  <c r="Z1205" i="2"/>
  <c r="AU1205" i="2"/>
  <c r="AT1205" i="2"/>
  <c r="Z1206" i="2"/>
  <c r="AU1206" i="2"/>
  <c r="AT1206" i="2"/>
  <c r="Z1207" i="2"/>
  <c r="AU1207" i="2"/>
  <c r="AT1207" i="2"/>
  <c r="Z1208" i="2"/>
  <c r="AU1208" i="2"/>
  <c r="AT1208" i="2"/>
  <c r="Z1209" i="2"/>
  <c r="AU1209" i="2"/>
  <c r="AT1209" i="2"/>
  <c r="Z1210" i="2"/>
  <c r="AU1210" i="2"/>
  <c r="AT1210" i="2"/>
  <c r="Z1211" i="2"/>
  <c r="AU1211" i="2"/>
  <c r="AT1211" i="2"/>
  <c r="Z1212" i="2"/>
  <c r="AU1212" i="2"/>
  <c r="AT1212" i="2"/>
  <c r="Z1213" i="2"/>
  <c r="AU1213" i="2"/>
  <c r="AT1213" i="2"/>
  <c r="Z1214" i="2"/>
  <c r="AU1214" i="2"/>
  <c r="AT1214" i="2"/>
  <c r="Z1215" i="2"/>
  <c r="AU1215" i="2"/>
  <c r="AT1215" i="2"/>
  <c r="Z1216" i="2"/>
  <c r="AU1216" i="2"/>
  <c r="AT1216" i="2"/>
  <c r="Z1217" i="2"/>
  <c r="AU1217" i="2"/>
  <c r="AT1217" i="2"/>
  <c r="Z1218" i="2"/>
  <c r="AU1218" i="2"/>
  <c r="AT1218" i="2"/>
  <c r="Z1219" i="2"/>
  <c r="AU1219" i="2"/>
  <c r="AT1219" i="2"/>
  <c r="Z1220" i="2"/>
  <c r="AU1220" i="2"/>
  <c r="AT1220" i="2"/>
  <c r="Z1221" i="2"/>
  <c r="AU1221" i="2"/>
  <c r="AT1221" i="2"/>
  <c r="Z1222" i="2"/>
  <c r="AU1222" i="2"/>
  <c r="AT1222" i="2"/>
  <c r="Z1223" i="2"/>
  <c r="AU1223" i="2"/>
  <c r="AT1223" i="2"/>
  <c r="Z1224" i="2"/>
  <c r="AU1224" i="2"/>
  <c r="AT1224" i="2"/>
  <c r="Z1225" i="2"/>
  <c r="AU1225" i="2"/>
  <c r="AT1225" i="2"/>
  <c r="Z1226" i="2"/>
  <c r="AU1226" i="2"/>
  <c r="AT1226" i="2"/>
  <c r="Z1227" i="2"/>
  <c r="AU1227" i="2"/>
  <c r="AT1227" i="2"/>
  <c r="Z1228" i="2"/>
  <c r="AU1228" i="2"/>
  <c r="AT1228" i="2"/>
  <c r="Z1229" i="2"/>
  <c r="AU1229" i="2"/>
  <c r="Z1230" i="2"/>
  <c r="AU1230" i="2"/>
  <c r="Z1231" i="2"/>
  <c r="AU1231" i="2"/>
  <c r="Z1232" i="2"/>
  <c r="AU1232" i="2"/>
  <c r="Z1233" i="2"/>
  <c r="AU1233" i="2"/>
  <c r="Z1234" i="2"/>
  <c r="AU1234" i="2"/>
  <c r="Z1235" i="2"/>
  <c r="AU1235" i="2"/>
  <c r="Z1236" i="2"/>
  <c r="AU1236" i="2"/>
  <c r="Z1237" i="2"/>
  <c r="AU1237" i="2"/>
  <c r="Z1238" i="2"/>
  <c r="AU1238" i="2"/>
  <c r="Z1239" i="2"/>
  <c r="AU1239" i="2"/>
  <c r="Z1240" i="2"/>
  <c r="AU1240" i="2"/>
  <c r="Z1241" i="2"/>
  <c r="AU1241" i="2"/>
  <c r="Z1242" i="2"/>
  <c r="AU1242" i="2"/>
  <c r="Z1243" i="2"/>
  <c r="AU1243" i="2"/>
  <c r="Z1244" i="2"/>
  <c r="AU1244" i="2"/>
  <c r="Z1245" i="2"/>
  <c r="AU1245" i="2"/>
  <c r="Z1246" i="2"/>
  <c r="AU1246" i="2"/>
  <c r="Z1247" i="2"/>
  <c r="AU1247" i="2"/>
  <c r="Z1248" i="2"/>
  <c r="AU1248" i="2"/>
  <c r="Z1249" i="2"/>
  <c r="AU1249" i="2"/>
  <c r="Z1250" i="2"/>
  <c r="AU1250" i="2"/>
  <c r="Z1251" i="2"/>
  <c r="AU1251" i="2"/>
  <c r="Z1252" i="2"/>
  <c r="AU1252" i="2"/>
  <c r="Z1253" i="2"/>
  <c r="AU1253" i="2"/>
  <c r="Z1254" i="2"/>
  <c r="AU1254" i="2"/>
  <c r="Z1255" i="2"/>
  <c r="AU1255" i="2"/>
  <c r="Z1256" i="2"/>
  <c r="AU1256" i="2"/>
  <c r="Z1257" i="2"/>
  <c r="AU1257" i="2"/>
  <c r="Z1258" i="2"/>
  <c r="AU1258" i="2"/>
  <c r="Z1259" i="2"/>
  <c r="AU1259" i="2"/>
  <c r="Z1260" i="2"/>
  <c r="AU1260" i="2"/>
  <c r="Z1261" i="2"/>
  <c r="AU1261" i="2"/>
  <c r="Z1262" i="2"/>
  <c r="AU1262" i="2"/>
  <c r="Z1263" i="2"/>
  <c r="AU1263" i="2"/>
  <c r="Z1264" i="2"/>
  <c r="AU1264" i="2"/>
  <c r="Z1265" i="2"/>
  <c r="AU1265" i="2"/>
  <c r="Z1266" i="2"/>
  <c r="AU1266" i="2"/>
  <c r="Z1267" i="2"/>
  <c r="AU1267" i="2"/>
  <c r="Z1268" i="2"/>
  <c r="AU1268" i="2"/>
  <c r="Z1269" i="2"/>
  <c r="AU1269" i="2"/>
  <c r="Z1270" i="2"/>
  <c r="AU1270" i="2"/>
  <c r="Z1271" i="2"/>
  <c r="AU1271" i="2"/>
  <c r="Z1272" i="2"/>
  <c r="AU1272" i="2"/>
  <c r="Z1273" i="2"/>
  <c r="AU1273" i="2"/>
  <c r="Z1274" i="2"/>
  <c r="AU1274" i="2"/>
  <c r="Z1275" i="2"/>
  <c r="AU1275" i="2"/>
  <c r="Z1276" i="2"/>
  <c r="AU1276" i="2"/>
  <c r="Z1277" i="2"/>
  <c r="AU1277" i="2"/>
  <c r="Z1278" i="2"/>
  <c r="AU1278" i="2"/>
  <c r="Z1279" i="2"/>
  <c r="AU1279" i="2"/>
  <c r="Z1280" i="2"/>
  <c r="AU1280" i="2"/>
  <c r="Z1281" i="2"/>
  <c r="AU1281" i="2"/>
  <c r="Z1282" i="2"/>
  <c r="AU1282" i="2"/>
  <c r="Z1283" i="2"/>
  <c r="AU1283" i="2"/>
  <c r="Z1284" i="2"/>
  <c r="AU1284" i="2"/>
  <c r="Z1285" i="2"/>
  <c r="AU1285" i="2"/>
  <c r="Z1286" i="2"/>
  <c r="AU1286" i="2"/>
  <c r="Z1287" i="2"/>
  <c r="AU1287" i="2"/>
  <c r="Z1288" i="2"/>
  <c r="AU1288" i="2"/>
  <c r="Z1289" i="2"/>
  <c r="AU1289" i="2"/>
  <c r="Z1290" i="2"/>
  <c r="AU1290" i="2"/>
  <c r="Z1291" i="2"/>
  <c r="AU1291" i="2"/>
  <c r="Z1292" i="2"/>
  <c r="AU1292" i="2"/>
  <c r="Z1293" i="2"/>
  <c r="AU1293" i="2"/>
  <c r="Z1294" i="2"/>
  <c r="AU1294" i="2"/>
  <c r="Z1295" i="2"/>
  <c r="AU1295" i="2"/>
  <c r="Z1296" i="2"/>
  <c r="AU1296" i="2"/>
  <c r="Z1297" i="2"/>
  <c r="AU1297" i="2"/>
  <c r="Z1298" i="2"/>
  <c r="AU1298" i="2"/>
  <c r="Z1299" i="2"/>
  <c r="AU1299" i="2"/>
  <c r="Z1300" i="2"/>
  <c r="AU1300" i="2"/>
  <c r="Z1301" i="2"/>
  <c r="AU1301" i="2"/>
  <c r="Z1302" i="2"/>
  <c r="AU1302" i="2"/>
  <c r="Z1303" i="2"/>
  <c r="AU1303" i="2"/>
  <c r="Z1304" i="2"/>
  <c r="AU1304" i="2"/>
  <c r="Z1305" i="2"/>
  <c r="AU1305" i="2"/>
  <c r="Z1306" i="2"/>
  <c r="AU1306" i="2"/>
  <c r="Z1307" i="2"/>
  <c r="AU1307" i="2"/>
  <c r="Z1308" i="2"/>
  <c r="AU1308" i="2"/>
  <c r="Z1309" i="2"/>
  <c r="AU1309" i="2"/>
  <c r="Z1310" i="2"/>
  <c r="AU1310" i="2"/>
  <c r="Z1311" i="2"/>
  <c r="AU1311" i="2"/>
  <c r="Z1312" i="2"/>
  <c r="AU1312" i="2"/>
  <c r="Z1313" i="2"/>
  <c r="AU1313" i="2"/>
  <c r="Z1314" i="2"/>
  <c r="AU1314" i="2"/>
  <c r="Z1315" i="2"/>
  <c r="AU1315" i="2"/>
  <c r="Z1316" i="2"/>
  <c r="AU1316" i="2"/>
  <c r="Z1317" i="2"/>
  <c r="AU1317" i="2"/>
  <c r="Z1318" i="2"/>
  <c r="AU1318" i="2"/>
  <c r="Z1319" i="2"/>
  <c r="AU1319" i="2"/>
  <c r="Z1320" i="2"/>
  <c r="AU1320" i="2"/>
  <c r="Z1321" i="2"/>
  <c r="AU1321" i="2"/>
  <c r="Z1322" i="2"/>
  <c r="AU1322" i="2"/>
  <c r="Z1323" i="2"/>
  <c r="AU1323" i="2"/>
  <c r="Z1324" i="2"/>
  <c r="AU1324" i="2"/>
  <c r="Z1325" i="2"/>
  <c r="AU1325" i="2"/>
  <c r="Z1326" i="2"/>
  <c r="AU1326" i="2"/>
  <c r="Z1327" i="2"/>
  <c r="AU1327" i="2"/>
  <c r="Z1328" i="2"/>
  <c r="AU1328" i="2"/>
  <c r="Z1329" i="2"/>
  <c r="AU1329" i="2"/>
  <c r="Z1330" i="2"/>
  <c r="AU1330" i="2"/>
  <c r="Z1331" i="2"/>
  <c r="AU1331" i="2"/>
  <c r="Z1332" i="2"/>
  <c r="AU1332" i="2"/>
  <c r="Z1333" i="2"/>
  <c r="AU1333" i="2"/>
  <c r="Z1334" i="2"/>
  <c r="AU1334" i="2"/>
  <c r="Z1335" i="2"/>
  <c r="AU1335" i="2"/>
  <c r="Z1336" i="2"/>
  <c r="AU1336" i="2"/>
  <c r="Z1337" i="2"/>
  <c r="AU1337" i="2"/>
  <c r="Z1338" i="2"/>
  <c r="AU1338" i="2"/>
  <c r="Z1339" i="2"/>
  <c r="AU1339" i="2"/>
  <c r="Z1340" i="2"/>
  <c r="AU1340" i="2"/>
  <c r="Z1341" i="2"/>
  <c r="AU1341" i="2"/>
  <c r="Z1342" i="2"/>
  <c r="AU1342" i="2"/>
  <c r="Z1343" i="2"/>
  <c r="AU1343" i="2"/>
  <c r="Z1344" i="2"/>
  <c r="AU1344" i="2"/>
  <c r="Z1345" i="2"/>
  <c r="AU1345" i="2"/>
  <c r="Z1346" i="2"/>
  <c r="AU1346" i="2"/>
  <c r="Z1347" i="2"/>
  <c r="AU1347" i="2"/>
  <c r="Z1348" i="2"/>
  <c r="AU1348" i="2"/>
  <c r="Z1349" i="2"/>
  <c r="AU1349" i="2"/>
  <c r="Z1350" i="2"/>
  <c r="AU1350" i="2"/>
  <c r="Z1351" i="2"/>
  <c r="AU1351" i="2"/>
  <c r="Z1352" i="2"/>
  <c r="AU1352" i="2"/>
  <c r="Z1353" i="2"/>
  <c r="AU1353" i="2"/>
  <c r="Z1354" i="2"/>
  <c r="AU1354" i="2"/>
  <c r="Z1355" i="2"/>
  <c r="AU1355" i="2"/>
  <c r="Z1356" i="2"/>
  <c r="AU1356" i="2"/>
  <c r="Z1357" i="2"/>
  <c r="AU1357" i="2"/>
  <c r="Z1358" i="2"/>
  <c r="AU1358" i="2"/>
  <c r="Z1359" i="2"/>
  <c r="AU1359" i="2"/>
  <c r="Z1360" i="2"/>
  <c r="AU1360" i="2"/>
  <c r="Z1361" i="2"/>
  <c r="AU1361" i="2"/>
  <c r="Z1362" i="2"/>
  <c r="AU1362" i="2"/>
  <c r="Z1363" i="2"/>
  <c r="AU1363" i="2"/>
  <c r="Z1364" i="2"/>
  <c r="AU1364" i="2"/>
  <c r="Z1365" i="2"/>
  <c r="AU1365" i="2"/>
  <c r="Z1366" i="2"/>
  <c r="AU1366" i="2"/>
  <c r="Z1367" i="2"/>
  <c r="AU1367" i="2"/>
  <c r="Z1368" i="2"/>
  <c r="AU1368" i="2"/>
  <c r="Z1369" i="2"/>
  <c r="AU1369" i="2"/>
  <c r="Z1370" i="2"/>
  <c r="AU1370" i="2"/>
  <c r="Z1371" i="2"/>
  <c r="AU1371" i="2"/>
  <c r="Z1372" i="2"/>
  <c r="AU1372" i="2"/>
  <c r="Z1373" i="2"/>
  <c r="AU1373" i="2"/>
  <c r="Z1374" i="2"/>
  <c r="AU1374" i="2"/>
  <c r="Z1375" i="2"/>
  <c r="AU1375" i="2"/>
  <c r="Z1376" i="2"/>
  <c r="AU1376" i="2"/>
  <c r="Z1377" i="2"/>
  <c r="AU1377" i="2"/>
  <c r="Z1378" i="2"/>
  <c r="AU1378" i="2"/>
  <c r="Z1379" i="2"/>
  <c r="AU1379" i="2"/>
  <c r="Z1380" i="2"/>
  <c r="AU1380" i="2"/>
  <c r="Z1381" i="2"/>
  <c r="AU1381" i="2"/>
  <c r="Z1382" i="2"/>
  <c r="AU1382" i="2"/>
  <c r="Z1383" i="2"/>
  <c r="AU1383" i="2"/>
  <c r="Z1384" i="2"/>
  <c r="AU1384" i="2"/>
  <c r="Z1385" i="2"/>
  <c r="AU1385" i="2"/>
  <c r="Z1386" i="2"/>
  <c r="AU1386" i="2"/>
  <c r="Z1387" i="2"/>
  <c r="AU1387" i="2"/>
  <c r="Z1388" i="2"/>
  <c r="AU1388" i="2"/>
  <c r="Z1389" i="2"/>
  <c r="AU1389" i="2"/>
  <c r="Z1390" i="2"/>
  <c r="AU1390" i="2"/>
  <c r="Z1391" i="2"/>
  <c r="AU1391" i="2"/>
  <c r="Z1392" i="2"/>
  <c r="AU1392" i="2"/>
  <c r="Z1393" i="2"/>
  <c r="AU1393" i="2"/>
  <c r="Z1394" i="2"/>
  <c r="AU1394" i="2"/>
  <c r="Z1395" i="2"/>
  <c r="AU1395" i="2"/>
  <c r="Z1396" i="2"/>
  <c r="AU1396" i="2"/>
  <c r="Z1397" i="2"/>
  <c r="AU1397" i="2"/>
  <c r="Z1398" i="2"/>
  <c r="AU1398" i="2"/>
  <c r="Z1399" i="2"/>
  <c r="AU1399" i="2"/>
  <c r="Z1400" i="2"/>
  <c r="AU1400" i="2"/>
  <c r="Z1401" i="2"/>
  <c r="AU1401" i="2"/>
  <c r="Z1402" i="2"/>
  <c r="AU1402" i="2"/>
  <c r="Z1403" i="2"/>
  <c r="AU1403" i="2"/>
  <c r="Z1404" i="2"/>
  <c r="AU1404" i="2"/>
  <c r="Z1405" i="2"/>
  <c r="AU1405" i="2"/>
  <c r="Z1406" i="2"/>
  <c r="AU1406" i="2"/>
  <c r="Z1407" i="2"/>
  <c r="AU1407" i="2"/>
  <c r="Z1408" i="2"/>
  <c r="AU1408" i="2"/>
  <c r="Z1409" i="2"/>
  <c r="AU1409" i="2"/>
  <c r="Z1410" i="2"/>
  <c r="AU1410" i="2"/>
  <c r="Z1411" i="2"/>
  <c r="AU1411" i="2"/>
  <c r="Z1412" i="2"/>
  <c r="AU1412" i="2"/>
  <c r="Z1413" i="2"/>
  <c r="AU1413" i="2"/>
  <c r="Z1414" i="2"/>
  <c r="AU1414" i="2"/>
  <c r="Z1415" i="2"/>
  <c r="AU1415" i="2"/>
  <c r="Z1416" i="2"/>
  <c r="AU1416" i="2"/>
  <c r="Z1417" i="2"/>
  <c r="AU1417" i="2"/>
  <c r="Z1418" i="2"/>
  <c r="AU1418" i="2"/>
  <c r="Z1419" i="2"/>
  <c r="AU1419" i="2"/>
  <c r="Z1420" i="2"/>
  <c r="AU1420" i="2"/>
  <c r="Z1421" i="2"/>
  <c r="AU1421" i="2"/>
  <c r="Z1422" i="2"/>
  <c r="AU1422" i="2"/>
  <c r="Z1423" i="2"/>
  <c r="AU1423" i="2"/>
  <c r="Z1424" i="2"/>
  <c r="AU1424" i="2"/>
  <c r="Z1425" i="2"/>
  <c r="AU1425" i="2"/>
  <c r="Z1426" i="2"/>
  <c r="AU1426" i="2"/>
  <c r="Z1427" i="2"/>
  <c r="AU1427" i="2"/>
  <c r="Z1428" i="2"/>
  <c r="AU1428" i="2"/>
  <c r="Z1429" i="2"/>
  <c r="AU1429" i="2"/>
  <c r="Z1430" i="2"/>
  <c r="AU1430" i="2"/>
  <c r="Z1431" i="2"/>
  <c r="AU1431" i="2"/>
  <c r="Z1432" i="2"/>
  <c r="AU1432" i="2"/>
  <c r="Z1433" i="2"/>
  <c r="AU1433" i="2"/>
  <c r="Z1434" i="2"/>
  <c r="AU1434" i="2"/>
  <c r="Z1435" i="2"/>
  <c r="AU1435" i="2"/>
  <c r="Z1436" i="2"/>
  <c r="AU1436" i="2"/>
  <c r="Z1437" i="2"/>
  <c r="AU1437" i="2"/>
  <c r="Z1438" i="2"/>
  <c r="AU1438" i="2"/>
  <c r="Z1439" i="2"/>
  <c r="AU1439" i="2"/>
  <c r="Z1440" i="2"/>
  <c r="AU1440" i="2"/>
  <c r="Z1441" i="2"/>
  <c r="AU1441" i="2"/>
  <c r="Z1442" i="2"/>
  <c r="AU1442" i="2"/>
  <c r="Z1443" i="2"/>
  <c r="AU1443" i="2"/>
  <c r="Z1444" i="2"/>
  <c r="AU1444" i="2"/>
  <c r="Z1445" i="2"/>
  <c r="AU1445" i="2"/>
  <c r="Z1446" i="2"/>
  <c r="AU1446" i="2"/>
  <c r="Z1447" i="2"/>
  <c r="AU1447" i="2"/>
  <c r="Z1448" i="2"/>
  <c r="AU1448" i="2"/>
  <c r="Z1449" i="2"/>
  <c r="AU1449" i="2"/>
  <c r="Z1450" i="2"/>
  <c r="AU1450" i="2"/>
  <c r="Z1451" i="2"/>
  <c r="AU1451" i="2"/>
  <c r="Z1452" i="2"/>
  <c r="AU1452" i="2"/>
  <c r="Z1453" i="2"/>
  <c r="AU1453" i="2"/>
  <c r="Z1454" i="2"/>
  <c r="AU1454" i="2"/>
  <c r="Z1455" i="2"/>
  <c r="AU1455" i="2"/>
  <c r="Z1456" i="2"/>
  <c r="AU1456" i="2"/>
  <c r="Z1457" i="2"/>
  <c r="AU1457" i="2"/>
  <c r="Z1458" i="2"/>
  <c r="AU1458" i="2"/>
  <c r="Z1459" i="2"/>
  <c r="AU1459" i="2"/>
  <c r="Z1460" i="2"/>
  <c r="AU1460" i="2"/>
  <c r="Z1461" i="2"/>
  <c r="AU1461" i="2"/>
  <c r="AT1461" i="2"/>
  <c r="AS1461" i="2"/>
  <c r="AR1461" i="2"/>
  <c r="Z1462" i="2"/>
  <c r="AU1462" i="2"/>
  <c r="AT1462" i="2"/>
  <c r="AS1462" i="2"/>
  <c r="AR1462" i="2"/>
  <c r="Z1463" i="2"/>
  <c r="AU1463" i="2"/>
  <c r="AT1463" i="2"/>
  <c r="AS1463" i="2"/>
  <c r="AR1463" i="2"/>
  <c r="Z1464" i="2"/>
  <c r="AU1464" i="2"/>
  <c r="AT1464" i="2"/>
  <c r="AS1464" i="2"/>
  <c r="AR1464" i="2"/>
  <c r="Z1465" i="2"/>
  <c r="AU1465" i="2"/>
  <c r="AT1465" i="2"/>
  <c r="AS1465" i="2"/>
  <c r="AR1465" i="2"/>
  <c r="Z1466" i="2"/>
  <c r="AU1466" i="2"/>
  <c r="AT1466" i="2"/>
  <c r="AS1466" i="2"/>
  <c r="AR1466" i="2"/>
  <c r="Z1467" i="2"/>
  <c r="AU1467" i="2"/>
  <c r="AT1467" i="2"/>
  <c r="AS1467" i="2"/>
  <c r="AR1467" i="2"/>
  <c r="Z1468" i="2"/>
  <c r="AU1468" i="2"/>
  <c r="AT1468" i="2"/>
  <c r="AS1468" i="2"/>
  <c r="AR1468" i="2"/>
  <c r="Z1469" i="2"/>
  <c r="AU1469" i="2"/>
  <c r="AT1469" i="2"/>
  <c r="AS1469" i="2"/>
  <c r="AR1469" i="2"/>
  <c r="Z1470" i="2"/>
  <c r="AU1470" i="2"/>
  <c r="AT1470" i="2"/>
  <c r="AS1470" i="2"/>
  <c r="AR1470" i="2"/>
  <c r="Z1471" i="2"/>
  <c r="AU1471" i="2"/>
  <c r="AT1471" i="2"/>
  <c r="AS1471" i="2"/>
  <c r="AR1471" i="2"/>
  <c r="Z1472" i="2"/>
  <c r="AU1472" i="2"/>
  <c r="AT1472" i="2"/>
  <c r="AS1472" i="2"/>
  <c r="AR1472" i="2"/>
  <c r="Z1473" i="2"/>
  <c r="AU1473" i="2"/>
  <c r="AT1473" i="2"/>
  <c r="AS1473" i="2"/>
  <c r="AR1473" i="2"/>
  <c r="Z1474" i="2"/>
  <c r="AU1474" i="2"/>
  <c r="AT1474" i="2"/>
  <c r="AS1474" i="2"/>
  <c r="AR1474" i="2"/>
  <c r="Z1475" i="2"/>
  <c r="AU1475" i="2"/>
  <c r="AT1475" i="2"/>
  <c r="AS1475" i="2"/>
  <c r="AR1475" i="2"/>
  <c r="Z1476" i="2"/>
  <c r="AU1476" i="2"/>
  <c r="AT1476" i="2"/>
  <c r="AS1476" i="2"/>
  <c r="AR1476" i="2"/>
  <c r="Z1477" i="2"/>
  <c r="AU1477" i="2"/>
  <c r="AT1477" i="2"/>
  <c r="AS1477" i="2"/>
  <c r="AR1477" i="2"/>
  <c r="Z1478" i="2"/>
  <c r="AU1478" i="2"/>
  <c r="AT1478" i="2"/>
  <c r="AS1478" i="2"/>
  <c r="AR1478" i="2"/>
  <c r="Z1479" i="2"/>
  <c r="AU1479" i="2"/>
  <c r="AT1479" i="2"/>
  <c r="AS1479" i="2"/>
  <c r="AR1479" i="2"/>
  <c r="Z1480" i="2"/>
  <c r="AU1480" i="2"/>
  <c r="AT1480" i="2"/>
  <c r="AS1480" i="2"/>
  <c r="AR1480" i="2"/>
  <c r="Z1481" i="2"/>
  <c r="AU1481" i="2"/>
  <c r="AT1481" i="2"/>
  <c r="AS1481" i="2"/>
  <c r="AR1481" i="2"/>
  <c r="Z1482" i="2"/>
  <c r="AU1482" i="2"/>
  <c r="AT1482" i="2"/>
  <c r="AS1482" i="2"/>
  <c r="AR1482" i="2"/>
  <c r="Z1483" i="2"/>
  <c r="AU1483" i="2"/>
  <c r="AT1483" i="2"/>
  <c r="AS1483" i="2"/>
  <c r="AR1483" i="2"/>
  <c r="Z1484" i="2"/>
  <c r="AU1484" i="2"/>
  <c r="AQ1484" i="2"/>
  <c r="AP1484" i="2"/>
  <c r="AO1484" i="2"/>
  <c r="AN1484" i="2"/>
  <c r="AM1484" i="2"/>
  <c r="AL1484" i="2"/>
  <c r="AT1484" i="2"/>
  <c r="AS1484" i="2"/>
  <c r="AR1484" i="2"/>
  <c r="Z1485" i="2"/>
  <c r="AU1485" i="2"/>
  <c r="AQ1485" i="2"/>
  <c r="AP1485" i="2"/>
  <c r="AT1485" i="2"/>
  <c r="AS1485" i="2"/>
  <c r="AR1485" i="2"/>
  <c r="AO1485" i="2"/>
  <c r="AN1485" i="2"/>
  <c r="AM1485" i="2"/>
  <c r="AL1485" i="2"/>
  <c r="Z1486" i="2"/>
  <c r="AU1486" i="2"/>
  <c r="AQ1486" i="2"/>
  <c r="AP1486" i="2"/>
  <c r="AO1486" i="2"/>
  <c r="AN1486" i="2"/>
  <c r="AM1486" i="2"/>
  <c r="AL1486" i="2"/>
  <c r="AT1486" i="2"/>
  <c r="AS1486" i="2"/>
  <c r="AR1486" i="2"/>
  <c r="Z1487" i="2"/>
  <c r="AU1487" i="2"/>
  <c r="AQ1487" i="2"/>
  <c r="AP1487" i="2"/>
  <c r="AT1487" i="2"/>
  <c r="AS1487" i="2"/>
  <c r="AR1487" i="2"/>
  <c r="AO1487" i="2"/>
  <c r="AN1487" i="2"/>
  <c r="AM1487" i="2"/>
  <c r="AL1487" i="2"/>
  <c r="Z1488" i="2"/>
  <c r="AU1488" i="2"/>
  <c r="AQ1488" i="2"/>
  <c r="AP1488" i="2"/>
  <c r="AO1488" i="2"/>
  <c r="AN1488" i="2"/>
  <c r="AM1488" i="2"/>
  <c r="AL1488" i="2"/>
  <c r="AT1488" i="2"/>
  <c r="AS1488" i="2"/>
  <c r="AR1488" i="2"/>
  <c r="Z1489" i="2"/>
  <c r="AU1489" i="2"/>
  <c r="AQ1489" i="2"/>
  <c r="AP1489" i="2"/>
  <c r="AT1489" i="2"/>
  <c r="AS1489" i="2"/>
  <c r="AR1489" i="2"/>
  <c r="AO1489" i="2"/>
  <c r="AN1489" i="2"/>
  <c r="AM1489" i="2"/>
  <c r="AL1489" i="2"/>
  <c r="Z1490" i="2"/>
  <c r="AU1490" i="2"/>
  <c r="AQ1490" i="2"/>
  <c r="AP1490" i="2"/>
  <c r="AO1490" i="2"/>
  <c r="AN1490" i="2"/>
  <c r="AM1490" i="2"/>
  <c r="AL1490" i="2"/>
  <c r="AT1490" i="2"/>
  <c r="AS1490" i="2"/>
  <c r="AR1490" i="2"/>
  <c r="Z1491" i="2"/>
  <c r="AU1491" i="2"/>
  <c r="AQ1491" i="2"/>
  <c r="AP1491" i="2"/>
  <c r="AT1491" i="2"/>
  <c r="AS1491" i="2"/>
  <c r="AR1491" i="2"/>
  <c r="AO1491" i="2"/>
  <c r="AN1491" i="2"/>
  <c r="AM1491" i="2"/>
  <c r="AL1491" i="2"/>
  <c r="Z1492" i="2"/>
  <c r="AU1492" i="2"/>
  <c r="AQ1492" i="2"/>
  <c r="AP1492" i="2"/>
  <c r="AO1492" i="2"/>
  <c r="AN1492" i="2"/>
  <c r="AM1492" i="2"/>
  <c r="AT1492" i="2"/>
  <c r="AS1492" i="2"/>
  <c r="AR1492" i="2"/>
  <c r="AL1492" i="2"/>
  <c r="Z1493" i="2"/>
  <c r="AU1493" i="2"/>
  <c r="AT1493" i="2"/>
  <c r="AS1493" i="2"/>
  <c r="AR1493" i="2"/>
  <c r="Z1494" i="2"/>
  <c r="AU1494" i="2"/>
  <c r="AQ1494" i="2"/>
  <c r="AP1494" i="2"/>
  <c r="AT1494" i="2"/>
  <c r="AS1494" i="2"/>
  <c r="AR1494" i="2"/>
  <c r="AO1494" i="2"/>
  <c r="AN1494" i="2"/>
  <c r="AM1494" i="2"/>
  <c r="AL1494" i="2"/>
  <c r="Z1495" i="2"/>
  <c r="AU1495" i="2"/>
  <c r="AT1495" i="2"/>
  <c r="AS1495" i="2"/>
  <c r="AR1495" i="2"/>
  <c r="Z1496" i="2"/>
  <c r="AU1496" i="2"/>
  <c r="AQ1496" i="2"/>
  <c r="AP1496" i="2"/>
  <c r="AO1496" i="2"/>
  <c r="AN1496" i="2"/>
  <c r="AM1496" i="2"/>
  <c r="AL1496" i="2"/>
  <c r="AT1496" i="2"/>
  <c r="AS1496" i="2"/>
  <c r="AR1496" i="2"/>
  <c r="Z1497" i="2"/>
  <c r="AU1497" i="2"/>
  <c r="AT1497" i="2"/>
  <c r="AS1497" i="2"/>
  <c r="AR1497" i="2"/>
  <c r="Z1498" i="2"/>
  <c r="AU1498" i="2"/>
  <c r="AT1498" i="2"/>
  <c r="AS1498" i="2"/>
  <c r="AR1498" i="2"/>
  <c r="Z1499" i="2"/>
  <c r="AU1499" i="2"/>
  <c r="AT1499" i="2"/>
  <c r="AS1499" i="2"/>
  <c r="AR1499" i="2"/>
  <c r="Z1500" i="2"/>
  <c r="AU1500" i="2"/>
  <c r="AQ1500" i="2"/>
  <c r="AP1500" i="2"/>
  <c r="AO1500" i="2"/>
  <c r="AN1500" i="2"/>
  <c r="AM1500" i="2"/>
  <c r="AL1500" i="2"/>
  <c r="AT1500" i="2"/>
  <c r="AS1500" i="2"/>
  <c r="AR1500" i="2"/>
  <c r="Z1501" i="2"/>
  <c r="AU1501" i="2"/>
  <c r="AT1501" i="2"/>
  <c r="AS1501" i="2"/>
  <c r="AR1501" i="2"/>
  <c r="Z1502" i="2"/>
  <c r="AU1502" i="2"/>
  <c r="AT1502" i="2"/>
  <c r="AS1502" i="2"/>
  <c r="AR1502" i="2"/>
  <c r="Z1503" i="2"/>
  <c r="AU1503" i="2"/>
  <c r="AT1503" i="2"/>
  <c r="AS1503" i="2"/>
  <c r="AR1503" i="2"/>
  <c r="Z1504" i="2"/>
  <c r="AU1504" i="2"/>
  <c r="AT1504" i="2"/>
  <c r="AS1504" i="2"/>
  <c r="AR1504" i="2"/>
  <c r="Z1505" i="2"/>
  <c r="AU1505" i="2"/>
  <c r="AT1505" i="2"/>
  <c r="AS1505" i="2"/>
  <c r="AR1505" i="2"/>
  <c r="Z1506" i="2"/>
  <c r="AU1506" i="2"/>
  <c r="AT1506" i="2"/>
  <c r="AS1506" i="2"/>
  <c r="AR1506" i="2"/>
  <c r="Z1507" i="2"/>
  <c r="AU1507" i="2"/>
  <c r="AT1507" i="2"/>
  <c r="AS1507" i="2"/>
  <c r="AR1507" i="2"/>
  <c r="Z1508" i="2"/>
  <c r="AU1508" i="2"/>
  <c r="AQ1508" i="2"/>
  <c r="AP1508" i="2"/>
  <c r="AO1508" i="2"/>
  <c r="AN1508" i="2"/>
  <c r="AM1508" i="2"/>
  <c r="AL1508" i="2"/>
  <c r="AT1508" i="2"/>
  <c r="AS1508" i="2"/>
  <c r="AR1508" i="2"/>
  <c r="Z1509" i="2"/>
  <c r="AU1509" i="2"/>
  <c r="AT1509" i="2"/>
  <c r="AS1509" i="2"/>
  <c r="AR1509" i="2"/>
  <c r="Z1510" i="2"/>
  <c r="AU1510" i="2"/>
  <c r="AT1510" i="2"/>
  <c r="AS1510" i="2"/>
  <c r="AR1510" i="2"/>
  <c r="Z1511" i="2"/>
  <c r="AU1511" i="2"/>
  <c r="AT1511" i="2"/>
  <c r="AS1511" i="2"/>
  <c r="AR1511" i="2"/>
  <c r="Z1512" i="2"/>
  <c r="AU1512" i="2"/>
  <c r="AT1512" i="2"/>
  <c r="AS1512" i="2"/>
  <c r="AR1512" i="2"/>
  <c r="Z1513" i="2"/>
  <c r="AU1513" i="2"/>
  <c r="AT1513" i="2"/>
  <c r="AS1513" i="2"/>
  <c r="AR1513" i="2"/>
  <c r="Z1514" i="2"/>
  <c r="AU1514" i="2"/>
  <c r="AT1514" i="2"/>
  <c r="AS1514" i="2"/>
  <c r="AR1514" i="2"/>
  <c r="Z1515" i="2"/>
  <c r="AU1515" i="2"/>
  <c r="AT1515" i="2"/>
  <c r="AS1515" i="2"/>
  <c r="AR1515" i="2"/>
  <c r="Z1516" i="2"/>
  <c r="AU1516" i="2"/>
  <c r="AT1516" i="2"/>
  <c r="AS1516" i="2"/>
  <c r="AR1516" i="2"/>
  <c r="Z1517" i="2"/>
  <c r="AU1517" i="2"/>
  <c r="AT1517" i="2"/>
  <c r="AS1517" i="2"/>
  <c r="AR1517" i="2"/>
  <c r="Z1518" i="2"/>
  <c r="AU1518" i="2"/>
  <c r="AT1518" i="2"/>
  <c r="AS1518" i="2"/>
  <c r="AR1518" i="2"/>
  <c r="Z1519" i="2"/>
  <c r="AU1519" i="2"/>
  <c r="AT1519" i="2"/>
  <c r="AS1519" i="2"/>
  <c r="AR1519" i="2"/>
  <c r="Z1520" i="2"/>
  <c r="AU1520" i="2"/>
  <c r="AT1520" i="2"/>
  <c r="AS1520" i="2"/>
  <c r="AR1520" i="2"/>
  <c r="Z1521" i="2"/>
  <c r="AU1521" i="2"/>
  <c r="AT1521" i="2"/>
  <c r="AS1521" i="2"/>
  <c r="AR1521" i="2"/>
  <c r="Z1522" i="2"/>
  <c r="AU1522" i="2"/>
  <c r="AT1522" i="2"/>
  <c r="AS1522" i="2"/>
  <c r="AR1522" i="2"/>
  <c r="Z1523" i="2"/>
  <c r="AU1523" i="2"/>
  <c r="AT1523" i="2"/>
  <c r="AS1523" i="2"/>
  <c r="AR1523" i="2"/>
  <c r="Z1524" i="2"/>
  <c r="AU1524" i="2"/>
  <c r="AT1524" i="2"/>
  <c r="AS1524" i="2"/>
  <c r="AR1524" i="2"/>
  <c r="Z1525" i="2"/>
  <c r="AU1525" i="2"/>
  <c r="AT1525" i="2"/>
  <c r="AS1525" i="2"/>
  <c r="AR1525" i="2"/>
  <c r="Z1526" i="2"/>
  <c r="AU1526" i="2"/>
  <c r="AQ1526" i="2"/>
  <c r="AP1526" i="2"/>
  <c r="AO1526" i="2"/>
  <c r="AN1526" i="2"/>
  <c r="AM1526" i="2"/>
  <c r="AL1526" i="2"/>
  <c r="AT1526" i="2"/>
  <c r="AS1526" i="2"/>
  <c r="AR1526" i="2"/>
  <c r="Z1527" i="2"/>
  <c r="AU1527" i="2"/>
  <c r="AT1527" i="2"/>
  <c r="AS1527" i="2"/>
  <c r="AR1527" i="2"/>
  <c r="Z1528" i="2"/>
  <c r="AU1528" i="2"/>
  <c r="AT1528" i="2"/>
  <c r="AS1528" i="2"/>
  <c r="AR1528" i="2"/>
  <c r="Z1529" i="2"/>
  <c r="AU1529" i="2"/>
  <c r="AT1529" i="2"/>
  <c r="AS1529" i="2"/>
  <c r="AR1529" i="2"/>
  <c r="Z1530" i="2"/>
  <c r="AU1530" i="2"/>
  <c r="AT1530" i="2"/>
  <c r="AS1530" i="2"/>
  <c r="AR1530" i="2"/>
  <c r="Z1531" i="2"/>
  <c r="AU1531" i="2"/>
  <c r="AT1531" i="2"/>
  <c r="AS1531" i="2"/>
  <c r="AR1531" i="2"/>
  <c r="Z1532" i="2"/>
  <c r="AU1532" i="2"/>
  <c r="AT1532" i="2"/>
  <c r="AS1532" i="2"/>
  <c r="AR1532" i="2"/>
  <c r="Z1533" i="2"/>
  <c r="AU1533" i="2"/>
  <c r="AT1533" i="2"/>
  <c r="AS1533" i="2"/>
  <c r="AR1533" i="2"/>
  <c r="Z1534" i="2"/>
  <c r="AU1534" i="2"/>
  <c r="AT1534" i="2"/>
  <c r="AS1534" i="2"/>
  <c r="AR1534" i="2"/>
  <c r="Z1535" i="2"/>
  <c r="AU1535" i="2"/>
  <c r="AT1535" i="2"/>
  <c r="AS1535" i="2"/>
  <c r="AR1535" i="2"/>
  <c r="Z1536" i="2"/>
  <c r="AU1536" i="2"/>
  <c r="AT1536" i="2"/>
  <c r="AS1536" i="2"/>
  <c r="AR1536" i="2"/>
  <c r="Z1537" i="2"/>
  <c r="AU1537" i="2"/>
  <c r="Z1538" i="2"/>
  <c r="AU1538" i="2"/>
  <c r="AT1538" i="2"/>
  <c r="AS1538" i="2"/>
  <c r="Z1539" i="2"/>
  <c r="AU1539" i="2"/>
  <c r="AT1539" i="2"/>
  <c r="Z1540" i="2"/>
  <c r="AU1540" i="2"/>
  <c r="AT1540" i="2"/>
  <c r="AS1540" i="2"/>
  <c r="Z1541" i="2"/>
  <c r="AU1541" i="2"/>
  <c r="Z1542" i="2"/>
  <c r="AU1542" i="2"/>
  <c r="AT1542" i="2"/>
  <c r="AS1542" i="2"/>
  <c r="Z1543" i="2"/>
  <c r="AU1543" i="2"/>
  <c r="AT1543" i="2"/>
  <c r="Z1544" i="2"/>
  <c r="AU1544" i="2"/>
  <c r="AT1544" i="2"/>
  <c r="AS1544" i="2"/>
  <c r="Z1545" i="2"/>
  <c r="AU1545" i="2"/>
  <c r="Z1546" i="2"/>
  <c r="AU1546" i="2"/>
  <c r="AT1546" i="2"/>
  <c r="AS1546" i="2"/>
  <c r="Z1547" i="2"/>
  <c r="AU1547" i="2"/>
  <c r="AT1547" i="2"/>
  <c r="Z1548" i="2"/>
  <c r="AU1548" i="2"/>
  <c r="AT1548" i="2"/>
  <c r="AS1548" i="2"/>
  <c r="Z1549" i="2"/>
  <c r="AU1549" i="2"/>
  <c r="Z1550" i="2"/>
  <c r="AU1550" i="2"/>
  <c r="AT1550" i="2"/>
  <c r="AS1550" i="2"/>
  <c r="Z1551" i="2"/>
  <c r="AU1551" i="2"/>
  <c r="AT1551" i="2"/>
  <c r="Z1552" i="2"/>
  <c r="AU1552" i="2"/>
  <c r="AT1552" i="2"/>
  <c r="AS1552" i="2"/>
  <c r="Z1553" i="2"/>
  <c r="AU1553" i="2"/>
  <c r="Z1554" i="2"/>
  <c r="AU1554" i="2"/>
  <c r="AT1554" i="2"/>
  <c r="AS1554" i="2"/>
  <c r="Z1555" i="2"/>
  <c r="AU1555" i="2"/>
  <c r="AT1555" i="2"/>
  <c r="Z1556" i="2"/>
  <c r="AU1556" i="2"/>
  <c r="AT1556" i="2"/>
  <c r="AS1556" i="2"/>
  <c r="Z1557" i="2"/>
  <c r="AU1557" i="2"/>
  <c r="Z1558" i="2"/>
  <c r="AU1558" i="2"/>
  <c r="AT1558" i="2"/>
  <c r="AS1558" i="2"/>
  <c r="Z1559" i="2"/>
  <c r="AU1559" i="2"/>
  <c r="AT1559" i="2"/>
  <c r="Z1560" i="2"/>
  <c r="AU1560" i="2"/>
  <c r="AT1560" i="2"/>
  <c r="AS1560" i="2"/>
  <c r="Z1561" i="2"/>
  <c r="AU1561" i="2"/>
  <c r="Z1562" i="2"/>
  <c r="AU1562" i="2"/>
  <c r="AT1562" i="2"/>
  <c r="AS1562" i="2"/>
  <c r="Z1563" i="2"/>
  <c r="AU1563" i="2"/>
  <c r="AT1563" i="2"/>
  <c r="Z1564" i="2"/>
  <c r="AU1564" i="2"/>
  <c r="AT1564" i="2"/>
  <c r="AS1564" i="2"/>
  <c r="Z1565" i="2"/>
  <c r="AU1565" i="2"/>
  <c r="Z1566" i="2"/>
  <c r="AU1566" i="2"/>
  <c r="AT1566" i="2"/>
  <c r="AS1566" i="2"/>
  <c r="Z1567" i="2"/>
  <c r="AU1567" i="2"/>
  <c r="AT1567" i="2"/>
  <c r="Z1568" i="2"/>
  <c r="AU1568" i="2"/>
  <c r="Z1569" i="2"/>
  <c r="AU1569" i="2"/>
  <c r="Z1570" i="2"/>
  <c r="AU1570" i="2"/>
  <c r="Z1571" i="2"/>
  <c r="AU1571" i="2"/>
  <c r="Z1572" i="2"/>
  <c r="AU1572" i="2"/>
  <c r="Z1573" i="2"/>
  <c r="AU1573" i="2"/>
  <c r="Z1574" i="2"/>
  <c r="AU1574" i="2"/>
  <c r="Z1575" i="2"/>
  <c r="AU1575" i="2"/>
  <c r="Z1576" i="2"/>
  <c r="AU1576" i="2"/>
  <c r="Z1577" i="2"/>
  <c r="AU1577" i="2"/>
  <c r="Z1578" i="2"/>
  <c r="AU1578" i="2"/>
  <c r="Z1579" i="2"/>
  <c r="AU1579" i="2"/>
  <c r="Z1580" i="2"/>
  <c r="AU1580" i="2"/>
  <c r="Z1581" i="2"/>
  <c r="AU1581" i="2"/>
  <c r="Z1582" i="2"/>
  <c r="AU1582" i="2"/>
  <c r="Z1583" i="2"/>
  <c r="AU1583" i="2"/>
  <c r="Z1584" i="2"/>
  <c r="AU1584" i="2"/>
  <c r="Z1585" i="2"/>
  <c r="AU1585" i="2"/>
  <c r="Z1586" i="2"/>
  <c r="AU1586" i="2"/>
  <c r="Z1587" i="2"/>
  <c r="AU1587" i="2"/>
  <c r="Z1588" i="2"/>
  <c r="AU1588" i="2"/>
  <c r="Z1589" i="2"/>
  <c r="AU1589" i="2"/>
  <c r="Z1590" i="2"/>
  <c r="AU1590" i="2"/>
  <c r="Z1591" i="2"/>
  <c r="AU1591" i="2"/>
  <c r="Z1592" i="2"/>
  <c r="AU1592" i="2"/>
  <c r="Z1593" i="2"/>
  <c r="AU1593" i="2"/>
  <c r="Z1594" i="2"/>
  <c r="AU1594" i="2"/>
  <c r="Z1595" i="2"/>
  <c r="AU1595" i="2"/>
  <c r="Z1596" i="2"/>
  <c r="AU1596" i="2"/>
  <c r="Z1597" i="2"/>
  <c r="AU1597" i="2"/>
  <c r="Z1598" i="2"/>
  <c r="AU1598" i="2"/>
  <c r="Z1599" i="2"/>
  <c r="AU1599" i="2"/>
  <c r="Z1600" i="2"/>
  <c r="AU1600" i="2"/>
  <c r="Z1601" i="2"/>
  <c r="AU1601" i="2"/>
  <c r="Z1602" i="2"/>
  <c r="AU1602" i="2"/>
  <c r="Z1603" i="2"/>
  <c r="AU1603" i="2"/>
  <c r="Z1604" i="2"/>
  <c r="AU1604" i="2"/>
  <c r="Z1605" i="2"/>
  <c r="AU1605" i="2"/>
  <c r="Z1606" i="2"/>
  <c r="AU1606" i="2"/>
  <c r="Z1607" i="2"/>
  <c r="AU1607" i="2"/>
  <c r="Z1608" i="2"/>
  <c r="AU1608" i="2"/>
  <c r="Z1609" i="2"/>
  <c r="AU1609" i="2"/>
  <c r="Z1610" i="2"/>
  <c r="AU1610" i="2"/>
  <c r="Z1611" i="2"/>
  <c r="AU1611" i="2"/>
  <c r="Z1612" i="2"/>
  <c r="AU1612" i="2"/>
  <c r="Z1613" i="2"/>
  <c r="AU1613" i="2"/>
  <c r="Z1614" i="2"/>
  <c r="AU1614" i="2"/>
  <c r="Z1615" i="2"/>
  <c r="AU1615" i="2"/>
  <c r="Z1616" i="2"/>
  <c r="AU1616" i="2"/>
  <c r="Z1617" i="2"/>
  <c r="AU1617" i="2"/>
  <c r="Z1618" i="2"/>
  <c r="AU1618" i="2"/>
  <c r="Z1619" i="2"/>
  <c r="AU1619" i="2"/>
  <c r="Z1620" i="2"/>
  <c r="AU1620" i="2"/>
  <c r="Z1621" i="2"/>
  <c r="AU1621" i="2"/>
  <c r="Z1622" i="2"/>
  <c r="AU1622" i="2"/>
  <c r="Z1623" i="2"/>
  <c r="AU1623" i="2"/>
  <c r="Z1624" i="2"/>
  <c r="AU1624" i="2"/>
  <c r="Z1625" i="2"/>
  <c r="AU1625" i="2"/>
  <c r="Z1626" i="2"/>
  <c r="AU1626" i="2"/>
  <c r="Z1627" i="2"/>
  <c r="AU1627" i="2"/>
  <c r="Z1628" i="2"/>
  <c r="AU1628" i="2"/>
  <c r="Z1629" i="2"/>
  <c r="AU1629" i="2"/>
  <c r="Z1630" i="2"/>
  <c r="AU1630" i="2"/>
  <c r="Z1631" i="2"/>
  <c r="AU1631" i="2"/>
  <c r="Z1632" i="2"/>
  <c r="AU1632" i="2"/>
  <c r="Z1633" i="2"/>
  <c r="AU1633" i="2"/>
  <c r="Z1634" i="2"/>
  <c r="AU1634" i="2"/>
  <c r="Z1635" i="2"/>
  <c r="AU1635" i="2"/>
  <c r="Z1636" i="2"/>
  <c r="AU1636" i="2"/>
  <c r="Z1637" i="2"/>
  <c r="AU1637" i="2"/>
  <c r="Z1638" i="2"/>
  <c r="AU1638" i="2"/>
  <c r="Z1639" i="2"/>
  <c r="AU1639" i="2"/>
  <c r="Z1640" i="2"/>
  <c r="AU1640" i="2"/>
  <c r="Z1641" i="2"/>
  <c r="AU1641" i="2"/>
  <c r="Z1642" i="2"/>
  <c r="AU1642" i="2"/>
  <c r="Z1643" i="2"/>
  <c r="AU1643" i="2"/>
  <c r="Z1644" i="2"/>
  <c r="AU1644" i="2"/>
  <c r="Z1645" i="2"/>
  <c r="AU1645" i="2"/>
  <c r="Z1646" i="2"/>
  <c r="AU1646" i="2"/>
  <c r="Z1647" i="2"/>
  <c r="AU1647" i="2"/>
  <c r="Z1648" i="2"/>
  <c r="AU1648" i="2"/>
  <c r="Z1649" i="2"/>
  <c r="AU1649" i="2"/>
  <c r="Z1650" i="2"/>
  <c r="AU1650" i="2"/>
  <c r="Z1651" i="2"/>
  <c r="AU1651" i="2"/>
  <c r="Z1652" i="2"/>
  <c r="AU1652" i="2"/>
  <c r="Z1653" i="2"/>
  <c r="AU1653" i="2"/>
  <c r="Z1654" i="2"/>
  <c r="AU1654" i="2"/>
  <c r="Z1655" i="2"/>
  <c r="AU1655" i="2"/>
  <c r="Z1656" i="2"/>
  <c r="AU1656" i="2"/>
  <c r="Z1657" i="2"/>
  <c r="AU1657" i="2"/>
  <c r="Z1658" i="2"/>
  <c r="AU1658" i="2"/>
  <c r="Z1659" i="2"/>
  <c r="AU1659" i="2"/>
  <c r="Z1660" i="2"/>
  <c r="AU1660" i="2"/>
  <c r="Z1661" i="2"/>
  <c r="AU1661" i="2"/>
  <c r="Z1662" i="2"/>
  <c r="AU1662" i="2"/>
  <c r="Z1663" i="2"/>
  <c r="AU1663" i="2"/>
  <c r="Z1664" i="2"/>
  <c r="AU1664" i="2"/>
  <c r="Z1665" i="2"/>
  <c r="AU1665" i="2"/>
  <c r="Z1666" i="2"/>
  <c r="AU1666" i="2"/>
  <c r="Z1667" i="2"/>
  <c r="AU1667" i="2"/>
  <c r="Z1668" i="2"/>
  <c r="AU1668" i="2"/>
  <c r="Z1669" i="2"/>
  <c r="AU1669" i="2"/>
  <c r="Z1670" i="2"/>
  <c r="AU1670" i="2"/>
  <c r="Z1671" i="2"/>
  <c r="AU1671" i="2"/>
  <c r="Z1672" i="2"/>
  <c r="AU1672" i="2"/>
  <c r="Z1673" i="2"/>
  <c r="AU1673" i="2"/>
  <c r="Z1674" i="2"/>
  <c r="AU1674" i="2"/>
  <c r="Z1675" i="2"/>
  <c r="AU1675" i="2"/>
  <c r="Z1676" i="2"/>
  <c r="AU1676" i="2"/>
  <c r="Z1677" i="2"/>
  <c r="AU1677" i="2"/>
  <c r="Z1678" i="2"/>
  <c r="AU1678" i="2"/>
  <c r="Z1679" i="2"/>
  <c r="AU1679" i="2"/>
  <c r="Z1680" i="2"/>
  <c r="AU1680" i="2"/>
  <c r="Z1681" i="2"/>
  <c r="AU1681" i="2"/>
  <c r="Z1682" i="2"/>
  <c r="AU1682" i="2"/>
  <c r="Z1683" i="2"/>
  <c r="AU1683" i="2"/>
  <c r="Z1684" i="2"/>
  <c r="AU1684" i="2"/>
  <c r="Z1685" i="2"/>
  <c r="AU1685" i="2"/>
  <c r="Z1686" i="2"/>
  <c r="AU1686" i="2"/>
  <c r="Z1687" i="2"/>
  <c r="AU1687" i="2"/>
  <c r="Z1688" i="2"/>
  <c r="AU1688" i="2"/>
  <c r="Z1689" i="2"/>
  <c r="AU1689" i="2"/>
  <c r="Z1690" i="2"/>
  <c r="AU1690" i="2"/>
  <c r="Z1691" i="2"/>
  <c r="AU1691" i="2"/>
  <c r="Z1692" i="2"/>
  <c r="AU1692" i="2"/>
  <c r="Z1693" i="2"/>
  <c r="AU1693" i="2"/>
  <c r="Z1694" i="2"/>
  <c r="AU1694" i="2"/>
  <c r="Z1695" i="2"/>
  <c r="AU1695" i="2"/>
  <c r="Z1696" i="2"/>
  <c r="AU1696" i="2"/>
  <c r="Z1697" i="2"/>
  <c r="AU1697" i="2"/>
  <c r="Z1698" i="2"/>
  <c r="AU1698" i="2"/>
  <c r="Z1699" i="2"/>
  <c r="AU1699" i="2"/>
  <c r="Z1700" i="2"/>
  <c r="AU1700" i="2"/>
  <c r="Z1701" i="2"/>
  <c r="AU1701" i="2"/>
  <c r="Z1702" i="2"/>
  <c r="AU1702" i="2"/>
  <c r="Z1703" i="2"/>
  <c r="AU1703" i="2"/>
  <c r="Z1704" i="2"/>
  <c r="AU1704" i="2"/>
  <c r="Z1705" i="2"/>
  <c r="AU1705" i="2"/>
  <c r="Z1706" i="2"/>
  <c r="AU1706" i="2"/>
  <c r="Z1707" i="2"/>
  <c r="AU1707" i="2"/>
  <c r="Z1708" i="2"/>
  <c r="AU1708" i="2"/>
  <c r="Z1709" i="2"/>
  <c r="AU1709" i="2"/>
  <c r="Z1710" i="2"/>
  <c r="AU1710" i="2"/>
  <c r="Z1711" i="2"/>
  <c r="AU1711" i="2"/>
  <c r="Z1712" i="2"/>
  <c r="AU1712" i="2"/>
  <c r="Z1713" i="2"/>
  <c r="AU1713" i="2"/>
  <c r="Z1714" i="2"/>
  <c r="AU1714" i="2"/>
  <c r="Z1715" i="2"/>
  <c r="AU1715" i="2"/>
  <c r="Z1716" i="2"/>
  <c r="AU1716" i="2"/>
  <c r="Z1717" i="2"/>
  <c r="AU1717" i="2"/>
  <c r="Z1718" i="2"/>
  <c r="AU1718" i="2"/>
  <c r="Z1719" i="2"/>
  <c r="AU1719" i="2"/>
  <c r="Z1720" i="2"/>
  <c r="AU1720" i="2"/>
  <c r="Z1721" i="2"/>
  <c r="AU1721" i="2"/>
  <c r="Z1722" i="2"/>
  <c r="AU1722" i="2"/>
  <c r="Z1723" i="2"/>
  <c r="AU1723" i="2"/>
  <c r="Z1724" i="2"/>
  <c r="AU1724" i="2"/>
  <c r="Z1725" i="2"/>
  <c r="AU1725" i="2"/>
  <c r="Z1726" i="2"/>
  <c r="AU1726" i="2"/>
  <c r="Z1727" i="2"/>
  <c r="AU1727" i="2"/>
  <c r="Z1728" i="2"/>
  <c r="AU1728" i="2"/>
  <c r="Z1729" i="2"/>
  <c r="AU1729" i="2"/>
  <c r="Z1730" i="2"/>
  <c r="AU1730" i="2"/>
  <c r="Z1731" i="2"/>
  <c r="AU1731" i="2"/>
  <c r="Z1732" i="2"/>
  <c r="AU1732" i="2"/>
  <c r="Z1733" i="2"/>
  <c r="AU1733" i="2"/>
  <c r="Z1734" i="2"/>
  <c r="AU1734" i="2"/>
  <c r="Z1735" i="2"/>
  <c r="AU1735" i="2"/>
  <c r="Z1736" i="2"/>
  <c r="AU1736" i="2"/>
  <c r="Z1737" i="2"/>
  <c r="AU1737" i="2"/>
  <c r="Z1738" i="2"/>
  <c r="AU1738" i="2"/>
  <c r="Z1739" i="2"/>
  <c r="AU1739" i="2"/>
  <c r="Z1740" i="2"/>
  <c r="AU1740" i="2"/>
  <c r="Z1741" i="2"/>
  <c r="AU1741" i="2"/>
  <c r="Z1742" i="2"/>
  <c r="AU1742" i="2"/>
  <c r="Z1743" i="2"/>
  <c r="AU1743" i="2"/>
  <c r="Z1744" i="2"/>
  <c r="AU1744" i="2"/>
  <c r="Z1745" i="2"/>
  <c r="AU1745" i="2"/>
  <c r="Z1746" i="2"/>
  <c r="AU1746" i="2"/>
  <c r="Z1747" i="2"/>
  <c r="AU1747" i="2"/>
  <c r="Z1748" i="2"/>
  <c r="AU1748" i="2"/>
  <c r="Z1749" i="2"/>
  <c r="AU1749" i="2"/>
  <c r="Z1750" i="2"/>
  <c r="AU1750" i="2"/>
  <c r="Z1751" i="2"/>
  <c r="AU1751" i="2"/>
  <c r="Z1752" i="2"/>
  <c r="AU1752" i="2"/>
  <c r="Z1753" i="2"/>
  <c r="AU1753" i="2"/>
  <c r="Z1754" i="2"/>
  <c r="AU1754" i="2"/>
  <c r="Z1755" i="2"/>
  <c r="AU1755" i="2"/>
  <c r="Z1756" i="2"/>
  <c r="AU1756" i="2"/>
  <c r="Z1757" i="2"/>
  <c r="AU1757" i="2"/>
  <c r="Z1758" i="2"/>
  <c r="AU1758" i="2"/>
  <c r="Z1759" i="2"/>
  <c r="AU1759" i="2"/>
  <c r="Z1760" i="2"/>
  <c r="AU1760" i="2"/>
  <c r="Z1761" i="2"/>
  <c r="AU1761" i="2"/>
  <c r="Z1762" i="2"/>
  <c r="AU1762" i="2"/>
  <c r="Z1763" i="2"/>
  <c r="AU1763" i="2"/>
  <c r="Z1764" i="2"/>
  <c r="AU1764" i="2"/>
  <c r="Z1765" i="2"/>
  <c r="AU1765" i="2"/>
  <c r="Z1766" i="2"/>
  <c r="AU1766" i="2"/>
  <c r="Z1767" i="2"/>
  <c r="AU1767" i="2"/>
  <c r="Z1768" i="2"/>
  <c r="AU1768" i="2"/>
  <c r="Z1769" i="2"/>
  <c r="AU1769" i="2"/>
  <c r="Z1770" i="2"/>
  <c r="AU1770" i="2"/>
  <c r="Z1771" i="2"/>
  <c r="AU1771" i="2"/>
  <c r="Z1772" i="2"/>
  <c r="AU1772" i="2"/>
  <c r="Z1773" i="2"/>
  <c r="AU1773" i="2"/>
  <c r="Z1774" i="2"/>
  <c r="AU1774" i="2"/>
  <c r="Z1775" i="2"/>
  <c r="AU1775" i="2"/>
  <c r="Z1776" i="2"/>
  <c r="AU1776" i="2"/>
  <c r="Z1777" i="2"/>
  <c r="AU1777" i="2"/>
  <c r="Z1778" i="2"/>
  <c r="AU1778" i="2"/>
  <c r="Z1779" i="2"/>
  <c r="AU1779" i="2"/>
  <c r="Z1780" i="2"/>
  <c r="AU1780" i="2"/>
  <c r="Z1781" i="2"/>
  <c r="AU1781" i="2"/>
  <c r="Z1782" i="2"/>
  <c r="AU1782" i="2"/>
  <c r="Z1783" i="2"/>
  <c r="AU1783" i="2"/>
  <c r="Z1784" i="2"/>
  <c r="AU1784" i="2"/>
  <c r="Z1785" i="2"/>
  <c r="AU1785" i="2"/>
  <c r="Z1786" i="2"/>
  <c r="AU1786" i="2"/>
  <c r="Z1787" i="2"/>
  <c r="AU1787" i="2"/>
  <c r="Z1788" i="2"/>
  <c r="AU1788" i="2"/>
  <c r="Z1789" i="2"/>
  <c r="AU1789" i="2"/>
  <c r="Z1790" i="2"/>
  <c r="AU1790" i="2"/>
  <c r="Z1791" i="2"/>
  <c r="AU1791" i="2"/>
  <c r="Z1792" i="2"/>
  <c r="AU1792" i="2"/>
  <c r="Z1793" i="2"/>
  <c r="AU1793" i="2"/>
  <c r="Z1794" i="2"/>
  <c r="AU1794" i="2"/>
  <c r="Z1795" i="2"/>
  <c r="AU1795" i="2"/>
  <c r="Z1796" i="2"/>
  <c r="AU1796" i="2"/>
  <c r="Z1797" i="2"/>
  <c r="AU1797" i="2"/>
  <c r="Z1798" i="2"/>
  <c r="AU1798" i="2"/>
  <c r="Z1799" i="2"/>
  <c r="AU1799" i="2"/>
  <c r="Z1800" i="2"/>
  <c r="AU1800" i="2"/>
  <c r="Z1801" i="2"/>
  <c r="AU1801" i="2"/>
  <c r="Z1802" i="2"/>
  <c r="AU1802" i="2"/>
  <c r="Z1803" i="2"/>
  <c r="AU1803" i="2"/>
  <c r="Z1804" i="2"/>
  <c r="AU1804" i="2"/>
  <c r="Z1805" i="2"/>
  <c r="AU1805" i="2"/>
  <c r="Z1806" i="2"/>
  <c r="AU1806" i="2"/>
  <c r="Z1807" i="2"/>
  <c r="AU1807" i="2"/>
  <c r="Z1808" i="2"/>
  <c r="AU1808" i="2"/>
  <c r="Z1809" i="2"/>
  <c r="AU1809" i="2"/>
  <c r="Z1810" i="2"/>
  <c r="AU1810" i="2"/>
  <c r="Z1811" i="2"/>
  <c r="AU1811" i="2"/>
  <c r="Z1812" i="2"/>
  <c r="AU1812" i="2"/>
  <c r="Z1813" i="2"/>
  <c r="AU1813" i="2"/>
  <c r="Z1814" i="2"/>
  <c r="AU1814" i="2"/>
  <c r="Z1815" i="2"/>
  <c r="AU1815" i="2"/>
  <c r="Z1816" i="2"/>
  <c r="AU1816" i="2"/>
  <c r="Z1817" i="2"/>
  <c r="AU1817" i="2"/>
  <c r="Z1818" i="2"/>
  <c r="AU1818" i="2"/>
  <c r="Z1819" i="2"/>
  <c r="AU1819" i="2"/>
  <c r="Z1820" i="2"/>
  <c r="AU1820" i="2"/>
  <c r="Z1821" i="2"/>
  <c r="AU1821" i="2"/>
  <c r="Z1822" i="2"/>
  <c r="AU1822" i="2"/>
  <c r="Z1823" i="2"/>
  <c r="AU1823" i="2"/>
  <c r="Z1824" i="2"/>
  <c r="AU1824" i="2"/>
  <c r="Z1825" i="2"/>
  <c r="AU1825" i="2"/>
  <c r="Z1826" i="2"/>
  <c r="AU1826" i="2"/>
  <c r="Z1827" i="2"/>
  <c r="AU1827" i="2"/>
  <c r="Z1828" i="2"/>
  <c r="AU1828" i="2"/>
  <c r="Z1829" i="2"/>
  <c r="AU1829" i="2"/>
  <c r="Z1830" i="2"/>
  <c r="AU1830" i="2"/>
  <c r="Z1831" i="2"/>
  <c r="AU1831" i="2"/>
  <c r="Z1832" i="2"/>
  <c r="AU1832" i="2"/>
  <c r="Z1833" i="2"/>
  <c r="AU1833" i="2"/>
  <c r="Z1834" i="2"/>
  <c r="AU1834" i="2"/>
  <c r="Z1835" i="2"/>
  <c r="AU1835" i="2"/>
  <c r="Z1836" i="2"/>
  <c r="AU1836" i="2"/>
  <c r="Z1837" i="2"/>
  <c r="AU1837" i="2"/>
  <c r="Z1838" i="2"/>
  <c r="AU1838" i="2"/>
  <c r="Z1839" i="2"/>
  <c r="AU1839" i="2"/>
  <c r="Z1840" i="2"/>
  <c r="AU1840" i="2"/>
  <c r="Z1841" i="2"/>
  <c r="AU1841" i="2"/>
  <c r="Z1842" i="2"/>
  <c r="AU1842" i="2"/>
  <c r="Z1843" i="2"/>
  <c r="AU1843" i="2"/>
  <c r="Z1844" i="2"/>
  <c r="AU1844" i="2"/>
  <c r="Z1845" i="2"/>
  <c r="AU1845" i="2"/>
  <c r="Z1846" i="2"/>
  <c r="AU1846" i="2"/>
  <c r="Z1847" i="2"/>
  <c r="AU1847" i="2"/>
  <c r="Z1848" i="2"/>
  <c r="AU1848" i="2"/>
  <c r="Z1849" i="2"/>
  <c r="AU1849" i="2"/>
  <c r="Z1850" i="2"/>
  <c r="AU1850" i="2"/>
  <c r="Z1851" i="2"/>
  <c r="AU1851" i="2"/>
  <c r="Z1852" i="2"/>
  <c r="AU1852" i="2"/>
  <c r="Z1853" i="2"/>
  <c r="AU1853" i="2"/>
  <c r="Z1854" i="2"/>
  <c r="AU1854" i="2"/>
  <c r="Z1855" i="2"/>
  <c r="AU1855" i="2"/>
  <c r="Z1856" i="2"/>
  <c r="AU1856" i="2"/>
  <c r="Z1857" i="2"/>
  <c r="AU1857" i="2"/>
  <c r="Z1858" i="2"/>
  <c r="AU1858" i="2"/>
  <c r="Z1859" i="2"/>
  <c r="AU1859" i="2"/>
  <c r="Z1860" i="2"/>
  <c r="AU1860" i="2"/>
  <c r="Z1861" i="2"/>
  <c r="AU1861" i="2"/>
  <c r="Z1862" i="2"/>
  <c r="AU1862" i="2"/>
  <c r="Z1863" i="2"/>
  <c r="AU1863" i="2"/>
  <c r="Z1864" i="2"/>
  <c r="AU1864" i="2"/>
  <c r="Z1865" i="2"/>
  <c r="AU1865" i="2"/>
  <c r="Z1866" i="2"/>
  <c r="AU1866" i="2"/>
  <c r="Z1867" i="2"/>
  <c r="AU1867" i="2"/>
  <c r="Z1868" i="2"/>
  <c r="AU1868" i="2"/>
  <c r="Z1869" i="2"/>
  <c r="AU1869" i="2"/>
  <c r="Z1870" i="2"/>
  <c r="AU1870" i="2"/>
  <c r="Z1871" i="2"/>
  <c r="AU1871" i="2"/>
  <c r="Z1872" i="2"/>
  <c r="AU1872" i="2"/>
  <c r="Z1873" i="2"/>
  <c r="AU1873" i="2"/>
  <c r="Z1874" i="2"/>
  <c r="AU1874" i="2"/>
  <c r="Z1875" i="2"/>
  <c r="AU1875" i="2"/>
  <c r="Z1876" i="2"/>
  <c r="AU1876" i="2"/>
  <c r="Z1877" i="2"/>
  <c r="AU1877" i="2"/>
  <c r="Z1878" i="2"/>
  <c r="AU1878" i="2"/>
  <c r="Z1879" i="2"/>
  <c r="AU1879" i="2"/>
  <c r="Z1880" i="2"/>
  <c r="AU1880" i="2"/>
  <c r="Z1881" i="2"/>
  <c r="AU1881" i="2"/>
  <c r="Z1882" i="2"/>
  <c r="AU1882" i="2"/>
  <c r="Z1883" i="2"/>
  <c r="AU1883" i="2"/>
  <c r="Z1884" i="2"/>
  <c r="AU1884" i="2"/>
  <c r="Z1885" i="2"/>
  <c r="AU1885" i="2"/>
  <c r="Z1886" i="2"/>
  <c r="AU1886" i="2"/>
  <c r="Z1887" i="2"/>
  <c r="AU1887" i="2"/>
  <c r="Z1888" i="2"/>
  <c r="AU1888" i="2"/>
  <c r="Z1889" i="2"/>
  <c r="AU1889" i="2"/>
  <c r="Z1890" i="2"/>
  <c r="AU1890" i="2"/>
  <c r="Z1891" i="2"/>
  <c r="AU1891" i="2"/>
  <c r="Z1892" i="2"/>
  <c r="AU1892" i="2"/>
  <c r="Z1893" i="2"/>
  <c r="AU1893" i="2"/>
  <c r="Z1894" i="2"/>
  <c r="AU1894" i="2"/>
  <c r="Z1895" i="2"/>
  <c r="AU1895" i="2"/>
  <c r="Z1896" i="2"/>
  <c r="AU1896" i="2"/>
  <c r="Z1897" i="2"/>
  <c r="AU1897" i="2"/>
  <c r="Z1898" i="2"/>
  <c r="AU1898" i="2"/>
  <c r="Z1899" i="2"/>
  <c r="AU1899" i="2"/>
  <c r="Z1900" i="2"/>
  <c r="AU1900" i="2"/>
  <c r="Z1901" i="2"/>
  <c r="AU1901" i="2"/>
  <c r="Z1902" i="2"/>
  <c r="AU1902" i="2"/>
  <c r="Z1903" i="2"/>
  <c r="AU1903" i="2"/>
  <c r="Z1904" i="2"/>
  <c r="AU1904" i="2"/>
  <c r="Z1905" i="2"/>
  <c r="AU1905" i="2"/>
  <c r="Z1906" i="2"/>
  <c r="AU1906" i="2"/>
  <c r="Z1907" i="2"/>
  <c r="AU1907" i="2"/>
  <c r="Z1908" i="2"/>
  <c r="AU1908" i="2"/>
  <c r="Z1909" i="2"/>
  <c r="AU1909" i="2"/>
  <c r="Z1910" i="2"/>
  <c r="AU1910" i="2"/>
  <c r="Z1911" i="2"/>
  <c r="AU1911" i="2"/>
  <c r="Z1912" i="2"/>
  <c r="AU1912" i="2"/>
  <c r="Z1913" i="2"/>
  <c r="AU1913" i="2"/>
  <c r="Z1914" i="2"/>
  <c r="AU1914" i="2"/>
  <c r="Z1915" i="2"/>
  <c r="AU1915" i="2"/>
  <c r="Z1916" i="2"/>
  <c r="AU1916" i="2"/>
  <c r="Z1917" i="2"/>
  <c r="AU1917" i="2"/>
  <c r="Z1918" i="2"/>
  <c r="AU1918" i="2"/>
  <c r="Z1919" i="2"/>
  <c r="AU1919" i="2"/>
  <c r="Z1920" i="2"/>
  <c r="AU1920" i="2"/>
  <c r="Z1921" i="2"/>
  <c r="AU1921" i="2"/>
  <c r="Z1922" i="2"/>
  <c r="AU1922" i="2"/>
  <c r="Z1923" i="2"/>
  <c r="AU1923" i="2"/>
  <c r="Z1924" i="2"/>
  <c r="AU1924" i="2"/>
  <c r="Z1925" i="2"/>
  <c r="AU1925" i="2"/>
  <c r="Z1926" i="2"/>
  <c r="AU1926" i="2"/>
  <c r="Z1927" i="2"/>
  <c r="AU1927" i="2"/>
  <c r="Z1928" i="2"/>
  <c r="AU1928" i="2"/>
  <c r="Z1929" i="2"/>
  <c r="AU1929" i="2"/>
  <c r="Z1930" i="2"/>
  <c r="AU1930" i="2"/>
  <c r="Z1931" i="2"/>
  <c r="AU1931" i="2"/>
  <c r="Z1932" i="2"/>
  <c r="AU1932" i="2"/>
  <c r="Z1933" i="2"/>
  <c r="AU1933" i="2"/>
  <c r="Z1934" i="2"/>
  <c r="AU1934" i="2"/>
  <c r="Z1935" i="2"/>
  <c r="AU1935" i="2"/>
  <c r="Z1936" i="2"/>
  <c r="AU1936" i="2"/>
  <c r="Z1937" i="2"/>
  <c r="AU1937" i="2"/>
  <c r="Z1938" i="2"/>
  <c r="AU1938" i="2"/>
  <c r="Z1939" i="2"/>
  <c r="AU1939" i="2"/>
  <c r="Z1940" i="2"/>
  <c r="AU1940" i="2"/>
  <c r="Z1941" i="2"/>
  <c r="AU1941" i="2"/>
  <c r="Z1942" i="2"/>
  <c r="AU1942" i="2"/>
  <c r="Z1943" i="2"/>
  <c r="AU1943" i="2"/>
  <c r="Z1944" i="2"/>
  <c r="AU1944" i="2"/>
  <c r="Z1945" i="2"/>
  <c r="AU1945" i="2"/>
  <c r="BL11" i="2"/>
  <c r="AY11" i="2"/>
  <c r="BL12" i="2"/>
  <c r="AY12" i="2"/>
  <c r="AB13" i="2"/>
  <c r="BL13" i="2"/>
  <c r="AY13" i="2"/>
  <c r="E14" i="2"/>
  <c r="E15" i="2" s="1"/>
  <c r="AB14" i="2"/>
  <c r="BL14" i="2"/>
  <c r="BJ14" i="2"/>
  <c r="BK14" i="2"/>
  <c r="AY14" i="2"/>
  <c r="BL15" i="2"/>
  <c r="AY15" i="2"/>
  <c r="AB16" i="2"/>
  <c r="BL16" i="2"/>
  <c r="BK16" i="2"/>
  <c r="BJ16" i="2"/>
  <c r="AY16" i="2"/>
  <c r="C17" i="2"/>
  <c r="AB17" i="2"/>
  <c r="BL17" i="2"/>
  <c r="AY17" i="2"/>
  <c r="BL18" i="2"/>
  <c r="BK18" i="2"/>
  <c r="BJ18" i="2"/>
  <c r="BI18" i="2"/>
  <c r="BH18" i="2"/>
  <c r="BG18" i="2"/>
  <c r="BF18" i="2"/>
  <c r="BE18" i="2"/>
  <c r="BD18" i="2"/>
  <c r="BC18" i="2"/>
  <c r="AY18" i="2"/>
  <c r="BL19" i="2"/>
  <c r="AY19" i="2"/>
  <c r="BL20" i="2"/>
  <c r="AY20" i="2"/>
  <c r="J21" i="2"/>
  <c r="Q21" i="2"/>
  <c r="AC21" i="2"/>
  <c r="AF21" i="2"/>
  <c r="BL21" i="2"/>
  <c r="BK21" i="2"/>
  <c r="BJ21" i="2"/>
  <c r="BI21" i="2"/>
  <c r="AY21" i="2"/>
  <c r="J22" i="2"/>
  <c r="Q22" i="2"/>
  <c r="AC22" i="2"/>
  <c r="AF22" i="2"/>
  <c r="BL22" i="2"/>
  <c r="BJ22" i="2"/>
  <c r="BK22" i="2"/>
  <c r="AY22" i="2"/>
  <c r="Q23" i="2"/>
  <c r="BL23" i="2"/>
  <c r="BK23" i="2"/>
  <c r="BJ23" i="2"/>
  <c r="BI23" i="2"/>
  <c r="AY23" i="2"/>
  <c r="Q24" i="2"/>
  <c r="BL24" i="2"/>
  <c r="AY24" i="2"/>
  <c r="J25" i="2"/>
  <c r="Q25" i="2"/>
  <c r="AC25" i="2"/>
  <c r="AF25" i="2"/>
  <c r="BL25" i="2"/>
  <c r="BK25" i="2"/>
  <c r="BJ25" i="2"/>
  <c r="BI25" i="2"/>
  <c r="AY25" i="2"/>
  <c r="Q26" i="2"/>
  <c r="BL26" i="2"/>
  <c r="BJ26" i="2"/>
  <c r="BK26" i="2"/>
  <c r="AY26" i="2"/>
  <c r="J27" i="2"/>
  <c r="Q27" i="2"/>
  <c r="AC27" i="2"/>
  <c r="AF27" i="2"/>
  <c r="BL27" i="2"/>
  <c r="BH27" i="2"/>
  <c r="BG27" i="2"/>
  <c r="BF27" i="2"/>
  <c r="BE27" i="2"/>
  <c r="BD27" i="2"/>
  <c r="BK27" i="2"/>
  <c r="BJ27" i="2"/>
  <c r="BI27" i="2"/>
  <c r="BC27" i="2"/>
  <c r="AY27" i="2"/>
  <c r="J28" i="2"/>
  <c r="Q28" i="2"/>
  <c r="AC28" i="2"/>
  <c r="AF28" i="2"/>
  <c r="BL28" i="2"/>
  <c r="AY28" i="2"/>
  <c r="Q29" i="2"/>
  <c r="BL29" i="2"/>
  <c r="BH29" i="2"/>
  <c r="BK29" i="2"/>
  <c r="BJ29" i="2"/>
  <c r="BI29" i="2"/>
  <c r="BG29" i="2"/>
  <c r="BF29" i="2"/>
  <c r="BE29" i="2"/>
  <c r="BD29" i="2"/>
  <c r="BC29" i="2"/>
  <c r="AY29" i="2"/>
  <c r="Q30" i="2"/>
  <c r="BL30" i="2"/>
  <c r="BJ30" i="2"/>
  <c r="BK30" i="2"/>
  <c r="AY30" i="2"/>
  <c r="J31" i="2"/>
  <c r="Q31" i="2"/>
  <c r="AC31" i="2"/>
  <c r="AF31" i="2"/>
  <c r="BL31" i="2"/>
  <c r="BH31" i="2"/>
  <c r="BG31" i="2"/>
  <c r="BF31" i="2"/>
  <c r="BE31" i="2"/>
  <c r="BD31" i="2"/>
  <c r="BC31" i="2"/>
  <c r="BK31" i="2"/>
  <c r="BJ31" i="2"/>
  <c r="BI31" i="2"/>
  <c r="AY31" i="2"/>
  <c r="Q32" i="2"/>
  <c r="BL32" i="2"/>
  <c r="AY32" i="2"/>
  <c r="J33" i="2"/>
  <c r="Q33" i="2"/>
  <c r="AC33" i="2"/>
  <c r="AF33" i="2"/>
  <c r="BL33" i="2"/>
  <c r="BK33" i="2"/>
  <c r="BJ33" i="2"/>
  <c r="BI33" i="2"/>
  <c r="BH33" i="2"/>
  <c r="BG33" i="2"/>
  <c r="BF33" i="2"/>
  <c r="BE33" i="2"/>
  <c r="BD33" i="2"/>
  <c r="BC33" i="2"/>
  <c r="AY33" i="2"/>
  <c r="Q34" i="2"/>
  <c r="BL34" i="2"/>
  <c r="BJ34" i="2"/>
  <c r="BK34" i="2"/>
  <c r="AY34" i="2"/>
  <c r="J35" i="2"/>
  <c r="Q35" i="2"/>
  <c r="AC35" i="2"/>
  <c r="AF35" i="2"/>
  <c r="BL35" i="2"/>
  <c r="BK35" i="2"/>
  <c r="BJ35" i="2"/>
  <c r="BI35" i="2"/>
  <c r="AY35" i="2"/>
  <c r="J36" i="2"/>
  <c r="Q36" i="2"/>
  <c r="AC36" i="2"/>
  <c r="AF36" i="2"/>
  <c r="BL36" i="2"/>
  <c r="AY36" i="2"/>
  <c r="J37" i="2"/>
  <c r="Q37" i="2"/>
  <c r="AC37" i="2"/>
  <c r="AF37" i="2"/>
  <c r="BL37" i="2"/>
  <c r="BK37" i="2"/>
  <c r="BJ37" i="2"/>
  <c r="BI37" i="2"/>
  <c r="AY37" i="2"/>
  <c r="Q38" i="2"/>
  <c r="BL38" i="2"/>
  <c r="BJ38" i="2"/>
  <c r="BK38" i="2"/>
  <c r="AY38" i="2"/>
  <c r="J39" i="2"/>
  <c r="Q39" i="2"/>
  <c r="AC39" i="2"/>
  <c r="AF39" i="2"/>
  <c r="BL39" i="2"/>
  <c r="BH39" i="2"/>
  <c r="BG39" i="2"/>
  <c r="BF39" i="2"/>
  <c r="BE39" i="2"/>
  <c r="BD39" i="2"/>
  <c r="BK39" i="2"/>
  <c r="BJ39" i="2"/>
  <c r="BI39" i="2"/>
  <c r="BC39" i="2"/>
  <c r="AY39" i="2"/>
  <c r="Q40" i="2"/>
  <c r="BL40" i="2"/>
  <c r="AY40" i="2"/>
  <c r="J41" i="2"/>
  <c r="Q41" i="2"/>
  <c r="AC41" i="2"/>
  <c r="AF41" i="2"/>
  <c r="BL41" i="2"/>
  <c r="BK41" i="2"/>
  <c r="BJ41" i="2"/>
  <c r="BI41" i="2"/>
  <c r="AY41" i="2"/>
  <c r="Q42" i="2"/>
  <c r="BL42" i="2"/>
  <c r="BJ42" i="2"/>
  <c r="BK42" i="2"/>
  <c r="AY42" i="2"/>
  <c r="J43" i="2"/>
  <c r="Q43" i="2"/>
  <c r="AC43" i="2"/>
  <c r="AF43" i="2"/>
  <c r="BL43" i="2"/>
  <c r="BH43" i="2"/>
  <c r="BG43" i="2"/>
  <c r="BF43" i="2"/>
  <c r="BE43" i="2"/>
  <c r="BD43" i="2"/>
  <c r="BC43" i="2"/>
  <c r="BK43" i="2"/>
  <c r="BJ43" i="2"/>
  <c r="BI43" i="2"/>
  <c r="AY43" i="2"/>
  <c r="J44" i="2"/>
  <c r="Q44" i="2"/>
  <c r="AC44" i="2"/>
  <c r="AF44" i="2"/>
  <c r="BL44" i="2"/>
  <c r="AY44" i="2"/>
  <c r="Q45" i="2"/>
  <c r="BL45" i="2"/>
  <c r="BK45" i="2"/>
  <c r="BJ45" i="2"/>
  <c r="BI45" i="2"/>
  <c r="AY45" i="2"/>
  <c r="J46" i="2"/>
  <c r="Q46" i="2"/>
  <c r="AC46" i="2"/>
  <c r="AF46" i="2"/>
  <c r="BL46" i="2"/>
  <c r="BJ46" i="2"/>
  <c r="BK46" i="2"/>
  <c r="AY46" i="2"/>
  <c r="Q47" i="2"/>
  <c r="BL47" i="2"/>
  <c r="BH47" i="2"/>
  <c r="BG47" i="2"/>
  <c r="BF47" i="2"/>
  <c r="BE47" i="2"/>
  <c r="BD47" i="2"/>
  <c r="BC47" i="2"/>
  <c r="BK47" i="2"/>
  <c r="BJ47" i="2"/>
  <c r="BI47" i="2"/>
  <c r="AY47" i="2"/>
  <c r="Q48" i="2"/>
  <c r="BL48" i="2"/>
  <c r="AY48" i="2"/>
  <c r="Q49" i="2"/>
  <c r="BL49" i="2"/>
  <c r="BK49" i="2"/>
  <c r="BJ49" i="2"/>
  <c r="BI49" i="2"/>
  <c r="AY49" i="2"/>
  <c r="Q50" i="2"/>
  <c r="BL50" i="2"/>
  <c r="BJ50" i="2"/>
  <c r="BK50" i="2"/>
  <c r="AY50" i="2"/>
  <c r="J51" i="2"/>
  <c r="Q51" i="2"/>
  <c r="AC51" i="2"/>
  <c r="AF51" i="2"/>
  <c r="BL51" i="2"/>
  <c r="BK51" i="2"/>
  <c r="BJ51" i="2"/>
  <c r="BI51" i="2"/>
  <c r="BH51" i="2"/>
  <c r="BG51" i="2"/>
  <c r="BF51" i="2"/>
  <c r="BE51" i="2"/>
  <c r="BD51" i="2"/>
  <c r="BC51" i="2"/>
  <c r="AY51" i="2"/>
  <c r="Q52" i="2"/>
  <c r="BL52" i="2"/>
  <c r="AY52" i="2"/>
  <c r="Q53" i="2"/>
  <c r="BL53" i="2"/>
  <c r="BH53" i="2"/>
  <c r="BG53" i="2"/>
  <c r="BF53" i="2"/>
  <c r="BE53" i="2"/>
  <c r="BD53" i="2"/>
  <c r="BC53" i="2"/>
  <c r="BK53" i="2"/>
  <c r="BJ53" i="2"/>
  <c r="BI53" i="2"/>
  <c r="AY53" i="2"/>
  <c r="J54" i="2"/>
  <c r="Q54" i="2"/>
  <c r="AC54" i="2"/>
  <c r="AF54" i="2"/>
  <c r="BL54" i="2"/>
  <c r="BJ54" i="2"/>
  <c r="BK54" i="2"/>
  <c r="AY54" i="2"/>
  <c r="J55" i="2"/>
  <c r="Q55" i="2"/>
  <c r="AC55" i="2"/>
  <c r="AF55" i="2"/>
  <c r="BL55" i="2"/>
  <c r="BH55" i="2"/>
  <c r="BG55" i="2"/>
  <c r="BK55" i="2"/>
  <c r="BJ55" i="2"/>
  <c r="BI55" i="2"/>
  <c r="BF55" i="2"/>
  <c r="BE55" i="2"/>
  <c r="BD55" i="2"/>
  <c r="BC55" i="2"/>
  <c r="AY55" i="2"/>
  <c r="J56" i="2"/>
  <c r="Q56" i="2"/>
  <c r="AC56" i="2"/>
  <c r="AF56" i="2"/>
  <c r="BL56" i="2"/>
  <c r="AY56" i="2"/>
  <c r="J57" i="2"/>
  <c r="Q57" i="2"/>
  <c r="AC57" i="2"/>
  <c r="AF57" i="2"/>
  <c r="BL57" i="2"/>
  <c r="BK57" i="2"/>
  <c r="BJ57" i="2"/>
  <c r="BI57" i="2"/>
  <c r="AY57" i="2"/>
  <c r="Q58" i="2"/>
  <c r="BL58" i="2"/>
  <c r="BJ58" i="2"/>
  <c r="BK58" i="2"/>
  <c r="AY58" i="2"/>
  <c r="Q59" i="2"/>
  <c r="BL59" i="2"/>
  <c r="BH59" i="2"/>
  <c r="BG59" i="2"/>
  <c r="BF59" i="2"/>
  <c r="BE59" i="2"/>
  <c r="BD59" i="2"/>
  <c r="BC59" i="2"/>
  <c r="BK59" i="2"/>
  <c r="BJ59" i="2"/>
  <c r="BI59" i="2"/>
  <c r="AY59" i="2"/>
  <c r="Q60" i="2"/>
  <c r="BL60" i="2"/>
  <c r="AY60" i="2"/>
  <c r="J61" i="2"/>
  <c r="Q61" i="2"/>
  <c r="AC61" i="2"/>
  <c r="AF61" i="2"/>
  <c r="BL61" i="2"/>
  <c r="BK61" i="2"/>
  <c r="BJ61" i="2"/>
  <c r="AY61" i="2"/>
  <c r="J62" i="2"/>
  <c r="Q62" i="2"/>
  <c r="AC62" i="2"/>
  <c r="AF62" i="2"/>
  <c r="BL62" i="2"/>
  <c r="AY62" i="2"/>
  <c r="Q63" i="2"/>
  <c r="BL63" i="2"/>
  <c r="AY63" i="2"/>
  <c r="Q64" i="2"/>
  <c r="BL64" i="2"/>
  <c r="AY64" i="2"/>
  <c r="J65" i="2"/>
  <c r="Q65" i="2"/>
  <c r="AC65" i="2"/>
  <c r="AF65" i="2"/>
  <c r="BL65" i="2"/>
  <c r="BK65" i="2"/>
  <c r="BJ65" i="2"/>
  <c r="AY65" i="2"/>
  <c r="Q66" i="2"/>
  <c r="BL66" i="2"/>
  <c r="AY66" i="2"/>
  <c r="J67" i="2"/>
  <c r="Q67" i="2"/>
  <c r="AC67" i="2"/>
  <c r="AF67" i="2"/>
  <c r="BL67" i="2"/>
  <c r="AY67" i="2"/>
  <c r="Q68" i="2"/>
  <c r="BL68" i="2"/>
  <c r="AY68" i="2"/>
  <c r="Q69" i="2"/>
  <c r="BL69" i="2"/>
  <c r="BK69" i="2"/>
  <c r="BJ69" i="2"/>
  <c r="AY69" i="2"/>
  <c r="J70" i="2"/>
  <c r="Q70" i="2"/>
  <c r="AC70" i="2"/>
  <c r="AF70" i="2"/>
  <c r="BL70" i="2"/>
  <c r="AY70" i="2"/>
  <c r="J71" i="2"/>
  <c r="Q71" i="2"/>
  <c r="AC71" i="2"/>
  <c r="AF71" i="2"/>
  <c r="BL71" i="2"/>
  <c r="AY71" i="2"/>
  <c r="J72" i="2"/>
  <c r="Q72" i="2"/>
  <c r="AC72" i="2"/>
  <c r="AF72" i="2"/>
  <c r="BL72" i="2"/>
  <c r="AY72" i="2"/>
  <c r="J73" i="2"/>
  <c r="Q73" i="2"/>
  <c r="AC73" i="2"/>
  <c r="AF73" i="2"/>
  <c r="BL73" i="2"/>
  <c r="BK73" i="2"/>
  <c r="BJ73" i="2"/>
  <c r="AY73" i="2"/>
  <c r="Q74" i="2"/>
  <c r="R74" i="2"/>
  <c r="AC74" i="2"/>
  <c r="AF74" i="2"/>
  <c r="BL74" i="2"/>
  <c r="AY74" i="2"/>
  <c r="Q75" i="2"/>
  <c r="R75" i="2"/>
  <c r="AC75" i="2"/>
  <c r="AF75" i="2"/>
  <c r="BL75" i="2"/>
  <c r="AY75" i="2"/>
  <c r="Q76" i="2"/>
  <c r="R76" i="2"/>
  <c r="AC76" i="2"/>
  <c r="AF76" i="2"/>
  <c r="BL76" i="2"/>
  <c r="AY76" i="2"/>
  <c r="Q77" i="2"/>
  <c r="R77" i="2"/>
  <c r="AC77" i="2"/>
  <c r="AF77" i="2"/>
  <c r="BL77" i="2"/>
  <c r="BK77" i="2"/>
  <c r="BJ77" i="2"/>
  <c r="AY77" i="2"/>
  <c r="Q78" i="2"/>
  <c r="BL78" i="2"/>
  <c r="AY78" i="2"/>
  <c r="Q79" i="2"/>
  <c r="BL79" i="2"/>
  <c r="AY79" i="2"/>
  <c r="J80" i="2"/>
  <c r="Q80" i="2"/>
  <c r="AC80" i="2"/>
  <c r="AF80" i="2"/>
  <c r="BL80" i="2"/>
  <c r="AY80" i="2"/>
  <c r="J81" i="2"/>
  <c r="Q81" i="2"/>
  <c r="AC81" i="2"/>
  <c r="AF81" i="2"/>
  <c r="BL81" i="2"/>
  <c r="BK81" i="2"/>
  <c r="BJ81" i="2"/>
  <c r="AY81" i="2"/>
  <c r="Q82" i="2"/>
  <c r="R82" i="2"/>
  <c r="AC82" i="2"/>
  <c r="AF82" i="2"/>
  <c r="BL82" i="2"/>
  <c r="AY82" i="2"/>
  <c r="I83" i="2"/>
  <c r="Q83" i="2"/>
  <c r="AC83" i="2"/>
  <c r="AF83" i="2"/>
  <c r="Q84" i="2"/>
  <c r="Q85" i="2"/>
  <c r="Q86" i="2"/>
  <c r="J87" i="2"/>
  <c r="Q87" i="2"/>
  <c r="AC87" i="2"/>
  <c r="AF87" i="2"/>
  <c r="J88" i="2"/>
  <c r="Q88" i="2"/>
  <c r="AC88" i="2"/>
  <c r="AF88" i="2"/>
  <c r="Q89" i="2"/>
  <c r="Q90" i="2"/>
  <c r="J91" i="2"/>
  <c r="Q91" i="2"/>
  <c r="AC91" i="2"/>
  <c r="AF91" i="2"/>
  <c r="J92" i="2"/>
  <c r="Q92" i="2"/>
  <c r="AC92" i="2"/>
  <c r="AF92" i="2"/>
  <c r="J93" i="2"/>
  <c r="Q93" i="2"/>
  <c r="AC93" i="2"/>
  <c r="AF93" i="2"/>
  <c r="J94" i="2"/>
  <c r="Q94" i="2"/>
  <c r="AC94" i="2"/>
  <c r="AF94" i="2"/>
  <c r="Q95" i="2"/>
  <c r="Q96" i="2"/>
  <c r="J97" i="2"/>
  <c r="Q97" i="2"/>
  <c r="AC97" i="2"/>
  <c r="AF97" i="2"/>
  <c r="Q98" i="2"/>
  <c r="Q99" i="2"/>
  <c r="J100" i="2"/>
  <c r="Q100" i="2"/>
  <c r="AC100" i="2"/>
  <c r="AF100" i="2"/>
  <c r="J101" i="2"/>
  <c r="Q101" i="2"/>
  <c r="AC101" i="2"/>
  <c r="AF101" i="2"/>
  <c r="Q102" i="2"/>
  <c r="Q103" i="2"/>
  <c r="Q104" i="2"/>
  <c r="J105" i="2"/>
  <c r="Q105" i="2"/>
  <c r="AC105" i="2"/>
  <c r="AF105" i="2"/>
  <c r="Q106" i="2"/>
  <c r="Q107" i="2"/>
  <c r="I108" i="2"/>
  <c r="Q108" i="2"/>
  <c r="AC108" i="2"/>
  <c r="AF108" i="2"/>
  <c r="Q109" i="2"/>
  <c r="Q110" i="2"/>
  <c r="K111" i="2"/>
  <c r="Q111" i="2"/>
  <c r="AC111" i="2"/>
  <c r="AF111" i="2"/>
  <c r="Q112" i="2"/>
  <c r="K113" i="2"/>
  <c r="Q113" i="2"/>
  <c r="AC113" i="2"/>
  <c r="AF113" i="2"/>
  <c r="Q114" i="2"/>
  <c r="Q115" i="2"/>
  <c r="K116" i="2"/>
  <c r="Q116" i="2"/>
  <c r="AC116" i="2"/>
  <c r="AF116" i="2"/>
  <c r="K117" i="2"/>
  <c r="Q117" i="2"/>
  <c r="AC117" i="2"/>
  <c r="AF117" i="2"/>
  <c r="Q118" i="2"/>
  <c r="Q119" i="2"/>
  <c r="Q120" i="2"/>
  <c r="K121" i="2"/>
  <c r="Q121" i="2"/>
  <c r="AC121" i="2"/>
  <c r="AF121" i="2"/>
  <c r="Q122" i="2"/>
  <c r="Q123" i="2"/>
  <c r="AC123" i="2"/>
  <c r="AF123" i="2"/>
  <c r="K124" i="2"/>
  <c r="Q124" i="2"/>
  <c r="AC124" i="2"/>
  <c r="AF124" i="2"/>
  <c r="Q125" i="2"/>
  <c r="Q126" i="2"/>
  <c r="K127" i="2"/>
  <c r="Q127" i="2"/>
  <c r="AC127" i="2"/>
  <c r="AF127" i="2"/>
  <c r="Q128" i="2"/>
  <c r="Q129" i="2"/>
  <c r="K130" i="2"/>
  <c r="Q130" i="2"/>
  <c r="AC130" i="2"/>
  <c r="AF130" i="2"/>
  <c r="Q131" i="2"/>
  <c r="K132" i="2"/>
  <c r="Q132" i="2"/>
  <c r="AC132" i="2"/>
  <c r="AF132" i="2"/>
  <c r="Q133" i="2"/>
  <c r="Q134" i="2"/>
  <c r="Q135" i="2"/>
  <c r="K136" i="2"/>
  <c r="Q136" i="2"/>
  <c r="AC136" i="2"/>
  <c r="AF136" i="2"/>
  <c r="Q137" i="2"/>
  <c r="Q138" i="2"/>
  <c r="Q139" i="2"/>
  <c r="K140" i="2"/>
  <c r="Q140" i="2"/>
  <c r="AC140" i="2"/>
  <c r="AF140" i="2"/>
  <c r="Q141" i="2"/>
  <c r="Q142" i="2"/>
  <c r="Q143" i="2"/>
  <c r="Q144" i="2"/>
  <c r="Q145" i="2"/>
  <c r="K146" i="2"/>
  <c r="Q146" i="2"/>
  <c r="AC146" i="2"/>
  <c r="AF146" i="2"/>
  <c r="Q147" i="2"/>
  <c r="K148" i="2"/>
  <c r="Q148" i="2"/>
  <c r="AC148" i="2"/>
  <c r="AF148" i="2"/>
  <c r="Q149" i="2"/>
  <c r="Q150" i="2"/>
  <c r="K151" i="2"/>
  <c r="Q151" i="2"/>
  <c r="AC151" i="2"/>
  <c r="AF151" i="2"/>
  <c r="K152" i="2"/>
  <c r="Q152" i="2"/>
  <c r="AC152" i="2"/>
  <c r="AF152" i="2"/>
  <c r="Q153" i="2"/>
  <c r="K154" i="2"/>
  <c r="Q154" i="2"/>
  <c r="AC154" i="2"/>
  <c r="AF154" i="2"/>
  <c r="Q155" i="2"/>
  <c r="Q156" i="2"/>
  <c r="Q157" i="2"/>
  <c r="Q158" i="2"/>
  <c r="Q159" i="2"/>
  <c r="Q160" i="2"/>
  <c r="Q161" i="2"/>
  <c r="Q162" i="2"/>
  <c r="K163" i="2"/>
  <c r="Q163" i="2"/>
  <c r="AC163" i="2"/>
  <c r="AF163" i="2"/>
  <c r="Q164" i="2"/>
  <c r="K165" i="2"/>
  <c r="Q165" i="2"/>
  <c r="AC165" i="2"/>
  <c r="AF165" i="2"/>
  <c r="K166" i="2"/>
  <c r="Q166" i="2"/>
  <c r="AC166" i="2"/>
  <c r="AF166" i="2"/>
  <c r="K167" i="2"/>
  <c r="Q167" i="2"/>
  <c r="AC167" i="2"/>
  <c r="AF167" i="2"/>
  <c r="Q168" i="2"/>
  <c r="Q169" i="2"/>
  <c r="Q170" i="2"/>
  <c r="K171" i="2"/>
  <c r="Q171" i="2"/>
  <c r="AC171" i="2"/>
  <c r="AF171" i="2"/>
  <c r="Q172" i="2"/>
  <c r="K173" i="2"/>
  <c r="Q173" i="2"/>
  <c r="AC173" i="2"/>
  <c r="AF173" i="2"/>
  <c r="Q174" i="2"/>
  <c r="Q175" i="2"/>
  <c r="Q176" i="2"/>
  <c r="Q177" i="2"/>
  <c r="Q178" i="2"/>
  <c r="K179" i="2"/>
  <c r="Q179" i="2"/>
  <c r="AC179" i="2"/>
  <c r="AF179" i="2"/>
  <c r="Q180" i="2"/>
  <c r="K181" i="2"/>
  <c r="Q181" i="2"/>
  <c r="AC181" i="2"/>
  <c r="AF181" i="2"/>
  <c r="Q182" i="2"/>
  <c r="Q183" i="2"/>
  <c r="K184" i="2"/>
  <c r="Q184" i="2"/>
  <c r="AC184" i="2"/>
  <c r="AF184" i="2"/>
  <c r="K185" i="2"/>
  <c r="Q185" i="2"/>
  <c r="AC185" i="2"/>
  <c r="AF185" i="2"/>
  <c r="Q186" i="2"/>
  <c r="Q187" i="2"/>
  <c r="K188" i="2"/>
  <c r="Q188" i="2"/>
  <c r="AC188" i="2"/>
  <c r="AF188" i="2"/>
  <c r="Q189" i="2"/>
  <c r="K190" i="2"/>
  <c r="Q190" i="2"/>
  <c r="AC190" i="2"/>
  <c r="AF190" i="2"/>
  <c r="K191" i="2"/>
  <c r="Q191" i="2"/>
  <c r="AC191" i="2"/>
  <c r="AF191" i="2"/>
  <c r="K192" i="2"/>
  <c r="Q192" i="2"/>
  <c r="AC192" i="2"/>
  <c r="AF192" i="2"/>
  <c r="AK192" i="2"/>
  <c r="K193" i="2"/>
  <c r="Q193" i="2"/>
  <c r="AC193" i="2"/>
  <c r="AF193" i="2"/>
  <c r="AK193" i="2"/>
  <c r="Q194" i="2"/>
  <c r="R194" i="2"/>
  <c r="AC194" i="2"/>
  <c r="AF194" i="2"/>
  <c r="K195" i="2"/>
  <c r="Q195" i="2"/>
  <c r="AC195" i="2"/>
  <c r="AF195" i="2"/>
  <c r="K196" i="2"/>
  <c r="Q196" i="2"/>
  <c r="AC196" i="2"/>
  <c r="AF196" i="2"/>
  <c r="AK196" i="2"/>
  <c r="K197" i="2"/>
  <c r="Q197" i="2"/>
  <c r="AC197" i="2"/>
  <c r="AF197" i="2"/>
  <c r="K198" i="2"/>
  <c r="Q198" i="2"/>
  <c r="AC198" i="2"/>
  <c r="AF198" i="2"/>
  <c r="K199" i="2"/>
  <c r="Q199" i="2"/>
  <c r="AC199" i="2"/>
  <c r="AF199" i="2"/>
  <c r="K200" i="2"/>
  <c r="Q200" i="2"/>
  <c r="AC200" i="2"/>
  <c r="AF200" i="2"/>
  <c r="AK200" i="2"/>
  <c r="K201" i="2"/>
  <c r="Q201" i="2"/>
  <c r="AC201" i="2"/>
  <c r="AF201" i="2"/>
  <c r="K202" i="2"/>
  <c r="Q202" i="2"/>
  <c r="AC202" i="2"/>
  <c r="AF202" i="2"/>
  <c r="K203" i="2"/>
  <c r="Q203" i="2"/>
  <c r="AC203" i="2"/>
  <c r="AF203" i="2"/>
  <c r="K204" i="2"/>
  <c r="Q204" i="2"/>
  <c r="AC204" i="2"/>
  <c r="AF204" i="2"/>
  <c r="K205" i="2"/>
  <c r="Q205" i="2"/>
  <c r="AC205" i="2"/>
  <c r="AF205" i="2"/>
  <c r="K206" i="2"/>
  <c r="Q206" i="2"/>
  <c r="AC206" i="2"/>
  <c r="AF206" i="2"/>
  <c r="K207" i="2"/>
  <c r="Q207" i="2"/>
  <c r="AC207" i="2"/>
  <c r="AF207" i="2"/>
  <c r="K208" i="2"/>
  <c r="Q208" i="2"/>
  <c r="AC208" i="2"/>
  <c r="AF208" i="2"/>
  <c r="K209" i="2"/>
  <c r="Q209" i="2"/>
  <c r="AC209" i="2"/>
  <c r="AF209" i="2"/>
  <c r="K210" i="2"/>
  <c r="Q210" i="2"/>
  <c r="AC210" i="2"/>
  <c r="AF210" i="2"/>
  <c r="K211" i="2"/>
  <c r="Q211" i="2"/>
  <c r="AC211" i="2"/>
  <c r="AF211" i="2"/>
  <c r="K212" i="2"/>
  <c r="Q212" i="2"/>
  <c r="AC212" i="2"/>
  <c r="AF212" i="2"/>
  <c r="K213" i="2"/>
  <c r="Q213" i="2"/>
  <c r="AC213" i="2"/>
  <c r="AF213" i="2"/>
  <c r="K214" i="2"/>
  <c r="Q214" i="2"/>
  <c r="AC214" i="2"/>
  <c r="AF214" i="2"/>
  <c r="K215" i="2"/>
  <c r="Q215" i="2"/>
  <c r="AC215" i="2"/>
  <c r="AF215" i="2"/>
  <c r="K216" i="2"/>
  <c r="Q216" i="2"/>
  <c r="AC216" i="2"/>
  <c r="AF216" i="2"/>
  <c r="K217" i="2"/>
  <c r="Q217" i="2"/>
  <c r="AC217" i="2"/>
  <c r="AF217" i="2"/>
  <c r="K218" i="2"/>
  <c r="Q218" i="2"/>
  <c r="AC218" i="2"/>
  <c r="AF218" i="2"/>
  <c r="K219" i="2"/>
  <c r="Q219" i="2"/>
  <c r="AC219" i="2"/>
  <c r="AF219" i="2"/>
  <c r="K220" i="2"/>
  <c r="Q220" i="2"/>
  <c r="AC220" i="2"/>
  <c r="AF220" i="2"/>
  <c r="K221" i="2"/>
  <c r="Q221" i="2"/>
  <c r="AC221" i="2"/>
  <c r="AF221" i="2"/>
  <c r="K222" i="2"/>
  <c r="Q222" i="2"/>
  <c r="AC222" i="2"/>
  <c r="AF222" i="2"/>
  <c r="K223" i="2"/>
  <c r="Q223" i="2"/>
  <c r="AC223" i="2"/>
  <c r="AF223" i="2"/>
  <c r="K224" i="2"/>
  <c r="Q224" i="2"/>
  <c r="AC224" i="2"/>
  <c r="AF224" i="2"/>
  <c r="K225" i="2"/>
  <c r="Q225" i="2"/>
  <c r="AC225" i="2"/>
  <c r="AF225" i="2"/>
  <c r="K226" i="2"/>
  <c r="Q226" i="2"/>
  <c r="AC226" i="2"/>
  <c r="AF226" i="2"/>
  <c r="K227" i="2"/>
  <c r="Q227" i="2"/>
  <c r="AC227" i="2"/>
  <c r="AF227" i="2"/>
  <c r="K228" i="2"/>
  <c r="Q228" i="2"/>
  <c r="AC228" i="2"/>
  <c r="AF228" i="2"/>
  <c r="K229" i="2"/>
  <c r="Q229" i="2"/>
  <c r="AC229" i="2"/>
  <c r="AF229" i="2"/>
  <c r="K230" i="2"/>
  <c r="Q230" i="2"/>
  <c r="AC230" i="2"/>
  <c r="AF230" i="2"/>
  <c r="K231" i="2"/>
  <c r="Q231" i="2"/>
  <c r="AC231" i="2"/>
  <c r="AF231" i="2"/>
  <c r="K232" i="2"/>
  <c r="Q232" i="2"/>
  <c r="AC232" i="2"/>
  <c r="AF232" i="2"/>
  <c r="K233" i="2"/>
  <c r="Q233" i="2"/>
  <c r="AC233" i="2"/>
  <c r="AF233" i="2"/>
  <c r="K234" i="2"/>
  <c r="Q234" i="2"/>
  <c r="AC234" i="2"/>
  <c r="AF234" i="2"/>
  <c r="K235" i="2"/>
  <c r="Q235" i="2"/>
  <c r="AC235" i="2"/>
  <c r="AF235" i="2"/>
  <c r="K236" i="2"/>
  <c r="Q236" i="2"/>
  <c r="AC236" i="2"/>
  <c r="AF236" i="2"/>
  <c r="K237" i="2"/>
  <c r="Q237" i="2"/>
  <c r="AC237" i="2"/>
  <c r="AF237" i="2"/>
  <c r="K238" i="2"/>
  <c r="Q238" i="2"/>
  <c r="AC238" i="2"/>
  <c r="AF238" i="2"/>
  <c r="K239" i="2"/>
  <c r="Q239" i="2"/>
  <c r="AC239" i="2"/>
  <c r="AF239" i="2"/>
  <c r="K240" i="2"/>
  <c r="Q240" i="2"/>
  <c r="AC240" i="2"/>
  <c r="AF240" i="2"/>
  <c r="K241" i="2"/>
  <c r="Q241" i="2"/>
  <c r="AC241" i="2"/>
  <c r="AF241" i="2"/>
  <c r="K242" i="2"/>
  <c r="Q242" i="2"/>
  <c r="AC242" i="2"/>
  <c r="AF242" i="2"/>
  <c r="K243" i="2"/>
  <c r="Q243" i="2"/>
  <c r="AC243" i="2"/>
  <c r="AF243" i="2"/>
  <c r="K244" i="2"/>
  <c r="Q244" i="2"/>
  <c r="AC244" i="2"/>
  <c r="AF244" i="2"/>
  <c r="K245" i="2"/>
  <c r="Q245" i="2"/>
  <c r="AC245" i="2"/>
  <c r="AF245" i="2"/>
  <c r="K246" i="2"/>
  <c r="Q246" i="2"/>
  <c r="AC246" i="2"/>
  <c r="AF246" i="2"/>
  <c r="K247" i="2"/>
  <c r="Q247" i="2"/>
  <c r="AC247" i="2"/>
  <c r="AF247" i="2"/>
  <c r="K248" i="2"/>
  <c r="Q248" i="2"/>
  <c r="AC248" i="2"/>
  <c r="AF248" i="2"/>
  <c r="K249" i="2"/>
  <c r="Q249" i="2"/>
  <c r="AC249" i="2"/>
  <c r="AF249" i="2"/>
  <c r="K250" i="2"/>
  <c r="Q250" i="2"/>
  <c r="AC250" i="2"/>
  <c r="AF250" i="2"/>
  <c r="K251" i="2"/>
  <c r="Q251" i="2"/>
  <c r="AC251" i="2"/>
  <c r="AF251" i="2"/>
  <c r="K252" i="2"/>
  <c r="Q252" i="2"/>
  <c r="AC252" i="2"/>
  <c r="AF252" i="2"/>
  <c r="K253" i="2"/>
  <c r="Q253" i="2"/>
  <c r="AB253" i="2"/>
  <c r="AC253" i="2"/>
  <c r="AD253" i="2"/>
  <c r="AF253" i="2"/>
  <c r="K254" i="2"/>
  <c r="Q254" i="2"/>
  <c r="AB254" i="2"/>
  <c r="AC254" i="2"/>
  <c r="AD254" i="2"/>
  <c r="AF254" i="2"/>
  <c r="J255" i="2"/>
  <c r="Q255" i="2"/>
  <c r="AC255" i="2"/>
  <c r="AF255" i="2"/>
  <c r="J256" i="2"/>
  <c r="Q256" i="2"/>
  <c r="AC256" i="2"/>
  <c r="AF256" i="2"/>
  <c r="AC260" i="2"/>
  <c r="AF260" i="2"/>
  <c r="AC277" i="2"/>
  <c r="AF277" i="2"/>
  <c r="AC281" i="2"/>
  <c r="AF281" i="2"/>
  <c r="AC285" i="2"/>
  <c r="AF285" i="2"/>
  <c r="AC289" i="2"/>
  <c r="AF289" i="2"/>
  <c r="AC293" i="2"/>
  <c r="AF293" i="2"/>
  <c r="AB297" i="2"/>
  <c r="AC297" i="2"/>
  <c r="AD297" i="2"/>
  <c r="AF297" i="2"/>
  <c r="AB298" i="2"/>
  <c r="AC298" i="2"/>
  <c r="AD298" i="2"/>
  <c r="AF298" i="2"/>
  <c r="AB299" i="2"/>
  <c r="AC299" i="2"/>
  <c r="AD299" i="2"/>
  <c r="AF299" i="2"/>
  <c r="AB300" i="2"/>
  <c r="AC300" i="2"/>
  <c r="AD300" i="2"/>
  <c r="AF300" i="2"/>
  <c r="AB301" i="2"/>
  <c r="AC301" i="2"/>
  <c r="AD301" i="2"/>
  <c r="AF301" i="2"/>
  <c r="AB302" i="2"/>
  <c r="AC302" i="2"/>
  <c r="AD302" i="2"/>
  <c r="AF302" i="2"/>
  <c r="AB303" i="2"/>
  <c r="AC303" i="2"/>
  <c r="AD303" i="2"/>
  <c r="AF303" i="2"/>
  <c r="AB304" i="2"/>
  <c r="AC304" i="2"/>
  <c r="AD304" i="2"/>
  <c r="AF304" i="2"/>
  <c r="AB305" i="2"/>
  <c r="AC305" i="2"/>
  <c r="AD305" i="2"/>
  <c r="AF305" i="2"/>
  <c r="AB306" i="2"/>
  <c r="AC306" i="2"/>
  <c r="AD306" i="2"/>
  <c r="AF306" i="2"/>
  <c r="AB307" i="2"/>
  <c r="AC307" i="2"/>
  <c r="AD307" i="2"/>
  <c r="AF307" i="2"/>
  <c r="AB308" i="2"/>
  <c r="AC308" i="2"/>
  <c r="AD308" i="2"/>
  <c r="AF308" i="2"/>
  <c r="AB309" i="2"/>
  <c r="AC309" i="2"/>
  <c r="AD309" i="2"/>
  <c r="AF309" i="2"/>
  <c r="AB310" i="2"/>
  <c r="AC310" i="2"/>
  <c r="AD310" i="2"/>
  <c r="AF310" i="2"/>
  <c r="AB311" i="2"/>
  <c r="AC311" i="2"/>
  <c r="AD311" i="2"/>
  <c r="AF311" i="2"/>
  <c r="AB312" i="2"/>
  <c r="AC312" i="2"/>
  <c r="AD312" i="2"/>
  <c r="AF312" i="2"/>
  <c r="AB313" i="2"/>
  <c r="AC313" i="2"/>
  <c r="AD313" i="2"/>
  <c r="AF313" i="2"/>
  <c r="AB314" i="2"/>
  <c r="AC314" i="2"/>
  <c r="AD314" i="2"/>
  <c r="AF314" i="2"/>
  <c r="AB315" i="2"/>
  <c r="AC315" i="2"/>
  <c r="AD315" i="2"/>
  <c r="AF315" i="2"/>
  <c r="AB316" i="2"/>
  <c r="AC316" i="2"/>
  <c r="AD316" i="2"/>
  <c r="AF316" i="2"/>
  <c r="AB317" i="2"/>
  <c r="AC317" i="2"/>
  <c r="AD317" i="2"/>
  <c r="AF317" i="2"/>
  <c r="AB318" i="2"/>
  <c r="AC318" i="2"/>
  <c r="AD318" i="2"/>
  <c r="AF318" i="2"/>
  <c r="AB319" i="2"/>
  <c r="AC319" i="2"/>
  <c r="AD319" i="2"/>
  <c r="AF319" i="2"/>
  <c r="AB320" i="2"/>
  <c r="AC320" i="2"/>
  <c r="AD320" i="2"/>
  <c r="AF320" i="2"/>
  <c r="AB321" i="2"/>
  <c r="AC321" i="2"/>
  <c r="AD321" i="2"/>
  <c r="AF321" i="2"/>
  <c r="AB322" i="2"/>
  <c r="AC322" i="2"/>
  <c r="AD322" i="2"/>
  <c r="AF322" i="2"/>
  <c r="AB323" i="2"/>
  <c r="AC323" i="2"/>
  <c r="AD323" i="2"/>
  <c r="AF323" i="2"/>
  <c r="AB324" i="2"/>
  <c r="AC324" i="2"/>
  <c r="AD324" i="2"/>
  <c r="AF324" i="2"/>
  <c r="AB325" i="2"/>
  <c r="AC325" i="2"/>
  <c r="AD325" i="2"/>
  <c r="AF325" i="2"/>
  <c r="AB326" i="2"/>
  <c r="AC326" i="2"/>
  <c r="AD326" i="2"/>
  <c r="AF326" i="2"/>
  <c r="AB327" i="2"/>
  <c r="AC327" i="2"/>
  <c r="AD327" i="2"/>
  <c r="AF327" i="2"/>
  <c r="AB328" i="2"/>
  <c r="AC328" i="2"/>
  <c r="AD328" i="2"/>
  <c r="AF328" i="2"/>
  <c r="AB329" i="2"/>
  <c r="AC329" i="2"/>
  <c r="AD329" i="2"/>
  <c r="AF329" i="2"/>
  <c r="AB330" i="2"/>
  <c r="AC330" i="2"/>
  <c r="AD330" i="2"/>
  <c r="AF330" i="2"/>
  <c r="AB331" i="2"/>
  <c r="AC331" i="2"/>
  <c r="AD331" i="2"/>
  <c r="AF331" i="2"/>
  <c r="AB332" i="2"/>
  <c r="AC332" i="2"/>
  <c r="AD332" i="2"/>
  <c r="AF332" i="2"/>
  <c r="AB333" i="2"/>
  <c r="AC333" i="2"/>
  <c r="AD333" i="2"/>
  <c r="AF333" i="2"/>
  <c r="AB334" i="2"/>
  <c r="AC334" i="2"/>
  <c r="AD334" i="2"/>
  <c r="AF334" i="2"/>
  <c r="AB335" i="2"/>
  <c r="AC335" i="2"/>
  <c r="AD335" i="2"/>
  <c r="AF335" i="2"/>
  <c r="AB336" i="2"/>
  <c r="AC336" i="2"/>
  <c r="AD336" i="2"/>
  <c r="AF336" i="2"/>
  <c r="AB337" i="2"/>
  <c r="AC337" i="2"/>
  <c r="AD337" i="2"/>
  <c r="AF337" i="2"/>
  <c r="AB338" i="2"/>
  <c r="AC338" i="2"/>
  <c r="AD338" i="2"/>
  <c r="AF338" i="2"/>
  <c r="AB339" i="2"/>
  <c r="AC339" i="2"/>
  <c r="AD339" i="2"/>
  <c r="AF339" i="2"/>
  <c r="AB340" i="2"/>
  <c r="AC340" i="2"/>
  <c r="AD340" i="2"/>
  <c r="AF340" i="2"/>
  <c r="AB341" i="2"/>
  <c r="AC341" i="2"/>
  <c r="AD341" i="2"/>
  <c r="AF341" i="2"/>
  <c r="AB342" i="2"/>
  <c r="AC342" i="2"/>
  <c r="AD342" i="2"/>
  <c r="AF342" i="2"/>
  <c r="AB343" i="2"/>
  <c r="AC343" i="2"/>
  <c r="AD343" i="2"/>
  <c r="AF343" i="2"/>
  <c r="AB344" i="2"/>
  <c r="AC344" i="2"/>
  <c r="AD344" i="2"/>
  <c r="AF344" i="2"/>
  <c r="AB345" i="2"/>
  <c r="AC345" i="2"/>
  <c r="AD345" i="2"/>
  <c r="AF345" i="2"/>
  <c r="AB346" i="2"/>
  <c r="AC346" i="2"/>
  <c r="AD346" i="2"/>
  <c r="AF346" i="2"/>
  <c r="AB347" i="2"/>
  <c r="AC347" i="2"/>
  <c r="AD347" i="2"/>
  <c r="AF347" i="2"/>
  <c r="AB348" i="2"/>
  <c r="AC348" i="2"/>
  <c r="AD348" i="2"/>
  <c r="AF348" i="2"/>
  <c r="AB349" i="2"/>
  <c r="AC349" i="2"/>
  <c r="AD349" i="2"/>
  <c r="AF349" i="2"/>
  <c r="AB350" i="2"/>
  <c r="AC350" i="2"/>
  <c r="AD350" i="2"/>
  <c r="AF350" i="2"/>
  <c r="AB351" i="2"/>
  <c r="AC351" i="2"/>
  <c r="AD351" i="2"/>
  <c r="AF351" i="2"/>
  <c r="AB352" i="2"/>
  <c r="AC352" i="2"/>
  <c r="AD352" i="2"/>
  <c r="AF352" i="2"/>
  <c r="AB353" i="2"/>
  <c r="AC353" i="2"/>
  <c r="AD353" i="2"/>
  <c r="AF353" i="2"/>
  <c r="AB354" i="2"/>
  <c r="AC354" i="2"/>
  <c r="AD354" i="2"/>
  <c r="AF354" i="2"/>
  <c r="AB355" i="2"/>
  <c r="AC355" i="2"/>
  <c r="AD355" i="2"/>
  <c r="AF355" i="2"/>
  <c r="AB356" i="2"/>
  <c r="AC356" i="2"/>
  <c r="AD356" i="2"/>
  <c r="AF356" i="2"/>
  <c r="AB357" i="2"/>
  <c r="AC357" i="2"/>
  <c r="AD357" i="2"/>
  <c r="AF357" i="2"/>
  <c r="AB358" i="2"/>
  <c r="AC358" i="2"/>
  <c r="AD358" i="2"/>
  <c r="AF358" i="2"/>
  <c r="AB359" i="2"/>
  <c r="AC359" i="2"/>
  <c r="AD359" i="2"/>
  <c r="AF359" i="2"/>
  <c r="AB360" i="2"/>
  <c r="AC360" i="2"/>
  <c r="AD360" i="2"/>
  <c r="AF360" i="2"/>
  <c r="AB361" i="2"/>
  <c r="AC361" i="2"/>
  <c r="AD361" i="2"/>
  <c r="AF361" i="2"/>
  <c r="AB362" i="2"/>
  <c r="AC362" i="2"/>
  <c r="AD362" i="2"/>
  <c r="AF362" i="2"/>
  <c r="AB363" i="2"/>
  <c r="AC363" i="2"/>
  <c r="AD363" i="2"/>
  <c r="AF363" i="2"/>
  <c r="AB364" i="2"/>
  <c r="AC364" i="2"/>
  <c r="AD364" i="2"/>
  <c r="AF364" i="2"/>
  <c r="AB365" i="2"/>
  <c r="AC365" i="2"/>
  <c r="AD365" i="2"/>
  <c r="AF365" i="2"/>
  <c r="AB366" i="2"/>
  <c r="AC366" i="2"/>
  <c r="AD366" i="2"/>
  <c r="AF366" i="2"/>
  <c r="AB367" i="2"/>
  <c r="AC367" i="2"/>
  <c r="AD367" i="2"/>
  <c r="AF367" i="2"/>
  <c r="AB368" i="2"/>
  <c r="AC368" i="2"/>
  <c r="AD368" i="2"/>
  <c r="AF368" i="2"/>
  <c r="AB369" i="2"/>
  <c r="AC369" i="2"/>
  <c r="AD369" i="2"/>
  <c r="AF369" i="2"/>
  <c r="AB370" i="2"/>
  <c r="AC370" i="2"/>
  <c r="AD370" i="2"/>
  <c r="AF370" i="2"/>
  <c r="AB371" i="2"/>
  <c r="AC371" i="2"/>
  <c r="AD371" i="2"/>
  <c r="AF371" i="2"/>
  <c r="AB372" i="2"/>
  <c r="AC372" i="2"/>
  <c r="AD372" i="2"/>
  <c r="AF372" i="2"/>
  <c r="AB373" i="2"/>
  <c r="AC373" i="2"/>
  <c r="AD373" i="2"/>
  <c r="AF373" i="2"/>
  <c r="AB374" i="2"/>
  <c r="AC374" i="2"/>
  <c r="AD374" i="2"/>
  <c r="AF374" i="2"/>
  <c r="AB375" i="2"/>
  <c r="AC375" i="2"/>
  <c r="AD375" i="2"/>
  <c r="AF375" i="2"/>
  <c r="AB376" i="2"/>
  <c r="AC376" i="2"/>
  <c r="AD376" i="2"/>
  <c r="AF376" i="2"/>
  <c r="AB377" i="2"/>
  <c r="AC377" i="2"/>
  <c r="AD377" i="2"/>
  <c r="AF377" i="2"/>
  <c r="AB378" i="2"/>
  <c r="AC378" i="2"/>
  <c r="AD378" i="2"/>
  <c r="AF378" i="2"/>
  <c r="AB379" i="2"/>
  <c r="AC379" i="2"/>
  <c r="AD379" i="2"/>
  <c r="AF379" i="2"/>
  <c r="AB380" i="2"/>
  <c r="AC380" i="2"/>
  <c r="AD380" i="2"/>
  <c r="AF380" i="2"/>
  <c r="AB381" i="2"/>
  <c r="AC381" i="2"/>
  <c r="AD381" i="2"/>
  <c r="AF381" i="2"/>
  <c r="AB382" i="2"/>
  <c r="AC382" i="2"/>
  <c r="AD382" i="2"/>
  <c r="AF382" i="2"/>
  <c r="AB383" i="2"/>
  <c r="AC383" i="2"/>
  <c r="AD383" i="2"/>
  <c r="AF383" i="2"/>
  <c r="AB384" i="2"/>
  <c r="AC384" i="2"/>
  <c r="AD384" i="2"/>
  <c r="AF384" i="2"/>
  <c r="AB385" i="2"/>
  <c r="AC385" i="2"/>
  <c r="AD385" i="2"/>
  <c r="AF385" i="2"/>
  <c r="AB386" i="2"/>
  <c r="AC386" i="2"/>
  <c r="AD386" i="2"/>
  <c r="AF386" i="2"/>
  <c r="AB387" i="2"/>
  <c r="AC387" i="2"/>
  <c r="AD387" i="2"/>
  <c r="AF387" i="2"/>
  <c r="AB388" i="2"/>
  <c r="AC388" i="2"/>
  <c r="AD388" i="2"/>
  <c r="AF388" i="2"/>
  <c r="AB389" i="2"/>
  <c r="AC389" i="2"/>
  <c r="AD389" i="2"/>
  <c r="AF389" i="2"/>
  <c r="AB390" i="2"/>
  <c r="AC390" i="2"/>
  <c r="AD390" i="2"/>
  <c r="AF390" i="2"/>
  <c r="AB391" i="2"/>
  <c r="AC391" i="2"/>
  <c r="AD391" i="2"/>
  <c r="AF391" i="2"/>
  <c r="AB392" i="2"/>
  <c r="AC392" i="2"/>
  <c r="AD392" i="2"/>
  <c r="AF392" i="2"/>
  <c r="AB393" i="2"/>
  <c r="AC393" i="2"/>
  <c r="AD393" i="2"/>
  <c r="AF393" i="2"/>
  <c r="AB394" i="2"/>
  <c r="AC394" i="2"/>
  <c r="AD394" i="2"/>
  <c r="AF394" i="2"/>
  <c r="AB395" i="2"/>
  <c r="AC395" i="2"/>
  <c r="AD395" i="2"/>
  <c r="AF395" i="2"/>
  <c r="AB396" i="2"/>
  <c r="AC396" i="2"/>
  <c r="AD396" i="2"/>
  <c r="AF396" i="2"/>
  <c r="AB397" i="2"/>
  <c r="AC397" i="2"/>
  <c r="AD397" i="2"/>
  <c r="AF397" i="2"/>
  <c r="AB398" i="2"/>
  <c r="AC398" i="2"/>
  <c r="AD398" i="2"/>
  <c r="AF398" i="2"/>
  <c r="AB399" i="2"/>
  <c r="AC399" i="2"/>
  <c r="AD399" i="2"/>
  <c r="AF399" i="2"/>
  <c r="AB400" i="2"/>
  <c r="AC400" i="2"/>
  <c r="AD400" i="2"/>
  <c r="AF400" i="2"/>
  <c r="AB401" i="2"/>
  <c r="AC401" i="2"/>
  <c r="AD401" i="2"/>
  <c r="AF401" i="2"/>
  <c r="AB402" i="2"/>
  <c r="AC402" i="2"/>
  <c r="AD402" i="2"/>
  <c r="AF402" i="2"/>
  <c r="AB403" i="2"/>
  <c r="AC403" i="2"/>
  <c r="AD403" i="2"/>
  <c r="AF403" i="2"/>
  <c r="AB404" i="2"/>
  <c r="AC404" i="2"/>
  <c r="AD404" i="2"/>
  <c r="AF404" i="2"/>
  <c r="AB405" i="2"/>
  <c r="AC405" i="2"/>
  <c r="AD405" i="2"/>
  <c r="AF405" i="2"/>
  <c r="AB406" i="2"/>
  <c r="AC406" i="2"/>
  <c r="AD406" i="2"/>
  <c r="AF406" i="2"/>
  <c r="AB407" i="2"/>
  <c r="AC407" i="2"/>
  <c r="AD407" i="2"/>
  <c r="AF407" i="2"/>
  <c r="AB408" i="2"/>
  <c r="AC408" i="2"/>
  <c r="AD408" i="2"/>
  <c r="AF408" i="2"/>
  <c r="AB409" i="2"/>
  <c r="AC409" i="2"/>
  <c r="AD409" i="2"/>
  <c r="AF409" i="2"/>
  <c r="AB410" i="2"/>
  <c r="AC410" i="2"/>
  <c r="AD410" i="2"/>
  <c r="AF410" i="2"/>
  <c r="AB411" i="2"/>
  <c r="AC411" i="2"/>
  <c r="AD411" i="2"/>
  <c r="AF411" i="2"/>
  <c r="AB412" i="2"/>
  <c r="AC412" i="2"/>
  <c r="AD412" i="2"/>
  <c r="AF412" i="2"/>
  <c r="AB413" i="2"/>
  <c r="AC413" i="2"/>
  <c r="AD413" i="2"/>
  <c r="AF413" i="2"/>
  <c r="AB414" i="2"/>
  <c r="AC414" i="2"/>
  <c r="AD414" i="2"/>
  <c r="AF414" i="2"/>
  <c r="AB415" i="2"/>
  <c r="AC415" i="2"/>
  <c r="AD415" i="2"/>
  <c r="AF415" i="2"/>
  <c r="AB416" i="2"/>
  <c r="AC416" i="2"/>
  <c r="AD416" i="2"/>
  <c r="AF416" i="2"/>
  <c r="AB417" i="2"/>
  <c r="AC417" i="2"/>
  <c r="AD417" i="2"/>
  <c r="AF417" i="2"/>
  <c r="AB418" i="2"/>
  <c r="AC418" i="2"/>
  <c r="AD418" i="2"/>
  <c r="AF418" i="2"/>
  <c r="AB419" i="2"/>
  <c r="AC419" i="2"/>
  <c r="AD419" i="2"/>
  <c r="AF419" i="2"/>
  <c r="AB420" i="2"/>
  <c r="AC420" i="2"/>
  <c r="AD420" i="2"/>
  <c r="AF420" i="2"/>
  <c r="AB421" i="2"/>
  <c r="AC421" i="2"/>
  <c r="AD421" i="2"/>
  <c r="AF421" i="2"/>
  <c r="AB422" i="2"/>
  <c r="AC422" i="2"/>
  <c r="AD422" i="2"/>
  <c r="AF422" i="2"/>
  <c r="AB423" i="2"/>
  <c r="AC423" i="2"/>
  <c r="AD423" i="2"/>
  <c r="AF423" i="2"/>
  <c r="AB424" i="2"/>
  <c r="AC424" i="2"/>
  <c r="AD424" i="2"/>
  <c r="AF424" i="2"/>
  <c r="AB425" i="2"/>
  <c r="AC425" i="2"/>
  <c r="AD425" i="2"/>
  <c r="AF425" i="2"/>
  <c r="AB426" i="2"/>
  <c r="AC426" i="2"/>
  <c r="AD426" i="2"/>
  <c r="AF426" i="2"/>
  <c r="AB427" i="2"/>
  <c r="AC427" i="2"/>
  <c r="AD427" i="2"/>
  <c r="AF427" i="2"/>
  <c r="AB428" i="2"/>
  <c r="AC428" i="2"/>
  <c r="AD428" i="2"/>
  <c r="AF428" i="2"/>
  <c r="AB429" i="2"/>
  <c r="AC429" i="2"/>
  <c r="AD429" i="2"/>
  <c r="AF429" i="2"/>
  <c r="AB430" i="2"/>
  <c r="AC430" i="2"/>
  <c r="AD430" i="2"/>
  <c r="AF430" i="2"/>
  <c r="AB431" i="2"/>
  <c r="AC431" i="2"/>
  <c r="AD431" i="2"/>
  <c r="AF431" i="2"/>
  <c r="AB432" i="2"/>
  <c r="AC432" i="2"/>
  <c r="AD432" i="2"/>
  <c r="AF432" i="2"/>
  <c r="AB433" i="2"/>
  <c r="AC433" i="2"/>
  <c r="AD433" i="2"/>
  <c r="AF433" i="2"/>
  <c r="AB434" i="2"/>
  <c r="AC434" i="2"/>
  <c r="AD434" i="2"/>
  <c r="AF434" i="2"/>
  <c r="AB435" i="2"/>
  <c r="AC435" i="2"/>
  <c r="AD435" i="2"/>
  <c r="AF435" i="2"/>
  <c r="AB436" i="2"/>
  <c r="AC436" i="2"/>
  <c r="AD436" i="2"/>
  <c r="AF436" i="2"/>
  <c r="AB437" i="2"/>
  <c r="AC437" i="2"/>
  <c r="AD437" i="2"/>
  <c r="AF437" i="2"/>
  <c r="AB438" i="2"/>
  <c r="AC438" i="2"/>
  <c r="AD438" i="2"/>
  <c r="AF438" i="2"/>
  <c r="AB439" i="2"/>
  <c r="AC439" i="2"/>
  <c r="AD439" i="2"/>
  <c r="AF439" i="2"/>
  <c r="AB440" i="2"/>
  <c r="AC440" i="2"/>
  <c r="AD440" i="2"/>
  <c r="AF440" i="2"/>
  <c r="AB441" i="2"/>
  <c r="AC441" i="2"/>
  <c r="AD441" i="2"/>
  <c r="AF441" i="2"/>
  <c r="AB442" i="2"/>
  <c r="AC442" i="2"/>
  <c r="AD442" i="2"/>
  <c r="AF442" i="2"/>
  <c r="AB443" i="2"/>
  <c r="AC443" i="2"/>
  <c r="AD443" i="2"/>
  <c r="AF443" i="2"/>
  <c r="AB444" i="2"/>
  <c r="AC444" i="2"/>
  <c r="AD444" i="2"/>
  <c r="AF444" i="2"/>
  <c r="AB445" i="2"/>
  <c r="AC445" i="2"/>
  <c r="AD445" i="2"/>
  <c r="AF445" i="2"/>
  <c r="AB446" i="2"/>
  <c r="AC446" i="2"/>
  <c r="AD446" i="2"/>
  <c r="AF446" i="2"/>
  <c r="AB447" i="2"/>
  <c r="AC447" i="2"/>
  <c r="AD447" i="2"/>
  <c r="AF447" i="2"/>
  <c r="AB448" i="2"/>
  <c r="AC448" i="2"/>
  <c r="AD448" i="2"/>
  <c r="AF448" i="2"/>
  <c r="AB449" i="2"/>
  <c r="AC449" i="2"/>
  <c r="AD449" i="2"/>
  <c r="AF449" i="2"/>
  <c r="AB450" i="2"/>
  <c r="AC450" i="2"/>
  <c r="AD450" i="2"/>
  <c r="AF450" i="2"/>
  <c r="AB451" i="2"/>
  <c r="AC451" i="2"/>
  <c r="AD451" i="2"/>
  <c r="AF451" i="2"/>
  <c r="AB452" i="2"/>
  <c r="AC452" i="2"/>
  <c r="AD452" i="2"/>
  <c r="AF452" i="2"/>
  <c r="AB453" i="2"/>
  <c r="AC453" i="2"/>
  <c r="AD453" i="2"/>
  <c r="AF453" i="2"/>
  <c r="AB454" i="2"/>
  <c r="AC454" i="2"/>
  <c r="AD454" i="2"/>
  <c r="AF454" i="2"/>
  <c r="AB455" i="2"/>
  <c r="AC455" i="2"/>
  <c r="AD455" i="2"/>
  <c r="AF455" i="2"/>
  <c r="AB456" i="2"/>
  <c r="AC456" i="2"/>
  <c r="AD456" i="2"/>
  <c r="AF456" i="2"/>
  <c r="AB457" i="2"/>
  <c r="AC457" i="2"/>
  <c r="AD457" i="2"/>
  <c r="AF457" i="2"/>
  <c r="AB458" i="2"/>
  <c r="AC458" i="2"/>
  <c r="AD458" i="2"/>
  <c r="AF458" i="2"/>
  <c r="AB459" i="2"/>
  <c r="AC459" i="2"/>
  <c r="AD459" i="2"/>
  <c r="AF459" i="2"/>
  <c r="AB460" i="2"/>
  <c r="AC460" i="2"/>
  <c r="AD460" i="2"/>
  <c r="AF460" i="2"/>
  <c r="AB461" i="2"/>
  <c r="AC461" i="2"/>
  <c r="AD461" i="2"/>
  <c r="AF461" i="2"/>
  <c r="AB462" i="2"/>
  <c r="AC462" i="2"/>
  <c r="AD462" i="2"/>
  <c r="AF462" i="2"/>
  <c r="AB463" i="2"/>
  <c r="AC463" i="2"/>
  <c r="AD463" i="2"/>
  <c r="AF463" i="2"/>
  <c r="AB464" i="2"/>
  <c r="AC464" i="2"/>
  <c r="AD464" i="2"/>
  <c r="AF464" i="2"/>
  <c r="AB465" i="2"/>
  <c r="AC465" i="2"/>
  <c r="AD465" i="2"/>
  <c r="AF465" i="2"/>
  <c r="AB466" i="2"/>
  <c r="AC466" i="2"/>
  <c r="AD466" i="2"/>
  <c r="AF466" i="2"/>
  <c r="AB467" i="2"/>
  <c r="AC467" i="2"/>
  <c r="AD467" i="2"/>
  <c r="AF467" i="2"/>
  <c r="AB468" i="2"/>
  <c r="AC468" i="2"/>
  <c r="AD468" i="2"/>
  <c r="AF468" i="2"/>
  <c r="AB469" i="2"/>
  <c r="AC469" i="2"/>
  <c r="AD469" i="2"/>
  <c r="AF469" i="2"/>
  <c r="AB470" i="2"/>
  <c r="AC470" i="2"/>
  <c r="AD470" i="2"/>
  <c r="AF470" i="2"/>
  <c r="AB471" i="2"/>
  <c r="AC471" i="2"/>
  <c r="AD471" i="2"/>
  <c r="AF471" i="2"/>
  <c r="AB472" i="2"/>
  <c r="AC472" i="2"/>
  <c r="AD472" i="2"/>
  <c r="AF472" i="2"/>
  <c r="AB473" i="2"/>
  <c r="AC473" i="2"/>
  <c r="AD473" i="2"/>
  <c r="AF473" i="2"/>
  <c r="AB474" i="2"/>
  <c r="AC474" i="2"/>
  <c r="AD474" i="2"/>
  <c r="AF474" i="2"/>
  <c r="AB475" i="2"/>
  <c r="AC475" i="2"/>
  <c r="AD475" i="2"/>
  <c r="AF475" i="2"/>
  <c r="AB476" i="2"/>
  <c r="AC476" i="2"/>
  <c r="AD476" i="2"/>
  <c r="AF476" i="2"/>
  <c r="AB477" i="2"/>
  <c r="AC477" i="2"/>
  <c r="AD477" i="2"/>
  <c r="AF477" i="2"/>
  <c r="AB478" i="2"/>
  <c r="AC478" i="2"/>
  <c r="AD478" i="2"/>
  <c r="AF478" i="2"/>
  <c r="AB479" i="2"/>
  <c r="AC479" i="2"/>
  <c r="AD479" i="2"/>
  <c r="AF479" i="2"/>
  <c r="AB480" i="2"/>
  <c r="AC480" i="2"/>
  <c r="AD480" i="2"/>
  <c r="AF480" i="2"/>
  <c r="AB481" i="2"/>
  <c r="AC481" i="2"/>
  <c r="AD481" i="2"/>
  <c r="AF481" i="2"/>
  <c r="AB482" i="2"/>
  <c r="AC482" i="2"/>
  <c r="AD482" i="2"/>
  <c r="AF482" i="2"/>
  <c r="AB483" i="2"/>
  <c r="AC483" i="2"/>
  <c r="AD483" i="2"/>
  <c r="AF483" i="2"/>
  <c r="AB484" i="2"/>
  <c r="AC484" i="2"/>
  <c r="AD484" i="2"/>
  <c r="AF484" i="2"/>
  <c r="AB485" i="2"/>
  <c r="AC485" i="2"/>
  <c r="AD485" i="2"/>
  <c r="AF485" i="2"/>
  <c r="AB486" i="2"/>
  <c r="AC486" i="2"/>
  <c r="AD486" i="2"/>
  <c r="AF486" i="2"/>
  <c r="AB487" i="2"/>
  <c r="AC487" i="2"/>
  <c r="AD487" i="2"/>
  <c r="AF487" i="2"/>
  <c r="AB488" i="2"/>
  <c r="AC488" i="2"/>
  <c r="AD488" i="2"/>
  <c r="AF488" i="2"/>
  <c r="AB489" i="2"/>
  <c r="AC489" i="2"/>
  <c r="AD489" i="2"/>
  <c r="AF489" i="2"/>
  <c r="AB490" i="2"/>
  <c r="AC490" i="2"/>
  <c r="AD490" i="2"/>
  <c r="AF490" i="2"/>
  <c r="AB491" i="2"/>
  <c r="AC491" i="2"/>
  <c r="AD491" i="2"/>
  <c r="AF491" i="2"/>
  <c r="AB492" i="2"/>
  <c r="AC492" i="2"/>
  <c r="AD492" i="2"/>
  <c r="AF492" i="2"/>
  <c r="AB493" i="2"/>
  <c r="AC493" i="2"/>
  <c r="AD493" i="2"/>
  <c r="AF493" i="2"/>
  <c r="AB494" i="2"/>
  <c r="AC494" i="2"/>
  <c r="AD494" i="2"/>
  <c r="AF494" i="2"/>
  <c r="AB495" i="2"/>
  <c r="AC495" i="2"/>
  <c r="AD495" i="2"/>
  <c r="AF495" i="2"/>
  <c r="AB496" i="2"/>
  <c r="AC496" i="2"/>
  <c r="AD496" i="2"/>
  <c r="AF496" i="2"/>
  <c r="AB497" i="2"/>
  <c r="AC497" i="2"/>
  <c r="AD497" i="2"/>
  <c r="AF497" i="2"/>
  <c r="AB498" i="2"/>
  <c r="AC498" i="2"/>
  <c r="AD498" i="2"/>
  <c r="AF498" i="2"/>
  <c r="AB499" i="2"/>
  <c r="AC499" i="2"/>
  <c r="AD499" i="2"/>
  <c r="AF499" i="2"/>
  <c r="AB500" i="2"/>
  <c r="AC500" i="2"/>
  <c r="AD500" i="2"/>
  <c r="AF500" i="2"/>
  <c r="AB501" i="2"/>
  <c r="AC501" i="2"/>
  <c r="AD501" i="2"/>
  <c r="AF501" i="2"/>
  <c r="AB502" i="2"/>
  <c r="AC502" i="2"/>
  <c r="AD502" i="2"/>
  <c r="AF502" i="2"/>
  <c r="AB503" i="2"/>
  <c r="AC503" i="2"/>
  <c r="AD503" i="2"/>
  <c r="AF503" i="2"/>
  <c r="AB504" i="2"/>
  <c r="AC504" i="2"/>
  <c r="AD504" i="2"/>
  <c r="AF504" i="2"/>
  <c r="AB505" i="2"/>
  <c r="AC505" i="2"/>
  <c r="AD505" i="2"/>
  <c r="AF505" i="2"/>
  <c r="AB506" i="2"/>
  <c r="AC506" i="2"/>
  <c r="AD506" i="2"/>
  <c r="AF506" i="2"/>
  <c r="AB507" i="2"/>
  <c r="AC507" i="2"/>
  <c r="AD507" i="2"/>
  <c r="AF507" i="2"/>
  <c r="AB508" i="2"/>
  <c r="AC508" i="2"/>
  <c r="AD508" i="2"/>
  <c r="AF508" i="2"/>
  <c r="AB509" i="2"/>
  <c r="AC509" i="2"/>
  <c r="AD509" i="2"/>
  <c r="AF509" i="2"/>
  <c r="AB510" i="2"/>
  <c r="AC510" i="2"/>
  <c r="AD510" i="2"/>
  <c r="AF510" i="2"/>
  <c r="AB511" i="2"/>
  <c r="AC511" i="2"/>
  <c r="AD511" i="2"/>
  <c r="AF511" i="2"/>
  <c r="AB512" i="2"/>
  <c r="AC512" i="2"/>
  <c r="AD512" i="2"/>
  <c r="AF512" i="2"/>
  <c r="AB513" i="2"/>
  <c r="AC513" i="2"/>
  <c r="AD513" i="2"/>
  <c r="AF513" i="2"/>
  <c r="AB514" i="2"/>
  <c r="AC514" i="2"/>
  <c r="AD514" i="2"/>
  <c r="AF514" i="2"/>
  <c r="AB515" i="2"/>
  <c r="AC515" i="2"/>
  <c r="AD515" i="2"/>
  <c r="AF515" i="2"/>
  <c r="AB516" i="2"/>
  <c r="AC516" i="2"/>
  <c r="AD516" i="2"/>
  <c r="AF516" i="2"/>
  <c r="AB517" i="2"/>
  <c r="AC517" i="2"/>
  <c r="AD517" i="2"/>
  <c r="AF517" i="2"/>
  <c r="AB518" i="2"/>
  <c r="AC518" i="2"/>
  <c r="AD518" i="2"/>
  <c r="AF518" i="2"/>
  <c r="AB519" i="2"/>
  <c r="AC519" i="2"/>
  <c r="AD519" i="2"/>
  <c r="AF519" i="2"/>
  <c r="AB520" i="2"/>
  <c r="AC520" i="2"/>
  <c r="AD520" i="2"/>
  <c r="AF520" i="2"/>
  <c r="AB521" i="2"/>
  <c r="AC521" i="2"/>
  <c r="AD521" i="2"/>
  <c r="AF521" i="2"/>
  <c r="AB522" i="2"/>
  <c r="AC522" i="2"/>
  <c r="AD522" i="2"/>
  <c r="AF522" i="2"/>
  <c r="AB523" i="2"/>
  <c r="AC523" i="2"/>
  <c r="AD523" i="2"/>
  <c r="AF523" i="2"/>
  <c r="AB524" i="2"/>
  <c r="AC524" i="2"/>
  <c r="AD524" i="2"/>
  <c r="AF524" i="2"/>
  <c r="AB525" i="2"/>
  <c r="AC525" i="2"/>
  <c r="AD525" i="2"/>
  <c r="AF525" i="2"/>
  <c r="AB526" i="2"/>
  <c r="AC526" i="2"/>
  <c r="AD526" i="2"/>
  <c r="AF526" i="2"/>
  <c r="AB527" i="2"/>
  <c r="AC527" i="2"/>
  <c r="AD527" i="2"/>
  <c r="AF527" i="2"/>
  <c r="AB528" i="2"/>
  <c r="AC528" i="2"/>
  <c r="AD528" i="2"/>
  <c r="AF528" i="2"/>
  <c r="AB529" i="2"/>
  <c r="AC529" i="2"/>
  <c r="AD529" i="2"/>
  <c r="AF529" i="2"/>
  <c r="AB530" i="2"/>
  <c r="AC530" i="2"/>
  <c r="AD530" i="2"/>
  <c r="AF530" i="2"/>
  <c r="AB531" i="2"/>
  <c r="AC531" i="2"/>
  <c r="AD531" i="2"/>
  <c r="AF531" i="2"/>
  <c r="AB532" i="2"/>
  <c r="AC532" i="2"/>
  <c r="AD532" i="2"/>
  <c r="AF532" i="2"/>
  <c r="AB533" i="2"/>
  <c r="AC533" i="2"/>
  <c r="AD533" i="2"/>
  <c r="AF533" i="2"/>
  <c r="AB534" i="2"/>
  <c r="AC534" i="2"/>
  <c r="AD534" i="2"/>
  <c r="AF534" i="2"/>
  <c r="AB535" i="2"/>
  <c r="AC535" i="2"/>
  <c r="AD535" i="2"/>
  <c r="AF535" i="2"/>
  <c r="AB536" i="2"/>
  <c r="AC536" i="2"/>
  <c r="AD536" i="2"/>
  <c r="AF536" i="2"/>
  <c r="AB537" i="2"/>
  <c r="AC537" i="2"/>
  <c r="AD537" i="2"/>
  <c r="AF537" i="2"/>
  <c r="AB538" i="2"/>
  <c r="AC538" i="2"/>
  <c r="AD538" i="2"/>
  <c r="AF538" i="2"/>
  <c r="AB539" i="2"/>
  <c r="AC539" i="2"/>
  <c r="AD539" i="2"/>
  <c r="AF539" i="2"/>
  <c r="AB540" i="2"/>
  <c r="AC540" i="2"/>
  <c r="AD540" i="2"/>
  <c r="AF540" i="2"/>
  <c r="AB541" i="2"/>
  <c r="AC541" i="2"/>
  <c r="AD541" i="2"/>
  <c r="AF541" i="2"/>
  <c r="AB542" i="2"/>
  <c r="AC542" i="2"/>
  <c r="AD542" i="2"/>
  <c r="AF542" i="2"/>
  <c r="AB543" i="2"/>
  <c r="AC543" i="2"/>
  <c r="AD543" i="2"/>
  <c r="AF543" i="2"/>
  <c r="AB544" i="2"/>
  <c r="AC544" i="2"/>
  <c r="AD544" i="2"/>
  <c r="AF544" i="2"/>
  <c r="AB545" i="2"/>
  <c r="AC545" i="2"/>
  <c r="AD545" i="2"/>
  <c r="AF545" i="2"/>
  <c r="AB546" i="2"/>
  <c r="AC546" i="2"/>
  <c r="AD546" i="2"/>
  <c r="AF546" i="2"/>
  <c r="AB547" i="2"/>
  <c r="AC547" i="2"/>
  <c r="AD547" i="2"/>
  <c r="AF547" i="2"/>
  <c r="AB548" i="2"/>
  <c r="AC548" i="2"/>
  <c r="AD548" i="2"/>
  <c r="AF548" i="2"/>
  <c r="AB549" i="2"/>
  <c r="AC549" i="2"/>
  <c r="AD549" i="2"/>
  <c r="AF549" i="2"/>
  <c r="AB550" i="2"/>
  <c r="AC550" i="2"/>
  <c r="AD550" i="2"/>
  <c r="AF550" i="2"/>
  <c r="AB551" i="2"/>
  <c r="AC551" i="2"/>
  <c r="AD551" i="2"/>
  <c r="AF551" i="2"/>
  <c r="AB552" i="2"/>
  <c r="AC552" i="2"/>
  <c r="AD552" i="2"/>
  <c r="AF552" i="2"/>
  <c r="AB553" i="2"/>
  <c r="AC553" i="2"/>
  <c r="AD553" i="2"/>
  <c r="AF553" i="2"/>
  <c r="AB554" i="2"/>
  <c r="AC554" i="2"/>
  <c r="AD554" i="2"/>
  <c r="AF554" i="2"/>
  <c r="AB555" i="2"/>
  <c r="AC555" i="2"/>
  <c r="AD555" i="2"/>
  <c r="AF555" i="2"/>
  <c r="AB556" i="2"/>
  <c r="AC556" i="2"/>
  <c r="AD556" i="2"/>
  <c r="AF556" i="2"/>
  <c r="AB557" i="2"/>
  <c r="AC557" i="2"/>
  <c r="AD557" i="2"/>
  <c r="AF557" i="2"/>
  <c r="AB558" i="2"/>
  <c r="AC558" i="2"/>
  <c r="AD558" i="2"/>
  <c r="AF558" i="2"/>
  <c r="AB559" i="2"/>
  <c r="AC559" i="2"/>
  <c r="AD559" i="2"/>
  <c r="AF559" i="2"/>
  <c r="AB560" i="2"/>
  <c r="AC560" i="2"/>
  <c r="AD560" i="2"/>
  <c r="AF560" i="2"/>
  <c r="AB561" i="2"/>
  <c r="AC561" i="2"/>
  <c r="AD561" i="2"/>
  <c r="AF561" i="2"/>
  <c r="AB562" i="2"/>
  <c r="AC562" i="2"/>
  <c r="AD562" i="2"/>
  <c r="AF562" i="2"/>
  <c r="AB563" i="2"/>
  <c r="AC563" i="2"/>
  <c r="AD563" i="2"/>
  <c r="AF563" i="2"/>
  <c r="AB564" i="2"/>
  <c r="AC564" i="2"/>
  <c r="AD564" i="2"/>
  <c r="AF564" i="2"/>
  <c r="AB565" i="2"/>
  <c r="AC565" i="2"/>
  <c r="AD565" i="2"/>
  <c r="AF565" i="2"/>
  <c r="AB566" i="2"/>
  <c r="AC566" i="2"/>
  <c r="AD566" i="2"/>
  <c r="AF566" i="2"/>
  <c r="AB567" i="2"/>
  <c r="AC567" i="2"/>
  <c r="AD567" i="2"/>
  <c r="AF567" i="2"/>
  <c r="AB568" i="2"/>
  <c r="AC568" i="2"/>
  <c r="AD568" i="2"/>
  <c r="AF568" i="2"/>
  <c r="AB569" i="2"/>
  <c r="AC569" i="2"/>
  <c r="AD569" i="2"/>
  <c r="AF569" i="2"/>
  <c r="AB570" i="2"/>
  <c r="AC570" i="2"/>
  <c r="AD570" i="2"/>
  <c r="AF570" i="2"/>
  <c r="AB571" i="2"/>
  <c r="AC571" i="2"/>
  <c r="AD571" i="2"/>
  <c r="AF571" i="2"/>
  <c r="AB572" i="2"/>
  <c r="AC572" i="2"/>
  <c r="AD572" i="2"/>
  <c r="AF572" i="2"/>
  <c r="AB573" i="2"/>
  <c r="AC573" i="2"/>
  <c r="AD573" i="2"/>
  <c r="AF573" i="2"/>
  <c r="AB574" i="2"/>
  <c r="AC574" i="2"/>
  <c r="AD574" i="2"/>
  <c r="AF574" i="2"/>
  <c r="AB575" i="2"/>
  <c r="AC575" i="2"/>
  <c r="AD575" i="2"/>
  <c r="AF575" i="2"/>
  <c r="AB576" i="2"/>
  <c r="AC576" i="2"/>
  <c r="AD576" i="2"/>
  <c r="AF576" i="2"/>
  <c r="AB577" i="2"/>
  <c r="AC577" i="2"/>
  <c r="AD577" i="2"/>
  <c r="AF577" i="2"/>
  <c r="AB578" i="2"/>
  <c r="AC578" i="2"/>
  <c r="AD578" i="2"/>
  <c r="AF578" i="2"/>
  <c r="AB579" i="2"/>
  <c r="AC579" i="2"/>
  <c r="AD579" i="2"/>
  <c r="AF579" i="2"/>
  <c r="AB580" i="2"/>
  <c r="AC580" i="2"/>
  <c r="AD580" i="2"/>
  <c r="AF580" i="2"/>
  <c r="AB581" i="2"/>
  <c r="AC581" i="2"/>
  <c r="AD581" i="2"/>
  <c r="AF581" i="2"/>
  <c r="AB582" i="2"/>
  <c r="AC582" i="2"/>
  <c r="AD582" i="2"/>
  <c r="AF582" i="2"/>
  <c r="AB583" i="2"/>
  <c r="AC583" i="2"/>
  <c r="AD583" i="2"/>
  <c r="AF583" i="2"/>
  <c r="AB584" i="2"/>
  <c r="AC584" i="2"/>
  <c r="AD584" i="2"/>
  <c r="AF584" i="2"/>
  <c r="AB585" i="2"/>
  <c r="AC585" i="2"/>
  <c r="AD585" i="2"/>
  <c r="AF585" i="2"/>
  <c r="AB586" i="2"/>
  <c r="AC586" i="2"/>
  <c r="AD586" i="2"/>
  <c r="AF586" i="2"/>
  <c r="AB587" i="2"/>
  <c r="AC587" i="2"/>
  <c r="AD587" i="2"/>
  <c r="AF587" i="2"/>
  <c r="AB588" i="2"/>
  <c r="AC588" i="2"/>
  <c r="AD588" i="2"/>
  <c r="AF588" i="2"/>
  <c r="AB589" i="2"/>
  <c r="AC589" i="2"/>
  <c r="AD589" i="2"/>
  <c r="AF589" i="2"/>
  <c r="AB590" i="2"/>
  <c r="AC590" i="2"/>
  <c r="AD590" i="2"/>
  <c r="AF590" i="2"/>
  <c r="AB591" i="2"/>
  <c r="AC591" i="2"/>
  <c r="AD591" i="2"/>
  <c r="AF591" i="2"/>
  <c r="AB592" i="2"/>
  <c r="AC592" i="2"/>
  <c r="AD592" i="2"/>
  <c r="AF592" i="2"/>
  <c r="AB593" i="2"/>
  <c r="AC593" i="2"/>
  <c r="AD593" i="2"/>
  <c r="AF593" i="2"/>
  <c r="AB594" i="2"/>
  <c r="AC594" i="2"/>
  <c r="AD594" i="2"/>
  <c r="AF594" i="2"/>
  <c r="AB595" i="2"/>
  <c r="AC595" i="2"/>
  <c r="AD595" i="2"/>
  <c r="AF595" i="2"/>
  <c r="AB596" i="2"/>
  <c r="AC596" i="2"/>
  <c r="AD596" i="2"/>
  <c r="AF596" i="2"/>
  <c r="AB597" i="2"/>
  <c r="AC597" i="2"/>
  <c r="AD597" i="2"/>
  <c r="AF597" i="2"/>
  <c r="AB598" i="2"/>
  <c r="AC598" i="2"/>
  <c r="AD598" i="2"/>
  <c r="AF598" i="2"/>
  <c r="AB599" i="2"/>
  <c r="AC599" i="2"/>
  <c r="AD599" i="2"/>
  <c r="AF599" i="2"/>
  <c r="AB600" i="2"/>
  <c r="AC600" i="2"/>
  <c r="AD600" i="2"/>
  <c r="AF600" i="2"/>
  <c r="AB601" i="2"/>
  <c r="AC601" i="2"/>
  <c r="AD601" i="2"/>
  <c r="AF601" i="2"/>
  <c r="AB602" i="2"/>
  <c r="AC602" i="2"/>
  <c r="AD602" i="2"/>
  <c r="AF602" i="2"/>
  <c r="AB603" i="2"/>
  <c r="AC603" i="2"/>
  <c r="AD603" i="2"/>
  <c r="AF603" i="2"/>
  <c r="AB604" i="2"/>
  <c r="AC604" i="2"/>
  <c r="AD604" i="2"/>
  <c r="AF604" i="2"/>
  <c r="AB605" i="2"/>
  <c r="AC605" i="2"/>
  <c r="AD605" i="2"/>
  <c r="AF605" i="2"/>
  <c r="AB606" i="2"/>
  <c r="AC606" i="2"/>
  <c r="AD606" i="2"/>
  <c r="AF606" i="2"/>
  <c r="AB607" i="2"/>
  <c r="AC607" i="2"/>
  <c r="AD607" i="2"/>
  <c r="AF607" i="2"/>
  <c r="AB608" i="2"/>
  <c r="AC608" i="2"/>
  <c r="AD608" i="2"/>
  <c r="AF608" i="2"/>
  <c r="AB609" i="2"/>
  <c r="AC609" i="2"/>
  <c r="AD609" i="2"/>
  <c r="AF609" i="2"/>
  <c r="AB610" i="2"/>
  <c r="AC610" i="2"/>
  <c r="AD610" i="2"/>
  <c r="AF610" i="2"/>
  <c r="AB611" i="2"/>
  <c r="AC611" i="2"/>
  <c r="AD611" i="2"/>
  <c r="AF611" i="2"/>
  <c r="AB612" i="2"/>
  <c r="AC612" i="2"/>
  <c r="AD612" i="2"/>
  <c r="AF612" i="2"/>
  <c r="AB613" i="2"/>
  <c r="AC613" i="2"/>
  <c r="AD613" i="2"/>
  <c r="AF613" i="2"/>
  <c r="AB614" i="2"/>
  <c r="AC614" i="2"/>
  <c r="AD614" i="2"/>
  <c r="AF614" i="2"/>
  <c r="AB615" i="2"/>
  <c r="AC615" i="2"/>
  <c r="AD615" i="2"/>
  <c r="AF615" i="2"/>
  <c r="AB616" i="2"/>
  <c r="AC616" i="2"/>
  <c r="AD616" i="2"/>
  <c r="AF616" i="2"/>
  <c r="AB617" i="2"/>
  <c r="AC617" i="2"/>
  <c r="AD617" i="2"/>
  <c r="AF617" i="2"/>
  <c r="AB618" i="2"/>
  <c r="AC618" i="2"/>
  <c r="AD618" i="2"/>
  <c r="AF618" i="2"/>
  <c r="AB619" i="2"/>
  <c r="AC619" i="2"/>
  <c r="AD619" i="2"/>
  <c r="AF619" i="2"/>
  <c r="AB620" i="2"/>
  <c r="AC620" i="2"/>
  <c r="AD620" i="2"/>
  <c r="AF620" i="2"/>
  <c r="AB621" i="2"/>
  <c r="AC621" i="2"/>
  <c r="AD621" i="2"/>
  <c r="AF621" i="2"/>
  <c r="AB622" i="2"/>
  <c r="AC622" i="2"/>
  <c r="AD622" i="2"/>
  <c r="AF622" i="2"/>
  <c r="AB623" i="2"/>
  <c r="AC623" i="2"/>
  <c r="AD623" i="2"/>
  <c r="AF623" i="2"/>
  <c r="AB624" i="2"/>
  <c r="AC624" i="2"/>
  <c r="AD624" i="2"/>
  <c r="AF624" i="2"/>
  <c r="AB625" i="2"/>
  <c r="AC625" i="2"/>
  <c r="AD625" i="2"/>
  <c r="AF625" i="2"/>
  <c r="AB626" i="2"/>
  <c r="AC626" i="2"/>
  <c r="AD626" i="2"/>
  <c r="AF626" i="2"/>
  <c r="AB627" i="2"/>
  <c r="AC627" i="2"/>
  <c r="AD627" i="2"/>
  <c r="AF627" i="2"/>
  <c r="AB628" i="2"/>
  <c r="AC628" i="2"/>
  <c r="AD628" i="2"/>
  <c r="AF628" i="2"/>
  <c r="AB629" i="2"/>
  <c r="AC629" i="2"/>
  <c r="AD629" i="2"/>
  <c r="AF629" i="2"/>
  <c r="AB630" i="2"/>
  <c r="AC630" i="2"/>
  <c r="AD630" i="2"/>
  <c r="AF630" i="2"/>
  <c r="AB631" i="2"/>
  <c r="AC631" i="2"/>
  <c r="AD631" i="2"/>
  <c r="AF631" i="2"/>
  <c r="AB632" i="2"/>
  <c r="AC632" i="2"/>
  <c r="AD632" i="2"/>
  <c r="AF632" i="2"/>
  <c r="AB633" i="2"/>
  <c r="AC633" i="2"/>
  <c r="AD633" i="2"/>
  <c r="AF633" i="2"/>
  <c r="AB634" i="2"/>
  <c r="AC634" i="2"/>
  <c r="AD634" i="2"/>
  <c r="AF634" i="2"/>
  <c r="AB635" i="2"/>
  <c r="AC635" i="2"/>
  <c r="AD635" i="2"/>
  <c r="AF635" i="2"/>
  <c r="AB636" i="2"/>
  <c r="AC636" i="2"/>
  <c r="AD636" i="2"/>
  <c r="AF636" i="2"/>
  <c r="AB637" i="2"/>
  <c r="AC637" i="2"/>
  <c r="AD637" i="2"/>
  <c r="AF637" i="2"/>
  <c r="AB638" i="2"/>
  <c r="AC638" i="2"/>
  <c r="AD638" i="2"/>
  <c r="AF638" i="2"/>
  <c r="AB639" i="2"/>
  <c r="AC639" i="2"/>
  <c r="AD639" i="2"/>
  <c r="AF639" i="2"/>
  <c r="AB640" i="2"/>
  <c r="AC640" i="2"/>
  <c r="AD640" i="2"/>
  <c r="AF640" i="2"/>
  <c r="AB641" i="2"/>
  <c r="AC641" i="2"/>
  <c r="AD641" i="2"/>
  <c r="AF641" i="2"/>
  <c r="AB642" i="2"/>
  <c r="AC642" i="2"/>
  <c r="AD642" i="2"/>
  <c r="AF642" i="2"/>
  <c r="AB643" i="2"/>
  <c r="AC643" i="2"/>
  <c r="AD643" i="2"/>
  <c r="AF643" i="2"/>
  <c r="AB644" i="2"/>
  <c r="AC644" i="2"/>
  <c r="AD644" i="2"/>
  <c r="AF644" i="2"/>
  <c r="AB645" i="2"/>
  <c r="AC645" i="2"/>
  <c r="AD645" i="2"/>
  <c r="AF645" i="2"/>
  <c r="AB646" i="2"/>
  <c r="AC646" i="2"/>
  <c r="AD646" i="2"/>
  <c r="AF646" i="2"/>
  <c r="AB647" i="2"/>
  <c r="AC647" i="2"/>
  <c r="AD647" i="2"/>
  <c r="AF647" i="2"/>
  <c r="AB648" i="2"/>
  <c r="AC648" i="2"/>
  <c r="AD648" i="2"/>
  <c r="AF648" i="2"/>
  <c r="AB649" i="2"/>
  <c r="AC649" i="2"/>
  <c r="AD649" i="2"/>
  <c r="AF649" i="2"/>
  <c r="AB650" i="2"/>
  <c r="AC650" i="2"/>
  <c r="AD650" i="2"/>
  <c r="AF650" i="2"/>
  <c r="AB651" i="2"/>
  <c r="AC651" i="2"/>
  <c r="AD651" i="2"/>
  <c r="AF651" i="2"/>
  <c r="AB652" i="2"/>
  <c r="AC652" i="2"/>
  <c r="AD652" i="2"/>
  <c r="AF652" i="2"/>
  <c r="AB653" i="2"/>
  <c r="AC653" i="2"/>
  <c r="AD653" i="2"/>
  <c r="AF653" i="2"/>
  <c r="AB654" i="2"/>
  <c r="AC654" i="2"/>
  <c r="AD654" i="2"/>
  <c r="AF654" i="2"/>
  <c r="AB655" i="2"/>
  <c r="AC655" i="2"/>
  <c r="AD655" i="2"/>
  <c r="AF655" i="2"/>
  <c r="AB656" i="2"/>
  <c r="AC656" i="2"/>
  <c r="AD656" i="2"/>
  <c r="AF656" i="2"/>
  <c r="AB657" i="2"/>
  <c r="AC657" i="2"/>
  <c r="AD657" i="2"/>
  <c r="AF657" i="2"/>
  <c r="AB658" i="2"/>
  <c r="AC658" i="2"/>
  <c r="AD658" i="2"/>
  <c r="AF658" i="2"/>
  <c r="AB659" i="2"/>
  <c r="AC659" i="2"/>
  <c r="AD659" i="2"/>
  <c r="AF659" i="2"/>
  <c r="AB660" i="2"/>
  <c r="AC660" i="2"/>
  <c r="AD660" i="2"/>
  <c r="AF660" i="2"/>
  <c r="AB661" i="2"/>
  <c r="AC661" i="2"/>
  <c r="AD661" i="2"/>
  <c r="AF661" i="2"/>
  <c r="AB662" i="2"/>
  <c r="AC662" i="2"/>
  <c r="AD662" i="2"/>
  <c r="AF662" i="2"/>
  <c r="AB663" i="2"/>
  <c r="AC663" i="2"/>
  <c r="AD663" i="2"/>
  <c r="AF663" i="2"/>
  <c r="AB664" i="2"/>
  <c r="AC664" i="2"/>
  <c r="AD664" i="2"/>
  <c r="AF664" i="2"/>
  <c r="AB665" i="2"/>
  <c r="AC665" i="2"/>
  <c r="AD665" i="2"/>
  <c r="AF665" i="2"/>
  <c r="AB666" i="2"/>
  <c r="AC666" i="2"/>
  <c r="AD666" i="2"/>
  <c r="AF666" i="2"/>
  <c r="AB667" i="2"/>
  <c r="AC667" i="2"/>
  <c r="AD667" i="2"/>
  <c r="AF667" i="2"/>
  <c r="AB668" i="2"/>
  <c r="AC668" i="2"/>
  <c r="AD668" i="2"/>
  <c r="AF668" i="2"/>
  <c r="AB669" i="2"/>
  <c r="AC669" i="2"/>
  <c r="AD669" i="2"/>
  <c r="AF669" i="2"/>
  <c r="AB670" i="2"/>
  <c r="AC670" i="2"/>
  <c r="AD670" i="2"/>
  <c r="AF670" i="2"/>
  <c r="AB671" i="2"/>
  <c r="AC671" i="2"/>
  <c r="AD671" i="2"/>
  <c r="AF671" i="2"/>
  <c r="AB672" i="2"/>
  <c r="AC672" i="2"/>
  <c r="AD672" i="2"/>
  <c r="AF672" i="2"/>
  <c r="AB673" i="2"/>
  <c r="AC673" i="2"/>
  <c r="AD673" i="2"/>
  <c r="AF673" i="2"/>
  <c r="AB674" i="2"/>
  <c r="AC674" i="2"/>
  <c r="AD674" i="2"/>
  <c r="AF674" i="2"/>
  <c r="AB675" i="2"/>
  <c r="AC675" i="2"/>
  <c r="AD675" i="2"/>
  <c r="AF675" i="2"/>
  <c r="AB676" i="2"/>
  <c r="AC676" i="2"/>
  <c r="AD676" i="2"/>
  <c r="AF676" i="2"/>
  <c r="AB677" i="2"/>
  <c r="AC677" i="2"/>
  <c r="AD677" i="2"/>
  <c r="AF677" i="2"/>
  <c r="AB678" i="2"/>
  <c r="AC678" i="2"/>
  <c r="AD678" i="2"/>
  <c r="AF678" i="2"/>
  <c r="AB679" i="2"/>
  <c r="AC679" i="2"/>
  <c r="AD679" i="2"/>
  <c r="AF679" i="2"/>
  <c r="AB680" i="2"/>
  <c r="AC680" i="2"/>
  <c r="AD680" i="2"/>
  <c r="AF680" i="2"/>
  <c r="AB681" i="2"/>
  <c r="AC681" i="2"/>
  <c r="AD681" i="2"/>
  <c r="AF681" i="2"/>
  <c r="AB682" i="2"/>
  <c r="AC682" i="2"/>
  <c r="AD682" i="2"/>
  <c r="AF682" i="2"/>
  <c r="AB683" i="2"/>
  <c r="AC683" i="2"/>
  <c r="AD683" i="2"/>
  <c r="AF683" i="2"/>
  <c r="AB684" i="2"/>
  <c r="AC684" i="2"/>
  <c r="AD684" i="2"/>
  <c r="AF684" i="2"/>
  <c r="AB685" i="2"/>
  <c r="AC685" i="2"/>
  <c r="AD685" i="2"/>
  <c r="AF685" i="2"/>
  <c r="AB686" i="2"/>
  <c r="AC686" i="2"/>
  <c r="AD686" i="2"/>
  <c r="AF686" i="2"/>
  <c r="AB687" i="2"/>
  <c r="AC687" i="2"/>
  <c r="AD687" i="2"/>
  <c r="AF687" i="2"/>
  <c r="AB688" i="2"/>
  <c r="AC688" i="2"/>
  <c r="AD688" i="2"/>
  <c r="AF688" i="2"/>
  <c r="AB689" i="2"/>
  <c r="AC689" i="2"/>
  <c r="AD689" i="2"/>
  <c r="AF689" i="2"/>
  <c r="AB690" i="2"/>
  <c r="AC690" i="2"/>
  <c r="AD690" i="2"/>
  <c r="AF690" i="2"/>
  <c r="AB691" i="2"/>
  <c r="AC691" i="2"/>
  <c r="AD691" i="2"/>
  <c r="AF691" i="2"/>
  <c r="AB692" i="2"/>
  <c r="AC692" i="2"/>
  <c r="AD692" i="2"/>
  <c r="AF692" i="2"/>
  <c r="AB693" i="2"/>
  <c r="AC693" i="2"/>
  <c r="AD693" i="2"/>
  <c r="AF693" i="2"/>
  <c r="AB694" i="2"/>
  <c r="AC694" i="2"/>
  <c r="AD694" i="2"/>
  <c r="AF694" i="2"/>
  <c r="AB695" i="2"/>
  <c r="AC695" i="2"/>
  <c r="AD695" i="2"/>
  <c r="AF695" i="2"/>
  <c r="AB696" i="2"/>
  <c r="AC696" i="2"/>
  <c r="AD696" i="2"/>
  <c r="AF696" i="2"/>
  <c r="AB697" i="2"/>
  <c r="AC697" i="2"/>
  <c r="AD697" i="2"/>
  <c r="AF697" i="2"/>
  <c r="AB698" i="2"/>
  <c r="AC698" i="2"/>
  <c r="AD698" i="2"/>
  <c r="AF698" i="2"/>
  <c r="AB699" i="2"/>
  <c r="AC699" i="2"/>
  <c r="AD699" i="2"/>
  <c r="AF699" i="2"/>
  <c r="AB700" i="2"/>
  <c r="AC700" i="2"/>
  <c r="AD700" i="2"/>
  <c r="AF700" i="2"/>
  <c r="AB701" i="2"/>
  <c r="AC701" i="2"/>
  <c r="AD701" i="2"/>
  <c r="AF701" i="2"/>
  <c r="AB702" i="2"/>
  <c r="AC702" i="2"/>
  <c r="AD702" i="2"/>
  <c r="AF702" i="2"/>
  <c r="AB703" i="2"/>
  <c r="AC703" i="2"/>
  <c r="AD703" i="2"/>
  <c r="AF703" i="2"/>
  <c r="AB704" i="2"/>
  <c r="AC704" i="2"/>
  <c r="AD704" i="2"/>
  <c r="AF704" i="2"/>
  <c r="AB705" i="2"/>
  <c r="AC705" i="2"/>
  <c r="AD705" i="2"/>
  <c r="AF705" i="2"/>
  <c r="AB706" i="2"/>
  <c r="AC706" i="2"/>
  <c r="AD706" i="2"/>
  <c r="AF706" i="2"/>
  <c r="AB707" i="2"/>
  <c r="AC707" i="2"/>
  <c r="AD707" i="2"/>
  <c r="AF707" i="2"/>
  <c r="AB708" i="2"/>
  <c r="AC708" i="2"/>
  <c r="AD708" i="2"/>
  <c r="AF708" i="2"/>
  <c r="AB709" i="2"/>
  <c r="AC709" i="2"/>
  <c r="AD709" i="2"/>
  <c r="AF709" i="2"/>
  <c r="AB710" i="2"/>
  <c r="AC710" i="2"/>
  <c r="AD710" i="2"/>
  <c r="AF710" i="2"/>
  <c r="AB711" i="2"/>
  <c r="AC711" i="2"/>
  <c r="AD711" i="2"/>
  <c r="AF711" i="2"/>
  <c r="AB712" i="2"/>
  <c r="AC712" i="2"/>
  <c r="AD712" i="2"/>
  <c r="AF712" i="2"/>
  <c r="AB713" i="2"/>
  <c r="AC713" i="2"/>
  <c r="AD713" i="2"/>
  <c r="AF713" i="2"/>
  <c r="AB714" i="2"/>
  <c r="AC714" i="2"/>
  <c r="AD714" i="2"/>
  <c r="AF714" i="2"/>
  <c r="AB715" i="2"/>
  <c r="AC715" i="2"/>
  <c r="AD715" i="2"/>
  <c r="AF715" i="2"/>
  <c r="AB716" i="2"/>
  <c r="AC716" i="2"/>
  <c r="AD716" i="2"/>
  <c r="AF716" i="2"/>
  <c r="AB717" i="2"/>
  <c r="AC717" i="2"/>
  <c r="AD717" i="2"/>
  <c r="AF717" i="2"/>
  <c r="AB718" i="2"/>
  <c r="AC718" i="2"/>
  <c r="AD718" i="2"/>
  <c r="AF718" i="2"/>
  <c r="AB719" i="2"/>
  <c r="AC719" i="2"/>
  <c r="AD719" i="2"/>
  <c r="AF719" i="2"/>
  <c r="AB720" i="2"/>
  <c r="AC720" i="2"/>
  <c r="AD720" i="2"/>
  <c r="AF720" i="2"/>
  <c r="AB721" i="2"/>
  <c r="AC721" i="2"/>
  <c r="AD721" i="2"/>
  <c r="AF721" i="2"/>
  <c r="AB722" i="2"/>
  <c r="AC722" i="2"/>
  <c r="AD722" i="2"/>
  <c r="AF722" i="2"/>
  <c r="AB723" i="2"/>
  <c r="AC723" i="2"/>
  <c r="AD723" i="2"/>
  <c r="AF723" i="2"/>
  <c r="AB724" i="2"/>
  <c r="AC724" i="2"/>
  <c r="AD724" i="2"/>
  <c r="AF724" i="2"/>
  <c r="AB725" i="2"/>
  <c r="AC725" i="2"/>
  <c r="AD725" i="2"/>
  <c r="AF725" i="2"/>
  <c r="AB726" i="2"/>
  <c r="AC726" i="2"/>
  <c r="AD726" i="2"/>
  <c r="AF726" i="2"/>
  <c r="AB727" i="2"/>
  <c r="AC727" i="2"/>
  <c r="AD727" i="2"/>
  <c r="AF727" i="2"/>
  <c r="AB728" i="2"/>
  <c r="AC728" i="2"/>
  <c r="AD728" i="2"/>
  <c r="AF728" i="2"/>
  <c r="AB729" i="2"/>
  <c r="AC729" i="2"/>
  <c r="AD729" i="2"/>
  <c r="AF729" i="2"/>
  <c r="AB730" i="2"/>
  <c r="AC730" i="2"/>
  <c r="AD730" i="2"/>
  <c r="AF730" i="2"/>
  <c r="AB731" i="2"/>
  <c r="AC731" i="2"/>
  <c r="AD731" i="2"/>
  <c r="AF731" i="2"/>
  <c r="AB732" i="2"/>
  <c r="AC732" i="2"/>
  <c r="AD732" i="2"/>
  <c r="AF732" i="2"/>
  <c r="AB733" i="2"/>
  <c r="AC733" i="2"/>
  <c r="AD733" i="2"/>
  <c r="AF733" i="2"/>
  <c r="AB734" i="2"/>
  <c r="AC734" i="2"/>
  <c r="AD734" i="2"/>
  <c r="AF734" i="2"/>
  <c r="AB735" i="2"/>
  <c r="AC735" i="2"/>
  <c r="AD735" i="2"/>
  <c r="AF735" i="2"/>
  <c r="AB736" i="2"/>
  <c r="AC736" i="2"/>
  <c r="AD736" i="2"/>
  <c r="AF736" i="2"/>
  <c r="AB737" i="2"/>
  <c r="AC737" i="2"/>
  <c r="AD737" i="2"/>
  <c r="AF737" i="2"/>
  <c r="AB738" i="2"/>
  <c r="AC738" i="2"/>
  <c r="AD738" i="2"/>
  <c r="AF738" i="2"/>
  <c r="AB739" i="2"/>
  <c r="AC739" i="2"/>
  <c r="AD739" i="2"/>
  <c r="AF739" i="2"/>
  <c r="AB740" i="2"/>
  <c r="AC740" i="2"/>
  <c r="AD740" i="2"/>
  <c r="AF740" i="2"/>
  <c r="AB741" i="2"/>
  <c r="AC741" i="2"/>
  <c r="AD741" i="2"/>
  <c r="AF741" i="2"/>
  <c r="AB742" i="2"/>
  <c r="AC742" i="2"/>
  <c r="AD742" i="2"/>
  <c r="AF742" i="2"/>
  <c r="AB743" i="2"/>
  <c r="AC743" i="2"/>
  <c r="AD743" i="2"/>
  <c r="AF743" i="2"/>
  <c r="AB744" i="2"/>
  <c r="AC744" i="2"/>
  <c r="AD744" i="2"/>
  <c r="AF744" i="2"/>
  <c r="AB745" i="2"/>
  <c r="AC745" i="2"/>
  <c r="AD745" i="2"/>
  <c r="AF745" i="2"/>
  <c r="AB746" i="2"/>
  <c r="AC746" i="2"/>
  <c r="AD746" i="2"/>
  <c r="AF746" i="2"/>
  <c r="AB747" i="2"/>
  <c r="AC747" i="2"/>
  <c r="AD747" i="2"/>
  <c r="AF747" i="2"/>
  <c r="AB748" i="2"/>
  <c r="AC748" i="2"/>
  <c r="AD748" i="2"/>
  <c r="AF748" i="2"/>
  <c r="AB749" i="2"/>
  <c r="AC749" i="2"/>
  <c r="AD749" i="2"/>
  <c r="AF749" i="2"/>
  <c r="AB750" i="2"/>
  <c r="AC750" i="2"/>
  <c r="AD750" i="2"/>
  <c r="AF750" i="2"/>
  <c r="AB751" i="2"/>
  <c r="AC751" i="2"/>
  <c r="AD751" i="2"/>
  <c r="AF751" i="2"/>
  <c r="AB752" i="2"/>
  <c r="AC752" i="2"/>
  <c r="AD752" i="2"/>
  <c r="AF752" i="2"/>
  <c r="AB753" i="2"/>
  <c r="AC753" i="2"/>
  <c r="AD753" i="2"/>
  <c r="AF753" i="2"/>
  <c r="AB754" i="2"/>
  <c r="AC754" i="2"/>
  <c r="AD754" i="2"/>
  <c r="AF754" i="2"/>
  <c r="AB755" i="2"/>
  <c r="AC755" i="2"/>
  <c r="AD755" i="2"/>
  <c r="AF755" i="2"/>
  <c r="AB756" i="2"/>
  <c r="AC756" i="2"/>
  <c r="AD756" i="2"/>
  <c r="AF756" i="2"/>
  <c r="AB757" i="2"/>
  <c r="AC757" i="2"/>
  <c r="AD757" i="2"/>
  <c r="AF757" i="2"/>
  <c r="AB758" i="2"/>
  <c r="AC758" i="2"/>
  <c r="AD758" i="2"/>
  <c r="AF758" i="2"/>
  <c r="AB759" i="2"/>
  <c r="AC759" i="2"/>
  <c r="AD759" i="2"/>
  <c r="AF759" i="2"/>
  <c r="AB760" i="2"/>
  <c r="AC760" i="2"/>
  <c r="AD760" i="2"/>
  <c r="AF760" i="2"/>
  <c r="AB761" i="2"/>
  <c r="AC761" i="2"/>
  <c r="AD761" i="2"/>
  <c r="AF761" i="2"/>
  <c r="AB762" i="2"/>
  <c r="AC762" i="2"/>
  <c r="AD762" i="2"/>
  <c r="AF762" i="2"/>
  <c r="AB763" i="2"/>
  <c r="AC763" i="2"/>
  <c r="AD763" i="2"/>
  <c r="AF763" i="2"/>
  <c r="AB764" i="2"/>
  <c r="AC764" i="2"/>
  <c r="AD764" i="2"/>
  <c r="AF764" i="2"/>
  <c r="AB765" i="2"/>
  <c r="AC765" i="2"/>
  <c r="AD765" i="2"/>
  <c r="AF765" i="2"/>
  <c r="AB766" i="2"/>
  <c r="AC766" i="2"/>
  <c r="AD766" i="2"/>
  <c r="AF766" i="2"/>
  <c r="AB767" i="2"/>
  <c r="AC767" i="2"/>
  <c r="AD767" i="2"/>
  <c r="AF767" i="2"/>
  <c r="AB768" i="2"/>
  <c r="AC768" i="2"/>
  <c r="AD768" i="2"/>
  <c r="AF768" i="2"/>
  <c r="AB769" i="2"/>
  <c r="AC769" i="2"/>
  <c r="AD769" i="2"/>
  <c r="AF769" i="2"/>
  <c r="AB770" i="2"/>
  <c r="AC770" i="2"/>
  <c r="AD770" i="2"/>
  <c r="AF770" i="2"/>
  <c r="AB771" i="2"/>
  <c r="AC771" i="2"/>
  <c r="AD771" i="2"/>
  <c r="AF771" i="2"/>
  <c r="AB772" i="2"/>
  <c r="AC772" i="2"/>
  <c r="AD772" i="2"/>
  <c r="AF772" i="2"/>
  <c r="AB773" i="2"/>
  <c r="AC773" i="2"/>
  <c r="AD773" i="2"/>
  <c r="AF773" i="2"/>
  <c r="AB774" i="2"/>
  <c r="AC774" i="2"/>
  <c r="AD774" i="2"/>
  <c r="AF774" i="2"/>
  <c r="AB775" i="2"/>
  <c r="AC775" i="2"/>
  <c r="AD775" i="2"/>
  <c r="AF775" i="2"/>
  <c r="AB776" i="2"/>
  <c r="AC776" i="2"/>
  <c r="AD776" i="2"/>
  <c r="AF776" i="2"/>
  <c r="AB777" i="2"/>
  <c r="AC777" i="2"/>
  <c r="AD777" i="2"/>
  <c r="AF777" i="2"/>
  <c r="AB778" i="2"/>
  <c r="AC778" i="2"/>
  <c r="AD778" i="2"/>
  <c r="AF778" i="2"/>
  <c r="AB779" i="2"/>
  <c r="AC779" i="2"/>
  <c r="AD779" i="2"/>
  <c r="AF779" i="2"/>
  <c r="AB780" i="2"/>
  <c r="AC780" i="2"/>
  <c r="AD780" i="2"/>
  <c r="AF780" i="2"/>
  <c r="AB781" i="2"/>
  <c r="AC781" i="2"/>
  <c r="AD781" i="2"/>
  <c r="AF781" i="2"/>
  <c r="AB782" i="2"/>
  <c r="AC782" i="2"/>
  <c r="AD782" i="2"/>
  <c r="AF782" i="2"/>
  <c r="AB783" i="2"/>
  <c r="AC783" i="2"/>
  <c r="AD783" i="2"/>
  <c r="AF783" i="2"/>
  <c r="AB784" i="2"/>
  <c r="AC784" i="2"/>
  <c r="AD784" i="2"/>
  <c r="AF784" i="2"/>
  <c r="AB785" i="2"/>
  <c r="AC785" i="2"/>
  <c r="AD785" i="2"/>
  <c r="AF785" i="2"/>
  <c r="AB786" i="2"/>
  <c r="AC786" i="2"/>
  <c r="AD786" i="2"/>
  <c r="AF786" i="2"/>
  <c r="AB787" i="2"/>
  <c r="AC787" i="2"/>
  <c r="AD787" i="2"/>
  <c r="AF787" i="2"/>
  <c r="AB788" i="2"/>
  <c r="AC788" i="2"/>
  <c r="AD788" i="2"/>
  <c r="AF788" i="2"/>
  <c r="AB789" i="2"/>
  <c r="AC789" i="2"/>
  <c r="AD789" i="2"/>
  <c r="AF789" i="2"/>
  <c r="AB790" i="2"/>
  <c r="AC790" i="2"/>
  <c r="AD790" i="2"/>
  <c r="AF790" i="2"/>
  <c r="AB791" i="2"/>
  <c r="AC791" i="2"/>
  <c r="AD791" i="2"/>
  <c r="AF791" i="2"/>
  <c r="AB792" i="2"/>
  <c r="AC792" i="2"/>
  <c r="AD792" i="2"/>
  <c r="AF792" i="2"/>
  <c r="AB793" i="2"/>
  <c r="AC793" i="2"/>
  <c r="AD793" i="2"/>
  <c r="AF793" i="2"/>
  <c r="AB794" i="2"/>
  <c r="AC794" i="2"/>
  <c r="AD794" i="2"/>
  <c r="AF794" i="2"/>
  <c r="AB795" i="2"/>
  <c r="AC795" i="2"/>
  <c r="AD795" i="2"/>
  <c r="AF795" i="2"/>
  <c r="AB796" i="2"/>
  <c r="AC796" i="2"/>
  <c r="AD796" i="2"/>
  <c r="AF796" i="2"/>
  <c r="AB797" i="2"/>
  <c r="AC797" i="2"/>
  <c r="AD797" i="2"/>
  <c r="AF797" i="2"/>
  <c r="AB798" i="2"/>
  <c r="AC798" i="2"/>
  <c r="AD798" i="2"/>
  <c r="AF798" i="2"/>
  <c r="AB799" i="2"/>
  <c r="AC799" i="2"/>
  <c r="AD799" i="2"/>
  <c r="AF799" i="2"/>
  <c r="AB800" i="2"/>
  <c r="AC800" i="2"/>
  <c r="AD800" i="2"/>
  <c r="AF800" i="2"/>
  <c r="AB801" i="2"/>
  <c r="AC801" i="2"/>
  <c r="AD801" i="2"/>
  <c r="AF801" i="2"/>
  <c r="AB802" i="2"/>
  <c r="AC802" i="2"/>
  <c r="AD802" i="2"/>
  <c r="AF802" i="2"/>
  <c r="AB803" i="2"/>
  <c r="AC803" i="2"/>
  <c r="AD803" i="2"/>
  <c r="AF803" i="2"/>
  <c r="AB804" i="2"/>
  <c r="AC804" i="2"/>
  <c r="AD804" i="2"/>
  <c r="AF804" i="2"/>
  <c r="AB805" i="2"/>
  <c r="AC805" i="2"/>
  <c r="AD805" i="2"/>
  <c r="AF805" i="2"/>
  <c r="AB806" i="2"/>
  <c r="AC806" i="2"/>
  <c r="AD806" i="2"/>
  <c r="AF806" i="2"/>
  <c r="AB807" i="2"/>
  <c r="AC807" i="2"/>
  <c r="AD807" i="2"/>
  <c r="AF807" i="2"/>
  <c r="AB808" i="2"/>
  <c r="AC808" i="2"/>
  <c r="AD808" i="2"/>
  <c r="AF808" i="2"/>
  <c r="AB809" i="2"/>
  <c r="AC809" i="2"/>
  <c r="AD809" i="2"/>
  <c r="AF809" i="2"/>
  <c r="AB810" i="2"/>
  <c r="AC810" i="2"/>
  <c r="AD810" i="2"/>
  <c r="AF810" i="2"/>
  <c r="AB811" i="2"/>
  <c r="AC811" i="2"/>
  <c r="AD811" i="2"/>
  <c r="AF811" i="2"/>
  <c r="AB812" i="2"/>
  <c r="AC812" i="2"/>
  <c r="AD812" i="2"/>
  <c r="AF812" i="2"/>
  <c r="AB813" i="2"/>
  <c r="AC813" i="2"/>
  <c r="AD813" i="2"/>
  <c r="AF813" i="2"/>
  <c r="AB814" i="2"/>
  <c r="AC814" i="2"/>
  <c r="AD814" i="2"/>
  <c r="AF814" i="2"/>
  <c r="AB815" i="2"/>
  <c r="AC815" i="2"/>
  <c r="AD815" i="2"/>
  <c r="AF815" i="2"/>
  <c r="AB816" i="2"/>
  <c r="AC816" i="2"/>
  <c r="AD816" i="2"/>
  <c r="AF816" i="2"/>
  <c r="AB817" i="2"/>
  <c r="AC817" i="2"/>
  <c r="AD817" i="2"/>
  <c r="AF817" i="2"/>
  <c r="AB818" i="2"/>
  <c r="AC818" i="2"/>
  <c r="AD818" i="2"/>
  <c r="AF818" i="2"/>
  <c r="AB819" i="2"/>
  <c r="AC819" i="2"/>
  <c r="AD819" i="2"/>
  <c r="AF819" i="2"/>
  <c r="AB820" i="2"/>
  <c r="AC820" i="2"/>
  <c r="AD820" i="2"/>
  <c r="AF820" i="2"/>
  <c r="AB821" i="2"/>
  <c r="AC821" i="2"/>
  <c r="AD821" i="2"/>
  <c r="AF821" i="2"/>
  <c r="AB822" i="2"/>
  <c r="AC822" i="2"/>
  <c r="AD822" i="2"/>
  <c r="AF822" i="2"/>
  <c r="AB823" i="2"/>
  <c r="AC823" i="2"/>
  <c r="AD823" i="2"/>
  <c r="AF823" i="2"/>
  <c r="AB824" i="2"/>
  <c r="AC824" i="2"/>
  <c r="AD824" i="2"/>
  <c r="AF824" i="2"/>
  <c r="AB825" i="2"/>
  <c r="AC825" i="2"/>
  <c r="AD825" i="2"/>
  <c r="AF825" i="2"/>
  <c r="AB826" i="2"/>
  <c r="AC826" i="2"/>
  <c r="AD826" i="2"/>
  <c r="AF826" i="2"/>
  <c r="AB827" i="2"/>
  <c r="AC827" i="2"/>
  <c r="AD827" i="2"/>
  <c r="AF827" i="2"/>
  <c r="AB828" i="2"/>
  <c r="AC828" i="2"/>
  <c r="AD828" i="2"/>
  <c r="AF828" i="2"/>
  <c r="AB829" i="2"/>
  <c r="AC829" i="2"/>
  <c r="AD829" i="2"/>
  <c r="AF829" i="2"/>
  <c r="AB830" i="2"/>
  <c r="AC830" i="2"/>
  <c r="AD830" i="2"/>
  <c r="AF830" i="2"/>
  <c r="AB831" i="2"/>
  <c r="AC831" i="2"/>
  <c r="AD831" i="2"/>
  <c r="AF831" i="2"/>
  <c r="AB832" i="2"/>
  <c r="AC832" i="2"/>
  <c r="AD832" i="2"/>
  <c r="AF832" i="2"/>
  <c r="AB833" i="2"/>
  <c r="AC833" i="2"/>
  <c r="AD833" i="2"/>
  <c r="AF833" i="2"/>
  <c r="AB834" i="2"/>
  <c r="AC834" i="2"/>
  <c r="AD834" i="2"/>
  <c r="AF834" i="2"/>
  <c r="AB835" i="2"/>
  <c r="AC835" i="2"/>
  <c r="AD835" i="2"/>
  <c r="AF835" i="2"/>
  <c r="AB836" i="2"/>
  <c r="AC836" i="2"/>
  <c r="AD836" i="2"/>
  <c r="AF836" i="2"/>
  <c r="AB837" i="2"/>
  <c r="AC837" i="2"/>
  <c r="AD837" i="2"/>
  <c r="AF837" i="2"/>
  <c r="AB838" i="2"/>
  <c r="AC838" i="2"/>
  <c r="AD838" i="2"/>
  <c r="AF838" i="2"/>
  <c r="AB839" i="2"/>
  <c r="AC839" i="2"/>
  <c r="AD839" i="2"/>
  <c r="AF839" i="2"/>
  <c r="AB840" i="2"/>
  <c r="AC840" i="2"/>
  <c r="AD840" i="2"/>
  <c r="AF840" i="2"/>
  <c r="AB841" i="2"/>
  <c r="AC841" i="2"/>
  <c r="AD841" i="2"/>
  <c r="AF841" i="2"/>
  <c r="AB842" i="2"/>
  <c r="AC842" i="2"/>
  <c r="AD842" i="2"/>
  <c r="AF842" i="2"/>
  <c r="AB843" i="2"/>
  <c r="AC843" i="2"/>
  <c r="AD843" i="2"/>
  <c r="AF843" i="2"/>
  <c r="AB844" i="2"/>
  <c r="AC844" i="2"/>
  <c r="AD844" i="2"/>
  <c r="AF844" i="2"/>
  <c r="AB845" i="2"/>
  <c r="AC845" i="2"/>
  <c r="AD845" i="2"/>
  <c r="AF845" i="2"/>
  <c r="AB846" i="2"/>
  <c r="AC846" i="2"/>
  <c r="AD846" i="2"/>
  <c r="AF846" i="2"/>
  <c r="AB847" i="2"/>
  <c r="AC847" i="2"/>
  <c r="AD847" i="2"/>
  <c r="AF847" i="2"/>
  <c r="AB848" i="2"/>
  <c r="AC848" i="2"/>
  <c r="AD848" i="2"/>
  <c r="AF848" i="2"/>
  <c r="AB849" i="2"/>
  <c r="AC849" i="2"/>
  <c r="AD849" i="2"/>
  <c r="AF849" i="2"/>
  <c r="AB850" i="2"/>
  <c r="AC850" i="2"/>
  <c r="AD850" i="2"/>
  <c r="AF850" i="2"/>
  <c r="AB851" i="2"/>
  <c r="AC851" i="2"/>
  <c r="AD851" i="2"/>
  <c r="AF851" i="2"/>
  <c r="AB852" i="2"/>
  <c r="AC852" i="2"/>
  <c r="AD852" i="2"/>
  <c r="AF852" i="2"/>
  <c r="AB853" i="2"/>
  <c r="AC853" i="2"/>
  <c r="AD853" i="2"/>
  <c r="AF853" i="2"/>
  <c r="AB854" i="2"/>
  <c r="AC854" i="2"/>
  <c r="AD854" i="2"/>
  <c r="AF854" i="2"/>
  <c r="AB855" i="2"/>
  <c r="AC855" i="2"/>
  <c r="AD855" i="2"/>
  <c r="AF855" i="2"/>
  <c r="AB856" i="2"/>
  <c r="AC856" i="2"/>
  <c r="AD856" i="2"/>
  <c r="AF856" i="2"/>
  <c r="AB857" i="2"/>
  <c r="AC857" i="2"/>
  <c r="AD857" i="2"/>
  <c r="AF857" i="2"/>
  <c r="AB858" i="2"/>
  <c r="AC858" i="2"/>
  <c r="AD858" i="2"/>
  <c r="AF858" i="2"/>
  <c r="AB859" i="2"/>
  <c r="AC859" i="2"/>
  <c r="AD859" i="2"/>
  <c r="AF859" i="2"/>
  <c r="AB860" i="2"/>
  <c r="AC860" i="2"/>
  <c r="AD860" i="2"/>
  <c r="AF860" i="2"/>
  <c r="AB861" i="2"/>
  <c r="AC861" i="2"/>
  <c r="AD861" i="2"/>
  <c r="AF861" i="2"/>
  <c r="AB862" i="2"/>
  <c r="AC862" i="2"/>
  <c r="AD862" i="2"/>
  <c r="AF862" i="2"/>
  <c r="AB863" i="2"/>
  <c r="AC863" i="2"/>
  <c r="AD863" i="2"/>
  <c r="AF863" i="2"/>
  <c r="AB864" i="2"/>
  <c r="AC864" i="2"/>
  <c r="AD864" i="2"/>
  <c r="AF864" i="2"/>
  <c r="AB865" i="2"/>
  <c r="AC865" i="2"/>
  <c r="AD865" i="2"/>
  <c r="AF865" i="2"/>
  <c r="AB866" i="2"/>
  <c r="AC866" i="2"/>
  <c r="AD866" i="2"/>
  <c r="AF866" i="2"/>
  <c r="AB867" i="2"/>
  <c r="AC867" i="2"/>
  <c r="AD867" i="2"/>
  <c r="AF867" i="2"/>
  <c r="AB868" i="2"/>
  <c r="AC868" i="2"/>
  <c r="AD868" i="2"/>
  <c r="AF868" i="2"/>
  <c r="AB869" i="2"/>
  <c r="AC869" i="2"/>
  <c r="AD869" i="2"/>
  <c r="AF869" i="2"/>
  <c r="AB870" i="2"/>
  <c r="AC870" i="2"/>
  <c r="AD870" i="2"/>
  <c r="AF870" i="2"/>
  <c r="AB871" i="2"/>
  <c r="AC871" i="2"/>
  <c r="AD871" i="2"/>
  <c r="AF871" i="2"/>
  <c r="AB872" i="2"/>
  <c r="AC872" i="2"/>
  <c r="AD872" i="2"/>
  <c r="AF872" i="2"/>
  <c r="AB873" i="2"/>
  <c r="AC873" i="2"/>
  <c r="AD873" i="2"/>
  <c r="AF873" i="2"/>
  <c r="AB874" i="2"/>
  <c r="AC874" i="2"/>
  <c r="AD874" i="2"/>
  <c r="AF874" i="2"/>
  <c r="AB875" i="2"/>
  <c r="AC875" i="2"/>
  <c r="AD875" i="2"/>
  <c r="AF875" i="2"/>
  <c r="AB876" i="2"/>
  <c r="AC876" i="2"/>
  <c r="AD876" i="2"/>
  <c r="AF876" i="2"/>
  <c r="AB877" i="2"/>
  <c r="AC877" i="2"/>
  <c r="AD877" i="2"/>
  <c r="AF877" i="2"/>
  <c r="AB878" i="2"/>
  <c r="AC878" i="2"/>
  <c r="AD878" i="2"/>
  <c r="AF878" i="2"/>
  <c r="AB879" i="2"/>
  <c r="AC879" i="2"/>
  <c r="AD879" i="2"/>
  <c r="AF879" i="2"/>
  <c r="AB880" i="2"/>
  <c r="AC880" i="2"/>
  <c r="AD880" i="2"/>
  <c r="AF880" i="2"/>
  <c r="AB881" i="2"/>
  <c r="AC881" i="2"/>
  <c r="AD881" i="2"/>
  <c r="AF881" i="2"/>
  <c r="AB882" i="2"/>
  <c r="AC882" i="2"/>
  <c r="AD882" i="2"/>
  <c r="AF882" i="2"/>
  <c r="AB883" i="2"/>
  <c r="AC883" i="2"/>
  <c r="AD883" i="2"/>
  <c r="AF883" i="2"/>
  <c r="AB884" i="2"/>
  <c r="AC884" i="2"/>
  <c r="AD884" i="2"/>
  <c r="AF884" i="2"/>
  <c r="AB885" i="2"/>
  <c r="AC885" i="2"/>
  <c r="AD885" i="2"/>
  <c r="AF885" i="2"/>
  <c r="AB886" i="2"/>
  <c r="AC886" i="2"/>
  <c r="AD886" i="2"/>
  <c r="AF886" i="2"/>
  <c r="AB887" i="2"/>
  <c r="AC887" i="2"/>
  <c r="AD887" i="2"/>
  <c r="AF887" i="2"/>
  <c r="AB888" i="2"/>
  <c r="AC888" i="2"/>
  <c r="AD888" i="2"/>
  <c r="AF888" i="2"/>
  <c r="AB889" i="2"/>
  <c r="AC889" i="2"/>
  <c r="AD889" i="2"/>
  <c r="AF889" i="2"/>
  <c r="AB890" i="2"/>
  <c r="AC890" i="2"/>
  <c r="AD890" i="2"/>
  <c r="AF890" i="2"/>
  <c r="AB891" i="2"/>
  <c r="AC891" i="2"/>
  <c r="AD891" i="2"/>
  <c r="AF891" i="2"/>
  <c r="AB892" i="2"/>
  <c r="AC892" i="2"/>
  <c r="AD892" i="2"/>
  <c r="AF892" i="2"/>
  <c r="AB893" i="2"/>
  <c r="AC893" i="2"/>
  <c r="AD893" i="2"/>
  <c r="AF893" i="2"/>
  <c r="AB894" i="2"/>
  <c r="AC894" i="2"/>
  <c r="AD894" i="2"/>
  <c r="AF894" i="2"/>
  <c r="AB895" i="2"/>
  <c r="AC895" i="2"/>
  <c r="AD895" i="2"/>
  <c r="AF895" i="2"/>
  <c r="AB896" i="2"/>
  <c r="AC896" i="2"/>
  <c r="AD896" i="2"/>
  <c r="AF896" i="2"/>
  <c r="AB897" i="2"/>
  <c r="AC897" i="2"/>
  <c r="AD897" i="2"/>
  <c r="AF897" i="2"/>
  <c r="AB898" i="2"/>
  <c r="AC898" i="2"/>
  <c r="AD898" i="2"/>
  <c r="AF898" i="2"/>
  <c r="AB899" i="2"/>
  <c r="AC899" i="2"/>
  <c r="AD899" i="2"/>
  <c r="AF899" i="2"/>
  <c r="AB900" i="2"/>
  <c r="AC900" i="2"/>
  <c r="AD900" i="2"/>
  <c r="AF900" i="2"/>
  <c r="AB901" i="2"/>
  <c r="AC901" i="2"/>
  <c r="AD901" i="2"/>
  <c r="AF901" i="2"/>
  <c r="AB902" i="2"/>
  <c r="AC902" i="2"/>
  <c r="AD902" i="2"/>
  <c r="AF902" i="2"/>
  <c r="AB903" i="2"/>
  <c r="AC903" i="2"/>
  <c r="AD903" i="2"/>
  <c r="AF903" i="2"/>
  <c r="AB904" i="2"/>
  <c r="AC904" i="2"/>
  <c r="AD904" i="2"/>
  <c r="AF904" i="2"/>
  <c r="AB905" i="2"/>
  <c r="AC905" i="2"/>
  <c r="AD905" i="2"/>
  <c r="AF905" i="2"/>
  <c r="AB906" i="2"/>
  <c r="AC906" i="2"/>
  <c r="AD906" i="2"/>
  <c r="AF906" i="2"/>
  <c r="AB907" i="2"/>
  <c r="AC907" i="2"/>
  <c r="AD907" i="2"/>
  <c r="AF907" i="2"/>
  <c r="AB908" i="2"/>
  <c r="AC908" i="2"/>
  <c r="AD908" i="2"/>
  <c r="AF908" i="2"/>
  <c r="AB909" i="2"/>
  <c r="AC909" i="2"/>
  <c r="AD909" i="2"/>
  <c r="AF909" i="2"/>
  <c r="AB910" i="2"/>
  <c r="AC910" i="2"/>
  <c r="AD910" i="2"/>
  <c r="AF910" i="2"/>
  <c r="AB911" i="2"/>
  <c r="AC911" i="2"/>
  <c r="AD911" i="2"/>
  <c r="AF911" i="2"/>
  <c r="AB912" i="2"/>
  <c r="AC912" i="2"/>
  <c r="AD912" i="2"/>
  <c r="AF912" i="2"/>
  <c r="AB913" i="2"/>
  <c r="AC913" i="2"/>
  <c r="AD913" i="2"/>
  <c r="AF913" i="2"/>
  <c r="AB914" i="2"/>
  <c r="AC914" i="2"/>
  <c r="AD914" i="2"/>
  <c r="AF914" i="2"/>
  <c r="AB915" i="2"/>
  <c r="AC915" i="2"/>
  <c r="AD915" i="2"/>
  <c r="AF915" i="2"/>
  <c r="AB916" i="2"/>
  <c r="AC916" i="2"/>
  <c r="AD916" i="2"/>
  <c r="AF916" i="2"/>
  <c r="AB917" i="2"/>
  <c r="AC917" i="2"/>
  <c r="AD917" i="2"/>
  <c r="AF917" i="2"/>
  <c r="AB918" i="2"/>
  <c r="AC918" i="2"/>
  <c r="AD918" i="2"/>
  <c r="AF918" i="2"/>
  <c r="AB919" i="2"/>
  <c r="AC919" i="2"/>
  <c r="AD919" i="2"/>
  <c r="AF919" i="2"/>
  <c r="AB920" i="2"/>
  <c r="AC920" i="2"/>
  <c r="AD920" i="2"/>
  <c r="AF920" i="2"/>
  <c r="AB921" i="2"/>
  <c r="AC921" i="2"/>
  <c r="AD921" i="2"/>
  <c r="AF921" i="2"/>
  <c r="AB922" i="2"/>
  <c r="AC922" i="2"/>
  <c r="AD922" i="2"/>
  <c r="AF922" i="2"/>
  <c r="AB923" i="2"/>
  <c r="AC923" i="2"/>
  <c r="AD923" i="2"/>
  <c r="AF923" i="2"/>
  <c r="AB924" i="2"/>
  <c r="AC924" i="2"/>
  <c r="AD924" i="2"/>
  <c r="AF924" i="2"/>
  <c r="AB925" i="2"/>
  <c r="AC925" i="2"/>
  <c r="AD925" i="2"/>
  <c r="AF925" i="2"/>
  <c r="AB926" i="2"/>
  <c r="AC926" i="2"/>
  <c r="AD926" i="2"/>
  <c r="AF926" i="2"/>
  <c r="AB927" i="2"/>
  <c r="AC927" i="2"/>
  <c r="AD927" i="2"/>
  <c r="AF927" i="2"/>
  <c r="AB928" i="2"/>
  <c r="AC928" i="2"/>
  <c r="AD928" i="2"/>
  <c r="AF928" i="2"/>
  <c r="AB929" i="2"/>
  <c r="AC929" i="2"/>
  <c r="AD929" i="2"/>
  <c r="AF929" i="2"/>
  <c r="AB930" i="2"/>
  <c r="AC930" i="2"/>
  <c r="AD930" i="2"/>
  <c r="AF930" i="2"/>
  <c r="AB931" i="2"/>
  <c r="AC931" i="2"/>
  <c r="AD931" i="2"/>
  <c r="AF931" i="2"/>
  <c r="AB932" i="2"/>
  <c r="AC932" i="2"/>
  <c r="AD932" i="2"/>
  <c r="AF932" i="2"/>
  <c r="AB933" i="2"/>
  <c r="AC933" i="2"/>
  <c r="AD933" i="2"/>
  <c r="AF933" i="2"/>
  <c r="AB934" i="2"/>
  <c r="AC934" i="2"/>
  <c r="AD934" i="2"/>
  <c r="AF934" i="2"/>
  <c r="AB935" i="2"/>
  <c r="AC935" i="2"/>
  <c r="AD935" i="2"/>
  <c r="AF935" i="2"/>
  <c r="AB936" i="2"/>
  <c r="AC936" i="2"/>
  <c r="AD936" i="2"/>
  <c r="AF936" i="2"/>
  <c r="AB937" i="2"/>
  <c r="AC937" i="2"/>
  <c r="AD937" i="2"/>
  <c r="AF937" i="2"/>
  <c r="AB938" i="2"/>
  <c r="AC938" i="2"/>
  <c r="AD938" i="2"/>
  <c r="AF938" i="2"/>
  <c r="AB939" i="2"/>
  <c r="AC939" i="2"/>
  <c r="AD939" i="2"/>
  <c r="AF939" i="2"/>
  <c r="AB940" i="2"/>
  <c r="AC940" i="2"/>
  <c r="AD940" i="2"/>
  <c r="AF940" i="2"/>
  <c r="AB941" i="2"/>
  <c r="AC941" i="2"/>
  <c r="AD941" i="2"/>
  <c r="AF941" i="2"/>
  <c r="AB942" i="2"/>
  <c r="AC942" i="2"/>
  <c r="AD942" i="2"/>
  <c r="AF942" i="2"/>
  <c r="AB943" i="2"/>
  <c r="AC943" i="2"/>
  <c r="AD943" i="2"/>
  <c r="AF943" i="2"/>
  <c r="AB944" i="2"/>
  <c r="AC944" i="2"/>
  <c r="AD944" i="2"/>
  <c r="AF944" i="2"/>
  <c r="AB945" i="2"/>
  <c r="AC945" i="2"/>
  <c r="AD945" i="2"/>
  <c r="AF945" i="2"/>
  <c r="AB946" i="2"/>
  <c r="AC946" i="2"/>
  <c r="AD946" i="2"/>
  <c r="AF946" i="2"/>
  <c r="AB947" i="2"/>
  <c r="AC947" i="2"/>
  <c r="AD947" i="2"/>
  <c r="AF947" i="2"/>
  <c r="AB948" i="2"/>
  <c r="AC948" i="2"/>
  <c r="AD948" i="2"/>
  <c r="AF948" i="2"/>
  <c r="AB949" i="2"/>
  <c r="AC949" i="2"/>
  <c r="AD949" i="2"/>
  <c r="AF949" i="2"/>
  <c r="AB950" i="2"/>
  <c r="AC950" i="2"/>
  <c r="AD950" i="2"/>
  <c r="AF950" i="2"/>
  <c r="AB951" i="2"/>
  <c r="AC951" i="2"/>
  <c r="AD951" i="2"/>
  <c r="AF951" i="2"/>
  <c r="AB952" i="2"/>
  <c r="AC952" i="2"/>
  <c r="AD952" i="2"/>
  <c r="AF952" i="2"/>
  <c r="AB953" i="2"/>
  <c r="AC953" i="2"/>
  <c r="AD953" i="2"/>
  <c r="AF953" i="2"/>
  <c r="AB954" i="2"/>
  <c r="AC954" i="2"/>
  <c r="AD954" i="2"/>
  <c r="AF954" i="2"/>
  <c r="AB955" i="2"/>
  <c r="AC955" i="2"/>
  <c r="AD955" i="2"/>
  <c r="AF955" i="2"/>
  <c r="AB956" i="2"/>
  <c r="AC956" i="2"/>
  <c r="AD956" i="2"/>
  <c r="AF956" i="2"/>
  <c r="AB957" i="2"/>
  <c r="AC957" i="2"/>
  <c r="AD957" i="2"/>
  <c r="AF957" i="2"/>
  <c r="AB958" i="2"/>
  <c r="AC958" i="2"/>
  <c r="AD958" i="2"/>
  <c r="AF958" i="2"/>
  <c r="AB959" i="2"/>
  <c r="AC959" i="2"/>
  <c r="AD959" i="2"/>
  <c r="AF959" i="2"/>
  <c r="AB960" i="2"/>
  <c r="AC960" i="2"/>
  <c r="AD960" i="2"/>
  <c r="AF960" i="2"/>
  <c r="AB961" i="2"/>
  <c r="AC961" i="2"/>
  <c r="AD961" i="2"/>
  <c r="AF961" i="2"/>
  <c r="AB962" i="2"/>
  <c r="AC962" i="2"/>
  <c r="AD962" i="2"/>
  <c r="AF962" i="2"/>
  <c r="AB963" i="2"/>
  <c r="AC963" i="2"/>
  <c r="AD963" i="2"/>
  <c r="AF963" i="2"/>
  <c r="AB964" i="2"/>
  <c r="AC964" i="2"/>
  <c r="AD964" i="2"/>
  <c r="AF964" i="2"/>
  <c r="AB965" i="2"/>
  <c r="AC965" i="2"/>
  <c r="AD965" i="2"/>
  <c r="AF965" i="2"/>
  <c r="AB966" i="2"/>
  <c r="AC966" i="2"/>
  <c r="AD966" i="2"/>
  <c r="AF966" i="2"/>
  <c r="AB967" i="2"/>
  <c r="AC967" i="2"/>
  <c r="AD967" i="2"/>
  <c r="AF967" i="2"/>
  <c r="AB968" i="2"/>
  <c r="AC968" i="2"/>
  <c r="AD968" i="2"/>
  <c r="AF968" i="2"/>
  <c r="AB969" i="2"/>
  <c r="AC969" i="2"/>
  <c r="AD969" i="2"/>
  <c r="AF969" i="2"/>
  <c r="AB970" i="2"/>
  <c r="AC970" i="2"/>
  <c r="AD970" i="2"/>
  <c r="AF970" i="2"/>
  <c r="AB971" i="2"/>
  <c r="AC971" i="2"/>
  <c r="AD971" i="2"/>
  <c r="AF971" i="2"/>
  <c r="AB972" i="2"/>
  <c r="AC972" i="2"/>
  <c r="AD972" i="2"/>
  <c r="AF972" i="2"/>
  <c r="AB973" i="2"/>
  <c r="AC973" i="2"/>
  <c r="AD973" i="2"/>
  <c r="AF973" i="2"/>
  <c r="AB974" i="2"/>
  <c r="AC974" i="2"/>
  <c r="AD974" i="2"/>
  <c r="AF974" i="2"/>
  <c r="AB975" i="2"/>
  <c r="AC975" i="2"/>
  <c r="AD975" i="2"/>
  <c r="AF975" i="2"/>
  <c r="AB976" i="2"/>
  <c r="AC976" i="2"/>
  <c r="AD976" i="2"/>
  <c r="AF976" i="2"/>
  <c r="AB977" i="2"/>
  <c r="AC977" i="2"/>
  <c r="AD977" i="2"/>
  <c r="AF977" i="2"/>
  <c r="AB978" i="2"/>
  <c r="AC978" i="2"/>
  <c r="AD978" i="2"/>
  <c r="AF978" i="2"/>
  <c r="AB979" i="2"/>
  <c r="AC979" i="2"/>
  <c r="AD979" i="2"/>
  <c r="AF979" i="2"/>
  <c r="AB980" i="2"/>
  <c r="AC980" i="2"/>
  <c r="AD980" i="2"/>
  <c r="AF980" i="2"/>
  <c r="AB981" i="2"/>
  <c r="AC981" i="2"/>
  <c r="AD981" i="2"/>
  <c r="AF981" i="2"/>
  <c r="AB982" i="2"/>
  <c r="AC982" i="2"/>
  <c r="AD982" i="2"/>
  <c r="AF982" i="2"/>
  <c r="AB983" i="2"/>
  <c r="AC983" i="2"/>
  <c r="AD983" i="2"/>
  <c r="AF983" i="2"/>
  <c r="AB984" i="2"/>
  <c r="AC984" i="2"/>
  <c r="AD984" i="2"/>
  <c r="AF984" i="2"/>
  <c r="AB985" i="2"/>
  <c r="AC985" i="2"/>
  <c r="AD985" i="2"/>
  <c r="AF985" i="2"/>
  <c r="AB986" i="2"/>
  <c r="AC986" i="2"/>
  <c r="AD986" i="2"/>
  <c r="AF986" i="2"/>
  <c r="AB987" i="2"/>
  <c r="AC987" i="2"/>
  <c r="AD987" i="2"/>
  <c r="AF987" i="2"/>
  <c r="AB988" i="2"/>
  <c r="AC988" i="2"/>
  <c r="AD988" i="2"/>
  <c r="AF988" i="2"/>
  <c r="AB989" i="2"/>
  <c r="AC989" i="2"/>
  <c r="AD989" i="2"/>
  <c r="AF989" i="2"/>
  <c r="AB990" i="2"/>
  <c r="AC990" i="2"/>
  <c r="AD990" i="2"/>
  <c r="AF990" i="2"/>
  <c r="AB991" i="2"/>
  <c r="AC991" i="2"/>
  <c r="AD991" i="2"/>
  <c r="AF991" i="2"/>
  <c r="AB992" i="2"/>
  <c r="AC992" i="2"/>
  <c r="AD992" i="2"/>
  <c r="AF992" i="2"/>
  <c r="AB993" i="2"/>
  <c r="AC993" i="2"/>
  <c r="AD993" i="2"/>
  <c r="AF993" i="2"/>
  <c r="AB994" i="2"/>
  <c r="AC994" i="2"/>
  <c r="AD994" i="2"/>
  <c r="AF994" i="2"/>
  <c r="AB995" i="2"/>
  <c r="AC995" i="2"/>
  <c r="AD995" i="2"/>
  <c r="AF995" i="2"/>
  <c r="AB996" i="2"/>
  <c r="AC996" i="2"/>
  <c r="AD996" i="2"/>
  <c r="AF996" i="2"/>
  <c r="AB997" i="2"/>
  <c r="AC997" i="2"/>
  <c r="AD997" i="2"/>
  <c r="AF997" i="2"/>
  <c r="AB998" i="2"/>
  <c r="AC998" i="2"/>
  <c r="AD998" i="2"/>
  <c r="AF998" i="2"/>
  <c r="AB999" i="2"/>
  <c r="AC999" i="2"/>
  <c r="AD999" i="2"/>
  <c r="AF999" i="2"/>
  <c r="AB1000" i="2"/>
  <c r="AC1000" i="2"/>
  <c r="AD1000" i="2"/>
  <c r="AF1000" i="2"/>
  <c r="AB1001" i="2"/>
  <c r="AC1001" i="2"/>
  <c r="AD1001" i="2"/>
  <c r="AF1001" i="2"/>
  <c r="AB1002" i="2"/>
  <c r="AC1002" i="2"/>
  <c r="AD1002" i="2"/>
  <c r="AF1002" i="2"/>
  <c r="AB1003" i="2"/>
  <c r="AC1003" i="2"/>
  <c r="AD1003" i="2"/>
  <c r="AF1003" i="2"/>
  <c r="AB1004" i="2"/>
  <c r="AC1004" i="2"/>
  <c r="AD1004" i="2"/>
  <c r="AF1004" i="2"/>
  <c r="AB1005" i="2"/>
  <c r="AC1005" i="2"/>
  <c r="AD1005" i="2"/>
  <c r="AF1005" i="2"/>
  <c r="AB1006" i="2"/>
  <c r="AC1006" i="2"/>
  <c r="AD1006" i="2"/>
  <c r="AF1006" i="2"/>
  <c r="AB1007" i="2"/>
  <c r="AC1007" i="2"/>
  <c r="AD1007" i="2"/>
  <c r="AF1007" i="2"/>
  <c r="AB1008" i="2"/>
  <c r="AC1008" i="2"/>
  <c r="AD1008" i="2"/>
  <c r="AF1008" i="2"/>
  <c r="AB1009" i="2"/>
  <c r="AC1009" i="2"/>
  <c r="AD1009" i="2"/>
  <c r="AF1009" i="2"/>
  <c r="AB1010" i="2"/>
  <c r="AC1010" i="2"/>
  <c r="AD1010" i="2"/>
  <c r="AF1010" i="2"/>
  <c r="AB1011" i="2"/>
  <c r="AC1011" i="2"/>
  <c r="AD1011" i="2"/>
  <c r="AF1011" i="2"/>
  <c r="AB1012" i="2"/>
  <c r="AC1012" i="2"/>
  <c r="AD1012" i="2"/>
  <c r="AF1012" i="2"/>
  <c r="AB1013" i="2"/>
  <c r="AC1013" i="2"/>
  <c r="AD1013" i="2"/>
  <c r="AF1013" i="2"/>
  <c r="AB1014" i="2"/>
  <c r="AC1014" i="2"/>
  <c r="AD1014" i="2"/>
  <c r="AF1014" i="2"/>
  <c r="AB1015" i="2"/>
  <c r="AC1015" i="2"/>
  <c r="AD1015" i="2"/>
  <c r="AF1015" i="2"/>
  <c r="AB1016" i="2"/>
  <c r="AC1016" i="2"/>
  <c r="AD1016" i="2"/>
  <c r="AF1016" i="2"/>
  <c r="AB1017" i="2"/>
  <c r="AC1017" i="2"/>
  <c r="AD1017" i="2"/>
  <c r="AF1017" i="2"/>
  <c r="AB1018" i="2"/>
  <c r="AC1018" i="2"/>
  <c r="AD1018" i="2"/>
  <c r="AF1018" i="2"/>
  <c r="AB1019" i="2"/>
  <c r="AC1019" i="2"/>
  <c r="AD1019" i="2"/>
  <c r="AF1019" i="2"/>
  <c r="AB1020" i="2"/>
  <c r="AC1020" i="2"/>
  <c r="AD1020" i="2"/>
  <c r="AF1020" i="2"/>
  <c r="AB1021" i="2"/>
  <c r="AC1021" i="2"/>
  <c r="AD1021" i="2"/>
  <c r="AF1021" i="2"/>
  <c r="AB1022" i="2"/>
  <c r="AC1022" i="2"/>
  <c r="AD1022" i="2"/>
  <c r="AF1022" i="2"/>
  <c r="AB1023" i="2"/>
  <c r="AC1023" i="2"/>
  <c r="AD1023" i="2"/>
  <c r="AF1023" i="2"/>
  <c r="AB1024" i="2"/>
  <c r="AC1024" i="2"/>
  <c r="AD1024" i="2"/>
  <c r="AF1024" i="2"/>
  <c r="AB1025" i="2"/>
  <c r="AC1025" i="2"/>
  <c r="AD1025" i="2"/>
  <c r="AF1025" i="2"/>
  <c r="AB1026" i="2"/>
  <c r="AC1026" i="2"/>
  <c r="AD1026" i="2"/>
  <c r="AF1026" i="2"/>
  <c r="AB1027" i="2"/>
  <c r="AC1027" i="2"/>
  <c r="AD1027" i="2"/>
  <c r="AF1027" i="2"/>
  <c r="AB1028" i="2"/>
  <c r="AC1028" i="2"/>
  <c r="AD1028" i="2"/>
  <c r="AF1028" i="2"/>
  <c r="AB1029" i="2"/>
  <c r="AC1029" i="2"/>
  <c r="AD1029" i="2"/>
  <c r="AF1029" i="2"/>
  <c r="AB1030" i="2"/>
  <c r="AC1030" i="2"/>
  <c r="AD1030" i="2"/>
  <c r="AF1030" i="2"/>
  <c r="AB1031" i="2"/>
  <c r="AC1031" i="2"/>
  <c r="AD1031" i="2"/>
  <c r="AF1031" i="2"/>
  <c r="AB1032" i="2"/>
  <c r="AC1032" i="2"/>
  <c r="AD1032" i="2"/>
  <c r="AF1032" i="2"/>
  <c r="AB1033" i="2"/>
  <c r="AC1033" i="2"/>
  <c r="AD1033" i="2"/>
  <c r="AF1033" i="2"/>
  <c r="AB1034" i="2"/>
  <c r="AC1034" i="2"/>
  <c r="AD1034" i="2"/>
  <c r="AF1034" i="2"/>
  <c r="AB1035" i="2"/>
  <c r="AC1035" i="2"/>
  <c r="AD1035" i="2"/>
  <c r="AF1035" i="2"/>
  <c r="AB1036" i="2"/>
  <c r="AC1036" i="2"/>
  <c r="AD1036" i="2"/>
  <c r="AF1036" i="2"/>
  <c r="AB1037" i="2"/>
  <c r="AC1037" i="2"/>
  <c r="AD1037" i="2"/>
  <c r="AF1037" i="2"/>
  <c r="AB1038" i="2"/>
  <c r="AC1038" i="2"/>
  <c r="AD1038" i="2"/>
  <c r="AF1038" i="2"/>
  <c r="AB1039" i="2"/>
  <c r="AC1039" i="2"/>
  <c r="AD1039" i="2"/>
  <c r="AF1039" i="2"/>
  <c r="AB1040" i="2"/>
  <c r="AC1040" i="2"/>
  <c r="AD1040" i="2"/>
  <c r="AF1040" i="2"/>
  <c r="AB1041" i="2"/>
  <c r="AC1041" i="2"/>
  <c r="AD1041" i="2"/>
  <c r="AF1041" i="2"/>
  <c r="AB1042" i="2"/>
  <c r="AC1042" i="2"/>
  <c r="AD1042" i="2"/>
  <c r="AF1042" i="2"/>
  <c r="AB1043" i="2"/>
  <c r="AC1043" i="2"/>
  <c r="AD1043" i="2"/>
  <c r="AF1043" i="2"/>
  <c r="AB1044" i="2"/>
  <c r="AC1044" i="2"/>
  <c r="AD1044" i="2"/>
  <c r="AF1044" i="2"/>
  <c r="AB1045" i="2"/>
  <c r="AC1045" i="2"/>
  <c r="AD1045" i="2"/>
  <c r="AF1045" i="2"/>
  <c r="AB1046" i="2"/>
  <c r="AC1046" i="2"/>
  <c r="AD1046" i="2"/>
  <c r="AF1046" i="2"/>
  <c r="AB1047" i="2"/>
  <c r="AC1047" i="2"/>
  <c r="AD1047" i="2"/>
  <c r="AF1047" i="2"/>
  <c r="AB1048" i="2"/>
  <c r="AC1048" i="2"/>
  <c r="AD1048" i="2"/>
  <c r="AF1048" i="2"/>
  <c r="AB1049" i="2"/>
  <c r="AC1049" i="2"/>
  <c r="AD1049" i="2"/>
  <c r="AF1049" i="2"/>
  <c r="AB1050" i="2"/>
  <c r="AC1050" i="2"/>
  <c r="AD1050" i="2"/>
  <c r="AF1050" i="2"/>
  <c r="AB1051" i="2"/>
  <c r="AC1051" i="2"/>
  <c r="AD1051" i="2"/>
  <c r="AF1051" i="2"/>
  <c r="AB1052" i="2"/>
  <c r="AC1052" i="2"/>
  <c r="AD1052" i="2"/>
  <c r="AF1052" i="2"/>
  <c r="AB1053" i="2"/>
  <c r="AC1053" i="2"/>
  <c r="AD1053" i="2"/>
  <c r="AF1053" i="2"/>
  <c r="AB1054" i="2"/>
  <c r="AC1054" i="2"/>
  <c r="AD1054" i="2"/>
  <c r="AF1054" i="2"/>
  <c r="AB1055" i="2"/>
  <c r="AC1055" i="2"/>
  <c r="AD1055" i="2"/>
  <c r="AF1055" i="2"/>
  <c r="AB1056" i="2"/>
  <c r="AC1056" i="2"/>
  <c r="AD1056" i="2"/>
  <c r="AF1056" i="2"/>
  <c r="AB1057" i="2"/>
  <c r="AC1057" i="2"/>
  <c r="AD1057" i="2"/>
  <c r="AF1057" i="2"/>
  <c r="AB1058" i="2"/>
  <c r="AC1058" i="2"/>
  <c r="AD1058" i="2"/>
  <c r="AF1058" i="2"/>
  <c r="AB1059" i="2"/>
  <c r="AC1059" i="2"/>
  <c r="AD1059" i="2"/>
  <c r="AF1059" i="2"/>
  <c r="AB1060" i="2"/>
  <c r="AC1060" i="2"/>
  <c r="AD1060" i="2"/>
  <c r="AF1060" i="2"/>
  <c r="AB1061" i="2"/>
  <c r="AC1061" i="2"/>
  <c r="AD1061" i="2"/>
  <c r="AF1061" i="2"/>
  <c r="AB1062" i="2"/>
  <c r="AC1062" i="2"/>
  <c r="AD1062" i="2"/>
  <c r="AF1062" i="2"/>
  <c r="AB1063" i="2"/>
  <c r="AC1063" i="2"/>
  <c r="AD1063" i="2"/>
  <c r="AF1063" i="2"/>
  <c r="AK1063" i="2"/>
  <c r="AB1064" i="2"/>
  <c r="AC1064" i="2"/>
  <c r="AD1064" i="2"/>
  <c r="AF1064" i="2"/>
  <c r="AK1064" i="2"/>
  <c r="AB1065" i="2"/>
  <c r="AC1065" i="2"/>
  <c r="AD1065" i="2"/>
  <c r="AF1065" i="2"/>
  <c r="AK1065" i="2"/>
  <c r="AB1066" i="2"/>
  <c r="AC1066" i="2"/>
  <c r="AD1066" i="2"/>
  <c r="AF1066" i="2"/>
  <c r="AB1067" i="2"/>
  <c r="AC1067" i="2"/>
  <c r="AD1067" i="2"/>
  <c r="AF1067" i="2"/>
  <c r="AK1067" i="2"/>
  <c r="AB1068" i="2"/>
  <c r="AC1068" i="2"/>
  <c r="AD1068" i="2"/>
  <c r="AF1068" i="2"/>
  <c r="AB1069" i="2"/>
  <c r="AC1069" i="2"/>
  <c r="AD1069" i="2"/>
  <c r="AF1069" i="2"/>
  <c r="AK1069" i="2"/>
  <c r="AB1070" i="2"/>
  <c r="AC1070" i="2"/>
  <c r="AD1070" i="2"/>
  <c r="AF1070" i="2"/>
  <c r="AB1071" i="2"/>
  <c r="AC1071" i="2"/>
  <c r="AD1071" i="2"/>
  <c r="AF1071" i="2"/>
  <c r="AK1071" i="2"/>
  <c r="AB1072" i="2"/>
  <c r="AC1072" i="2"/>
  <c r="AD1072" i="2"/>
  <c r="AF1072" i="2"/>
  <c r="AB1073" i="2"/>
  <c r="AC1073" i="2"/>
  <c r="AD1073" i="2"/>
  <c r="AF1073" i="2"/>
  <c r="AK1073" i="2"/>
  <c r="AB1074" i="2"/>
  <c r="AC1074" i="2"/>
  <c r="AD1074" i="2"/>
  <c r="AF1074" i="2"/>
  <c r="AB1075" i="2"/>
  <c r="AC1075" i="2"/>
  <c r="AD1075" i="2"/>
  <c r="AF1075" i="2"/>
  <c r="AK1075" i="2"/>
  <c r="AB1076" i="2"/>
  <c r="AC1076" i="2"/>
  <c r="AD1076" i="2"/>
  <c r="AF1076" i="2"/>
  <c r="AB1077" i="2"/>
  <c r="AC1077" i="2"/>
  <c r="AD1077" i="2"/>
  <c r="AF1077" i="2"/>
  <c r="AK1077" i="2"/>
  <c r="AB1078" i="2"/>
  <c r="AC1078" i="2"/>
  <c r="AD1078" i="2"/>
  <c r="AF1078" i="2"/>
  <c r="AB1079" i="2"/>
  <c r="AC1079" i="2"/>
  <c r="AD1079" i="2"/>
  <c r="AF1079" i="2"/>
  <c r="AK1079" i="2"/>
  <c r="AB1080" i="2"/>
  <c r="AC1080" i="2"/>
  <c r="AD1080" i="2"/>
  <c r="AF1080" i="2"/>
  <c r="AB1081" i="2"/>
  <c r="AC1081" i="2"/>
  <c r="AD1081" i="2"/>
  <c r="AF1081" i="2"/>
  <c r="AK1081" i="2"/>
  <c r="AB1082" i="2"/>
  <c r="AC1082" i="2"/>
  <c r="AD1082" i="2"/>
  <c r="AF1082" i="2"/>
  <c r="AB1083" i="2"/>
  <c r="AC1083" i="2"/>
  <c r="AD1083" i="2"/>
  <c r="AF1083" i="2"/>
  <c r="AK1083" i="2"/>
  <c r="AB1084" i="2"/>
  <c r="AC1084" i="2"/>
  <c r="AD1084" i="2"/>
  <c r="AF1084" i="2"/>
  <c r="AB1085" i="2"/>
  <c r="AC1085" i="2"/>
  <c r="AD1085" i="2"/>
  <c r="AF1085" i="2"/>
  <c r="AK1085" i="2"/>
  <c r="AB1086" i="2"/>
  <c r="AC1086" i="2"/>
  <c r="AD1086" i="2"/>
  <c r="AF1086" i="2"/>
  <c r="AB1087" i="2"/>
  <c r="AC1087" i="2"/>
  <c r="AD1087" i="2"/>
  <c r="AF1087" i="2"/>
  <c r="AK1087" i="2"/>
  <c r="AB1088" i="2"/>
  <c r="AC1088" i="2"/>
  <c r="AD1088" i="2"/>
  <c r="AF1088" i="2"/>
  <c r="AB1089" i="2"/>
  <c r="AC1089" i="2"/>
  <c r="AD1089" i="2"/>
  <c r="AF1089" i="2"/>
  <c r="AK1089" i="2"/>
  <c r="AB1090" i="2"/>
  <c r="AC1090" i="2"/>
  <c r="AD1090" i="2"/>
  <c r="AF1090" i="2"/>
  <c r="AB1091" i="2"/>
  <c r="AC1091" i="2"/>
  <c r="AD1091" i="2"/>
  <c r="AF1091" i="2"/>
  <c r="AK1091" i="2"/>
  <c r="AB1092" i="2"/>
  <c r="AC1092" i="2"/>
  <c r="AD1092" i="2"/>
  <c r="AF1092" i="2"/>
  <c r="AB1093" i="2"/>
  <c r="AC1093" i="2"/>
  <c r="AD1093" i="2"/>
  <c r="AF1093" i="2"/>
  <c r="AK1093" i="2"/>
  <c r="AB1094" i="2"/>
  <c r="AC1094" i="2"/>
  <c r="AD1094" i="2"/>
  <c r="AF1094" i="2"/>
  <c r="AB1095" i="2"/>
  <c r="AC1095" i="2"/>
  <c r="AD1095" i="2"/>
  <c r="AF1095" i="2"/>
  <c r="AK1095" i="2"/>
  <c r="AB1096" i="2"/>
  <c r="AC1096" i="2"/>
  <c r="AD1096" i="2"/>
  <c r="AF1096" i="2"/>
  <c r="AB1097" i="2"/>
  <c r="AC1097" i="2"/>
  <c r="AD1097" i="2"/>
  <c r="AF1097" i="2"/>
  <c r="AK1097" i="2"/>
  <c r="AB1098" i="2"/>
  <c r="AC1098" i="2"/>
  <c r="AD1098" i="2"/>
  <c r="AF1098" i="2"/>
  <c r="AB1099" i="2"/>
  <c r="AC1099" i="2"/>
  <c r="AD1099" i="2"/>
  <c r="AF1099" i="2"/>
  <c r="AK1099" i="2"/>
  <c r="AB1100" i="2"/>
  <c r="AC1100" i="2"/>
  <c r="AD1100" i="2"/>
  <c r="AF1100" i="2"/>
  <c r="AB1101" i="2"/>
  <c r="AC1101" i="2"/>
  <c r="AD1101" i="2"/>
  <c r="AF1101" i="2"/>
  <c r="AK1101" i="2"/>
  <c r="AB1102" i="2"/>
  <c r="AC1102" i="2"/>
  <c r="AD1102" i="2"/>
  <c r="AF1102" i="2"/>
  <c r="AK1102" i="2"/>
  <c r="AB1103" i="2"/>
  <c r="AC1103" i="2"/>
  <c r="AD1103" i="2"/>
  <c r="AF1103" i="2"/>
  <c r="AB1104" i="2"/>
  <c r="AC1104" i="2"/>
  <c r="AD1104" i="2"/>
  <c r="AF1104" i="2"/>
  <c r="AK1104" i="2"/>
  <c r="AB1105" i="2"/>
  <c r="AC1105" i="2"/>
  <c r="AD1105" i="2"/>
  <c r="AF1105" i="2"/>
  <c r="AK1105" i="2"/>
  <c r="AB1106" i="2"/>
  <c r="AC1106" i="2"/>
  <c r="AD1106" i="2"/>
  <c r="AF1106" i="2"/>
  <c r="AK1106" i="2"/>
  <c r="AB1107" i="2"/>
  <c r="AC1107" i="2"/>
  <c r="AD1107" i="2"/>
  <c r="AF1107" i="2"/>
  <c r="AB1108" i="2"/>
  <c r="AC1108" i="2"/>
  <c r="AD1108" i="2"/>
  <c r="AF1108" i="2"/>
  <c r="AK1108" i="2"/>
  <c r="AB1109" i="2"/>
  <c r="AC1109" i="2"/>
  <c r="AD1109" i="2"/>
  <c r="AF1109" i="2"/>
  <c r="AK1109" i="2"/>
  <c r="AB1110" i="2"/>
  <c r="AC1110" i="2"/>
  <c r="AD1110" i="2"/>
  <c r="AF1110" i="2"/>
  <c r="AK1110" i="2"/>
  <c r="AB1111" i="2"/>
  <c r="AC1111" i="2"/>
  <c r="AD1111" i="2"/>
  <c r="AF1111" i="2"/>
  <c r="AB1112" i="2"/>
  <c r="AC1112" i="2"/>
  <c r="AD1112" i="2"/>
  <c r="AF1112" i="2"/>
  <c r="AK1112" i="2"/>
  <c r="AB1113" i="2"/>
  <c r="AC1113" i="2"/>
  <c r="AD1113" i="2"/>
  <c r="AF1113" i="2"/>
  <c r="AK1113" i="2"/>
  <c r="AB1114" i="2"/>
  <c r="AC1114" i="2"/>
  <c r="AD1114" i="2"/>
  <c r="AF1114" i="2"/>
  <c r="AK1114" i="2"/>
  <c r="AB1115" i="2"/>
  <c r="AC1115" i="2"/>
  <c r="AD1115" i="2"/>
  <c r="AF1115" i="2"/>
  <c r="AK1115" i="2"/>
  <c r="AB1116" i="2"/>
  <c r="AC1116" i="2"/>
  <c r="AD1116" i="2"/>
  <c r="AF1116" i="2"/>
  <c r="AB1117" i="2"/>
  <c r="AC1117" i="2"/>
  <c r="AD1117" i="2"/>
  <c r="AF1117" i="2"/>
  <c r="AB1118" i="2"/>
  <c r="AC1118" i="2"/>
  <c r="AD1118" i="2"/>
  <c r="AF1118" i="2"/>
  <c r="AK1118" i="2"/>
  <c r="AB1119" i="2"/>
  <c r="AC1119" i="2"/>
  <c r="AD1119" i="2"/>
  <c r="AF1119" i="2"/>
  <c r="AK1119" i="2"/>
  <c r="AB1120" i="2"/>
  <c r="AC1120" i="2"/>
  <c r="AD1120" i="2"/>
  <c r="AF1120" i="2"/>
  <c r="AK1120" i="2"/>
  <c r="AB1121" i="2"/>
  <c r="AC1121" i="2"/>
  <c r="AD1121" i="2"/>
  <c r="AF1121" i="2"/>
  <c r="AB1122" i="2"/>
  <c r="AC1122" i="2"/>
  <c r="AD1122" i="2"/>
  <c r="AF1122" i="2"/>
  <c r="AK1122" i="2"/>
  <c r="AB1123" i="2"/>
  <c r="AC1123" i="2"/>
  <c r="AD1123" i="2"/>
  <c r="AF1123" i="2"/>
  <c r="AK1123" i="2"/>
  <c r="AB1124" i="2"/>
  <c r="AC1124" i="2"/>
  <c r="AD1124" i="2"/>
  <c r="AF1124" i="2"/>
  <c r="AB1125" i="2"/>
  <c r="AC1125" i="2"/>
  <c r="AD1125" i="2"/>
  <c r="AF1125" i="2"/>
  <c r="AB1126" i="2"/>
  <c r="AC1126" i="2"/>
  <c r="AD1126" i="2"/>
  <c r="AF1126" i="2"/>
  <c r="AB1127" i="2"/>
  <c r="AC1127" i="2"/>
  <c r="AD1127" i="2"/>
  <c r="AF1127" i="2"/>
  <c r="AB1128" i="2"/>
  <c r="AC1128" i="2"/>
  <c r="AD1128" i="2"/>
  <c r="AF1128" i="2"/>
  <c r="AB1129" i="2"/>
  <c r="AC1129" i="2"/>
  <c r="AD1129" i="2"/>
  <c r="AF1129" i="2"/>
  <c r="AK1129" i="2"/>
  <c r="AB1130" i="2"/>
  <c r="AC1130" i="2"/>
  <c r="AD1130" i="2"/>
  <c r="AF1130" i="2"/>
  <c r="AB1131" i="2"/>
  <c r="AC1131" i="2"/>
  <c r="AD1131" i="2"/>
  <c r="AF1131" i="2"/>
  <c r="AK1131" i="2"/>
  <c r="AB1132" i="2"/>
  <c r="AC1132" i="2"/>
  <c r="AD1132" i="2"/>
  <c r="AF1132" i="2"/>
  <c r="AB1133" i="2"/>
  <c r="AC1133" i="2"/>
  <c r="AD1133" i="2"/>
  <c r="AF1133" i="2"/>
  <c r="AB1134" i="2"/>
  <c r="AC1134" i="2"/>
  <c r="AD1134" i="2"/>
  <c r="AF1134" i="2"/>
  <c r="AB1135" i="2"/>
  <c r="AC1135" i="2"/>
  <c r="AD1135" i="2"/>
  <c r="AF1135" i="2"/>
  <c r="AB1136" i="2"/>
  <c r="AC1136" i="2"/>
  <c r="AD1136" i="2"/>
  <c r="AF1136" i="2"/>
  <c r="AB1137" i="2"/>
  <c r="AC1137" i="2"/>
  <c r="AD1137" i="2"/>
  <c r="AF1137" i="2"/>
  <c r="AB1138" i="2"/>
  <c r="AC1138" i="2"/>
  <c r="AD1138" i="2"/>
  <c r="AF1138" i="2"/>
  <c r="AB1139" i="2"/>
  <c r="AC1139" i="2"/>
  <c r="AD1139" i="2"/>
  <c r="AF1139" i="2"/>
  <c r="AK1139" i="2"/>
  <c r="AB1140" i="2"/>
  <c r="AC1140" i="2"/>
  <c r="AD1140" i="2"/>
  <c r="AF1140" i="2"/>
  <c r="AB1141" i="2"/>
  <c r="AC1141" i="2"/>
  <c r="AD1141" i="2"/>
  <c r="AF1141" i="2"/>
  <c r="AB1142" i="2"/>
  <c r="AC1142" i="2"/>
  <c r="AD1142" i="2"/>
  <c r="AF1142" i="2"/>
  <c r="AB1143" i="2"/>
  <c r="AC1143" i="2"/>
  <c r="AD1143" i="2"/>
  <c r="AF1143" i="2"/>
  <c r="AB1144" i="2"/>
  <c r="AC1144" i="2"/>
  <c r="AD1144" i="2"/>
  <c r="AF1144" i="2"/>
  <c r="AB1145" i="2"/>
  <c r="AC1145" i="2"/>
  <c r="AD1145" i="2"/>
  <c r="AF1145" i="2"/>
  <c r="AB1146" i="2"/>
  <c r="AC1146" i="2"/>
  <c r="AD1146" i="2"/>
  <c r="AF1146" i="2"/>
  <c r="AB1147" i="2"/>
  <c r="AC1147" i="2"/>
  <c r="AD1147" i="2"/>
  <c r="AF1147" i="2"/>
  <c r="AB1148" i="2"/>
  <c r="AC1148" i="2"/>
  <c r="AD1148" i="2"/>
  <c r="AF1148" i="2"/>
  <c r="AB1149" i="2"/>
  <c r="AC1149" i="2"/>
  <c r="AD1149" i="2"/>
  <c r="AF1149" i="2"/>
  <c r="AB1150" i="2"/>
  <c r="AC1150" i="2"/>
  <c r="AD1150" i="2"/>
  <c r="AF1150" i="2"/>
  <c r="AB1151" i="2"/>
  <c r="AC1151" i="2"/>
  <c r="AD1151" i="2"/>
  <c r="AF1151" i="2"/>
  <c r="AB1152" i="2"/>
  <c r="AC1152" i="2"/>
  <c r="AD1152" i="2"/>
  <c r="AF1152" i="2"/>
  <c r="AB1153" i="2"/>
  <c r="AC1153" i="2"/>
  <c r="AD1153" i="2"/>
  <c r="AF1153" i="2"/>
  <c r="AB1154" i="2"/>
  <c r="AC1154" i="2"/>
  <c r="AD1154" i="2"/>
  <c r="AF1154" i="2"/>
  <c r="AB1155" i="2"/>
  <c r="AC1155" i="2"/>
  <c r="AD1155" i="2"/>
  <c r="AF1155" i="2"/>
  <c r="AB1156" i="2"/>
  <c r="AC1156" i="2"/>
  <c r="AD1156" i="2"/>
  <c r="AF1156" i="2"/>
  <c r="AB1157" i="2"/>
  <c r="AC1157" i="2"/>
  <c r="AD1157" i="2"/>
  <c r="AF1157" i="2"/>
  <c r="AB1158" i="2"/>
  <c r="AC1158" i="2"/>
  <c r="AD1158" i="2"/>
  <c r="AF1158" i="2"/>
  <c r="AB1159" i="2"/>
  <c r="AC1159" i="2"/>
  <c r="AD1159" i="2"/>
  <c r="AF1159" i="2"/>
  <c r="AB1160" i="2"/>
  <c r="AC1160" i="2"/>
  <c r="AD1160" i="2"/>
  <c r="AF1160" i="2"/>
  <c r="AB1161" i="2"/>
  <c r="AC1161" i="2"/>
  <c r="AD1161" i="2"/>
  <c r="AF1161" i="2"/>
  <c r="AB1162" i="2"/>
  <c r="AC1162" i="2"/>
  <c r="AD1162" i="2"/>
  <c r="AF1162" i="2"/>
  <c r="AB1163" i="2"/>
  <c r="AC1163" i="2"/>
  <c r="AD1163" i="2"/>
  <c r="AF1163" i="2"/>
  <c r="AB1164" i="2"/>
  <c r="AC1164" i="2"/>
  <c r="AD1164" i="2"/>
  <c r="AF1164" i="2"/>
  <c r="AB1165" i="2"/>
  <c r="AC1165" i="2"/>
  <c r="AD1165" i="2"/>
  <c r="AF1165" i="2"/>
  <c r="AB1166" i="2"/>
  <c r="AC1166" i="2"/>
  <c r="AD1166" i="2"/>
  <c r="AF1166" i="2"/>
  <c r="AB1167" i="2"/>
  <c r="AC1167" i="2"/>
  <c r="AD1167" i="2"/>
  <c r="AF1167" i="2"/>
  <c r="AB1168" i="2"/>
  <c r="AC1168" i="2"/>
  <c r="AD1168" i="2"/>
  <c r="AF1168" i="2"/>
  <c r="AB1169" i="2"/>
  <c r="AC1169" i="2"/>
  <c r="AD1169" i="2"/>
  <c r="AF1169" i="2"/>
  <c r="AB1170" i="2"/>
  <c r="AC1170" i="2"/>
  <c r="AD1170" i="2"/>
  <c r="AF1170" i="2"/>
  <c r="AB1171" i="2"/>
  <c r="AC1171" i="2"/>
  <c r="AD1171" i="2"/>
  <c r="AF1171" i="2"/>
  <c r="AB1172" i="2"/>
  <c r="AC1172" i="2"/>
  <c r="AD1172" i="2"/>
  <c r="AF1172" i="2"/>
  <c r="AB1173" i="2"/>
  <c r="AC1173" i="2"/>
  <c r="AD1173" i="2"/>
  <c r="AF1173" i="2"/>
  <c r="AB1174" i="2"/>
  <c r="AC1174" i="2"/>
  <c r="AD1174" i="2"/>
  <c r="AF1174" i="2"/>
  <c r="AB1175" i="2"/>
  <c r="AC1175" i="2"/>
  <c r="AD1175" i="2"/>
  <c r="AF1175" i="2"/>
  <c r="AB1176" i="2"/>
  <c r="AC1176" i="2"/>
  <c r="AD1176" i="2"/>
  <c r="AF1176" i="2"/>
  <c r="AB1177" i="2"/>
  <c r="AC1177" i="2"/>
  <c r="AD1177" i="2"/>
  <c r="AF1177" i="2"/>
  <c r="AB1178" i="2"/>
  <c r="AC1178" i="2"/>
  <c r="AD1178" i="2"/>
  <c r="AF1178" i="2"/>
  <c r="AB1179" i="2"/>
  <c r="AC1179" i="2"/>
  <c r="AD1179" i="2"/>
  <c r="AF1179" i="2"/>
  <c r="AB1180" i="2"/>
  <c r="AC1180" i="2"/>
  <c r="AD1180" i="2"/>
  <c r="AF1180" i="2"/>
  <c r="AB1181" i="2"/>
  <c r="AC1181" i="2"/>
  <c r="AD1181" i="2"/>
  <c r="AF1181" i="2"/>
  <c r="AB1182" i="2"/>
  <c r="AC1182" i="2"/>
  <c r="AD1182" i="2"/>
  <c r="AF1182" i="2"/>
  <c r="AB1183" i="2"/>
  <c r="AC1183" i="2"/>
  <c r="AD1183" i="2"/>
  <c r="AF1183" i="2"/>
  <c r="AB1184" i="2"/>
  <c r="AC1184" i="2"/>
  <c r="AD1184" i="2"/>
  <c r="AF1184" i="2"/>
  <c r="AB1185" i="2"/>
  <c r="AC1185" i="2"/>
  <c r="AD1185" i="2"/>
  <c r="AF1185" i="2"/>
  <c r="AB1186" i="2"/>
  <c r="AC1186" i="2"/>
  <c r="AD1186" i="2"/>
  <c r="AF1186" i="2"/>
  <c r="AB1187" i="2"/>
  <c r="AC1187" i="2"/>
  <c r="AD1187" i="2"/>
  <c r="AF1187" i="2"/>
  <c r="AB1188" i="2"/>
  <c r="AC1188" i="2"/>
  <c r="AD1188" i="2"/>
  <c r="AF1188" i="2"/>
  <c r="AB1189" i="2"/>
  <c r="AC1189" i="2"/>
  <c r="AD1189" i="2"/>
  <c r="AF1189" i="2"/>
  <c r="AB1190" i="2"/>
  <c r="AC1190" i="2"/>
  <c r="AD1190" i="2"/>
  <c r="AF1190" i="2"/>
  <c r="AB1191" i="2"/>
  <c r="AC1191" i="2"/>
  <c r="AD1191" i="2"/>
  <c r="AF1191" i="2"/>
  <c r="AB1192" i="2"/>
  <c r="AC1192" i="2"/>
  <c r="AD1192" i="2"/>
  <c r="AF1192" i="2"/>
  <c r="AB1193" i="2"/>
  <c r="AC1193" i="2"/>
  <c r="AD1193" i="2"/>
  <c r="AF1193" i="2"/>
  <c r="AB1194" i="2"/>
  <c r="AC1194" i="2"/>
  <c r="AD1194" i="2"/>
  <c r="AF1194" i="2"/>
  <c r="AB1195" i="2"/>
  <c r="AC1195" i="2"/>
  <c r="AD1195" i="2"/>
  <c r="AF1195" i="2"/>
  <c r="AB1196" i="2"/>
  <c r="AC1196" i="2"/>
  <c r="AD1196" i="2"/>
  <c r="AF1196" i="2"/>
  <c r="AB1197" i="2"/>
  <c r="AC1197" i="2"/>
  <c r="AD1197" i="2"/>
  <c r="AF1197" i="2"/>
  <c r="AB1198" i="2"/>
  <c r="AC1198" i="2"/>
  <c r="AD1198" i="2"/>
  <c r="AF1198" i="2"/>
  <c r="AB1199" i="2"/>
  <c r="AC1199" i="2"/>
  <c r="AD1199" i="2"/>
  <c r="AF1199" i="2"/>
  <c r="AB1200" i="2"/>
  <c r="AC1200" i="2"/>
  <c r="AD1200" i="2"/>
  <c r="AF1200" i="2"/>
  <c r="AB1201" i="2"/>
  <c r="AC1201" i="2"/>
  <c r="AD1201" i="2"/>
  <c r="AF1201" i="2"/>
  <c r="AB1202" i="2"/>
  <c r="AC1202" i="2"/>
  <c r="AD1202" i="2"/>
  <c r="AF1202" i="2"/>
  <c r="AB1203" i="2"/>
  <c r="AC1203" i="2"/>
  <c r="AD1203" i="2"/>
  <c r="AF1203" i="2"/>
  <c r="AB1204" i="2"/>
  <c r="AC1204" i="2"/>
  <c r="AD1204" i="2"/>
  <c r="AF1204" i="2"/>
  <c r="AB1205" i="2"/>
  <c r="AC1205" i="2"/>
  <c r="AD1205" i="2"/>
  <c r="AF1205" i="2"/>
  <c r="AB1206" i="2"/>
  <c r="AC1206" i="2"/>
  <c r="AD1206" i="2"/>
  <c r="AF1206" i="2"/>
  <c r="AB1207" i="2"/>
  <c r="AC1207" i="2"/>
  <c r="AD1207" i="2"/>
  <c r="AF1207" i="2"/>
  <c r="AB1208" i="2"/>
  <c r="AC1208" i="2"/>
  <c r="AD1208" i="2"/>
  <c r="AF1208" i="2"/>
  <c r="AB1209" i="2"/>
  <c r="AC1209" i="2"/>
  <c r="AD1209" i="2"/>
  <c r="AF1209" i="2"/>
  <c r="AB1210" i="2"/>
  <c r="AC1210" i="2"/>
  <c r="AD1210" i="2"/>
  <c r="AF1210" i="2"/>
  <c r="AB1211" i="2"/>
  <c r="AC1211" i="2"/>
  <c r="AD1211" i="2"/>
  <c r="AF1211" i="2"/>
  <c r="AB1212" i="2"/>
  <c r="AC1212" i="2"/>
  <c r="AD1212" i="2"/>
  <c r="AF1212" i="2"/>
  <c r="AB1213" i="2"/>
  <c r="AC1213" i="2"/>
  <c r="AD1213" i="2"/>
  <c r="AF1213" i="2"/>
  <c r="AB1214" i="2"/>
  <c r="AC1214" i="2"/>
  <c r="AD1214" i="2"/>
  <c r="AF1214" i="2"/>
  <c r="AB1215" i="2"/>
  <c r="AC1215" i="2"/>
  <c r="AD1215" i="2"/>
  <c r="AF1215" i="2"/>
  <c r="AB1216" i="2"/>
  <c r="AC1216" i="2"/>
  <c r="AD1216" i="2"/>
  <c r="AF1216" i="2"/>
  <c r="AB1217" i="2"/>
  <c r="AC1217" i="2"/>
  <c r="AD1217" i="2"/>
  <c r="AF1217" i="2"/>
  <c r="AB1218" i="2"/>
  <c r="AC1218" i="2"/>
  <c r="AD1218" i="2"/>
  <c r="AF1218" i="2"/>
  <c r="AB1219" i="2"/>
  <c r="AC1219" i="2"/>
  <c r="AD1219" i="2"/>
  <c r="AF1219" i="2"/>
  <c r="AB1220" i="2"/>
  <c r="AC1220" i="2"/>
  <c r="AD1220" i="2"/>
  <c r="AF1220" i="2"/>
  <c r="AB1221" i="2"/>
  <c r="AC1221" i="2"/>
  <c r="AD1221" i="2"/>
  <c r="AF1221" i="2"/>
  <c r="AB1222" i="2"/>
  <c r="AC1222" i="2"/>
  <c r="AD1222" i="2"/>
  <c r="AF1222" i="2"/>
  <c r="AB1223" i="2"/>
  <c r="AC1223" i="2"/>
  <c r="AD1223" i="2"/>
  <c r="AF1223" i="2"/>
  <c r="AB1224" i="2"/>
  <c r="AC1224" i="2"/>
  <c r="AD1224" i="2"/>
  <c r="AF1224" i="2"/>
  <c r="AB1225" i="2"/>
  <c r="AC1225" i="2"/>
  <c r="AD1225" i="2"/>
  <c r="AF1225" i="2"/>
  <c r="AB1226" i="2"/>
  <c r="AC1226" i="2"/>
  <c r="AD1226" i="2"/>
  <c r="AF1226" i="2"/>
  <c r="AB1227" i="2"/>
  <c r="AC1227" i="2"/>
  <c r="AD1227" i="2"/>
  <c r="AF1227" i="2"/>
  <c r="AB1228" i="2"/>
  <c r="AC1228" i="2"/>
  <c r="AD1228" i="2"/>
  <c r="AF1228" i="2"/>
  <c r="AB1229" i="2"/>
  <c r="AC1229" i="2"/>
  <c r="AD1229" i="2"/>
  <c r="AF1229" i="2"/>
  <c r="AB1230" i="2"/>
  <c r="AC1230" i="2"/>
  <c r="AD1230" i="2"/>
  <c r="AF1230" i="2"/>
  <c r="AB1231" i="2"/>
  <c r="AC1231" i="2"/>
  <c r="AD1231" i="2"/>
  <c r="AF1231" i="2"/>
  <c r="AB1232" i="2"/>
  <c r="AC1232" i="2"/>
  <c r="AD1232" i="2"/>
  <c r="AF1232" i="2"/>
  <c r="AB1233" i="2"/>
  <c r="AC1233" i="2"/>
  <c r="AD1233" i="2"/>
  <c r="AF1233" i="2"/>
  <c r="AB1234" i="2"/>
  <c r="AC1234" i="2"/>
  <c r="AD1234" i="2"/>
  <c r="AF1234" i="2"/>
  <c r="AB1235" i="2"/>
  <c r="AC1235" i="2"/>
  <c r="AD1235" i="2"/>
  <c r="AF1235" i="2"/>
  <c r="AB1236" i="2"/>
  <c r="AC1236" i="2"/>
  <c r="AD1236" i="2"/>
  <c r="AF1236" i="2"/>
  <c r="AB1237" i="2"/>
  <c r="AC1237" i="2"/>
  <c r="AD1237" i="2"/>
  <c r="AF1237" i="2"/>
  <c r="AB1238" i="2"/>
  <c r="AC1238" i="2"/>
  <c r="AD1238" i="2"/>
  <c r="AF1238" i="2"/>
  <c r="AB1239" i="2"/>
  <c r="AC1239" i="2"/>
  <c r="AD1239" i="2"/>
  <c r="AF1239" i="2"/>
  <c r="AB1240" i="2"/>
  <c r="AC1240" i="2"/>
  <c r="AD1240" i="2"/>
  <c r="AF1240" i="2"/>
  <c r="AB1241" i="2"/>
  <c r="AC1241" i="2"/>
  <c r="AD1241" i="2"/>
  <c r="AF1241" i="2"/>
  <c r="AB1242" i="2"/>
  <c r="AC1242" i="2"/>
  <c r="AD1242" i="2"/>
  <c r="AF1242" i="2"/>
  <c r="AB1243" i="2"/>
  <c r="AC1243" i="2"/>
  <c r="AD1243" i="2"/>
  <c r="AF1243" i="2"/>
  <c r="AB1244" i="2"/>
  <c r="AC1244" i="2"/>
  <c r="AD1244" i="2"/>
  <c r="AF1244" i="2"/>
  <c r="AB1245" i="2"/>
  <c r="AC1245" i="2"/>
  <c r="AD1245" i="2"/>
  <c r="AF1245" i="2"/>
  <c r="AB1246" i="2"/>
  <c r="AC1246" i="2"/>
  <c r="AD1246" i="2"/>
  <c r="AF1246" i="2"/>
  <c r="AB1247" i="2"/>
  <c r="AC1247" i="2"/>
  <c r="AD1247" i="2"/>
  <c r="AF1247" i="2"/>
  <c r="AB1248" i="2"/>
  <c r="AC1248" i="2"/>
  <c r="AD1248" i="2"/>
  <c r="AF1248" i="2"/>
  <c r="AB1249" i="2"/>
  <c r="AC1249" i="2"/>
  <c r="AD1249" i="2"/>
  <c r="AF1249" i="2"/>
  <c r="AB1250" i="2"/>
  <c r="AC1250" i="2"/>
  <c r="AD1250" i="2"/>
  <c r="AF1250" i="2"/>
  <c r="AB1251" i="2"/>
  <c r="AC1251" i="2"/>
  <c r="AD1251" i="2"/>
  <c r="AF1251" i="2"/>
  <c r="AB1252" i="2"/>
  <c r="AC1252" i="2"/>
  <c r="AD1252" i="2"/>
  <c r="AF1252" i="2"/>
  <c r="AB1253" i="2"/>
  <c r="AC1253" i="2"/>
  <c r="AD1253" i="2"/>
  <c r="AF1253" i="2"/>
  <c r="AB1254" i="2"/>
  <c r="AC1254" i="2"/>
  <c r="AD1254" i="2"/>
  <c r="AF1254" i="2"/>
  <c r="AB1255" i="2"/>
  <c r="AC1255" i="2"/>
  <c r="AD1255" i="2"/>
  <c r="AF1255" i="2"/>
  <c r="AB1256" i="2"/>
  <c r="AC1256" i="2"/>
  <c r="AD1256" i="2"/>
  <c r="AF1256" i="2"/>
  <c r="AB1257" i="2"/>
  <c r="AC1257" i="2"/>
  <c r="AD1257" i="2"/>
  <c r="AF1257" i="2"/>
  <c r="AB1258" i="2"/>
  <c r="AC1258" i="2"/>
  <c r="AD1258" i="2"/>
  <c r="AF1258" i="2"/>
  <c r="AB1259" i="2"/>
  <c r="AC1259" i="2"/>
  <c r="AD1259" i="2"/>
  <c r="AF1259" i="2"/>
  <c r="AB1260" i="2"/>
  <c r="AC1260" i="2"/>
  <c r="AD1260" i="2"/>
  <c r="AF1260" i="2"/>
  <c r="AB1261" i="2"/>
  <c r="AC1261" i="2"/>
  <c r="AD1261" i="2"/>
  <c r="AF1261" i="2"/>
  <c r="AB1262" i="2"/>
  <c r="AC1262" i="2"/>
  <c r="AD1262" i="2"/>
  <c r="AF1262" i="2"/>
  <c r="AB1263" i="2"/>
  <c r="AC1263" i="2"/>
  <c r="AD1263" i="2"/>
  <c r="AF1263" i="2"/>
  <c r="AB1264" i="2"/>
  <c r="AC1264" i="2"/>
  <c r="AD1264" i="2"/>
  <c r="AF1264" i="2"/>
  <c r="AB1265" i="2"/>
  <c r="AC1265" i="2"/>
  <c r="AD1265" i="2"/>
  <c r="AF1265" i="2"/>
  <c r="AB1266" i="2"/>
  <c r="AC1266" i="2"/>
  <c r="AD1266" i="2"/>
  <c r="AF1266" i="2"/>
  <c r="AB1267" i="2"/>
  <c r="AC1267" i="2"/>
  <c r="AD1267" i="2"/>
  <c r="AF1267" i="2"/>
  <c r="AB1268" i="2"/>
  <c r="AC1268" i="2"/>
  <c r="AD1268" i="2"/>
  <c r="AF1268" i="2"/>
  <c r="AB1269" i="2"/>
  <c r="AC1269" i="2"/>
  <c r="AD1269" i="2"/>
  <c r="AF1269" i="2"/>
  <c r="AB1270" i="2"/>
  <c r="AC1270" i="2"/>
  <c r="AD1270" i="2"/>
  <c r="AF1270" i="2"/>
  <c r="AB1271" i="2"/>
  <c r="AC1271" i="2"/>
  <c r="AD1271" i="2"/>
  <c r="AF1271" i="2"/>
  <c r="AB1272" i="2"/>
  <c r="AC1272" i="2"/>
  <c r="AD1272" i="2"/>
  <c r="AF1272" i="2"/>
  <c r="AB1273" i="2"/>
  <c r="AC1273" i="2"/>
  <c r="AD1273" i="2"/>
  <c r="AF1273" i="2"/>
  <c r="AB1274" i="2"/>
  <c r="AC1274" i="2"/>
  <c r="AD1274" i="2"/>
  <c r="AF1274" i="2"/>
  <c r="AB1275" i="2"/>
  <c r="AC1275" i="2"/>
  <c r="AD1275" i="2"/>
  <c r="AF1275" i="2"/>
  <c r="AB1276" i="2"/>
  <c r="AC1276" i="2"/>
  <c r="AD1276" i="2"/>
  <c r="AF1276" i="2"/>
  <c r="AB1277" i="2"/>
  <c r="AC1277" i="2"/>
  <c r="AD1277" i="2"/>
  <c r="AF1277" i="2"/>
  <c r="AB1278" i="2"/>
  <c r="AC1278" i="2"/>
  <c r="AD1278" i="2"/>
  <c r="AF1278" i="2"/>
  <c r="AB1279" i="2"/>
  <c r="AC1279" i="2"/>
  <c r="AD1279" i="2"/>
  <c r="AF1279" i="2"/>
  <c r="AB1280" i="2"/>
  <c r="AC1280" i="2"/>
  <c r="AD1280" i="2"/>
  <c r="AF1280" i="2"/>
  <c r="AB1281" i="2"/>
  <c r="AC1281" i="2"/>
  <c r="AD1281" i="2"/>
  <c r="AF1281" i="2"/>
  <c r="AB1282" i="2"/>
  <c r="AC1282" i="2"/>
  <c r="AD1282" i="2"/>
  <c r="AF1282" i="2"/>
  <c r="AB1283" i="2"/>
  <c r="AC1283" i="2"/>
  <c r="AD1283" i="2"/>
  <c r="AF1283" i="2"/>
  <c r="AB1284" i="2"/>
  <c r="AC1284" i="2"/>
  <c r="AD1284" i="2"/>
  <c r="AF1284" i="2"/>
  <c r="AB1285" i="2"/>
  <c r="AC1285" i="2"/>
  <c r="AD1285" i="2"/>
  <c r="AF1285" i="2"/>
  <c r="AB1286" i="2"/>
  <c r="AC1286" i="2"/>
  <c r="AD1286" i="2"/>
  <c r="AF1286" i="2"/>
  <c r="AB1287" i="2"/>
  <c r="AC1287" i="2"/>
  <c r="AD1287" i="2"/>
  <c r="AF1287" i="2"/>
  <c r="AB1288" i="2"/>
  <c r="AC1288" i="2"/>
  <c r="AD1288" i="2"/>
  <c r="AF1288" i="2"/>
  <c r="AB1289" i="2"/>
  <c r="AC1289" i="2"/>
  <c r="AD1289" i="2"/>
  <c r="AF1289" i="2"/>
  <c r="AB1290" i="2"/>
  <c r="AC1290" i="2"/>
  <c r="AD1290" i="2"/>
  <c r="AF1290" i="2"/>
  <c r="AB1291" i="2"/>
  <c r="AC1291" i="2"/>
  <c r="AD1291" i="2"/>
  <c r="AF1291" i="2"/>
  <c r="AB1292" i="2"/>
  <c r="AC1292" i="2"/>
  <c r="AD1292" i="2"/>
  <c r="AF1292" i="2"/>
  <c r="AB1293" i="2"/>
  <c r="AC1293" i="2"/>
  <c r="AD1293" i="2"/>
  <c r="AF1293" i="2"/>
  <c r="AB1294" i="2"/>
  <c r="AC1294" i="2"/>
  <c r="AD1294" i="2"/>
  <c r="AF1294" i="2"/>
  <c r="AB1295" i="2"/>
  <c r="AC1295" i="2"/>
  <c r="AD1295" i="2"/>
  <c r="AF1295" i="2"/>
  <c r="AB1296" i="2"/>
  <c r="AC1296" i="2"/>
  <c r="AD1296" i="2"/>
  <c r="AF1296" i="2"/>
  <c r="AB1297" i="2"/>
  <c r="AC1297" i="2"/>
  <c r="AD1297" i="2"/>
  <c r="AF1297" i="2"/>
  <c r="AB1298" i="2"/>
  <c r="AC1298" i="2"/>
  <c r="AD1298" i="2"/>
  <c r="AF1298" i="2"/>
  <c r="AB1299" i="2"/>
  <c r="AC1299" i="2"/>
  <c r="AD1299" i="2"/>
  <c r="AF1299" i="2"/>
  <c r="AB1300" i="2"/>
  <c r="AC1300" i="2"/>
  <c r="AD1300" i="2"/>
  <c r="AF1300" i="2"/>
  <c r="AB1301" i="2"/>
  <c r="AC1301" i="2"/>
  <c r="AD1301" i="2"/>
  <c r="AF1301" i="2"/>
  <c r="AB1302" i="2"/>
  <c r="AC1302" i="2"/>
  <c r="AD1302" i="2"/>
  <c r="AF1302" i="2"/>
  <c r="AB1303" i="2"/>
  <c r="AC1303" i="2"/>
  <c r="AD1303" i="2"/>
  <c r="AF1303" i="2"/>
  <c r="AB1304" i="2"/>
  <c r="AC1304" i="2"/>
  <c r="AD1304" i="2"/>
  <c r="AF1304" i="2"/>
  <c r="AB1305" i="2"/>
  <c r="AC1305" i="2"/>
  <c r="AD1305" i="2"/>
  <c r="AF1305" i="2"/>
  <c r="AB1306" i="2"/>
  <c r="AC1306" i="2"/>
  <c r="AD1306" i="2"/>
  <c r="AF1306" i="2"/>
  <c r="AB1307" i="2"/>
  <c r="AC1307" i="2"/>
  <c r="AD1307" i="2"/>
  <c r="AF1307" i="2"/>
  <c r="AB1308" i="2"/>
  <c r="AC1308" i="2"/>
  <c r="AD1308" i="2"/>
  <c r="AF1308" i="2"/>
  <c r="AB1309" i="2"/>
  <c r="AC1309" i="2"/>
  <c r="AD1309" i="2"/>
  <c r="AF1309" i="2"/>
  <c r="AB1310" i="2"/>
  <c r="AC1310" i="2"/>
  <c r="AD1310" i="2"/>
  <c r="AF1310" i="2"/>
  <c r="AB1311" i="2"/>
  <c r="AC1311" i="2"/>
  <c r="AD1311" i="2"/>
  <c r="AF1311" i="2"/>
  <c r="AB1312" i="2"/>
  <c r="AC1312" i="2"/>
  <c r="AD1312" i="2"/>
  <c r="AF1312" i="2"/>
  <c r="AB1313" i="2"/>
  <c r="AC1313" i="2"/>
  <c r="AD1313" i="2"/>
  <c r="AF1313" i="2"/>
  <c r="AB1314" i="2"/>
  <c r="AC1314" i="2"/>
  <c r="AD1314" i="2"/>
  <c r="AF1314" i="2"/>
  <c r="AB1315" i="2"/>
  <c r="AC1315" i="2"/>
  <c r="AD1315" i="2"/>
  <c r="AF1315" i="2"/>
  <c r="AB1316" i="2"/>
  <c r="AC1316" i="2"/>
  <c r="AD1316" i="2"/>
  <c r="AF1316" i="2"/>
  <c r="AB1317" i="2"/>
  <c r="AC1317" i="2"/>
  <c r="AD1317" i="2"/>
  <c r="AF1317" i="2"/>
  <c r="AB1318" i="2"/>
  <c r="AC1318" i="2"/>
  <c r="AD1318" i="2"/>
  <c r="AF1318" i="2"/>
  <c r="AB1319" i="2"/>
  <c r="AC1319" i="2"/>
  <c r="AD1319" i="2"/>
  <c r="AF1319" i="2"/>
  <c r="AB1320" i="2"/>
  <c r="AC1320" i="2"/>
  <c r="AD1320" i="2"/>
  <c r="AF1320" i="2"/>
  <c r="AB1321" i="2"/>
  <c r="AC1321" i="2"/>
  <c r="AD1321" i="2"/>
  <c r="AF1321" i="2"/>
  <c r="AB1322" i="2"/>
  <c r="AC1322" i="2"/>
  <c r="AD1322" i="2"/>
  <c r="AF1322" i="2"/>
  <c r="AB1323" i="2"/>
  <c r="AC1323" i="2"/>
  <c r="AD1323" i="2"/>
  <c r="AF1323" i="2"/>
  <c r="AB1324" i="2"/>
  <c r="AC1324" i="2"/>
  <c r="AD1324" i="2"/>
  <c r="AF1324" i="2"/>
  <c r="AB1325" i="2"/>
  <c r="AC1325" i="2"/>
  <c r="AD1325" i="2"/>
  <c r="AF1325" i="2"/>
  <c r="AB1326" i="2"/>
  <c r="AC1326" i="2"/>
  <c r="AD1326" i="2"/>
  <c r="AF1326" i="2"/>
  <c r="AB1327" i="2"/>
  <c r="AC1327" i="2"/>
  <c r="AD1327" i="2"/>
  <c r="AF1327" i="2"/>
  <c r="AB1328" i="2"/>
  <c r="AC1328" i="2"/>
  <c r="AD1328" i="2"/>
  <c r="AF1328" i="2"/>
  <c r="AB1329" i="2"/>
  <c r="AC1329" i="2"/>
  <c r="AD1329" i="2"/>
  <c r="AF1329" i="2"/>
  <c r="AB1330" i="2"/>
  <c r="AC1330" i="2"/>
  <c r="AD1330" i="2"/>
  <c r="AF1330" i="2"/>
  <c r="AB1331" i="2"/>
  <c r="AC1331" i="2"/>
  <c r="AD1331" i="2"/>
  <c r="AF1331" i="2"/>
  <c r="AB1332" i="2"/>
  <c r="AC1332" i="2"/>
  <c r="AD1332" i="2"/>
  <c r="AF1332" i="2"/>
  <c r="AB1333" i="2"/>
  <c r="AC1333" i="2"/>
  <c r="AD1333" i="2"/>
  <c r="AF1333" i="2"/>
  <c r="AB1334" i="2"/>
  <c r="AC1334" i="2"/>
  <c r="AD1334" i="2"/>
  <c r="AF1334" i="2"/>
  <c r="AB1335" i="2"/>
  <c r="AC1335" i="2"/>
  <c r="AD1335" i="2"/>
  <c r="AF1335" i="2"/>
  <c r="AB1336" i="2"/>
  <c r="AC1336" i="2"/>
  <c r="AD1336" i="2"/>
  <c r="AF1336" i="2"/>
  <c r="AB1337" i="2"/>
  <c r="AC1337" i="2"/>
  <c r="AD1337" i="2"/>
  <c r="AF1337" i="2"/>
  <c r="AB1338" i="2"/>
  <c r="AC1338" i="2"/>
  <c r="AD1338" i="2"/>
  <c r="AF1338" i="2"/>
  <c r="AB1339" i="2"/>
  <c r="AC1339" i="2"/>
  <c r="AD1339" i="2"/>
  <c r="AF1339" i="2"/>
  <c r="AB1340" i="2"/>
  <c r="AC1340" i="2"/>
  <c r="AD1340" i="2"/>
  <c r="AF1340" i="2"/>
  <c r="AB1341" i="2"/>
  <c r="AC1341" i="2"/>
  <c r="AD1341" i="2"/>
  <c r="AF1341" i="2"/>
  <c r="AB1342" i="2"/>
  <c r="AC1342" i="2"/>
  <c r="AD1342" i="2"/>
  <c r="AF1342" i="2"/>
  <c r="AB1343" i="2"/>
  <c r="AC1343" i="2"/>
  <c r="AD1343" i="2"/>
  <c r="AF1343" i="2"/>
  <c r="AB1344" i="2"/>
  <c r="AC1344" i="2"/>
  <c r="AD1344" i="2"/>
  <c r="AF1344" i="2"/>
  <c r="AB1345" i="2"/>
  <c r="AC1345" i="2"/>
  <c r="AD1345" i="2"/>
  <c r="AF1345" i="2"/>
  <c r="AB1346" i="2"/>
  <c r="AC1346" i="2"/>
  <c r="AD1346" i="2"/>
  <c r="AF1346" i="2"/>
  <c r="AB1347" i="2"/>
  <c r="AC1347" i="2"/>
  <c r="AD1347" i="2"/>
  <c r="AF1347" i="2"/>
  <c r="AB1348" i="2"/>
  <c r="AC1348" i="2"/>
  <c r="AD1348" i="2"/>
  <c r="AF1348" i="2"/>
  <c r="AB1349" i="2"/>
  <c r="AC1349" i="2"/>
  <c r="AD1349" i="2"/>
  <c r="AF1349" i="2"/>
  <c r="AB1350" i="2"/>
  <c r="AC1350" i="2"/>
  <c r="AD1350" i="2"/>
  <c r="AF1350" i="2"/>
  <c r="AB1351" i="2"/>
  <c r="AC1351" i="2"/>
  <c r="AD1351" i="2"/>
  <c r="AF1351" i="2"/>
  <c r="AB1352" i="2"/>
  <c r="AC1352" i="2"/>
  <c r="AD1352" i="2"/>
  <c r="AF1352" i="2"/>
  <c r="AB1353" i="2"/>
  <c r="AC1353" i="2"/>
  <c r="AD1353" i="2"/>
  <c r="AF1353" i="2"/>
  <c r="AB1354" i="2"/>
  <c r="AC1354" i="2"/>
  <c r="AD1354" i="2"/>
  <c r="AF1354" i="2"/>
  <c r="AB1355" i="2"/>
  <c r="AC1355" i="2"/>
  <c r="AD1355" i="2"/>
  <c r="AF1355" i="2"/>
  <c r="AB1356" i="2"/>
  <c r="AC1356" i="2"/>
  <c r="AD1356" i="2"/>
  <c r="AF1356" i="2"/>
  <c r="AB1357" i="2"/>
  <c r="AC1357" i="2"/>
  <c r="AD1357" i="2"/>
  <c r="AF1357" i="2"/>
  <c r="AB1358" i="2"/>
  <c r="AC1358" i="2"/>
  <c r="AD1358" i="2"/>
  <c r="AF1358" i="2"/>
  <c r="AB1359" i="2"/>
  <c r="AC1359" i="2"/>
  <c r="AD1359" i="2"/>
  <c r="AF1359" i="2"/>
  <c r="AB1360" i="2"/>
  <c r="AC1360" i="2"/>
  <c r="AD1360" i="2"/>
  <c r="AF1360" i="2"/>
  <c r="AB1361" i="2"/>
  <c r="AC1361" i="2"/>
  <c r="AD1361" i="2"/>
  <c r="AF1361" i="2"/>
  <c r="AB1362" i="2"/>
  <c r="AC1362" i="2"/>
  <c r="AD1362" i="2"/>
  <c r="AF1362" i="2"/>
  <c r="AB1363" i="2"/>
  <c r="AC1363" i="2"/>
  <c r="AD1363" i="2"/>
  <c r="AF1363" i="2"/>
  <c r="AB1364" i="2"/>
  <c r="AC1364" i="2"/>
  <c r="AD1364" i="2"/>
  <c r="AF1364" i="2"/>
  <c r="AB1365" i="2"/>
  <c r="AC1365" i="2"/>
  <c r="AD1365" i="2"/>
  <c r="AF1365" i="2"/>
  <c r="AB1366" i="2"/>
  <c r="AC1366" i="2"/>
  <c r="AD1366" i="2"/>
  <c r="AF1366" i="2"/>
  <c r="AC1367" i="2"/>
  <c r="AD1367" i="2"/>
  <c r="AF1367" i="2"/>
  <c r="AC1368" i="2"/>
  <c r="AD1368" i="2"/>
  <c r="AF1368" i="2"/>
  <c r="AC1369" i="2"/>
  <c r="AD1369" i="2"/>
  <c r="AF1369" i="2"/>
  <c r="AC1370" i="2"/>
  <c r="AD1370" i="2"/>
  <c r="AF1370" i="2"/>
  <c r="AB1371" i="2"/>
  <c r="AC1371" i="2"/>
  <c r="AD1371" i="2"/>
  <c r="AF1371" i="2"/>
  <c r="AB1372" i="2"/>
  <c r="AC1372" i="2"/>
  <c r="AD1372" i="2"/>
  <c r="AF1372" i="2"/>
  <c r="AB1373" i="2"/>
  <c r="AC1373" i="2"/>
  <c r="AD1373" i="2"/>
  <c r="AF1373" i="2"/>
  <c r="AC1374" i="2"/>
  <c r="AD1374" i="2"/>
  <c r="AF1374" i="2"/>
  <c r="AB1375" i="2"/>
  <c r="AC1375" i="2"/>
  <c r="AD1375" i="2"/>
  <c r="AF1375" i="2"/>
  <c r="AB1376" i="2"/>
  <c r="AC1376" i="2"/>
  <c r="AD1376" i="2"/>
  <c r="AF1376" i="2"/>
  <c r="AB1377" i="2"/>
  <c r="AC1377" i="2"/>
  <c r="AD1377" i="2"/>
  <c r="AF1377" i="2"/>
  <c r="AB1378" i="2"/>
  <c r="AC1378" i="2"/>
  <c r="AD1378" i="2"/>
  <c r="AF1378" i="2"/>
  <c r="AB1379" i="2"/>
  <c r="AC1379" i="2"/>
  <c r="AD1379" i="2"/>
  <c r="AF1379" i="2"/>
  <c r="AB1380" i="2"/>
  <c r="AC1380" i="2"/>
  <c r="AD1380" i="2"/>
  <c r="AF1380" i="2"/>
  <c r="AB1381" i="2"/>
  <c r="AC1381" i="2"/>
  <c r="AD1381" i="2"/>
  <c r="AF1381" i="2"/>
  <c r="AB1382" i="2"/>
  <c r="AC1382" i="2"/>
  <c r="AD1382" i="2"/>
  <c r="AF1382" i="2"/>
  <c r="AB1383" i="2"/>
  <c r="AC1383" i="2"/>
  <c r="AD1383" i="2"/>
  <c r="AF1383" i="2"/>
  <c r="AB1384" i="2"/>
  <c r="AC1384" i="2"/>
  <c r="AD1384" i="2"/>
  <c r="AF1384" i="2"/>
  <c r="AB1385" i="2"/>
  <c r="AC1385" i="2"/>
  <c r="AD1385" i="2"/>
  <c r="AF1385" i="2"/>
  <c r="AB1386" i="2"/>
  <c r="AC1386" i="2"/>
  <c r="AD1386" i="2"/>
  <c r="AF1386" i="2"/>
  <c r="AB1387" i="2"/>
  <c r="AC1387" i="2"/>
  <c r="AD1387" i="2"/>
  <c r="AF1387" i="2"/>
  <c r="AB1388" i="2"/>
  <c r="AC1388" i="2"/>
  <c r="AD1388" i="2"/>
  <c r="AF1388" i="2"/>
  <c r="AB1389" i="2"/>
  <c r="AC1389" i="2"/>
  <c r="AD1389" i="2"/>
  <c r="AF1389" i="2"/>
  <c r="AB1390" i="2"/>
  <c r="AC1390" i="2"/>
  <c r="AD1390" i="2"/>
  <c r="AF1390" i="2"/>
  <c r="AB1391" i="2"/>
  <c r="AC1391" i="2"/>
  <c r="AD1391" i="2"/>
  <c r="AF1391" i="2"/>
  <c r="AB1392" i="2"/>
  <c r="AC1392" i="2"/>
  <c r="AD1392" i="2"/>
  <c r="AF1392" i="2"/>
  <c r="AB1393" i="2"/>
  <c r="AC1393" i="2"/>
  <c r="AD1393" i="2"/>
  <c r="AF1393" i="2"/>
  <c r="AB1394" i="2"/>
  <c r="AC1394" i="2"/>
  <c r="AD1394" i="2"/>
  <c r="AF1394" i="2"/>
  <c r="AB1395" i="2"/>
  <c r="AC1395" i="2"/>
  <c r="AD1395" i="2"/>
  <c r="AF1395" i="2"/>
  <c r="AB1396" i="2"/>
  <c r="AC1396" i="2"/>
  <c r="AD1396" i="2"/>
  <c r="AF1396" i="2"/>
  <c r="AB1397" i="2"/>
  <c r="AC1397" i="2"/>
  <c r="AD1397" i="2"/>
  <c r="AF1397" i="2"/>
  <c r="AB1398" i="2"/>
  <c r="AC1398" i="2"/>
  <c r="AD1398" i="2"/>
  <c r="AF1398" i="2"/>
  <c r="AB1399" i="2"/>
  <c r="AC1399" i="2"/>
  <c r="AD1399" i="2"/>
  <c r="AF1399" i="2"/>
  <c r="AB1400" i="2"/>
  <c r="AC1400" i="2"/>
  <c r="AD1400" i="2"/>
  <c r="AF1400" i="2"/>
  <c r="AB1401" i="2"/>
  <c r="AC1401" i="2"/>
  <c r="AD1401" i="2"/>
  <c r="AF1401" i="2"/>
  <c r="AB1402" i="2"/>
  <c r="AC1402" i="2"/>
  <c r="AD1402" i="2"/>
  <c r="AF1402" i="2"/>
  <c r="AB1403" i="2"/>
  <c r="AC1403" i="2"/>
  <c r="AD1403" i="2"/>
  <c r="AF1403" i="2"/>
  <c r="AC1404" i="2"/>
  <c r="AD1404" i="2"/>
  <c r="AF1404" i="2"/>
  <c r="AB1405" i="2"/>
  <c r="AC1405" i="2"/>
  <c r="AD1405" i="2"/>
  <c r="AF1405" i="2"/>
  <c r="AC1406" i="2"/>
  <c r="AD1406" i="2"/>
  <c r="AF1406" i="2"/>
  <c r="AC1407" i="2"/>
  <c r="AD1407" i="2"/>
  <c r="AF1407" i="2"/>
  <c r="AC1408" i="2"/>
  <c r="AD1408" i="2"/>
  <c r="AF1408" i="2"/>
  <c r="AB1409" i="2"/>
  <c r="AC1409" i="2"/>
  <c r="AD1409" i="2"/>
  <c r="AF1409" i="2"/>
  <c r="AB1410" i="2"/>
  <c r="AC1410" i="2"/>
  <c r="AD1410" i="2"/>
  <c r="AF1410" i="2"/>
  <c r="AB1411" i="2"/>
  <c r="AC1411" i="2"/>
  <c r="AD1411" i="2"/>
  <c r="AF1411" i="2"/>
  <c r="AB1412" i="2"/>
  <c r="AC1412" i="2"/>
  <c r="AD1412" i="2"/>
  <c r="AF1412" i="2"/>
  <c r="AB1413" i="2"/>
  <c r="AC1413" i="2"/>
  <c r="AD1413" i="2"/>
  <c r="AF1413" i="2"/>
  <c r="AB1414" i="2"/>
  <c r="AC1414" i="2"/>
  <c r="AD1414" i="2"/>
  <c r="AF1414" i="2"/>
  <c r="AB1415" i="2"/>
  <c r="AC1415" i="2"/>
  <c r="AD1415" i="2"/>
  <c r="AF1415" i="2"/>
  <c r="AB1416" i="2"/>
  <c r="AC1416" i="2"/>
  <c r="AD1416" i="2"/>
  <c r="AF1416" i="2"/>
  <c r="AB1417" i="2"/>
  <c r="AC1417" i="2"/>
  <c r="AD1417" i="2"/>
  <c r="AF1417" i="2"/>
  <c r="AC1418" i="2"/>
  <c r="AD1418" i="2"/>
  <c r="AF1418" i="2"/>
  <c r="AC1419" i="2"/>
  <c r="AD1419" i="2"/>
  <c r="AF1419" i="2"/>
  <c r="AC1420" i="2"/>
  <c r="AD1420" i="2"/>
  <c r="AF1420" i="2"/>
  <c r="AC1421" i="2"/>
  <c r="AD1421" i="2"/>
  <c r="AF1421" i="2"/>
  <c r="AB1422" i="2"/>
  <c r="AC1422" i="2"/>
  <c r="AD1422" i="2"/>
  <c r="AF1422" i="2"/>
  <c r="AB1423" i="2"/>
  <c r="AC1423" i="2"/>
  <c r="AD1423" i="2"/>
  <c r="AF1423" i="2"/>
  <c r="AB1424" i="2"/>
  <c r="AC1424" i="2"/>
  <c r="AD1424" i="2"/>
  <c r="AF1424" i="2"/>
  <c r="AB1425" i="2"/>
  <c r="AC1425" i="2"/>
  <c r="AD1425" i="2"/>
  <c r="AF1425" i="2"/>
  <c r="AB1426" i="2"/>
  <c r="AC1426" i="2"/>
  <c r="AD1426" i="2"/>
  <c r="AF1426" i="2"/>
  <c r="AB1427" i="2"/>
  <c r="AC1427" i="2"/>
  <c r="AD1427" i="2"/>
  <c r="AF1427" i="2"/>
  <c r="AB1428" i="2"/>
  <c r="AC1428" i="2"/>
  <c r="AD1428" i="2"/>
  <c r="AF1428" i="2"/>
  <c r="AB1429" i="2"/>
  <c r="AC1429" i="2"/>
  <c r="AD1429" i="2"/>
  <c r="AF1429" i="2"/>
  <c r="AB1430" i="2"/>
  <c r="AC1430" i="2"/>
  <c r="AD1430" i="2"/>
  <c r="AF1430" i="2"/>
  <c r="AB1431" i="2"/>
  <c r="AC1431" i="2"/>
  <c r="AD1431" i="2"/>
  <c r="AF1431" i="2"/>
  <c r="AB1432" i="2"/>
  <c r="AC1432" i="2"/>
  <c r="AD1432" i="2"/>
  <c r="AF1432" i="2"/>
  <c r="AB1433" i="2"/>
  <c r="AC1433" i="2"/>
  <c r="AD1433" i="2"/>
  <c r="AF1433" i="2"/>
  <c r="AC1434" i="2"/>
  <c r="AD1434" i="2"/>
  <c r="AF1434" i="2"/>
  <c r="AC1435" i="2"/>
  <c r="AD1435" i="2"/>
  <c r="AF1435" i="2"/>
  <c r="AC1436" i="2"/>
  <c r="AD1436" i="2"/>
  <c r="AF1436" i="2"/>
  <c r="AB1437" i="2"/>
  <c r="AC1437" i="2"/>
  <c r="AD1437" i="2"/>
  <c r="AF1437" i="2"/>
  <c r="AB1438" i="2"/>
  <c r="AC1438" i="2"/>
  <c r="AD1438" i="2"/>
  <c r="AF1438" i="2"/>
  <c r="AB1439" i="2"/>
  <c r="AC1439" i="2"/>
  <c r="AD1439" i="2"/>
  <c r="AF1439" i="2"/>
  <c r="AB1440" i="2"/>
  <c r="AC1440" i="2"/>
  <c r="AD1440" i="2"/>
  <c r="AF1440" i="2"/>
  <c r="AB1441" i="2"/>
  <c r="AC1441" i="2"/>
  <c r="AD1441" i="2"/>
  <c r="AF1441" i="2"/>
  <c r="AB1442" i="2"/>
  <c r="AC1442" i="2"/>
  <c r="AD1442" i="2"/>
  <c r="AF1442" i="2"/>
  <c r="AB1443" i="2"/>
  <c r="AC1443" i="2"/>
  <c r="AD1443" i="2"/>
  <c r="AF1443" i="2"/>
  <c r="AB1444" i="2"/>
  <c r="AC1444" i="2"/>
  <c r="AD1444" i="2"/>
  <c r="AF1444" i="2"/>
  <c r="AB1445" i="2"/>
  <c r="AC1445" i="2"/>
  <c r="AD1445" i="2"/>
  <c r="AF1445" i="2"/>
  <c r="AB1446" i="2"/>
  <c r="AC1446" i="2"/>
  <c r="AD1446" i="2"/>
  <c r="AF1446" i="2"/>
  <c r="AB1447" i="2"/>
  <c r="AC1447" i="2"/>
  <c r="AD1447" i="2"/>
  <c r="AF1447" i="2"/>
  <c r="AB1448" i="2"/>
  <c r="AC1448" i="2"/>
  <c r="AD1448" i="2"/>
  <c r="AF1448" i="2"/>
  <c r="AB1449" i="2"/>
  <c r="AC1449" i="2"/>
  <c r="AD1449" i="2"/>
  <c r="AF1449" i="2"/>
  <c r="AB1450" i="2"/>
  <c r="AC1450" i="2"/>
  <c r="AD1450" i="2"/>
  <c r="AF1450" i="2"/>
  <c r="AB1451" i="2"/>
  <c r="AC1451" i="2"/>
  <c r="AD1451" i="2"/>
  <c r="AF1451" i="2"/>
  <c r="AB1452" i="2"/>
  <c r="AC1452" i="2"/>
  <c r="AD1452" i="2"/>
  <c r="AF1452" i="2"/>
  <c r="AB1453" i="2"/>
  <c r="AC1453" i="2"/>
  <c r="AD1453" i="2"/>
  <c r="AF1453" i="2"/>
  <c r="AB1454" i="2"/>
  <c r="AC1454" i="2"/>
  <c r="AD1454" i="2"/>
  <c r="AF1454" i="2"/>
  <c r="AB1455" i="2"/>
  <c r="AC1455" i="2"/>
  <c r="AD1455" i="2"/>
  <c r="AF1455" i="2"/>
  <c r="AB1456" i="2"/>
  <c r="AC1456" i="2"/>
  <c r="AD1456" i="2"/>
  <c r="AF1456" i="2"/>
  <c r="AB1457" i="2"/>
  <c r="AC1457" i="2"/>
  <c r="AD1457" i="2"/>
  <c r="AF1457" i="2"/>
  <c r="AB1458" i="2"/>
  <c r="AC1458" i="2"/>
  <c r="AD1458" i="2"/>
  <c r="AF1458" i="2"/>
  <c r="AB1459" i="2"/>
  <c r="AC1459" i="2"/>
  <c r="AD1459" i="2"/>
  <c r="AF1459" i="2"/>
  <c r="AB1460" i="2"/>
  <c r="AC1460" i="2"/>
  <c r="AD1460" i="2"/>
  <c r="AF1460" i="2"/>
  <c r="AB1461" i="2"/>
  <c r="AC1461" i="2"/>
  <c r="AD1461" i="2"/>
  <c r="AF1461" i="2"/>
  <c r="AB1462" i="2"/>
  <c r="AC1462" i="2"/>
  <c r="AD1462" i="2"/>
  <c r="AF1462" i="2"/>
  <c r="AB1463" i="2"/>
  <c r="AC1463" i="2"/>
  <c r="AD1463" i="2"/>
  <c r="AF1463" i="2"/>
  <c r="AB1464" i="2"/>
  <c r="AC1464" i="2"/>
  <c r="AD1464" i="2"/>
  <c r="AF1464" i="2"/>
  <c r="AB1465" i="2"/>
  <c r="AC1465" i="2"/>
  <c r="AD1465" i="2"/>
  <c r="AF1465" i="2"/>
  <c r="AB1466" i="2"/>
  <c r="AC1466" i="2"/>
  <c r="AD1466" i="2"/>
  <c r="AF1466" i="2"/>
  <c r="AB1467" i="2"/>
  <c r="AC1467" i="2"/>
  <c r="AD1467" i="2"/>
  <c r="AF1467" i="2"/>
  <c r="AB1468" i="2"/>
  <c r="AC1468" i="2"/>
  <c r="AD1468" i="2"/>
  <c r="AF1468" i="2"/>
  <c r="AB1469" i="2"/>
  <c r="AC1469" i="2"/>
  <c r="AD1469" i="2"/>
  <c r="AF1469" i="2"/>
  <c r="AB1470" i="2"/>
  <c r="AC1470" i="2"/>
  <c r="AD1470" i="2"/>
  <c r="AF1470" i="2"/>
  <c r="AB1471" i="2"/>
  <c r="AC1471" i="2"/>
  <c r="AD1471" i="2"/>
  <c r="AF1471" i="2"/>
  <c r="AB1472" i="2"/>
  <c r="AC1472" i="2"/>
  <c r="AD1472" i="2"/>
  <c r="AF1472" i="2"/>
  <c r="AB1473" i="2"/>
  <c r="AC1473" i="2"/>
  <c r="AD1473" i="2"/>
  <c r="AF1473" i="2"/>
  <c r="AB1474" i="2"/>
  <c r="AC1474" i="2"/>
  <c r="AD1474" i="2"/>
  <c r="AF1474" i="2"/>
  <c r="AB1475" i="2"/>
  <c r="AC1475" i="2"/>
  <c r="AD1475" i="2"/>
  <c r="AF1475" i="2"/>
  <c r="AB1476" i="2"/>
  <c r="AC1476" i="2"/>
  <c r="AD1476" i="2"/>
  <c r="AF1476" i="2"/>
  <c r="AB1477" i="2"/>
  <c r="AC1477" i="2"/>
  <c r="AD1477" i="2"/>
  <c r="AF1477" i="2"/>
  <c r="AB1478" i="2"/>
  <c r="AC1478" i="2"/>
  <c r="AD1478" i="2"/>
  <c r="AF1478" i="2"/>
  <c r="AB1479" i="2"/>
  <c r="AC1479" i="2"/>
  <c r="AD1479" i="2"/>
  <c r="AF1479" i="2"/>
  <c r="AB1480" i="2"/>
  <c r="AC1480" i="2"/>
  <c r="AD1480" i="2"/>
  <c r="AF1480" i="2"/>
  <c r="AB1481" i="2"/>
  <c r="AC1481" i="2"/>
  <c r="AD1481" i="2"/>
  <c r="AF1481" i="2"/>
  <c r="AB1482" i="2"/>
  <c r="AC1482" i="2"/>
  <c r="AD1482" i="2"/>
  <c r="AF1482" i="2"/>
  <c r="AB1483" i="2"/>
  <c r="AC1483" i="2"/>
  <c r="AD1483" i="2"/>
  <c r="AF1483" i="2"/>
  <c r="AB1484" i="2"/>
  <c r="AC1484" i="2"/>
  <c r="AD1484" i="2"/>
  <c r="AF1484" i="2"/>
  <c r="AK1484" i="2"/>
  <c r="AB1485" i="2"/>
  <c r="AC1485" i="2"/>
  <c r="AD1485" i="2"/>
  <c r="AF1485" i="2"/>
  <c r="AK1485" i="2"/>
  <c r="AB1486" i="2"/>
  <c r="AC1486" i="2"/>
  <c r="AD1486" i="2"/>
  <c r="AF1486" i="2"/>
  <c r="AK1486" i="2"/>
  <c r="AB1487" i="2"/>
  <c r="AC1487" i="2"/>
  <c r="AD1487" i="2"/>
  <c r="AF1487" i="2"/>
  <c r="AK1487" i="2"/>
  <c r="AB1488" i="2"/>
  <c r="AC1488" i="2"/>
  <c r="AD1488" i="2"/>
  <c r="AF1488" i="2"/>
  <c r="AK1488" i="2"/>
  <c r="AB1489" i="2"/>
  <c r="AC1489" i="2"/>
  <c r="AD1489" i="2"/>
  <c r="AF1489" i="2"/>
  <c r="AK1489" i="2"/>
  <c r="AB1490" i="2"/>
  <c r="AC1490" i="2"/>
  <c r="AD1490" i="2"/>
  <c r="AF1490" i="2"/>
  <c r="AK1490" i="2"/>
  <c r="AB1491" i="2"/>
  <c r="AC1491" i="2"/>
  <c r="AD1491" i="2"/>
  <c r="AF1491" i="2"/>
  <c r="AK1491" i="2"/>
  <c r="AB1492" i="2"/>
  <c r="AC1492" i="2"/>
  <c r="AD1492" i="2"/>
  <c r="AF1492" i="2"/>
  <c r="AK1492" i="2"/>
  <c r="AB1493" i="2"/>
  <c r="AC1493" i="2"/>
  <c r="AD1493" i="2"/>
  <c r="AF1493" i="2"/>
  <c r="AB1494" i="2"/>
  <c r="AC1494" i="2"/>
  <c r="AD1494" i="2"/>
  <c r="AF1494" i="2"/>
  <c r="AK1494" i="2"/>
  <c r="AB1495" i="2"/>
  <c r="AC1495" i="2"/>
  <c r="AD1495" i="2"/>
  <c r="AF1495" i="2"/>
  <c r="AB1496" i="2"/>
  <c r="AC1496" i="2"/>
  <c r="AD1496" i="2"/>
  <c r="AF1496" i="2"/>
  <c r="AK1496" i="2"/>
  <c r="AB1497" i="2"/>
  <c r="AC1497" i="2"/>
  <c r="AD1497" i="2"/>
  <c r="AF1497" i="2"/>
  <c r="AB1498" i="2"/>
  <c r="AC1498" i="2"/>
  <c r="AD1498" i="2"/>
  <c r="AF1498" i="2"/>
  <c r="AB1499" i="2"/>
  <c r="AC1499" i="2"/>
  <c r="AD1499" i="2"/>
  <c r="AF1499" i="2"/>
  <c r="AB1500" i="2"/>
  <c r="AC1500" i="2"/>
  <c r="AD1500" i="2"/>
  <c r="AF1500" i="2"/>
  <c r="AK1500" i="2"/>
  <c r="AB1501" i="2"/>
  <c r="AC1501" i="2"/>
  <c r="AD1501" i="2"/>
  <c r="AF1501" i="2"/>
  <c r="AB1502" i="2"/>
  <c r="AC1502" i="2"/>
  <c r="AD1502" i="2"/>
  <c r="AF1502" i="2"/>
  <c r="AB1503" i="2"/>
  <c r="AC1503" i="2"/>
  <c r="AD1503" i="2"/>
  <c r="AF1503" i="2"/>
  <c r="AB1504" i="2"/>
  <c r="AC1504" i="2"/>
  <c r="AD1504" i="2"/>
  <c r="AF1504" i="2"/>
  <c r="AB1505" i="2"/>
  <c r="AC1505" i="2"/>
  <c r="AD1505" i="2"/>
  <c r="AF1505" i="2"/>
  <c r="AB1506" i="2"/>
  <c r="AC1506" i="2"/>
  <c r="AD1506" i="2"/>
  <c r="AF1506" i="2"/>
  <c r="AB1507" i="2"/>
  <c r="AC1507" i="2"/>
  <c r="AD1507" i="2"/>
  <c r="AF1507" i="2"/>
  <c r="AB1508" i="2"/>
  <c r="AC1508" i="2"/>
  <c r="AD1508" i="2"/>
  <c r="AF1508" i="2"/>
  <c r="AK1508" i="2"/>
  <c r="AB1509" i="2"/>
  <c r="AC1509" i="2"/>
  <c r="AD1509" i="2"/>
  <c r="AF1509" i="2"/>
  <c r="AB1510" i="2"/>
  <c r="AC1510" i="2"/>
  <c r="AD1510" i="2"/>
  <c r="AF1510" i="2"/>
  <c r="AB1511" i="2"/>
  <c r="AC1511" i="2"/>
  <c r="AD1511" i="2"/>
  <c r="AF1511" i="2"/>
  <c r="AB1512" i="2"/>
  <c r="AC1512" i="2"/>
  <c r="AD1512" i="2"/>
  <c r="AF1512" i="2"/>
  <c r="AB1513" i="2"/>
  <c r="AC1513" i="2"/>
  <c r="AD1513" i="2"/>
  <c r="AF1513" i="2"/>
  <c r="AB1514" i="2"/>
  <c r="AC1514" i="2"/>
  <c r="AD1514" i="2"/>
  <c r="AF1514" i="2"/>
  <c r="AB1515" i="2"/>
  <c r="AC1515" i="2"/>
  <c r="AD1515" i="2"/>
  <c r="AF1515" i="2"/>
  <c r="AB1516" i="2"/>
  <c r="AC1516" i="2"/>
  <c r="AD1516" i="2"/>
  <c r="AF1516" i="2"/>
  <c r="AB1517" i="2"/>
  <c r="AC1517" i="2"/>
  <c r="AD1517" i="2"/>
  <c r="AF1517" i="2"/>
  <c r="AB1518" i="2"/>
  <c r="AC1518" i="2"/>
  <c r="AD1518" i="2"/>
  <c r="AF1518" i="2"/>
  <c r="AB1519" i="2"/>
  <c r="AC1519" i="2"/>
  <c r="AD1519" i="2"/>
  <c r="AF1519" i="2"/>
  <c r="AB1520" i="2"/>
  <c r="AC1520" i="2"/>
  <c r="AD1520" i="2"/>
  <c r="AF1520" i="2"/>
  <c r="AB1521" i="2"/>
  <c r="AC1521" i="2"/>
  <c r="AD1521" i="2"/>
  <c r="AF1521" i="2"/>
  <c r="AB1522" i="2"/>
  <c r="AC1522" i="2"/>
  <c r="AD1522" i="2"/>
  <c r="AF1522" i="2"/>
  <c r="AB1523" i="2"/>
  <c r="AC1523" i="2"/>
  <c r="AD1523" i="2"/>
  <c r="AF1523" i="2"/>
  <c r="AB1524" i="2"/>
  <c r="AC1524" i="2"/>
  <c r="AD1524" i="2"/>
  <c r="AF1524" i="2"/>
  <c r="AB1525" i="2"/>
  <c r="AC1525" i="2"/>
  <c r="AD1525" i="2"/>
  <c r="AF1525" i="2"/>
  <c r="AB1526" i="2"/>
  <c r="AC1526" i="2"/>
  <c r="AD1526" i="2"/>
  <c r="AF1526" i="2"/>
  <c r="AK1526" i="2"/>
  <c r="AB1527" i="2"/>
  <c r="AC1527" i="2"/>
  <c r="AD1527" i="2"/>
  <c r="AF1527" i="2"/>
  <c r="AB1528" i="2"/>
  <c r="AC1528" i="2"/>
  <c r="AD1528" i="2"/>
  <c r="AF1528" i="2"/>
  <c r="AB1529" i="2"/>
  <c r="AC1529" i="2"/>
  <c r="AD1529" i="2"/>
  <c r="AF1529" i="2"/>
  <c r="AB1530" i="2"/>
  <c r="AC1530" i="2"/>
  <c r="AD1530" i="2"/>
  <c r="AF1530" i="2"/>
  <c r="AB1531" i="2"/>
  <c r="AC1531" i="2"/>
  <c r="AD1531" i="2"/>
  <c r="AF1531" i="2"/>
  <c r="AB1532" i="2"/>
  <c r="AC1532" i="2"/>
  <c r="AD1532" i="2"/>
  <c r="AF1532" i="2"/>
  <c r="AB1533" i="2"/>
  <c r="AC1533" i="2"/>
  <c r="AD1533" i="2"/>
  <c r="AF1533" i="2"/>
  <c r="AB1534" i="2"/>
  <c r="AC1534" i="2"/>
  <c r="AD1534" i="2"/>
  <c r="AF1534" i="2"/>
  <c r="AB1535" i="2"/>
  <c r="AC1535" i="2"/>
  <c r="AD1535" i="2"/>
  <c r="AF1535" i="2"/>
  <c r="AB1536" i="2"/>
  <c r="AC1536" i="2"/>
  <c r="AD1536" i="2"/>
  <c r="AF1536" i="2"/>
  <c r="AB1537" i="2"/>
  <c r="AC1537" i="2"/>
  <c r="AD1537" i="2"/>
  <c r="AF1537" i="2"/>
  <c r="AB1538" i="2"/>
  <c r="AC1538" i="2"/>
  <c r="AD1538" i="2"/>
  <c r="AF1538" i="2"/>
  <c r="AB1539" i="2"/>
  <c r="AC1539" i="2"/>
  <c r="AD1539" i="2"/>
  <c r="AF1539" i="2"/>
  <c r="AB1540" i="2"/>
  <c r="AC1540" i="2"/>
  <c r="AD1540" i="2"/>
  <c r="AF1540" i="2"/>
  <c r="AB1541" i="2"/>
  <c r="AC1541" i="2"/>
  <c r="AD1541" i="2"/>
  <c r="AF1541" i="2"/>
  <c r="AB1542" i="2"/>
  <c r="AC1542" i="2"/>
  <c r="AD1542" i="2"/>
  <c r="AF1542" i="2"/>
  <c r="AB1543" i="2"/>
  <c r="AC1543" i="2"/>
  <c r="AD1543" i="2"/>
  <c r="AF1543" i="2"/>
  <c r="AB1544" i="2"/>
  <c r="AC1544" i="2"/>
  <c r="AD1544" i="2"/>
  <c r="AF1544" i="2"/>
  <c r="AB1545" i="2"/>
  <c r="AC1545" i="2"/>
  <c r="AD1545" i="2"/>
  <c r="AF1545" i="2"/>
  <c r="AB1546" i="2"/>
  <c r="AC1546" i="2"/>
  <c r="AD1546" i="2"/>
  <c r="AF1546" i="2"/>
  <c r="AB1547" i="2"/>
  <c r="AC1547" i="2"/>
  <c r="AD1547" i="2"/>
  <c r="AF1547" i="2"/>
  <c r="AB1548" i="2"/>
  <c r="AC1548" i="2"/>
  <c r="AD1548" i="2"/>
  <c r="AF1548" i="2"/>
  <c r="AB1549" i="2"/>
  <c r="AC1549" i="2"/>
  <c r="AD1549" i="2"/>
  <c r="AF1549" i="2"/>
  <c r="AB1550" i="2"/>
  <c r="AC1550" i="2"/>
  <c r="AD1550" i="2"/>
  <c r="AF1550" i="2"/>
  <c r="AB1551" i="2"/>
  <c r="AC1551" i="2"/>
  <c r="AD1551" i="2"/>
  <c r="AF1551" i="2"/>
  <c r="AB1552" i="2"/>
  <c r="AC1552" i="2"/>
  <c r="AD1552" i="2"/>
  <c r="AF1552" i="2"/>
  <c r="AB1553" i="2"/>
  <c r="AC1553" i="2"/>
  <c r="AD1553" i="2"/>
  <c r="AF1553" i="2"/>
  <c r="AB1554" i="2"/>
  <c r="AC1554" i="2"/>
  <c r="AD1554" i="2"/>
  <c r="AF1554" i="2"/>
  <c r="AB1555" i="2"/>
  <c r="AC1555" i="2"/>
  <c r="AD1555" i="2"/>
  <c r="AF1555" i="2"/>
  <c r="AB1556" i="2"/>
  <c r="AC1556" i="2"/>
  <c r="AD1556" i="2"/>
  <c r="AF1556" i="2"/>
  <c r="AB1557" i="2"/>
  <c r="AC1557" i="2"/>
  <c r="AD1557" i="2"/>
  <c r="AF1557" i="2"/>
  <c r="AB1558" i="2"/>
  <c r="AC1558" i="2"/>
  <c r="AD1558" i="2"/>
  <c r="AF1558" i="2"/>
  <c r="AB1559" i="2"/>
  <c r="AC1559" i="2"/>
  <c r="AD1559" i="2"/>
  <c r="AF1559" i="2"/>
  <c r="AB1560" i="2"/>
  <c r="AC1560" i="2"/>
  <c r="AD1560" i="2"/>
  <c r="AF1560" i="2"/>
  <c r="AB1561" i="2"/>
  <c r="AC1561" i="2"/>
  <c r="AD1561" i="2"/>
  <c r="AF1561" i="2"/>
  <c r="AB1562" i="2"/>
  <c r="AC1562" i="2"/>
  <c r="AD1562" i="2"/>
  <c r="AF1562" i="2"/>
  <c r="AB1563" i="2"/>
  <c r="AC1563" i="2"/>
  <c r="AD1563" i="2"/>
  <c r="AF1563" i="2"/>
  <c r="AB1564" i="2"/>
  <c r="AC1564" i="2"/>
  <c r="AD1564" i="2"/>
  <c r="AF1564" i="2"/>
  <c r="AB1565" i="2"/>
  <c r="AC1565" i="2"/>
  <c r="AD1565" i="2"/>
  <c r="AF1565" i="2"/>
  <c r="AB1566" i="2"/>
  <c r="AC1566" i="2"/>
  <c r="AD1566" i="2"/>
  <c r="AF1566" i="2"/>
  <c r="AB1567" i="2"/>
  <c r="AC1567" i="2"/>
  <c r="AD1567" i="2"/>
  <c r="AF1567" i="2"/>
  <c r="AB1568" i="2"/>
  <c r="AC1568" i="2"/>
  <c r="AD1568" i="2"/>
  <c r="AF1568" i="2"/>
  <c r="AB1569" i="2"/>
  <c r="AC1569" i="2"/>
  <c r="AD1569" i="2"/>
  <c r="AF1569" i="2"/>
  <c r="AB1570" i="2"/>
  <c r="AC1570" i="2"/>
  <c r="AD1570" i="2"/>
  <c r="AF1570" i="2"/>
  <c r="AB1571" i="2"/>
  <c r="AC1571" i="2"/>
  <c r="AD1571" i="2"/>
  <c r="AF1571" i="2"/>
  <c r="AB1572" i="2"/>
  <c r="AC1572" i="2"/>
  <c r="AD1572" i="2"/>
  <c r="AF1572" i="2"/>
  <c r="AB1573" i="2"/>
  <c r="AC1573" i="2"/>
  <c r="AD1573" i="2"/>
  <c r="AF1573" i="2"/>
  <c r="AB1574" i="2"/>
  <c r="AC1574" i="2"/>
  <c r="AD1574" i="2"/>
  <c r="AF1574" i="2"/>
  <c r="AB1575" i="2"/>
  <c r="AC1575" i="2"/>
  <c r="AD1575" i="2"/>
  <c r="AF1575" i="2"/>
  <c r="AB1576" i="2"/>
  <c r="AC1576" i="2"/>
  <c r="AD1576" i="2"/>
  <c r="AF1576" i="2"/>
  <c r="AB1577" i="2"/>
  <c r="AC1577" i="2"/>
  <c r="AD1577" i="2"/>
  <c r="AF1577" i="2"/>
  <c r="AB1578" i="2"/>
  <c r="AC1578" i="2"/>
  <c r="AD1578" i="2"/>
  <c r="AF1578" i="2"/>
  <c r="AB1579" i="2"/>
  <c r="AC1579" i="2"/>
  <c r="AD1579" i="2"/>
  <c r="AF1579" i="2"/>
  <c r="AB1580" i="2"/>
  <c r="AC1580" i="2"/>
  <c r="AD1580" i="2"/>
  <c r="AF1580" i="2"/>
  <c r="AB1581" i="2"/>
  <c r="AC1581" i="2"/>
  <c r="AD1581" i="2"/>
  <c r="AF1581" i="2"/>
  <c r="AB1582" i="2"/>
  <c r="AC1582" i="2"/>
  <c r="AD1582" i="2"/>
  <c r="AF1582" i="2"/>
  <c r="AB1583" i="2"/>
  <c r="AC1583" i="2"/>
  <c r="AD1583" i="2"/>
  <c r="AF1583" i="2"/>
  <c r="AB1584" i="2"/>
  <c r="AC1584" i="2"/>
  <c r="AD1584" i="2"/>
  <c r="AF1584" i="2"/>
  <c r="AB1585" i="2"/>
  <c r="AC1585" i="2"/>
  <c r="AD1585" i="2"/>
  <c r="AF1585" i="2"/>
  <c r="AB1586" i="2"/>
  <c r="AC1586" i="2"/>
  <c r="AD1586" i="2"/>
  <c r="AF1586" i="2"/>
  <c r="AB1587" i="2"/>
  <c r="AC1587" i="2"/>
  <c r="AD1587" i="2"/>
  <c r="AF1587" i="2"/>
  <c r="AB1588" i="2"/>
  <c r="AC1588" i="2"/>
  <c r="AD1588" i="2"/>
  <c r="AF1588" i="2"/>
  <c r="AB1589" i="2"/>
  <c r="AC1589" i="2"/>
  <c r="AD1589" i="2"/>
  <c r="AF1589" i="2"/>
  <c r="AB1590" i="2"/>
  <c r="AC1590" i="2"/>
  <c r="AD1590" i="2"/>
  <c r="AF1590" i="2"/>
  <c r="AB1591" i="2"/>
  <c r="AC1591" i="2"/>
  <c r="AD1591" i="2"/>
  <c r="AF1591" i="2"/>
  <c r="AB1592" i="2"/>
  <c r="AC1592" i="2"/>
  <c r="AD1592" i="2"/>
  <c r="AF1592" i="2"/>
  <c r="AB1593" i="2"/>
  <c r="AC1593" i="2"/>
  <c r="AD1593" i="2"/>
  <c r="AF1593" i="2"/>
  <c r="AB1594" i="2"/>
  <c r="AC1594" i="2"/>
  <c r="AD1594" i="2"/>
  <c r="AF1594" i="2"/>
  <c r="AB1595" i="2"/>
  <c r="AC1595" i="2"/>
  <c r="AD1595" i="2"/>
  <c r="AF1595" i="2"/>
  <c r="AB1596" i="2"/>
  <c r="AC1596" i="2"/>
  <c r="AD1596" i="2"/>
  <c r="AF1596" i="2"/>
  <c r="AB1597" i="2"/>
  <c r="AC1597" i="2"/>
  <c r="AD1597" i="2"/>
  <c r="AF1597" i="2"/>
  <c r="AB1598" i="2"/>
  <c r="AC1598" i="2"/>
  <c r="AD1598" i="2"/>
  <c r="AF1598" i="2"/>
  <c r="AB1599" i="2"/>
  <c r="AC1599" i="2"/>
  <c r="AD1599" i="2"/>
  <c r="AF1599" i="2"/>
  <c r="AB1600" i="2"/>
  <c r="AC1600" i="2"/>
  <c r="AD1600" i="2"/>
  <c r="AF1600" i="2"/>
  <c r="AB1601" i="2"/>
  <c r="AC1601" i="2"/>
  <c r="AD1601" i="2"/>
  <c r="AF1601" i="2"/>
  <c r="AB1602" i="2"/>
  <c r="AC1602" i="2"/>
  <c r="AD1602" i="2"/>
  <c r="AF1602" i="2"/>
  <c r="AB1603" i="2"/>
  <c r="AC1603" i="2"/>
  <c r="AD1603" i="2"/>
  <c r="AF1603" i="2"/>
  <c r="AB1604" i="2"/>
  <c r="AC1604" i="2"/>
  <c r="AD1604" i="2"/>
  <c r="AF1604" i="2"/>
  <c r="AB1605" i="2"/>
  <c r="AC1605" i="2"/>
  <c r="AD1605" i="2"/>
  <c r="AF1605" i="2"/>
  <c r="AB1606" i="2"/>
  <c r="AC1606" i="2"/>
  <c r="AD1606" i="2"/>
  <c r="AF1606" i="2"/>
  <c r="AB1607" i="2"/>
  <c r="AC1607" i="2"/>
  <c r="AD1607" i="2"/>
  <c r="AF1607" i="2"/>
  <c r="AB1608" i="2"/>
  <c r="AC1608" i="2"/>
  <c r="AD1608" i="2"/>
  <c r="AF1608" i="2"/>
  <c r="AB1609" i="2"/>
  <c r="AC1609" i="2"/>
  <c r="AD1609" i="2"/>
  <c r="AF1609" i="2"/>
  <c r="AB1610" i="2"/>
  <c r="AC1610" i="2"/>
  <c r="AD1610" i="2"/>
  <c r="AF1610" i="2"/>
  <c r="AB1611" i="2"/>
  <c r="AC1611" i="2"/>
  <c r="AD1611" i="2"/>
  <c r="AF1611" i="2"/>
  <c r="AB1612" i="2"/>
  <c r="AC1612" i="2"/>
  <c r="AD1612" i="2"/>
  <c r="AF1612" i="2"/>
  <c r="AB1613" i="2"/>
  <c r="AC1613" i="2"/>
  <c r="AD1613" i="2"/>
  <c r="AF1613" i="2"/>
  <c r="AB1614" i="2"/>
  <c r="AC1614" i="2"/>
  <c r="AD1614" i="2"/>
  <c r="AF1614" i="2"/>
  <c r="AB1615" i="2"/>
  <c r="AC1615" i="2"/>
  <c r="AD1615" i="2"/>
  <c r="AF1615" i="2"/>
  <c r="AB1616" i="2"/>
  <c r="AC1616" i="2"/>
  <c r="AD1616" i="2"/>
  <c r="AF1616" i="2"/>
  <c r="AB1617" i="2"/>
  <c r="AC1617" i="2"/>
  <c r="AD1617" i="2"/>
  <c r="AF1617" i="2"/>
  <c r="AB1618" i="2"/>
  <c r="AC1618" i="2"/>
  <c r="AD1618" i="2"/>
  <c r="AF1618" i="2"/>
  <c r="AB1619" i="2"/>
  <c r="AC1619" i="2"/>
  <c r="AD1619" i="2"/>
  <c r="AF1619" i="2"/>
  <c r="AB1620" i="2"/>
  <c r="AC1620" i="2"/>
  <c r="AD1620" i="2"/>
  <c r="AF1620" i="2"/>
  <c r="AB1621" i="2"/>
  <c r="AC1621" i="2"/>
  <c r="AD1621" i="2"/>
  <c r="AF1621" i="2"/>
  <c r="AB1622" i="2"/>
  <c r="AC1622" i="2"/>
  <c r="AD1622" i="2"/>
  <c r="AF1622" i="2"/>
  <c r="AB1623" i="2"/>
  <c r="AC1623" i="2"/>
  <c r="AD1623" i="2"/>
  <c r="AF1623" i="2"/>
  <c r="AB1624" i="2"/>
  <c r="AC1624" i="2"/>
  <c r="AD1624" i="2"/>
  <c r="AF1624" i="2"/>
  <c r="AB1625" i="2"/>
  <c r="AC1625" i="2"/>
  <c r="AD1625" i="2"/>
  <c r="AF1625" i="2"/>
  <c r="AB1626" i="2"/>
  <c r="AC1626" i="2"/>
  <c r="AD1626" i="2"/>
  <c r="AF1626" i="2"/>
  <c r="AB1627" i="2"/>
  <c r="AC1627" i="2"/>
  <c r="AD1627" i="2"/>
  <c r="AF1627" i="2"/>
  <c r="AB1628" i="2"/>
  <c r="AC1628" i="2"/>
  <c r="AD1628" i="2"/>
  <c r="AF1628" i="2"/>
  <c r="AB1629" i="2"/>
  <c r="AC1629" i="2"/>
  <c r="AD1629" i="2"/>
  <c r="AF1629" i="2"/>
  <c r="AB1630" i="2"/>
  <c r="AC1630" i="2"/>
  <c r="AD1630" i="2"/>
  <c r="AF1630" i="2"/>
  <c r="AB1631" i="2"/>
  <c r="AC1631" i="2"/>
  <c r="AD1631" i="2"/>
  <c r="AF1631" i="2"/>
  <c r="AB1632" i="2"/>
  <c r="AC1632" i="2"/>
  <c r="AD1632" i="2"/>
  <c r="AF1632" i="2"/>
  <c r="AB1633" i="2"/>
  <c r="AC1633" i="2"/>
  <c r="AD1633" i="2"/>
  <c r="AF1633" i="2"/>
  <c r="AB1634" i="2"/>
  <c r="AC1634" i="2"/>
  <c r="AD1634" i="2"/>
  <c r="AF1634" i="2"/>
  <c r="AB1635" i="2"/>
  <c r="AC1635" i="2"/>
  <c r="AD1635" i="2"/>
  <c r="AF1635" i="2"/>
  <c r="AB1636" i="2"/>
  <c r="AC1636" i="2"/>
  <c r="AD1636" i="2"/>
  <c r="AF1636" i="2"/>
  <c r="AB1637" i="2"/>
  <c r="AC1637" i="2"/>
  <c r="AD1637" i="2"/>
  <c r="AF1637" i="2"/>
  <c r="AB1638" i="2"/>
  <c r="AC1638" i="2"/>
  <c r="AD1638" i="2"/>
  <c r="AF1638" i="2"/>
  <c r="AB1639" i="2"/>
  <c r="AC1639" i="2"/>
  <c r="AD1639" i="2"/>
  <c r="AF1639" i="2"/>
  <c r="AB1640" i="2"/>
  <c r="AC1640" i="2"/>
  <c r="AD1640" i="2"/>
  <c r="AF1640" i="2"/>
  <c r="AB1641" i="2"/>
  <c r="AC1641" i="2"/>
  <c r="AD1641" i="2"/>
  <c r="AF1641" i="2"/>
  <c r="AB1642" i="2"/>
  <c r="AC1642" i="2"/>
  <c r="AD1642" i="2"/>
  <c r="AF1642" i="2"/>
  <c r="AB1643" i="2"/>
  <c r="AC1643" i="2"/>
  <c r="AD1643" i="2"/>
  <c r="AF1643" i="2"/>
  <c r="AB1644" i="2"/>
  <c r="AC1644" i="2"/>
  <c r="AD1644" i="2"/>
  <c r="AF1644" i="2"/>
  <c r="AB1645" i="2"/>
  <c r="AC1645" i="2"/>
  <c r="AD1645" i="2"/>
  <c r="AF1645" i="2"/>
  <c r="AB1646" i="2"/>
  <c r="AC1646" i="2"/>
  <c r="AD1646" i="2"/>
  <c r="AF1646" i="2"/>
  <c r="AB1647" i="2"/>
  <c r="AC1647" i="2"/>
  <c r="AD1647" i="2"/>
  <c r="AF1647" i="2"/>
  <c r="AB1648" i="2"/>
  <c r="AC1648" i="2"/>
  <c r="AD1648" i="2"/>
  <c r="AF1648" i="2"/>
  <c r="AB1649" i="2"/>
  <c r="AC1649" i="2"/>
  <c r="AD1649" i="2"/>
  <c r="AF1649" i="2"/>
  <c r="AB1650" i="2"/>
  <c r="AC1650" i="2"/>
  <c r="AD1650" i="2"/>
  <c r="AF1650" i="2"/>
  <c r="AB1651" i="2"/>
  <c r="AC1651" i="2"/>
  <c r="AD1651" i="2"/>
  <c r="AF1651" i="2"/>
  <c r="AB1652" i="2"/>
  <c r="AC1652" i="2"/>
  <c r="AD1652" i="2"/>
  <c r="AF1652" i="2"/>
  <c r="AB1653" i="2"/>
  <c r="AC1653" i="2"/>
  <c r="AD1653" i="2"/>
  <c r="AF1653" i="2"/>
  <c r="AB1654" i="2"/>
  <c r="AC1654" i="2"/>
  <c r="AD1654" i="2"/>
  <c r="AF1654" i="2"/>
  <c r="AB1655" i="2"/>
  <c r="AC1655" i="2"/>
  <c r="AD1655" i="2"/>
  <c r="AF1655" i="2"/>
  <c r="AB1656" i="2"/>
  <c r="AC1656" i="2"/>
  <c r="AD1656" i="2"/>
  <c r="AF1656" i="2"/>
  <c r="AB1657" i="2"/>
  <c r="AC1657" i="2"/>
  <c r="AD1657" i="2"/>
  <c r="AF1657" i="2"/>
  <c r="AB1658" i="2"/>
  <c r="AC1658" i="2"/>
  <c r="AD1658" i="2"/>
  <c r="AF1658" i="2"/>
  <c r="AB1659" i="2"/>
  <c r="AC1659" i="2"/>
  <c r="AD1659" i="2"/>
  <c r="AF1659" i="2"/>
  <c r="AB1660" i="2"/>
  <c r="AC1660" i="2"/>
  <c r="AD1660" i="2"/>
  <c r="AF1660" i="2"/>
  <c r="AB1661" i="2"/>
  <c r="AC1661" i="2"/>
  <c r="AD1661" i="2"/>
  <c r="AF1661" i="2"/>
  <c r="AB1662" i="2"/>
  <c r="AC1662" i="2"/>
  <c r="AD1662" i="2"/>
  <c r="AF1662" i="2"/>
  <c r="AB1663" i="2"/>
  <c r="AC1663" i="2"/>
  <c r="AD1663" i="2"/>
  <c r="AF1663" i="2"/>
  <c r="AB1664" i="2"/>
  <c r="AC1664" i="2"/>
  <c r="AD1664" i="2"/>
  <c r="AF1664" i="2"/>
  <c r="AB1665" i="2"/>
  <c r="AC1665" i="2"/>
  <c r="AD1665" i="2"/>
  <c r="AF1665" i="2"/>
  <c r="AB1666" i="2"/>
  <c r="AC1666" i="2"/>
  <c r="AD1666" i="2"/>
  <c r="AF1666" i="2"/>
  <c r="AB1667" i="2"/>
  <c r="AC1667" i="2"/>
  <c r="AD1667" i="2"/>
  <c r="AF1667" i="2"/>
  <c r="AB1668" i="2"/>
  <c r="AC1668" i="2"/>
  <c r="AD1668" i="2"/>
  <c r="AF1668" i="2"/>
  <c r="AB1669" i="2"/>
  <c r="AC1669" i="2"/>
  <c r="AD1669" i="2"/>
  <c r="AF1669" i="2"/>
  <c r="AB1670" i="2"/>
  <c r="AC1670" i="2"/>
  <c r="AD1670" i="2"/>
  <c r="AF1670" i="2"/>
  <c r="AB1671" i="2"/>
  <c r="AC1671" i="2"/>
  <c r="AD1671" i="2"/>
  <c r="AF1671" i="2"/>
  <c r="AB1672" i="2"/>
  <c r="AC1672" i="2"/>
  <c r="AD1672" i="2"/>
  <c r="AF1672" i="2"/>
  <c r="AB1673" i="2"/>
  <c r="AC1673" i="2"/>
  <c r="AD1673" i="2"/>
  <c r="AF1673" i="2"/>
  <c r="AB1674" i="2"/>
  <c r="AC1674" i="2"/>
  <c r="AD1674" i="2"/>
  <c r="AF1674" i="2"/>
  <c r="AB1675" i="2"/>
  <c r="AC1675" i="2"/>
  <c r="AD1675" i="2"/>
  <c r="AF1675" i="2"/>
  <c r="AB1676" i="2"/>
  <c r="AC1676" i="2"/>
  <c r="AD1676" i="2"/>
  <c r="AF1676" i="2"/>
  <c r="AB1677" i="2"/>
  <c r="AC1677" i="2"/>
  <c r="AD1677" i="2"/>
  <c r="AF1677" i="2"/>
  <c r="AB1678" i="2"/>
  <c r="AC1678" i="2"/>
  <c r="AD1678" i="2"/>
  <c r="AF1678" i="2"/>
  <c r="AB1679" i="2"/>
  <c r="AC1679" i="2"/>
  <c r="AD1679" i="2"/>
  <c r="AF1679" i="2"/>
  <c r="AB1680" i="2"/>
  <c r="AC1680" i="2"/>
  <c r="AD1680" i="2"/>
  <c r="AF1680" i="2"/>
  <c r="AB1681" i="2"/>
  <c r="AC1681" i="2"/>
  <c r="AD1681" i="2"/>
  <c r="AF1681" i="2"/>
  <c r="AB1682" i="2"/>
  <c r="AC1682" i="2"/>
  <c r="AD1682" i="2"/>
  <c r="AF1682" i="2"/>
  <c r="AB1683" i="2"/>
  <c r="AC1683" i="2"/>
  <c r="AD1683" i="2"/>
  <c r="AF1683" i="2"/>
  <c r="AB1684" i="2"/>
  <c r="AC1684" i="2"/>
  <c r="AD1684" i="2"/>
  <c r="AF1684" i="2"/>
  <c r="AB1685" i="2"/>
  <c r="AC1685" i="2"/>
  <c r="AD1685" i="2"/>
  <c r="AF1685" i="2"/>
  <c r="AB1686" i="2"/>
  <c r="AC1686" i="2"/>
  <c r="AD1686" i="2"/>
  <c r="AF1686" i="2"/>
  <c r="AB1687" i="2"/>
  <c r="AC1687" i="2"/>
  <c r="AD1687" i="2"/>
  <c r="AF1687" i="2"/>
  <c r="AB1688" i="2"/>
  <c r="AC1688" i="2"/>
  <c r="AD1688" i="2"/>
  <c r="AF1688" i="2"/>
  <c r="AB1689" i="2"/>
  <c r="AC1689" i="2"/>
  <c r="AD1689" i="2"/>
  <c r="AF1689" i="2"/>
  <c r="AB1690" i="2"/>
  <c r="AC1690" i="2"/>
  <c r="AD1690" i="2"/>
  <c r="AF1690" i="2"/>
  <c r="AB1691" i="2"/>
  <c r="AC1691" i="2"/>
  <c r="AD1691" i="2"/>
  <c r="AF1691" i="2"/>
  <c r="AB1692" i="2"/>
  <c r="AC1692" i="2"/>
  <c r="AD1692" i="2"/>
  <c r="AF1692" i="2"/>
  <c r="AB1693" i="2"/>
  <c r="AC1693" i="2"/>
  <c r="AD1693" i="2"/>
  <c r="AF1693" i="2"/>
  <c r="AB1694" i="2"/>
  <c r="AC1694" i="2"/>
  <c r="AD1694" i="2"/>
  <c r="AF1694" i="2"/>
  <c r="AB1695" i="2"/>
  <c r="AC1695" i="2"/>
  <c r="AD1695" i="2"/>
  <c r="AF1695" i="2"/>
  <c r="AB1696" i="2"/>
  <c r="AC1696" i="2"/>
  <c r="AD1696" i="2"/>
  <c r="AF1696" i="2"/>
  <c r="AB1697" i="2"/>
  <c r="AC1697" i="2"/>
  <c r="AD1697" i="2"/>
  <c r="AF1697" i="2"/>
  <c r="AB1698" i="2"/>
  <c r="AC1698" i="2"/>
  <c r="AD1698" i="2"/>
  <c r="AF1698" i="2"/>
  <c r="AB1699" i="2"/>
  <c r="AC1699" i="2"/>
  <c r="AD1699" i="2"/>
  <c r="AF1699" i="2"/>
  <c r="AB1700" i="2"/>
  <c r="AC1700" i="2"/>
  <c r="AD1700" i="2"/>
  <c r="AF1700" i="2"/>
  <c r="AB1701" i="2"/>
  <c r="AC1701" i="2"/>
  <c r="AD1701" i="2"/>
  <c r="AF1701" i="2"/>
  <c r="AB1702" i="2"/>
  <c r="AC1702" i="2"/>
  <c r="AD1702" i="2"/>
  <c r="AF1702" i="2"/>
  <c r="AB1703" i="2"/>
  <c r="AC1703" i="2"/>
  <c r="AD1703" i="2"/>
  <c r="AF1703" i="2"/>
  <c r="AB1704" i="2"/>
  <c r="AC1704" i="2"/>
  <c r="AD1704" i="2"/>
  <c r="AF1704" i="2"/>
  <c r="AB1705" i="2"/>
  <c r="AC1705" i="2"/>
  <c r="AD1705" i="2"/>
  <c r="AF1705" i="2"/>
  <c r="AB1706" i="2"/>
  <c r="AC1706" i="2"/>
  <c r="AD1706" i="2"/>
  <c r="AF1706" i="2"/>
  <c r="AB1707" i="2"/>
  <c r="AC1707" i="2"/>
  <c r="AD1707" i="2"/>
  <c r="AF1707" i="2"/>
  <c r="AB1708" i="2"/>
  <c r="AC1708" i="2"/>
  <c r="AD1708" i="2"/>
  <c r="AF1708" i="2"/>
  <c r="AB1709" i="2"/>
  <c r="AC1709" i="2"/>
  <c r="AD1709" i="2"/>
  <c r="AF1709" i="2"/>
  <c r="AB1710" i="2"/>
  <c r="AC1710" i="2"/>
  <c r="AD1710" i="2"/>
  <c r="AF1710" i="2"/>
  <c r="AB1711" i="2"/>
  <c r="AC1711" i="2"/>
  <c r="AD1711" i="2"/>
  <c r="AF1711" i="2"/>
  <c r="AB1712" i="2"/>
  <c r="AC1712" i="2"/>
  <c r="AD1712" i="2"/>
  <c r="AF1712" i="2"/>
  <c r="AB1713" i="2"/>
  <c r="AC1713" i="2"/>
  <c r="AD1713" i="2"/>
  <c r="AF1713" i="2"/>
  <c r="AB1714" i="2"/>
  <c r="AC1714" i="2"/>
  <c r="AD1714" i="2"/>
  <c r="AF1714" i="2"/>
  <c r="AB1715" i="2"/>
  <c r="AC1715" i="2"/>
  <c r="AD1715" i="2"/>
  <c r="AF1715" i="2"/>
  <c r="AB1716" i="2"/>
  <c r="AC1716" i="2"/>
  <c r="AD1716" i="2"/>
  <c r="AF1716" i="2"/>
  <c r="AB1717" i="2"/>
  <c r="AC1717" i="2"/>
  <c r="AD1717" i="2"/>
  <c r="AF1717" i="2"/>
  <c r="AB1718" i="2"/>
  <c r="AC1718" i="2"/>
  <c r="AD1718" i="2"/>
  <c r="AF1718" i="2"/>
  <c r="AB1719" i="2"/>
  <c r="AC1719" i="2"/>
  <c r="AD1719" i="2"/>
  <c r="AF1719" i="2"/>
  <c r="AB1720" i="2"/>
  <c r="AC1720" i="2"/>
  <c r="AD1720" i="2"/>
  <c r="AF1720" i="2"/>
  <c r="AB1721" i="2"/>
  <c r="AC1721" i="2"/>
  <c r="AD1721" i="2"/>
  <c r="AF1721" i="2"/>
  <c r="AB1722" i="2"/>
  <c r="AC1722" i="2"/>
  <c r="AD1722" i="2"/>
  <c r="AF1722" i="2"/>
  <c r="AB1723" i="2"/>
  <c r="AC1723" i="2"/>
  <c r="AD1723" i="2"/>
  <c r="AF1723" i="2"/>
  <c r="AB1724" i="2"/>
  <c r="AC1724" i="2"/>
  <c r="AD1724" i="2"/>
  <c r="AF1724" i="2"/>
  <c r="AB1725" i="2"/>
  <c r="AC1725" i="2"/>
  <c r="AD1725" i="2"/>
  <c r="AF1725" i="2"/>
  <c r="AB1726" i="2"/>
  <c r="AC1726" i="2"/>
  <c r="AD1726" i="2"/>
  <c r="AF1726" i="2"/>
  <c r="AB1727" i="2"/>
  <c r="AC1727" i="2"/>
  <c r="AD1727" i="2"/>
  <c r="AF1727" i="2"/>
  <c r="AB1728" i="2"/>
  <c r="AC1728" i="2"/>
  <c r="AD1728" i="2"/>
  <c r="AF1728" i="2"/>
  <c r="AB1729" i="2"/>
  <c r="AC1729" i="2"/>
  <c r="AD1729" i="2"/>
  <c r="AF1729" i="2"/>
  <c r="AB1730" i="2"/>
  <c r="AC1730" i="2"/>
  <c r="AD1730" i="2"/>
  <c r="AF1730" i="2"/>
  <c r="AB1731" i="2"/>
  <c r="AC1731" i="2"/>
  <c r="AD1731" i="2"/>
  <c r="AF1731" i="2"/>
  <c r="AB1732" i="2"/>
  <c r="AC1732" i="2"/>
  <c r="AD1732" i="2"/>
  <c r="AF1732" i="2"/>
  <c r="AB1733" i="2"/>
  <c r="AC1733" i="2"/>
  <c r="AD1733" i="2"/>
  <c r="AF1733" i="2"/>
  <c r="AB1734" i="2"/>
  <c r="AC1734" i="2"/>
  <c r="AD1734" i="2"/>
  <c r="AF1734" i="2"/>
  <c r="AB1735" i="2"/>
  <c r="AC1735" i="2"/>
  <c r="AD1735" i="2"/>
  <c r="AF1735" i="2"/>
  <c r="AB1736" i="2"/>
  <c r="AC1736" i="2"/>
  <c r="AD1736" i="2"/>
  <c r="AF1736" i="2"/>
  <c r="AB1737" i="2"/>
  <c r="AC1737" i="2"/>
  <c r="AD1737" i="2"/>
  <c r="AF1737" i="2"/>
  <c r="AB1738" i="2"/>
  <c r="AC1738" i="2"/>
  <c r="AD1738" i="2"/>
  <c r="AF1738" i="2"/>
  <c r="AB1739" i="2"/>
  <c r="AC1739" i="2"/>
  <c r="AD1739" i="2"/>
  <c r="AF1739" i="2"/>
  <c r="AB1740" i="2"/>
  <c r="AC1740" i="2"/>
  <c r="AD1740" i="2"/>
  <c r="AF1740" i="2"/>
  <c r="AB1741" i="2"/>
  <c r="AC1741" i="2"/>
  <c r="AD1741" i="2"/>
  <c r="AF1741" i="2"/>
  <c r="AB1742" i="2"/>
  <c r="AC1742" i="2"/>
  <c r="AD1742" i="2"/>
  <c r="AF1742" i="2"/>
  <c r="AB1743" i="2"/>
  <c r="AC1743" i="2"/>
  <c r="AD1743" i="2"/>
  <c r="AF1743" i="2"/>
  <c r="AB1744" i="2"/>
  <c r="AC1744" i="2"/>
  <c r="AD1744" i="2"/>
  <c r="AF1744" i="2"/>
  <c r="AB1745" i="2"/>
  <c r="AC1745" i="2"/>
  <c r="AD1745" i="2"/>
  <c r="AF1745" i="2"/>
  <c r="AB1746" i="2"/>
  <c r="AC1746" i="2"/>
  <c r="AD1746" i="2"/>
  <c r="AF1746" i="2"/>
  <c r="AB1747" i="2"/>
  <c r="AC1747" i="2"/>
  <c r="AD1747" i="2"/>
  <c r="AF1747" i="2"/>
  <c r="AB1748" i="2"/>
  <c r="AC1748" i="2"/>
  <c r="AD1748" i="2"/>
  <c r="AF1748" i="2"/>
  <c r="AB1749" i="2"/>
  <c r="AC1749" i="2"/>
  <c r="AD1749" i="2"/>
  <c r="AF1749" i="2"/>
  <c r="AB1750" i="2"/>
  <c r="AC1750" i="2"/>
  <c r="AD1750" i="2"/>
  <c r="AF1750" i="2"/>
  <c r="AB1751" i="2"/>
  <c r="AC1751" i="2"/>
  <c r="AD1751" i="2"/>
  <c r="AF1751" i="2"/>
  <c r="AB1752" i="2"/>
  <c r="AC1752" i="2"/>
  <c r="AD1752" i="2"/>
  <c r="AF1752" i="2"/>
  <c r="AB1753" i="2"/>
  <c r="AC1753" i="2"/>
  <c r="AD1753" i="2"/>
  <c r="AF1753" i="2"/>
  <c r="AB1754" i="2"/>
  <c r="AC1754" i="2"/>
  <c r="AD1754" i="2"/>
  <c r="AF1754" i="2"/>
  <c r="AB1755" i="2"/>
  <c r="AC1755" i="2"/>
  <c r="AD1755" i="2"/>
  <c r="AF1755" i="2"/>
  <c r="AB1756" i="2"/>
  <c r="AC1756" i="2"/>
  <c r="AD1756" i="2"/>
  <c r="AF1756" i="2"/>
  <c r="AB1757" i="2"/>
  <c r="AC1757" i="2"/>
  <c r="AD1757" i="2"/>
  <c r="AF1757" i="2"/>
  <c r="AB1758" i="2"/>
  <c r="AC1758" i="2"/>
  <c r="AD1758" i="2"/>
  <c r="AF1758" i="2"/>
  <c r="AB1759" i="2"/>
  <c r="AC1759" i="2"/>
  <c r="AD1759" i="2"/>
  <c r="AF1759" i="2"/>
  <c r="AB1760" i="2"/>
  <c r="AC1760" i="2"/>
  <c r="AD1760" i="2"/>
  <c r="AF1760" i="2"/>
  <c r="AB1761" i="2"/>
  <c r="AC1761" i="2"/>
  <c r="AD1761" i="2"/>
  <c r="AF1761" i="2"/>
  <c r="AB1762" i="2"/>
  <c r="AC1762" i="2"/>
  <c r="AD1762" i="2"/>
  <c r="AF1762" i="2"/>
  <c r="AB1763" i="2"/>
  <c r="AC1763" i="2"/>
  <c r="AD1763" i="2"/>
  <c r="AF1763" i="2"/>
  <c r="AB1764" i="2"/>
  <c r="AC1764" i="2"/>
  <c r="AD1764" i="2"/>
  <c r="AF1764" i="2"/>
  <c r="AB1765" i="2"/>
  <c r="AC1765" i="2"/>
  <c r="AD1765" i="2"/>
  <c r="AF1765" i="2"/>
  <c r="AB1766" i="2"/>
  <c r="AC1766" i="2"/>
  <c r="AD1766" i="2"/>
  <c r="AF1766" i="2"/>
  <c r="AB1767" i="2"/>
  <c r="AC1767" i="2"/>
  <c r="AD1767" i="2"/>
  <c r="AF1767" i="2"/>
  <c r="AB1768" i="2"/>
  <c r="AC1768" i="2"/>
  <c r="AD1768" i="2"/>
  <c r="AF1768" i="2"/>
  <c r="AB1769" i="2"/>
  <c r="AC1769" i="2"/>
  <c r="AD1769" i="2"/>
  <c r="AF1769" i="2"/>
  <c r="AB1770" i="2"/>
  <c r="AC1770" i="2"/>
  <c r="AD1770" i="2"/>
  <c r="AF1770" i="2"/>
  <c r="AB1771" i="2"/>
  <c r="AC1771" i="2"/>
  <c r="AD1771" i="2"/>
  <c r="AF1771" i="2"/>
  <c r="AB1772" i="2"/>
  <c r="AC1772" i="2"/>
  <c r="AD1772" i="2"/>
  <c r="AF1772" i="2"/>
  <c r="AB1773" i="2"/>
  <c r="AC1773" i="2"/>
  <c r="AD1773" i="2"/>
  <c r="AF1773" i="2"/>
  <c r="AB1774" i="2"/>
  <c r="AC1774" i="2"/>
  <c r="AD1774" i="2"/>
  <c r="AF1774" i="2"/>
  <c r="AB1775" i="2"/>
  <c r="AC1775" i="2"/>
  <c r="AD1775" i="2"/>
  <c r="AF1775" i="2"/>
  <c r="AB1776" i="2"/>
  <c r="AC1776" i="2"/>
  <c r="AD1776" i="2"/>
  <c r="AF1776" i="2"/>
  <c r="AB1777" i="2"/>
  <c r="AC1777" i="2"/>
  <c r="AD1777" i="2"/>
  <c r="AF1777" i="2"/>
  <c r="AB1778" i="2"/>
  <c r="AC1778" i="2"/>
  <c r="AD1778" i="2"/>
  <c r="AF1778" i="2"/>
  <c r="AB1779" i="2"/>
  <c r="AC1779" i="2"/>
  <c r="AD1779" i="2"/>
  <c r="AF1779" i="2"/>
  <c r="AB1780" i="2"/>
  <c r="AC1780" i="2"/>
  <c r="AD1780" i="2"/>
  <c r="AF1780" i="2"/>
  <c r="AB1781" i="2"/>
  <c r="AC1781" i="2"/>
  <c r="AD1781" i="2"/>
  <c r="AF1781" i="2"/>
  <c r="AB1782" i="2"/>
  <c r="AC1782" i="2"/>
  <c r="AD1782" i="2"/>
  <c r="AF1782" i="2"/>
  <c r="AB1783" i="2"/>
  <c r="AC1783" i="2"/>
  <c r="AD1783" i="2"/>
  <c r="AF1783" i="2"/>
  <c r="AB1784" i="2"/>
  <c r="AC1784" i="2"/>
  <c r="AD1784" i="2"/>
  <c r="AF1784" i="2"/>
  <c r="AB1785" i="2"/>
  <c r="AC1785" i="2"/>
  <c r="AD1785" i="2"/>
  <c r="AF1785" i="2"/>
  <c r="AB1786" i="2"/>
  <c r="AC1786" i="2"/>
  <c r="AD1786" i="2"/>
  <c r="AF1786" i="2"/>
  <c r="AB1787" i="2"/>
  <c r="AC1787" i="2"/>
  <c r="AD1787" i="2"/>
  <c r="AF1787" i="2"/>
  <c r="AB1788" i="2"/>
  <c r="AC1788" i="2"/>
  <c r="AD1788" i="2"/>
  <c r="AF1788" i="2"/>
  <c r="AB1789" i="2"/>
  <c r="AC1789" i="2"/>
  <c r="AD1789" i="2"/>
  <c r="AF1789" i="2"/>
  <c r="AB1790" i="2"/>
  <c r="AC1790" i="2"/>
  <c r="AD1790" i="2"/>
  <c r="AF1790" i="2"/>
  <c r="AB1791" i="2"/>
  <c r="AC1791" i="2"/>
  <c r="AD1791" i="2"/>
  <c r="AF1791" i="2"/>
  <c r="AB1792" i="2"/>
  <c r="AC1792" i="2"/>
  <c r="AD1792" i="2"/>
  <c r="AF1792" i="2"/>
  <c r="AB1793" i="2"/>
  <c r="AC1793" i="2"/>
  <c r="AD1793" i="2"/>
  <c r="AF1793" i="2"/>
  <c r="AB1794" i="2"/>
  <c r="AC1794" i="2"/>
  <c r="AD1794" i="2"/>
  <c r="AF1794" i="2"/>
  <c r="AB1795" i="2"/>
  <c r="AC1795" i="2"/>
  <c r="AD1795" i="2"/>
  <c r="AF1795" i="2"/>
  <c r="AB1796" i="2"/>
  <c r="AC1796" i="2"/>
  <c r="AD1796" i="2"/>
  <c r="AF1796" i="2"/>
  <c r="AB1797" i="2"/>
  <c r="AC1797" i="2"/>
  <c r="AD1797" i="2"/>
  <c r="AF1797" i="2"/>
  <c r="AB1798" i="2"/>
  <c r="AC1798" i="2"/>
  <c r="AD1798" i="2"/>
  <c r="AF1798" i="2"/>
  <c r="AB1799" i="2"/>
  <c r="AC1799" i="2"/>
  <c r="AD1799" i="2"/>
  <c r="AF1799" i="2"/>
  <c r="AB1800" i="2"/>
  <c r="AC1800" i="2"/>
  <c r="AD1800" i="2"/>
  <c r="AF1800" i="2"/>
  <c r="AB1801" i="2"/>
  <c r="AC1801" i="2"/>
  <c r="AD1801" i="2"/>
  <c r="AF1801" i="2"/>
  <c r="AB1802" i="2"/>
  <c r="AC1802" i="2"/>
  <c r="AD1802" i="2"/>
  <c r="AF1802" i="2"/>
  <c r="AB1803" i="2"/>
  <c r="AC1803" i="2"/>
  <c r="AD1803" i="2"/>
  <c r="AF1803" i="2"/>
  <c r="AB1804" i="2"/>
  <c r="AC1804" i="2"/>
  <c r="AD1804" i="2"/>
  <c r="AF1804" i="2"/>
  <c r="AB1805" i="2"/>
  <c r="AC1805" i="2"/>
  <c r="AD1805" i="2"/>
  <c r="AF1805" i="2"/>
  <c r="AB1806" i="2"/>
  <c r="AC1806" i="2"/>
  <c r="AD1806" i="2"/>
  <c r="AF1806" i="2"/>
  <c r="AB1807" i="2"/>
  <c r="AC1807" i="2"/>
  <c r="AD1807" i="2"/>
  <c r="AF1807" i="2"/>
  <c r="AB1808" i="2"/>
  <c r="AC1808" i="2"/>
  <c r="AD1808" i="2"/>
  <c r="AF1808" i="2"/>
  <c r="AB1809" i="2"/>
  <c r="AC1809" i="2"/>
  <c r="AD1809" i="2"/>
  <c r="AF1809" i="2"/>
  <c r="AB1810" i="2"/>
  <c r="AC1810" i="2"/>
  <c r="AD1810" i="2"/>
  <c r="AF1810" i="2"/>
  <c r="AB1811" i="2"/>
  <c r="AC1811" i="2"/>
  <c r="AD1811" i="2"/>
  <c r="AF1811" i="2"/>
  <c r="AB1812" i="2"/>
  <c r="AC1812" i="2"/>
  <c r="AD1812" i="2"/>
  <c r="AF1812" i="2"/>
  <c r="AB1813" i="2"/>
  <c r="AC1813" i="2"/>
  <c r="AD1813" i="2"/>
  <c r="AF1813" i="2"/>
  <c r="AB1814" i="2"/>
  <c r="AC1814" i="2"/>
  <c r="AD1814" i="2"/>
  <c r="AF1814" i="2"/>
  <c r="AB1815" i="2"/>
  <c r="AC1815" i="2"/>
  <c r="AD1815" i="2"/>
  <c r="AF1815" i="2"/>
  <c r="AB1816" i="2"/>
  <c r="AC1816" i="2"/>
  <c r="AD1816" i="2"/>
  <c r="AF1816" i="2"/>
  <c r="AB1817" i="2"/>
  <c r="AC1817" i="2"/>
  <c r="AD1817" i="2"/>
  <c r="AF1817" i="2"/>
  <c r="AB1818" i="2"/>
  <c r="AC1818" i="2"/>
  <c r="AD1818" i="2"/>
  <c r="AF1818" i="2"/>
  <c r="AB1819" i="2"/>
  <c r="AC1819" i="2"/>
  <c r="AD1819" i="2"/>
  <c r="AF1819" i="2"/>
  <c r="AB1820" i="2"/>
  <c r="AC1820" i="2"/>
  <c r="AD1820" i="2"/>
  <c r="AF1820" i="2"/>
  <c r="AB1821" i="2"/>
  <c r="AC1821" i="2"/>
  <c r="AD1821" i="2"/>
  <c r="AF1821" i="2"/>
  <c r="AB1822" i="2"/>
  <c r="AC1822" i="2"/>
  <c r="AD1822" i="2"/>
  <c r="AF1822" i="2"/>
  <c r="AB1823" i="2"/>
  <c r="AC1823" i="2"/>
  <c r="AD1823" i="2"/>
  <c r="AF1823" i="2"/>
  <c r="AB1824" i="2"/>
  <c r="AC1824" i="2"/>
  <c r="AD1824" i="2"/>
  <c r="AF1824" i="2"/>
  <c r="AB1825" i="2"/>
  <c r="AC1825" i="2"/>
  <c r="AD1825" i="2"/>
  <c r="AF1825" i="2"/>
  <c r="AB1826" i="2"/>
  <c r="AC1826" i="2"/>
  <c r="AD1826" i="2"/>
  <c r="AF1826" i="2"/>
  <c r="AB1827" i="2"/>
  <c r="AC1827" i="2"/>
  <c r="AD1827" i="2"/>
  <c r="AF1827" i="2"/>
  <c r="AB1828" i="2"/>
  <c r="AC1828" i="2"/>
  <c r="AD1828" i="2"/>
  <c r="AF1828" i="2"/>
  <c r="AB1829" i="2"/>
  <c r="AC1829" i="2"/>
  <c r="AD1829" i="2"/>
  <c r="AF1829" i="2"/>
  <c r="AB1830" i="2"/>
  <c r="AC1830" i="2"/>
  <c r="AD1830" i="2"/>
  <c r="AF1830" i="2"/>
  <c r="AB1831" i="2"/>
  <c r="AC1831" i="2"/>
  <c r="AD1831" i="2"/>
  <c r="AF1831" i="2"/>
  <c r="AB1832" i="2"/>
  <c r="AC1832" i="2"/>
  <c r="AD1832" i="2"/>
  <c r="AF1832" i="2"/>
  <c r="AB1833" i="2"/>
  <c r="AC1833" i="2"/>
  <c r="AD1833" i="2"/>
  <c r="AF1833" i="2"/>
  <c r="AB1834" i="2"/>
  <c r="AC1834" i="2"/>
  <c r="AD1834" i="2"/>
  <c r="AF1834" i="2"/>
  <c r="AB1835" i="2"/>
  <c r="AC1835" i="2"/>
  <c r="AD1835" i="2"/>
  <c r="AF1835" i="2"/>
  <c r="AB1836" i="2"/>
  <c r="AC1836" i="2"/>
  <c r="AD1836" i="2"/>
  <c r="AF1836" i="2"/>
  <c r="AB1837" i="2"/>
  <c r="AC1837" i="2"/>
  <c r="AD1837" i="2"/>
  <c r="AF1837" i="2"/>
  <c r="AB1838" i="2"/>
  <c r="AC1838" i="2"/>
  <c r="AD1838" i="2"/>
  <c r="AF1838" i="2"/>
  <c r="AB1839" i="2"/>
  <c r="AC1839" i="2"/>
  <c r="AD1839" i="2"/>
  <c r="AF1839" i="2"/>
  <c r="AB1840" i="2"/>
  <c r="AC1840" i="2"/>
  <c r="AD1840" i="2"/>
  <c r="AF1840" i="2"/>
  <c r="AB1841" i="2"/>
  <c r="AC1841" i="2"/>
  <c r="AD1841" i="2"/>
  <c r="AF1841" i="2"/>
  <c r="AB1842" i="2"/>
  <c r="AC1842" i="2"/>
  <c r="AD1842" i="2"/>
  <c r="AF1842" i="2"/>
  <c r="AB1843" i="2"/>
  <c r="AC1843" i="2"/>
  <c r="AD1843" i="2"/>
  <c r="AF1843" i="2"/>
  <c r="AB1844" i="2"/>
  <c r="AC1844" i="2"/>
  <c r="AD1844" i="2"/>
  <c r="AF1844" i="2"/>
  <c r="AB1845" i="2"/>
  <c r="AC1845" i="2"/>
  <c r="AD1845" i="2"/>
  <c r="AF1845" i="2"/>
  <c r="AB1846" i="2"/>
  <c r="AC1846" i="2"/>
  <c r="AD1846" i="2"/>
  <c r="AF1846" i="2"/>
  <c r="AB1847" i="2"/>
  <c r="AC1847" i="2"/>
  <c r="AD1847" i="2"/>
  <c r="AF1847" i="2"/>
  <c r="AB1848" i="2"/>
  <c r="AC1848" i="2"/>
  <c r="AD1848" i="2"/>
  <c r="AF1848" i="2"/>
  <c r="AB1849" i="2"/>
  <c r="AC1849" i="2"/>
  <c r="AD1849" i="2"/>
  <c r="AF1849" i="2"/>
  <c r="AB1850" i="2"/>
  <c r="AC1850" i="2"/>
  <c r="AD1850" i="2"/>
  <c r="AF1850" i="2"/>
  <c r="AB1851" i="2"/>
  <c r="AC1851" i="2"/>
  <c r="AD1851" i="2"/>
  <c r="AF1851" i="2"/>
  <c r="AB1852" i="2"/>
  <c r="AC1852" i="2"/>
  <c r="AD1852" i="2"/>
  <c r="AF1852" i="2"/>
  <c r="AB1853" i="2"/>
  <c r="AC1853" i="2"/>
  <c r="AD1853" i="2"/>
  <c r="AF1853" i="2"/>
  <c r="AB1854" i="2"/>
  <c r="AC1854" i="2"/>
  <c r="AD1854" i="2"/>
  <c r="AF1854" i="2"/>
  <c r="AB1855" i="2"/>
  <c r="AC1855" i="2"/>
  <c r="AD1855" i="2"/>
  <c r="AF1855" i="2"/>
  <c r="AB1856" i="2"/>
  <c r="AC1856" i="2"/>
  <c r="AD1856" i="2"/>
  <c r="AF1856" i="2"/>
  <c r="AB1857" i="2"/>
  <c r="AC1857" i="2"/>
  <c r="AD1857" i="2"/>
  <c r="AF1857" i="2"/>
  <c r="AB1858" i="2"/>
  <c r="AC1858" i="2"/>
  <c r="AD1858" i="2"/>
  <c r="AF1858" i="2"/>
  <c r="AB1859" i="2"/>
  <c r="AC1859" i="2"/>
  <c r="AD1859" i="2"/>
  <c r="AF1859" i="2"/>
  <c r="AB1860" i="2"/>
  <c r="AC1860" i="2"/>
  <c r="AD1860" i="2"/>
  <c r="AF1860" i="2"/>
  <c r="AB1861" i="2"/>
  <c r="AC1861" i="2"/>
  <c r="AD1861" i="2"/>
  <c r="AF1861" i="2"/>
  <c r="AB1862" i="2"/>
  <c r="AC1862" i="2"/>
  <c r="AD1862" i="2"/>
  <c r="AF1862" i="2"/>
  <c r="AB1863" i="2"/>
  <c r="AC1863" i="2"/>
  <c r="AD1863" i="2"/>
  <c r="AF1863" i="2"/>
  <c r="AB1864" i="2"/>
  <c r="AC1864" i="2"/>
  <c r="AD1864" i="2"/>
  <c r="AF1864" i="2"/>
  <c r="AB1865" i="2"/>
  <c r="AC1865" i="2"/>
  <c r="AD1865" i="2"/>
  <c r="AF1865" i="2"/>
  <c r="AB1866" i="2"/>
  <c r="AC1866" i="2"/>
  <c r="AD1866" i="2"/>
  <c r="AF1866" i="2"/>
  <c r="AB1867" i="2"/>
  <c r="AC1867" i="2"/>
  <c r="AD1867" i="2"/>
  <c r="AF1867" i="2"/>
  <c r="AB1868" i="2"/>
  <c r="AC1868" i="2"/>
  <c r="AD1868" i="2"/>
  <c r="AF1868" i="2"/>
  <c r="AB1869" i="2"/>
  <c r="AC1869" i="2"/>
  <c r="AD1869" i="2"/>
  <c r="AF1869" i="2"/>
  <c r="AB1870" i="2"/>
  <c r="AC1870" i="2"/>
  <c r="AD1870" i="2"/>
  <c r="AF1870" i="2"/>
  <c r="AB1871" i="2"/>
  <c r="AC1871" i="2"/>
  <c r="AD1871" i="2"/>
  <c r="AF1871" i="2"/>
  <c r="AB1872" i="2"/>
  <c r="AC1872" i="2"/>
  <c r="AD1872" i="2"/>
  <c r="AF1872" i="2"/>
  <c r="AB1873" i="2"/>
  <c r="AC1873" i="2"/>
  <c r="AD1873" i="2"/>
  <c r="AF1873" i="2"/>
  <c r="AB1874" i="2"/>
  <c r="AC1874" i="2"/>
  <c r="AD1874" i="2"/>
  <c r="AF1874" i="2"/>
  <c r="AB1875" i="2"/>
  <c r="AC1875" i="2"/>
  <c r="AD1875" i="2"/>
  <c r="AF1875" i="2"/>
  <c r="AB1876" i="2"/>
  <c r="AC1876" i="2"/>
  <c r="AD1876" i="2"/>
  <c r="AF1876" i="2"/>
  <c r="AB1877" i="2"/>
  <c r="AC1877" i="2"/>
  <c r="AD1877" i="2"/>
  <c r="AF1877" i="2"/>
  <c r="AB1878" i="2"/>
  <c r="AC1878" i="2"/>
  <c r="AD1878" i="2"/>
  <c r="AF1878" i="2"/>
  <c r="AB1879" i="2"/>
  <c r="AC1879" i="2"/>
  <c r="AD1879" i="2"/>
  <c r="AF1879" i="2"/>
  <c r="AB1880" i="2"/>
  <c r="AC1880" i="2"/>
  <c r="AD1880" i="2"/>
  <c r="AF1880" i="2"/>
  <c r="AB1881" i="2"/>
  <c r="AC1881" i="2"/>
  <c r="AD1881" i="2"/>
  <c r="AF1881" i="2"/>
  <c r="AB1882" i="2"/>
  <c r="AC1882" i="2"/>
  <c r="AD1882" i="2"/>
  <c r="AF1882" i="2"/>
  <c r="AB1883" i="2"/>
  <c r="AC1883" i="2"/>
  <c r="AD1883" i="2"/>
  <c r="AF1883" i="2"/>
  <c r="AB1884" i="2"/>
  <c r="AC1884" i="2"/>
  <c r="AD1884" i="2"/>
  <c r="AF1884" i="2"/>
  <c r="AB1885" i="2"/>
  <c r="AC1885" i="2"/>
  <c r="AD1885" i="2"/>
  <c r="AF1885" i="2"/>
  <c r="AB1886" i="2"/>
  <c r="AC1886" i="2"/>
  <c r="AD1886" i="2"/>
  <c r="AF1886" i="2"/>
  <c r="AB1887" i="2"/>
  <c r="AC1887" i="2"/>
  <c r="AD1887" i="2"/>
  <c r="AF1887" i="2"/>
  <c r="AB1888" i="2"/>
  <c r="AC1888" i="2"/>
  <c r="AD1888" i="2"/>
  <c r="AF1888" i="2"/>
  <c r="AB1889" i="2"/>
  <c r="AC1889" i="2"/>
  <c r="AD1889" i="2"/>
  <c r="AF1889" i="2"/>
  <c r="AB1890" i="2"/>
  <c r="AC1890" i="2"/>
  <c r="AD1890" i="2"/>
  <c r="AF1890" i="2"/>
  <c r="AB1891" i="2"/>
  <c r="AC1891" i="2"/>
  <c r="AD1891" i="2"/>
  <c r="AF1891" i="2"/>
  <c r="AB1892" i="2"/>
  <c r="AC1892" i="2"/>
  <c r="AD1892" i="2"/>
  <c r="AF1892" i="2"/>
  <c r="AB1893" i="2"/>
  <c r="AC1893" i="2"/>
  <c r="AD1893" i="2"/>
  <c r="AF1893" i="2"/>
  <c r="AB1894" i="2"/>
  <c r="AC1894" i="2"/>
  <c r="AD1894" i="2"/>
  <c r="AF1894" i="2"/>
  <c r="AB1895" i="2"/>
  <c r="AC1895" i="2"/>
  <c r="AD1895" i="2"/>
  <c r="AF1895" i="2"/>
  <c r="AB1896" i="2"/>
  <c r="AC1896" i="2"/>
  <c r="AD1896" i="2"/>
  <c r="AF1896" i="2"/>
  <c r="AB1897" i="2"/>
  <c r="AC1897" i="2"/>
  <c r="AD1897" i="2"/>
  <c r="AF1897" i="2"/>
  <c r="AB1898" i="2"/>
  <c r="AC1898" i="2"/>
  <c r="AD1898" i="2"/>
  <c r="AF1898" i="2"/>
  <c r="AB1899" i="2"/>
  <c r="AC1899" i="2"/>
  <c r="AD1899" i="2"/>
  <c r="AF1899" i="2"/>
  <c r="AB1900" i="2"/>
  <c r="AC1900" i="2"/>
  <c r="AD1900" i="2"/>
  <c r="AF1900" i="2"/>
  <c r="AB1901" i="2"/>
  <c r="AC1901" i="2"/>
  <c r="AD1901" i="2"/>
  <c r="AF1901" i="2"/>
  <c r="AB1902" i="2"/>
  <c r="AC1902" i="2"/>
  <c r="AD1902" i="2"/>
  <c r="AF1902" i="2"/>
  <c r="AB1903" i="2"/>
  <c r="AC1903" i="2"/>
  <c r="AD1903" i="2"/>
  <c r="AF1903" i="2"/>
  <c r="AB1904" i="2"/>
  <c r="AC1904" i="2"/>
  <c r="AD1904" i="2"/>
  <c r="AF1904" i="2"/>
  <c r="AB1905" i="2"/>
  <c r="AC1905" i="2"/>
  <c r="AD1905" i="2"/>
  <c r="AF1905" i="2"/>
  <c r="AB1906" i="2"/>
  <c r="AC1906" i="2"/>
  <c r="AD1906" i="2"/>
  <c r="AF1906" i="2"/>
  <c r="AB1907" i="2"/>
  <c r="AC1907" i="2"/>
  <c r="AD1907" i="2"/>
  <c r="AF1907" i="2"/>
  <c r="AB1908" i="2"/>
  <c r="AC1908" i="2"/>
  <c r="AD1908" i="2"/>
  <c r="AF1908" i="2"/>
  <c r="AB1909" i="2"/>
  <c r="AC1909" i="2"/>
  <c r="AD1909" i="2"/>
  <c r="AF1909" i="2"/>
  <c r="AB1910" i="2"/>
  <c r="AC1910" i="2"/>
  <c r="AD1910" i="2"/>
  <c r="AF1910" i="2"/>
  <c r="AB1911" i="2"/>
  <c r="AC1911" i="2"/>
  <c r="AD1911" i="2"/>
  <c r="AF1911" i="2"/>
  <c r="AB1912" i="2"/>
  <c r="AC1912" i="2"/>
  <c r="AD1912" i="2"/>
  <c r="AF1912" i="2"/>
  <c r="AB1913" i="2"/>
  <c r="AC1913" i="2"/>
  <c r="AD1913" i="2"/>
  <c r="AF1913" i="2"/>
  <c r="AB1914" i="2"/>
  <c r="AC1914" i="2"/>
  <c r="AD1914" i="2"/>
  <c r="AF1914" i="2"/>
  <c r="AB1915" i="2"/>
  <c r="AC1915" i="2"/>
  <c r="AD1915" i="2"/>
  <c r="AF1915" i="2"/>
  <c r="AB1916" i="2"/>
  <c r="AC1916" i="2"/>
  <c r="AD1916" i="2"/>
  <c r="AF1916" i="2"/>
  <c r="AB1917" i="2"/>
  <c r="AC1917" i="2"/>
  <c r="AD1917" i="2"/>
  <c r="AF1917" i="2"/>
  <c r="AB1918" i="2"/>
  <c r="AC1918" i="2"/>
  <c r="AD1918" i="2"/>
  <c r="AF1918" i="2"/>
  <c r="AB1919" i="2"/>
  <c r="AC1919" i="2"/>
  <c r="AD1919" i="2"/>
  <c r="AF1919" i="2"/>
  <c r="AB1920" i="2"/>
  <c r="AC1920" i="2"/>
  <c r="AD1920" i="2"/>
  <c r="AF1920" i="2"/>
  <c r="AB1921" i="2"/>
  <c r="AC1921" i="2"/>
  <c r="AD1921" i="2"/>
  <c r="AF1921" i="2"/>
  <c r="AB1922" i="2"/>
  <c r="AC1922" i="2"/>
  <c r="AD1922" i="2"/>
  <c r="AF1922" i="2"/>
  <c r="AB1923" i="2"/>
  <c r="AC1923" i="2"/>
  <c r="AD1923" i="2"/>
  <c r="AF1923" i="2"/>
  <c r="AB1924" i="2"/>
  <c r="AC1924" i="2"/>
  <c r="AD1924" i="2"/>
  <c r="AF1924" i="2"/>
  <c r="AB1925" i="2"/>
  <c r="AC1925" i="2"/>
  <c r="AD1925" i="2"/>
  <c r="AF1925" i="2"/>
  <c r="AB1926" i="2"/>
  <c r="AC1926" i="2"/>
  <c r="AD1926" i="2"/>
  <c r="AF1926" i="2"/>
  <c r="AB1927" i="2"/>
  <c r="AC1927" i="2"/>
  <c r="AD1927" i="2"/>
  <c r="AF1927" i="2"/>
  <c r="AB1928" i="2"/>
  <c r="AC1928" i="2"/>
  <c r="AD1928" i="2"/>
  <c r="AF1928" i="2"/>
  <c r="AB1929" i="2"/>
  <c r="AC1929" i="2"/>
  <c r="AD1929" i="2"/>
  <c r="AF1929" i="2"/>
  <c r="AB1930" i="2"/>
  <c r="AC1930" i="2"/>
  <c r="AD1930" i="2"/>
  <c r="AF1930" i="2"/>
  <c r="AB1931" i="2"/>
  <c r="AC1931" i="2"/>
  <c r="AD1931" i="2"/>
  <c r="AF1931" i="2"/>
  <c r="AB1932" i="2"/>
  <c r="AC1932" i="2"/>
  <c r="AD1932" i="2"/>
  <c r="AF1932" i="2"/>
  <c r="AB1933" i="2"/>
  <c r="AC1933" i="2"/>
  <c r="AD1933" i="2"/>
  <c r="AF1933" i="2"/>
  <c r="AB1934" i="2"/>
  <c r="AC1934" i="2"/>
  <c r="AD1934" i="2"/>
  <c r="AF1934" i="2"/>
  <c r="AB1935" i="2"/>
  <c r="AC1935" i="2"/>
  <c r="AD1935" i="2"/>
  <c r="AF1935" i="2"/>
  <c r="AB1936" i="2"/>
  <c r="AC1936" i="2"/>
  <c r="AD1936" i="2"/>
  <c r="AF1936" i="2"/>
  <c r="AB1937" i="2"/>
  <c r="AC1937" i="2"/>
  <c r="AD1937" i="2"/>
  <c r="AF1937" i="2"/>
  <c r="AB1938" i="2"/>
  <c r="AC1938" i="2"/>
  <c r="AD1938" i="2"/>
  <c r="AF1938" i="2"/>
  <c r="AB1939" i="2"/>
  <c r="AC1939" i="2"/>
  <c r="AD1939" i="2"/>
  <c r="AF1939" i="2"/>
  <c r="AB1940" i="2"/>
  <c r="AC1940" i="2"/>
  <c r="AD1940" i="2"/>
  <c r="AF1940" i="2"/>
  <c r="AB1941" i="2"/>
  <c r="AC1941" i="2"/>
  <c r="AD1941" i="2"/>
  <c r="AF1941" i="2"/>
  <c r="AB1942" i="2"/>
  <c r="AC1942" i="2"/>
  <c r="AD1942" i="2"/>
  <c r="AF1942" i="2"/>
  <c r="AB1943" i="2"/>
  <c r="AC1943" i="2"/>
  <c r="AD1943" i="2"/>
  <c r="AF1943" i="2"/>
  <c r="AB1944" i="2"/>
  <c r="AC1944" i="2"/>
  <c r="AD1944" i="2"/>
  <c r="AF1944" i="2"/>
  <c r="AB1945" i="2"/>
  <c r="AC1945" i="2"/>
  <c r="AD1945" i="2"/>
  <c r="AF1945" i="2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E176" i="4"/>
  <c r="B177" i="4"/>
  <c r="E177" i="4"/>
  <c r="B178" i="4"/>
  <c r="E178" i="4"/>
  <c r="B179" i="4"/>
  <c r="E179" i="4"/>
  <c r="B180" i="4"/>
  <c r="E180" i="4"/>
  <c r="B181" i="4"/>
  <c r="E181" i="4"/>
  <c r="B182" i="4"/>
  <c r="E182" i="4"/>
  <c r="B183" i="4"/>
  <c r="E183" i="4"/>
  <c r="B184" i="4"/>
  <c r="E184" i="4"/>
  <c r="B185" i="4"/>
  <c r="E185" i="4"/>
  <c r="B186" i="4"/>
  <c r="E186" i="4"/>
  <c r="B187" i="4"/>
  <c r="E187" i="4"/>
  <c r="B188" i="4"/>
  <c r="E188" i="4"/>
  <c r="B189" i="4"/>
  <c r="E189" i="4"/>
  <c r="B190" i="4"/>
  <c r="E190" i="4"/>
  <c r="B191" i="4"/>
  <c r="E191" i="4"/>
  <c r="B192" i="4"/>
  <c r="E192" i="4"/>
  <c r="B193" i="4"/>
  <c r="E193" i="4"/>
  <c r="B194" i="4"/>
  <c r="E194" i="4"/>
  <c r="B195" i="4"/>
  <c r="E195" i="4"/>
  <c r="B196" i="4"/>
  <c r="E196" i="4"/>
  <c r="B197" i="4"/>
  <c r="E197" i="4"/>
  <c r="B198" i="4"/>
  <c r="E198" i="4"/>
  <c r="B199" i="4"/>
  <c r="E199" i="4"/>
  <c r="B200" i="4"/>
  <c r="E200" i="4"/>
  <c r="B201" i="4"/>
  <c r="E201" i="4"/>
  <c r="B202" i="4"/>
  <c r="E202" i="4"/>
  <c r="B203" i="4"/>
  <c r="E203" i="4"/>
  <c r="B204" i="4"/>
  <c r="E204" i="4"/>
  <c r="B205" i="4"/>
  <c r="E205" i="4"/>
  <c r="B206" i="4"/>
  <c r="E206" i="4"/>
  <c r="B207" i="4"/>
  <c r="E207" i="4"/>
  <c r="B208" i="4"/>
  <c r="E208" i="4"/>
  <c r="B209" i="4"/>
  <c r="E209" i="4"/>
  <c r="B210" i="4"/>
  <c r="E210" i="4"/>
  <c r="B211" i="4"/>
  <c r="E211" i="4"/>
  <c r="B212" i="4"/>
  <c r="E212" i="4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D82" i="5"/>
  <c r="E82" i="5"/>
  <c r="E83" i="5"/>
  <c r="E84" i="5"/>
  <c r="E85" i="5"/>
  <c r="E86" i="5"/>
  <c r="E87" i="5"/>
  <c r="E88" i="5"/>
  <c r="E89" i="5"/>
  <c r="D90" i="5"/>
  <c r="E90" i="5"/>
  <c r="E91" i="5"/>
  <c r="E92" i="5"/>
  <c r="E93" i="5"/>
  <c r="E94" i="5"/>
  <c r="E95" i="5"/>
  <c r="D96" i="5"/>
  <c r="E96" i="5"/>
  <c r="E97" i="5"/>
  <c r="E98" i="5"/>
  <c r="E99" i="5"/>
  <c r="D100" i="5"/>
  <c r="E100" i="5"/>
  <c r="D101" i="5"/>
  <c r="E101" i="5"/>
  <c r="E102" i="5"/>
  <c r="E103" i="5"/>
  <c r="E104" i="5"/>
  <c r="E105" i="5"/>
  <c r="E106" i="5"/>
  <c r="D107" i="5"/>
  <c r="E107" i="5"/>
  <c r="E108" i="5"/>
  <c r="E109" i="5"/>
  <c r="E110" i="5"/>
  <c r="E111" i="5"/>
  <c r="E112" i="5"/>
  <c r="E113" i="5"/>
  <c r="E114" i="5"/>
  <c r="E115" i="5"/>
  <c r="E116" i="5"/>
  <c r="E117" i="5"/>
  <c r="D118" i="5"/>
  <c r="E118" i="5"/>
  <c r="E119" i="5"/>
  <c r="E120" i="5"/>
  <c r="D121" i="5"/>
  <c r="E121" i="5"/>
  <c r="D122" i="5"/>
  <c r="E122" i="5"/>
  <c r="D123" i="5"/>
  <c r="E123" i="5"/>
  <c r="E124" i="5"/>
  <c r="E125" i="5"/>
  <c r="D126" i="5"/>
  <c r="E126" i="5"/>
  <c r="D127" i="5"/>
  <c r="E127" i="5"/>
  <c r="E128" i="5"/>
  <c r="E129" i="5"/>
  <c r="E130" i="5"/>
  <c r="E131" i="5"/>
  <c r="E132" i="5"/>
  <c r="E133" i="5"/>
  <c r="E134" i="5"/>
  <c r="D135" i="5"/>
  <c r="E135" i="5"/>
  <c r="D136" i="5"/>
  <c r="E136" i="5"/>
  <c r="E137" i="5"/>
  <c r="E138" i="5"/>
  <c r="E139" i="5"/>
  <c r="E140" i="5"/>
  <c r="E141" i="5"/>
  <c r="E142" i="5"/>
  <c r="E143" i="5"/>
  <c r="E144" i="5"/>
  <c r="E145" i="5"/>
  <c r="E146" i="5"/>
  <c r="D147" i="5"/>
  <c r="E147" i="5"/>
  <c r="D148" i="5"/>
  <c r="E148" i="5"/>
  <c r="D149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E176" i="5"/>
  <c r="E177" i="5"/>
  <c r="E178" i="5"/>
  <c r="E179" i="5"/>
  <c r="E180" i="5"/>
  <c r="E181" i="5"/>
  <c r="E182" i="5"/>
  <c r="E183" i="5"/>
  <c r="E184" i="5"/>
  <c r="E185" i="5"/>
  <c r="E186" i="5"/>
  <c r="E187" i="5"/>
  <c r="E188" i="5"/>
  <c r="E189" i="5"/>
  <c r="E190" i="5"/>
  <c r="E191" i="5"/>
  <c r="E192" i="5"/>
  <c r="E193" i="5"/>
  <c r="E194" i="5"/>
  <c r="E195" i="5"/>
  <c r="E196" i="5"/>
  <c r="E197" i="5"/>
  <c r="E198" i="5"/>
  <c r="E199" i="5"/>
  <c r="E200" i="5"/>
  <c r="E201" i="5"/>
  <c r="E202" i="5"/>
  <c r="E203" i="5"/>
  <c r="E204" i="5"/>
  <c r="E205" i="5"/>
  <c r="E206" i="5"/>
  <c r="E207" i="5"/>
  <c r="E208" i="5"/>
  <c r="E209" i="5"/>
  <c r="E210" i="5"/>
  <c r="E211" i="5"/>
  <c r="E212" i="5"/>
  <c r="A11" i="6"/>
  <c r="D11" i="6"/>
  <c r="A12" i="6"/>
  <c r="D12" i="6"/>
  <c r="A13" i="6"/>
  <c r="D13" i="6"/>
  <c r="A14" i="6"/>
  <c r="D14" i="6"/>
  <c r="A15" i="6"/>
  <c r="D15" i="6"/>
  <c r="A16" i="6"/>
  <c r="D16" i="6"/>
  <c r="A17" i="6"/>
  <c r="D17" i="6"/>
  <c r="A18" i="6"/>
  <c r="D18" i="6"/>
  <c r="A19" i="6"/>
  <c r="D19" i="6"/>
  <c r="A20" i="6"/>
  <c r="D20" i="6"/>
  <c r="A21" i="6"/>
  <c r="D21" i="6"/>
  <c r="A22" i="6"/>
  <c r="D22" i="6"/>
  <c r="A23" i="6"/>
  <c r="D23" i="6"/>
  <c r="A24" i="6"/>
  <c r="D24" i="6"/>
  <c r="A25" i="6"/>
  <c r="D25" i="6"/>
  <c r="A26" i="6"/>
  <c r="D26" i="6"/>
  <c r="A27" i="6"/>
  <c r="D27" i="6"/>
  <c r="A28" i="6"/>
  <c r="D28" i="6"/>
  <c r="A29" i="6"/>
  <c r="D29" i="6"/>
  <c r="A30" i="6"/>
  <c r="D30" i="6"/>
  <c r="A31" i="6"/>
  <c r="D31" i="6"/>
  <c r="A32" i="6"/>
  <c r="D32" i="6"/>
  <c r="A33" i="6"/>
  <c r="D33" i="6"/>
  <c r="A34" i="6"/>
  <c r="D34" i="6"/>
  <c r="A35" i="6"/>
  <c r="D35" i="6"/>
  <c r="A36" i="6"/>
  <c r="D36" i="6"/>
  <c r="A37" i="6"/>
  <c r="D37" i="6"/>
  <c r="A38" i="6"/>
  <c r="D38" i="6"/>
  <c r="A39" i="6"/>
  <c r="D39" i="6"/>
  <c r="A40" i="6"/>
  <c r="D40" i="6"/>
  <c r="A41" i="6"/>
  <c r="D41" i="6"/>
  <c r="A42" i="6"/>
  <c r="D42" i="6"/>
  <c r="A43" i="6"/>
  <c r="D43" i="6"/>
  <c r="A44" i="6"/>
  <c r="D44" i="6"/>
  <c r="A45" i="6"/>
  <c r="D45" i="6"/>
  <c r="A46" i="6"/>
  <c r="D46" i="6"/>
  <c r="A47" i="6"/>
  <c r="D47" i="6"/>
  <c r="A48" i="6"/>
  <c r="D48" i="6"/>
  <c r="A49" i="6"/>
  <c r="D49" i="6"/>
  <c r="A50" i="6"/>
  <c r="D50" i="6"/>
  <c r="A51" i="6"/>
  <c r="D51" i="6"/>
  <c r="A52" i="6"/>
  <c r="D52" i="6"/>
  <c r="A53" i="6"/>
  <c r="D53" i="6"/>
  <c r="A54" i="6"/>
  <c r="D54" i="6"/>
  <c r="A55" i="6"/>
  <c r="D55" i="6"/>
  <c r="A56" i="6"/>
  <c r="D56" i="6"/>
  <c r="A57" i="6"/>
  <c r="D57" i="6"/>
  <c r="A58" i="6"/>
  <c r="D58" i="6"/>
  <c r="A59" i="6"/>
  <c r="D59" i="6"/>
  <c r="A60" i="6"/>
  <c r="D60" i="6"/>
  <c r="A61" i="6"/>
  <c r="D61" i="6"/>
  <c r="A62" i="6"/>
  <c r="D62" i="6"/>
  <c r="A63" i="6"/>
  <c r="D63" i="6"/>
  <c r="A64" i="6"/>
  <c r="D64" i="6"/>
  <c r="A65" i="6"/>
  <c r="D65" i="6"/>
  <c r="A66" i="6"/>
  <c r="D66" i="6"/>
  <c r="A67" i="6"/>
  <c r="D67" i="6"/>
  <c r="A68" i="6"/>
  <c r="D68" i="6"/>
  <c r="A69" i="6"/>
  <c r="D69" i="6"/>
  <c r="BA47" i="2"/>
  <c r="BB47" i="2"/>
  <c r="BA33" i="2"/>
  <c r="BB33" i="2"/>
  <c r="BA18" i="2"/>
  <c r="BB18" i="2"/>
  <c r="BA55" i="2"/>
  <c r="BB55" i="2"/>
  <c r="BB53" i="2"/>
  <c r="BA53" i="2"/>
  <c r="BA31" i="2"/>
  <c r="BB31" i="2"/>
  <c r="BA59" i="2"/>
  <c r="BB59" i="2"/>
  <c r="BA43" i="2"/>
  <c r="BB43" i="2"/>
  <c r="BK79" i="2"/>
  <c r="AT1939" i="2"/>
  <c r="AS1939" i="2"/>
  <c r="AR1939" i="2"/>
  <c r="AQ1939" i="2"/>
  <c r="AP1939" i="2"/>
  <c r="AO1939" i="2"/>
  <c r="AN1939" i="2"/>
  <c r="AM1939" i="2"/>
  <c r="AL1939" i="2"/>
  <c r="AT1931" i="2"/>
  <c r="AS1931" i="2"/>
  <c r="AR1931" i="2"/>
  <c r="AQ1931" i="2"/>
  <c r="AP1931" i="2"/>
  <c r="AO1931" i="2"/>
  <c r="AN1931" i="2"/>
  <c r="AM1931" i="2"/>
  <c r="AL1931" i="2"/>
  <c r="AT1915" i="2"/>
  <c r="AS1915" i="2"/>
  <c r="AR1915" i="2"/>
  <c r="AQ1915" i="2"/>
  <c r="AP1915" i="2"/>
  <c r="AO1915" i="2"/>
  <c r="AN1915" i="2"/>
  <c r="AM1915" i="2"/>
  <c r="AL1915" i="2"/>
  <c r="AT1899" i="2"/>
  <c r="AS1899" i="2"/>
  <c r="AR1899" i="2"/>
  <c r="AQ1899" i="2"/>
  <c r="AP1899" i="2"/>
  <c r="AO1899" i="2"/>
  <c r="AN1899" i="2"/>
  <c r="AM1899" i="2"/>
  <c r="AL1899" i="2"/>
  <c r="AT1883" i="2"/>
  <c r="AS1883" i="2"/>
  <c r="AR1883" i="2"/>
  <c r="AQ1883" i="2"/>
  <c r="AP1883" i="2"/>
  <c r="AO1883" i="2"/>
  <c r="AN1883" i="2"/>
  <c r="AM1883" i="2"/>
  <c r="AL1883" i="2"/>
  <c r="AT1875" i="2"/>
  <c r="AS1875" i="2"/>
  <c r="AR1875" i="2"/>
  <c r="AQ1875" i="2"/>
  <c r="AP1875" i="2"/>
  <c r="AO1875" i="2"/>
  <c r="AN1875" i="2"/>
  <c r="AM1875" i="2"/>
  <c r="AL1875" i="2"/>
  <c r="AT1835" i="2"/>
  <c r="AS1835" i="2"/>
  <c r="AR1835" i="2"/>
  <c r="AQ1835" i="2"/>
  <c r="AP1835" i="2"/>
  <c r="AO1835" i="2"/>
  <c r="AN1835" i="2"/>
  <c r="AM1835" i="2"/>
  <c r="AL1835" i="2"/>
  <c r="AT1706" i="2"/>
  <c r="AS1706" i="2"/>
  <c r="AR1706" i="2"/>
  <c r="AQ1706" i="2"/>
  <c r="AP1706" i="2"/>
  <c r="AO1706" i="2"/>
  <c r="AN1706" i="2"/>
  <c r="AM1706" i="2"/>
  <c r="AL1706" i="2"/>
  <c r="BK82" i="2"/>
  <c r="BJ82" i="2"/>
  <c r="BI82" i="2"/>
  <c r="BH82" i="2"/>
  <c r="BG82" i="2"/>
  <c r="BF82" i="2"/>
  <c r="BE82" i="2"/>
  <c r="BD82" i="2"/>
  <c r="BC82" i="2"/>
  <c r="BK75" i="2"/>
  <c r="BJ75" i="2"/>
  <c r="BI75" i="2"/>
  <c r="BH75" i="2"/>
  <c r="BG75" i="2"/>
  <c r="BF75" i="2"/>
  <c r="BE75" i="2"/>
  <c r="BD75" i="2"/>
  <c r="BC75" i="2"/>
  <c r="BK71" i="2"/>
  <c r="BJ71" i="2"/>
  <c r="BI71" i="2"/>
  <c r="BH71" i="2"/>
  <c r="BG71" i="2"/>
  <c r="BF71" i="2"/>
  <c r="BE71" i="2"/>
  <c r="BD71" i="2"/>
  <c r="BC71" i="2"/>
  <c r="BK48" i="2"/>
  <c r="BJ48" i="2"/>
  <c r="BI48" i="2"/>
  <c r="BH48" i="2"/>
  <c r="BG48" i="2"/>
  <c r="BF48" i="2"/>
  <c r="BE48" i="2"/>
  <c r="BD48" i="2"/>
  <c r="BC48" i="2"/>
  <c r="BH23" i="2"/>
  <c r="BG23" i="2"/>
  <c r="BF23" i="2"/>
  <c r="BE23" i="2"/>
  <c r="BD23" i="2"/>
  <c r="BC23" i="2"/>
  <c r="BK12" i="2"/>
  <c r="BJ12" i="2"/>
  <c r="BI12" i="2"/>
  <c r="BH12" i="2"/>
  <c r="BG12" i="2"/>
  <c r="BF12" i="2"/>
  <c r="BE12" i="2"/>
  <c r="BD12" i="2"/>
  <c r="BC12" i="2"/>
  <c r="AT1944" i="2"/>
  <c r="AS1944" i="2"/>
  <c r="AR1944" i="2"/>
  <c r="AQ1944" i="2"/>
  <c r="AP1944" i="2"/>
  <c r="AO1944" i="2"/>
  <c r="AN1944" i="2"/>
  <c r="AM1944" i="2"/>
  <c r="AL1944" i="2"/>
  <c r="AT1936" i="2"/>
  <c r="AS1936" i="2"/>
  <c r="AR1936" i="2"/>
  <c r="AQ1936" i="2"/>
  <c r="AP1936" i="2"/>
  <c r="AO1936" i="2"/>
  <c r="AN1936" i="2"/>
  <c r="AM1936" i="2"/>
  <c r="AL1936" i="2"/>
  <c r="AT1928" i="2"/>
  <c r="AS1928" i="2"/>
  <c r="AR1928" i="2"/>
  <c r="AQ1928" i="2"/>
  <c r="AP1928" i="2"/>
  <c r="AO1928" i="2"/>
  <c r="AN1928" i="2"/>
  <c r="AM1928" i="2"/>
  <c r="AL1928" i="2"/>
  <c r="AT1920" i="2"/>
  <c r="AS1920" i="2"/>
  <c r="AR1920" i="2"/>
  <c r="AQ1920" i="2"/>
  <c r="AP1920" i="2"/>
  <c r="AO1920" i="2"/>
  <c r="AN1920" i="2"/>
  <c r="AM1920" i="2"/>
  <c r="AL1920" i="2"/>
  <c r="AT1912" i="2"/>
  <c r="AS1912" i="2"/>
  <c r="AR1912" i="2"/>
  <c r="AQ1912" i="2"/>
  <c r="AP1912" i="2"/>
  <c r="AO1912" i="2"/>
  <c r="AN1912" i="2"/>
  <c r="AM1912" i="2"/>
  <c r="AL1912" i="2"/>
  <c r="AT1904" i="2"/>
  <c r="AS1904" i="2"/>
  <c r="AR1904" i="2"/>
  <c r="AQ1904" i="2"/>
  <c r="AP1904" i="2"/>
  <c r="AO1904" i="2"/>
  <c r="AN1904" i="2"/>
  <c r="AM1904" i="2"/>
  <c r="AL1904" i="2"/>
  <c r="AT1896" i="2"/>
  <c r="AS1896" i="2"/>
  <c r="AR1896" i="2"/>
  <c r="AQ1896" i="2"/>
  <c r="AP1896" i="2"/>
  <c r="AO1896" i="2"/>
  <c r="AN1896" i="2"/>
  <c r="AM1896" i="2"/>
  <c r="AL1896" i="2"/>
  <c r="AT1888" i="2"/>
  <c r="AS1888" i="2"/>
  <c r="AR1888" i="2"/>
  <c r="AQ1888" i="2"/>
  <c r="AP1888" i="2"/>
  <c r="AO1888" i="2"/>
  <c r="AN1888" i="2"/>
  <c r="AM1888" i="2"/>
  <c r="AL1888" i="2"/>
  <c r="AT1880" i="2"/>
  <c r="AS1880" i="2"/>
  <c r="AR1880" i="2"/>
  <c r="AQ1880" i="2"/>
  <c r="AP1880" i="2"/>
  <c r="AO1880" i="2"/>
  <c r="AN1880" i="2"/>
  <c r="AM1880" i="2"/>
  <c r="AL1880" i="2"/>
  <c r="AT1872" i="2"/>
  <c r="AS1872" i="2"/>
  <c r="AR1872" i="2"/>
  <c r="AQ1872" i="2"/>
  <c r="AP1872" i="2"/>
  <c r="AO1872" i="2"/>
  <c r="AN1872" i="2"/>
  <c r="AM1872" i="2"/>
  <c r="AL1872" i="2"/>
  <c r="AT1864" i="2"/>
  <c r="AS1864" i="2"/>
  <c r="AR1864" i="2"/>
  <c r="AQ1864" i="2"/>
  <c r="AP1864" i="2"/>
  <c r="AO1864" i="2"/>
  <c r="AN1864" i="2"/>
  <c r="AM1864" i="2"/>
  <c r="AL1864" i="2"/>
  <c r="AT1856" i="2"/>
  <c r="AS1856" i="2"/>
  <c r="AR1856" i="2"/>
  <c r="AQ1856" i="2"/>
  <c r="AP1856" i="2"/>
  <c r="AO1856" i="2"/>
  <c r="AN1856" i="2"/>
  <c r="AM1856" i="2"/>
  <c r="AL1856" i="2"/>
  <c r="AT1848" i="2"/>
  <c r="AS1848" i="2"/>
  <c r="AR1848" i="2"/>
  <c r="AQ1848" i="2"/>
  <c r="AP1848" i="2"/>
  <c r="AO1848" i="2"/>
  <c r="AN1848" i="2"/>
  <c r="AM1848" i="2"/>
  <c r="AL1848" i="2"/>
  <c r="AT1840" i="2"/>
  <c r="AS1840" i="2"/>
  <c r="AR1840" i="2"/>
  <c r="AQ1840" i="2"/>
  <c r="AP1840" i="2"/>
  <c r="AO1840" i="2"/>
  <c r="AN1840" i="2"/>
  <c r="AM1840" i="2"/>
  <c r="AL1840" i="2"/>
  <c r="AS1807" i="2"/>
  <c r="AR1807" i="2"/>
  <c r="AQ1807" i="2"/>
  <c r="AP1807" i="2"/>
  <c r="AO1807" i="2"/>
  <c r="AN1807" i="2"/>
  <c r="AM1807" i="2"/>
  <c r="AL1807" i="2"/>
  <c r="AT1774" i="2"/>
  <c r="AS1774" i="2"/>
  <c r="AR1774" i="2"/>
  <c r="AQ1774" i="2"/>
  <c r="AP1774" i="2"/>
  <c r="AO1774" i="2"/>
  <c r="AN1774" i="2"/>
  <c r="AM1774" i="2"/>
  <c r="AL1774" i="2"/>
  <c r="AT1730" i="2"/>
  <c r="AS1730" i="2"/>
  <c r="AR1730" i="2"/>
  <c r="AQ1730" i="2"/>
  <c r="AP1730" i="2"/>
  <c r="AO1730" i="2"/>
  <c r="AN1730" i="2"/>
  <c r="AM1730" i="2"/>
  <c r="AL1730" i="2"/>
  <c r="AS1696" i="2"/>
  <c r="AR1696" i="2"/>
  <c r="AQ1696" i="2"/>
  <c r="AP1696" i="2"/>
  <c r="AO1696" i="2"/>
  <c r="AN1696" i="2"/>
  <c r="AM1696" i="2"/>
  <c r="AL1696" i="2"/>
  <c r="BA29" i="2"/>
  <c r="BB29" i="2"/>
  <c r="BH49" i="2"/>
  <c r="BG49" i="2"/>
  <c r="BF49" i="2"/>
  <c r="BE49" i="2"/>
  <c r="BD49" i="2"/>
  <c r="BC49" i="2"/>
  <c r="BH41" i="2"/>
  <c r="BG41" i="2"/>
  <c r="BF41" i="2"/>
  <c r="BE41" i="2"/>
  <c r="BD41" i="2"/>
  <c r="BC41" i="2"/>
  <c r="BH37" i="2"/>
  <c r="BG37" i="2"/>
  <c r="BF37" i="2"/>
  <c r="BE37" i="2"/>
  <c r="BD37" i="2"/>
  <c r="BC37" i="2"/>
  <c r="BH25" i="2"/>
  <c r="BG25" i="2"/>
  <c r="BF25" i="2"/>
  <c r="BE25" i="2"/>
  <c r="BD25" i="2"/>
  <c r="BC25" i="2"/>
  <c r="BH21" i="2"/>
  <c r="BG21" i="2"/>
  <c r="BF21" i="2"/>
  <c r="BE21" i="2"/>
  <c r="BD21" i="2"/>
  <c r="BC21" i="2"/>
  <c r="AT1941" i="2"/>
  <c r="AS1941" i="2"/>
  <c r="AR1941" i="2"/>
  <c r="AQ1941" i="2"/>
  <c r="AP1941" i="2"/>
  <c r="AO1941" i="2"/>
  <c r="AN1941" i="2"/>
  <c r="AM1941" i="2"/>
  <c r="AL1941" i="2"/>
  <c r="AT1933" i="2"/>
  <c r="AS1933" i="2"/>
  <c r="AR1933" i="2"/>
  <c r="AQ1933" i="2"/>
  <c r="AP1933" i="2"/>
  <c r="AO1933" i="2"/>
  <c r="AN1933" i="2"/>
  <c r="AM1933" i="2"/>
  <c r="AL1933" i="2"/>
  <c r="AT1925" i="2"/>
  <c r="AS1925" i="2"/>
  <c r="AR1925" i="2"/>
  <c r="AQ1925" i="2"/>
  <c r="AP1925" i="2"/>
  <c r="AO1925" i="2"/>
  <c r="AN1925" i="2"/>
  <c r="AM1925" i="2"/>
  <c r="AL1925" i="2"/>
  <c r="AT1917" i="2"/>
  <c r="AS1917" i="2"/>
  <c r="AR1917" i="2"/>
  <c r="AQ1917" i="2"/>
  <c r="AP1917" i="2"/>
  <c r="AO1917" i="2"/>
  <c r="AN1917" i="2"/>
  <c r="AM1917" i="2"/>
  <c r="AL1917" i="2"/>
  <c r="AT1909" i="2"/>
  <c r="AS1909" i="2"/>
  <c r="AR1909" i="2"/>
  <c r="AQ1909" i="2"/>
  <c r="AP1909" i="2"/>
  <c r="AO1909" i="2"/>
  <c r="AN1909" i="2"/>
  <c r="AM1909" i="2"/>
  <c r="AL1909" i="2"/>
  <c r="AT1901" i="2"/>
  <c r="AS1901" i="2"/>
  <c r="AR1901" i="2"/>
  <c r="AQ1901" i="2"/>
  <c r="AP1901" i="2"/>
  <c r="AO1901" i="2"/>
  <c r="AN1901" i="2"/>
  <c r="AM1901" i="2"/>
  <c r="AL1901" i="2"/>
  <c r="AT1893" i="2"/>
  <c r="AS1893" i="2"/>
  <c r="AR1893" i="2"/>
  <c r="AQ1893" i="2"/>
  <c r="AP1893" i="2"/>
  <c r="AO1893" i="2"/>
  <c r="AN1893" i="2"/>
  <c r="AM1893" i="2"/>
  <c r="AL1893" i="2"/>
  <c r="AT1885" i="2"/>
  <c r="AS1885" i="2"/>
  <c r="AR1885" i="2"/>
  <c r="AQ1885" i="2"/>
  <c r="AP1885" i="2"/>
  <c r="AO1885" i="2"/>
  <c r="AN1885" i="2"/>
  <c r="AM1885" i="2"/>
  <c r="AL1885" i="2"/>
  <c r="AT1877" i="2"/>
  <c r="AS1877" i="2"/>
  <c r="AR1877" i="2"/>
  <c r="AQ1877" i="2"/>
  <c r="AP1877" i="2"/>
  <c r="AO1877" i="2"/>
  <c r="AN1877" i="2"/>
  <c r="AM1877" i="2"/>
  <c r="AL1877" i="2"/>
  <c r="AT1869" i="2"/>
  <c r="AS1869" i="2"/>
  <c r="AR1869" i="2"/>
  <c r="AQ1869" i="2"/>
  <c r="AP1869" i="2"/>
  <c r="AO1869" i="2"/>
  <c r="AN1869" i="2"/>
  <c r="AM1869" i="2"/>
  <c r="AL1869" i="2"/>
  <c r="AT1861" i="2"/>
  <c r="AS1861" i="2"/>
  <c r="AR1861" i="2"/>
  <c r="AQ1861" i="2"/>
  <c r="AP1861" i="2"/>
  <c r="AO1861" i="2"/>
  <c r="AN1861" i="2"/>
  <c r="AM1861" i="2"/>
  <c r="AL1861" i="2"/>
  <c r="AT1853" i="2"/>
  <c r="AS1853" i="2"/>
  <c r="AR1853" i="2"/>
  <c r="AQ1853" i="2"/>
  <c r="AP1853" i="2"/>
  <c r="AO1853" i="2"/>
  <c r="AN1853" i="2"/>
  <c r="AM1853" i="2"/>
  <c r="AL1853" i="2"/>
  <c r="AT1845" i="2"/>
  <c r="AS1845" i="2"/>
  <c r="AR1845" i="2"/>
  <c r="AQ1845" i="2"/>
  <c r="AP1845" i="2"/>
  <c r="AO1845" i="2"/>
  <c r="AN1845" i="2"/>
  <c r="AM1845" i="2"/>
  <c r="AL1845" i="2"/>
  <c r="AT1837" i="2"/>
  <c r="AS1837" i="2"/>
  <c r="AR1837" i="2"/>
  <c r="AQ1837" i="2"/>
  <c r="AP1837" i="2"/>
  <c r="AO1837" i="2"/>
  <c r="AN1837" i="2"/>
  <c r="AM1837" i="2"/>
  <c r="AL1837" i="2"/>
  <c r="AS1796" i="2"/>
  <c r="AR1796" i="2"/>
  <c r="AQ1796" i="2"/>
  <c r="AP1796" i="2"/>
  <c r="AO1796" i="2"/>
  <c r="AT1782" i="2"/>
  <c r="AS1782" i="2"/>
  <c r="AR1782" i="2"/>
  <c r="AQ1782" i="2"/>
  <c r="AP1782" i="2"/>
  <c r="AO1782" i="2"/>
  <c r="AN1782" i="2"/>
  <c r="AM1782" i="2"/>
  <c r="AL1782" i="2"/>
  <c r="AT1754" i="2"/>
  <c r="AS1754" i="2"/>
  <c r="AR1754" i="2"/>
  <c r="AQ1754" i="2"/>
  <c r="AP1754" i="2"/>
  <c r="AO1754" i="2"/>
  <c r="AN1754" i="2"/>
  <c r="AM1754" i="2"/>
  <c r="AL1754" i="2"/>
  <c r="AT1690" i="2"/>
  <c r="AS1690" i="2"/>
  <c r="AR1690" i="2"/>
  <c r="AQ1690" i="2"/>
  <c r="AP1690" i="2"/>
  <c r="AO1690" i="2"/>
  <c r="AN1690" i="2"/>
  <c r="AM1690" i="2"/>
  <c r="AL1690" i="2"/>
  <c r="AT1664" i="2"/>
  <c r="AS1664" i="2"/>
  <c r="AR1664" i="2"/>
  <c r="AQ1664" i="2"/>
  <c r="AP1664" i="2"/>
  <c r="AO1664" i="2"/>
  <c r="AN1664" i="2"/>
  <c r="AM1664" i="2"/>
  <c r="AL1664" i="2"/>
  <c r="AJ1526" i="2"/>
  <c r="AI1526" i="2"/>
  <c r="AT1448" i="2"/>
  <c r="AS1448" i="2"/>
  <c r="AR1448" i="2"/>
  <c r="AQ1448" i="2"/>
  <c r="AP1448" i="2"/>
  <c r="AO1448" i="2"/>
  <c r="AN1448" i="2"/>
  <c r="AM1448" i="2"/>
  <c r="AL1448" i="2"/>
  <c r="BK56" i="2"/>
  <c r="BJ56" i="2"/>
  <c r="BI56" i="2"/>
  <c r="BH56" i="2"/>
  <c r="BG56" i="2"/>
  <c r="BF56" i="2"/>
  <c r="BE56" i="2"/>
  <c r="BD56" i="2"/>
  <c r="BC56" i="2"/>
  <c r="BK80" i="2"/>
  <c r="BJ80" i="2"/>
  <c r="BI80" i="2"/>
  <c r="BH80" i="2"/>
  <c r="BG80" i="2"/>
  <c r="BF80" i="2"/>
  <c r="BE80" i="2"/>
  <c r="BD80" i="2"/>
  <c r="BC80" i="2"/>
  <c r="BK78" i="2"/>
  <c r="BJ78" i="2"/>
  <c r="BI78" i="2"/>
  <c r="BH78" i="2"/>
  <c r="BG78" i="2"/>
  <c r="BF78" i="2"/>
  <c r="BE78" i="2"/>
  <c r="BD78" i="2"/>
  <c r="BC78" i="2"/>
  <c r="BA51" i="2"/>
  <c r="BB51" i="2"/>
  <c r="AT1938" i="2"/>
  <c r="AS1938" i="2"/>
  <c r="AR1938" i="2"/>
  <c r="AQ1938" i="2"/>
  <c r="AP1938" i="2"/>
  <c r="AO1938" i="2"/>
  <c r="AN1938" i="2"/>
  <c r="AM1938" i="2"/>
  <c r="AL1938" i="2"/>
  <c r="AT1930" i="2"/>
  <c r="AS1930" i="2"/>
  <c r="AR1930" i="2"/>
  <c r="AQ1930" i="2"/>
  <c r="AP1930" i="2"/>
  <c r="AO1930" i="2"/>
  <c r="AN1930" i="2"/>
  <c r="AM1930" i="2"/>
  <c r="AL1930" i="2"/>
  <c r="AT1922" i="2"/>
  <c r="AS1922" i="2"/>
  <c r="AR1922" i="2"/>
  <c r="AQ1922" i="2"/>
  <c r="AP1922" i="2"/>
  <c r="AO1922" i="2"/>
  <c r="AN1922" i="2"/>
  <c r="AM1922" i="2"/>
  <c r="AL1922" i="2"/>
  <c r="AT1914" i="2"/>
  <c r="AS1914" i="2"/>
  <c r="AR1914" i="2"/>
  <c r="AQ1914" i="2"/>
  <c r="AP1914" i="2"/>
  <c r="AO1914" i="2"/>
  <c r="AN1914" i="2"/>
  <c r="AM1914" i="2"/>
  <c r="AL1914" i="2"/>
  <c r="AT1906" i="2"/>
  <c r="AS1906" i="2"/>
  <c r="AR1906" i="2"/>
  <c r="AQ1906" i="2"/>
  <c r="AP1906" i="2"/>
  <c r="AO1906" i="2"/>
  <c r="AN1906" i="2"/>
  <c r="AM1906" i="2"/>
  <c r="AL1906" i="2"/>
  <c r="AT1898" i="2"/>
  <c r="AS1898" i="2"/>
  <c r="AR1898" i="2"/>
  <c r="AQ1898" i="2"/>
  <c r="AP1898" i="2"/>
  <c r="AO1898" i="2"/>
  <c r="AN1898" i="2"/>
  <c r="AM1898" i="2"/>
  <c r="AL1898" i="2"/>
  <c r="AT1890" i="2"/>
  <c r="AS1890" i="2"/>
  <c r="AR1890" i="2"/>
  <c r="AQ1890" i="2"/>
  <c r="AP1890" i="2"/>
  <c r="AO1890" i="2"/>
  <c r="AN1890" i="2"/>
  <c r="AM1890" i="2"/>
  <c r="AL1890" i="2"/>
  <c r="AT1882" i="2"/>
  <c r="AS1882" i="2"/>
  <c r="AR1882" i="2"/>
  <c r="AQ1882" i="2"/>
  <c r="AP1882" i="2"/>
  <c r="AO1882" i="2"/>
  <c r="AN1882" i="2"/>
  <c r="AM1882" i="2"/>
  <c r="AL1882" i="2"/>
  <c r="AT1874" i="2"/>
  <c r="AS1874" i="2"/>
  <c r="AR1874" i="2"/>
  <c r="AQ1874" i="2"/>
  <c r="AP1874" i="2"/>
  <c r="AO1874" i="2"/>
  <c r="AN1874" i="2"/>
  <c r="AM1874" i="2"/>
  <c r="AL1874" i="2"/>
  <c r="AT1866" i="2"/>
  <c r="AS1866" i="2"/>
  <c r="AR1866" i="2"/>
  <c r="AQ1866" i="2"/>
  <c r="AP1866" i="2"/>
  <c r="AO1866" i="2"/>
  <c r="AN1866" i="2"/>
  <c r="AM1866" i="2"/>
  <c r="AL1866" i="2"/>
  <c r="AT1858" i="2"/>
  <c r="AS1858" i="2"/>
  <c r="AR1858" i="2"/>
  <c r="AQ1858" i="2"/>
  <c r="AP1858" i="2"/>
  <c r="AO1858" i="2"/>
  <c r="AN1858" i="2"/>
  <c r="AM1858" i="2"/>
  <c r="AL1858" i="2"/>
  <c r="AT1850" i="2"/>
  <c r="AS1850" i="2"/>
  <c r="AR1850" i="2"/>
  <c r="AQ1850" i="2"/>
  <c r="AP1850" i="2"/>
  <c r="AO1850" i="2"/>
  <c r="AN1850" i="2"/>
  <c r="AM1850" i="2"/>
  <c r="AL1850" i="2"/>
  <c r="AT1842" i="2"/>
  <c r="AS1842" i="2"/>
  <c r="AR1842" i="2"/>
  <c r="AQ1842" i="2"/>
  <c r="AP1842" i="2"/>
  <c r="AO1842" i="2"/>
  <c r="AN1842" i="2"/>
  <c r="AM1842" i="2"/>
  <c r="AL1842" i="2"/>
  <c r="AT1834" i="2"/>
  <c r="AS1834" i="2"/>
  <c r="AR1834" i="2"/>
  <c r="AQ1834" i="2"/>
  <c r="AP1834" i="2"/>
  <c r="AO1834" i="2"/>
  <c r="AN1834" i="2"/>
  <c r="AM1834" i="2"/>
  <c r="AL1834" i="2"/>
  <c r="AT1790" i="2"/>
  <c r="AS1790" i="2"/>
  <c r="AR1790" i="2"/>
  <c r="AQ1790" i="2"/>
  <c r="AP1790" i="2"/>
  <c r="AO1790" i="2"/>
  <c r="AN1790" i="2"/>
  <c r="AM1790" i="2"/>
  <c r="AL1790" i="2"/>
  <c r="AT1714" i="2"/>
  <c r="AS1714" i="2"/>
  <c r="AR1714" i="2"/>
  <c r="AQ1714" i="2"/>
  <c r="AP1714" i="2"/>
  <c r="AO1714" i="2"/>
  <c r="AN1714" i="2"/>
  <c r="AM1714" i="2"/>
  <c r="AL1714" i="2"/>
  <c r="AI1484" i="2"/>
  <c r="AJ1484" i="2"/>
  <c r="AT1384" i="2"/>
  <c r="AP1384" i="2"/>
  <c r="AO1384" i="2"/>
  <c r="AN1384" i="2"/>
  <c r="AM1384" i="2"/>
  <c r="AL1384" i="2"/>
  <c r="AS1384" i="2"/>
  <c r="AR1384" i="2"/>
  <c r="AQ1384" i="2"/>
  <c r="BA27" i="2"/>
  <c r="BB27" i="2"/>
  <c r="AT1923" i="2"/>
  <c r="AS1923" i="2"/>
  <c r="AR1923" i="2"/>
  <c r="AQ1923" i="2"/>
  <c r="AP1923" i="2"/>
  <c r="AO1923" i="2"/>
  <c r="AN1923" i="2"/>
  <c r="AM1923" i="2"/>
  <c r="AL1923" i="2"/>
  <c r="AT1891" i="2"/>
  <c r="AS1891" i="2"/>
  <c r="AR1891" i="2"/>
  <c r="AQ1891" i="2"/>
  <c r="AP1891" i="2"/>
  <c r="AO1891" i="2"/>
  <c r="AN1891" i="2"/>
  <c r="AM1891" i="2"/>
  <c r="AL1891" i="2"/>
  <c r="AT1851" i="2"/>
  <c r="AS1851" i="2"/>
  <c r="AR1851" i="2"/>
  <c r="AQ1851" i="2"/>
  <c r="AP1851" i="2"/>
  <c r="AO1851" i="2"/>
  <c r="AN1851" i="2"/>
  <c r="AM1851" i="2"/>
  <c r="AL1851" i="2"/>
  <c r="BK76" i="2"/>
  <c r="BJ76" i="2"/>
  <c r="BI76" i="2"/>
  <c r="BH76" i="2"/>
  <c r="BG76" i="2"/>
  <c r="BF76" i="2"/>
  <c r="BE76" i="2"/>
  <c r="BD76" i="2"/>
  <c r="BC76" i="2"/>
  <c r="BK60" i="2"/>
  <c r="BJ60" i="2"/>
  <c r="BI60" i="2"/>
  <c r="BH60" i="2"/>
  <c r="BG60" i="2"/>
  <c r="BF60" i="2"/>
  <c r="BE60" i="2"/>
  <c r="BD60" i="2"/>
  <c r="BC60" i="2"/>
  <c r="BG44" i="2"/>
  <c r="BF44" i="2"/>
  <c r="BE44" i="2"/>
  <c r="BD44" i="2"/>
  <c r="BC44" i="2"/>
  <c r="BK44" i="2"/>
  <c r="BJ44" i="2"/>
  <c r="BI44" i="2"/>
  <c r="BH44" i="2"/>
  <c r="BH40" i="2"/>
  <c r="BG40" i="2"/>
  <c r="BF40" i="2"/>
  <c r="BE40" i="2"/>
  <c r="BD40" i="2"/>
  <c r="BC40" i="2"/>
  <c r="BK40" i="2"/>
  <c r="BJ40" i="2"/>
  <c r="BI40" i="2"/>
  <c r="BH35" i="2"/>
  <c r="BG35" i="2"/>
  <c r="BF35" i="2"/>
  <c r="BE35" i="2"/>
  <c r="BD35" i="2"/>
  <c r="BC35" i="2"/>
  <c r="BK11" i="2"/>
  <c r="BJ11" i="2"/>
  <c r="BI11" i="2"/>
  <c r="BH11" i="2"/>
  <c r="BG11" i="2"/>
  <c r="BF11" i="2"/>
  <c r="BE11" i="2"/>
  <c r="BD11" i="2"/>
  <c r="BC11" i="2"/>
  <c r="AT1943" i="2"/>
  <c r="AS1943" i="2"/>
  <c r="AR1943" i="2"/>
  <c r="AQ1943" i="2"/>
  <c r="AP1943" i="2"/>
  <c r="AO1943" i="2"/>
  <c r="AN1943" i="2"/>
  <c r="AM1943" i="2"/>
  <c r="AL1943" i="2"/>
  <c r="AT1935" i="2"/>
  <c r="AS1935" i="2"/>
  <c r="AR1935" i="2"/>
  <c r="AQ1935" i="2"/>
  <c r="AP1935" i="2"/>
  <c r="AO1935" i="2"/>
  <c r="AN1935" i="2"/>
  <c r="AM1935" i="2"/>
  <c r="AL1935" i="2"/>
  <c r="AT1927" i="2"/>
  <c r="AS1927" i="2"/>
  <c r="AR1927" i="2"/>
  <c r="AQ1927" i="2"/>
  <c r="AP1927" i="2"/>
  <c r="AO1927" i="2"/>
  <c r="AN1927" i="2"/>
  <c r="AM1927" i="2"/>
  <c r="AL1927" i="2"/>
  <c r="AT1919" i="2"/>
  <c r="AS1919" i="2"/>
  <c r="AR1919" i="2"/>
  <c r="AQ1919" i="2"/>
  <c r="AP1919" i="2"/>
  <c r="AO1919" i="2"/>
  <c r="AN1919" i="2"/>
  <c r="AM1919" i="2"/>
  <c r="AL1919" i="2"/>
  <c r="AT1911" i="2"/>
  <c r="AS1911" i="2"/>
  <c r="AR1911" i="2"/>
  <c r="AQ1911" i="2"/>
  <c r="AP1911" i="2"/>
  <c r="AO1911" i="2"/>
  <c r="AN1911" i="2"/>
  <c r="AM1911" i="2"/>
  <c r="AL1911" i="2"/>
  <c r="AT1903" i="2"/>
  <c r="AS1903" i="2"/>
  <c r="AR1903" i="2"/>
  <c r="AQ1903" i="2"/>
  <c r="AP1903" i="2"/>
  <c r="AO1903" i="2"/>
  <c r="AN1903" i="2"/>
  <c r="AM1903" i="2"/>
  <c r="AL1903" i="2"/>
  <c r="AT1895" i="2"/>
  <c r="AS1895" i="2"/>
  <c r="AR1895" i="2"/>
  <c r="AQ1895" i="2"/>
  <c r="AP1895" i="2"/>
  <c r="AO1895" i="2"/>
  <c r="AN1895" i="2"/>
  <c r="AM1895" i="2"/>
  <c r="AL1895" i="2"/>
  <c r="AT1887" i="2"/>
  <c r="AS1887" i="2"/>
  <c r="AR1887" i="2"/>
  <c r="AQ1887" i="2"/>
  <c r="AP1887" i="2"/>
  <c r="AO1887" i="2"/>
  <c r="AN1887" i="2"/>
  <c r="AM1887" i="2"/>
  <c r="AL1887" i="2"/>
  <c r="AT1879" i="2"/>
  <c r="AS1879" i="2"/>
  <c r="AR1879" i="2"/>
  <c r="AQ1879" i="2"/>
  <c r="AP1879" i="2"/>
  <c r="AO1879" i="2"/>
  <c r="AN1879" i="2"/>
  <c r="AM1879" i="2"/>
  <c r="AL1879" i="2"/>
  <c r="AT1871" i="2"/>
  <c r="AS1871" i="2"/>
  <c r="AR1871" i="2"/>
  <c r="AQ1871" i="2"/>
  <c r="AP1871" i="2"/>
  <c r="AO1871" i="2"/>
  <c r="AN1871" i="2"/>
  <c r="AM1871" i="2"/>
  <c r="AL1871" i="2"/>
  <c r="AT1863" i="2"/>
  <c r="AS1863" i="2"/>
  <c r="AR1863" i="2"/>
  <c r="AQ1863" i="2"/>
  <c r="AP1863" i="2"/>
  <c r="AO1863" i="2"/>
  <c r="AN1863" i="2"/>
  <c r="AM1863" i="2"/>
  <c r="AL1863" i="2"/>
  <c r="AT1855" i="2"/>
  <c r="AS1855" i="2"/>
  <c r="AR1855" i="2"/>
  <c r="AQ1855" i="2"/>
  <c r="AP1855" i="2"/>
  <c r="AO1855" i="2"/>
  <c r="AN1855" i="2"/>
  <c r="AM1855" i="2"/>
  <c r="AL1855" i="2"/>
  <c r="AT1847" i="2"/>
  <c r="AS1847" i="2"/>
  <c r="AR1847" i="2"/>
  <c r="AQ1847" i="2"/>
  <c r="AP1847" i="2"/>
  <c r="AO1847" i="2"/>
  <c r="AN1847" i="2"/>
  <c r="AM1847" i="2"/>
  <c r="AL1847" i="2"/>
  <c r="AT1839" i="2"/>
  <c r="AS1839" i="2"/>
  <c r="AR1839" i="2"/>
  <c r="AQ1839" i="2"/>
  <c r="AP1839" i="2"/>
  <c r="AO1839" i="2"/>
  <c r="AN1839" i="2"/>
  <c r="AM1839" i="2"/>
  <c r="AL1839" i="2"/>
  <c r="AS1806" i="2"/>
  <c r="AR1806" i="2"/>
  <c r="AQ1806" i="2"/>
  <c r="AP1806" i="2"/>
  <c r="AO1806" i="2"/>
  <c r="AN1806" i="2"/>
  <c r="AM1806" i="2"/>
  <c r="AL1806" i="2"/>
  <c r="AT1798" i="2"/>
  <c r="AS1798" i="2"/>
  <c r="AR1798" i="2"/>
  <c r="AQ1798" i="2"/>
  <c r="AP1798" i="2"/>
  <c r="AO1798" i="2"/>
  <c r="AN1798" i="2"/>
  <c r="AM1798" i="2"/>
  <c r="AL1798" i="2"/>
  <c r="AS1787" i="2"/>
  <c r="AR1787" i="2"/>
  <c r="AT1738" i="2"/>
  <c r="AS1738" i="2"/>
  <c r="AR1738" i="2"/>
  <c r="AQ1738" i="2"/>
  <c r="AP1738" i="2"/>
  <c r="AO1738" i="2"/>
  <c r="AN1738" i="2"/>
  <c r="AM1738" i="2"/>
  <c r="AL1738" i="2"/>
  <c r="AT1680" i="2"/>
  <c r="AS1680" i="2"/>
  <c r="AR1680" i="2"/>
  <c r="AQ1680" i="2"/>
  <c r="AP1680" i="2"/>
  <c r="AO1680" i="2"/>
  <c r="AN1680" i="2"/>
  <c r="AM1680" i="2"/>
  <c r="AL1680" i="2"/>
  <c r="AI1486" i="2"/>
  <c r="AJ1486" i="2"/>
  <c r="BK63" i="2"/>
  <c r="BJ63" i="2"/>
  <c r="BI63" i="2"/>
  <c r="BH63" i="2"/>
  <c r="BG63" i="2"/>
  <c r="BF63" i="2"/>
  <c r="BE63" i="2"/>
  <c r="BD63" i="2"/>
  <c r="BC63" i="2"/>
  <c r="AT1867" i="2"/>
  <c r="AS1867" i="2"/>
  <c r="AR1867" i="2"/>
  <c r="AQ1867" i="2"/>
  <c r="AP1867" i="2"/>
  <c r="AO1867" i="2"/>
  <c r="AN1867" i="2"/>
  <c r="AM1867" i="2"/>
  <c r="AL1867" i="2"/>
  <c r="AT1859" i="2"/>
  <c r="AS1859" i="2"/>
  <c r="AR1859" i="2"/>
  <c r="AQ1859" i="2"/>
  <c r="AP1859" i="2"/>
  <c r="AO1859" i="2"/>
  <c r="AN1859" i="2"/>
  <c r="AM1859" i="2"/>
  <c r="AL1859" i="2"/>
  <c r="AT1843" i="2"/>
  <c r="AS1843" i="2"/>
  <c r="AR1843" i="2"/>
  <c r="AQ1843" i="2"/>
  <c r="AP1843" i="2"/>
  <c r="AO1843" i="2"/>
  <c r="AN1843" i="2"/>
  <c r="AM1843" i="2"/>
  <c r="AL1843" i="2"/>
  <c r="AS1821" i="2"/>
  <c r="AR1821" i="2"/>
  <c r="AQ1821" i="2"/>
  <c r="AP1821" i="2"/>
  <c r="AO1821" i="2"/>
  <c r="AN1821" i="2"/>
  <c r="AM1821" i="2"/>
  <c r="AL1821" i="2"/>
  <c r="AT1766" i="2"/>
  <c r="AS1766" i="2"/>
  <c r="AR1766" i="2"/>
  <c r="AQ1766" i="2"/>
  <c r="AP1766" i="2"/>
  <c r="AO1766" i="2"/>
  <c r="AN1766" i="2"/>
  <c r="AM1766" i="2"/>
  <c r="AL1766" i="2"/>
  <c r="BK67" i="2"/>
  <c r="BJ67" i="2"/>
  <c r="BI67" i="2"/>
  <c r="BH67" i="2"/>
  <c r="BG67" i="2"/>
  <c r="BF67" i="2"/>
  <c r="BE67" i="2"/>
  <c r="BD67" i="2"/>
  <c r="BC67" i="2"/>
  <c r="BH45" i="2"/>
  <c r="BG45" i="2"/>
  <c r="BF45" i="2"/>
  <c r="BE45" i="2"/>
  <c r="BD45" i="2"/>
  <c r="BC45" i="2"/>
  <c r="BK13" i="2"/>
  <c r="BJ13" i="2"/>
  <c r="BI13" i="2"/>
  <c r="BH13" i="2"/>
  <c r="BG13" i="2"/>
  <c r="BF13" i="2"/>
  <c r="BE13" i="2"/>
  <c r="BD13" i="2"/>
  <c r="BC13" i="2"/>
  <c r="AT1940" i="2"/>
  <c r="AS1940" i="2"/>
  <c r="AR1940" i="2"/>
  <c r="AQ1940" i="2"/>
  <c r="AP1940" i="2"/>
  <c r="AO1940" i="2"/>
  <c r="AN1940" i="2"/>
  <c r="AM1940" i="2"/>
  <c r="AL1940" i="2"/>
  <c r="AT1932" i="2"/>
  <c r="AS1932" i="2"/>
  <c r="AR1932" i="2"/>
  <c r="AQ1932" i="2"/>
  <c r="AP1932" i="2"/>
  <c r="AO1932" i="2"/>
  <c r="AN1932" i="2"/>
  <c r="AM1932" i="2"/>
  <c r="AL1932" i="2"/>
  <c r="AT1924" i="2"/>
  <c r="AS1924" i="2"/>
  <c r="AR1924" i="2"/>
  <c r="AQ1924" i="2"/>
  <c r="AP1924" i="2"/>
  <c r="AO1924" i="2"/>
  <c r="AN1924" i="2"/>
  <c r="AM1924" i="2"/>
  <c r="AL1924" i="2"/>
  <c r="AT1916" i="2"/>
  <c r="AS1916" i="2"/>
  <c r="AR1916" i="2"/>
  <c r="AQ1916" i="2"/>
  <c r="AP1916" i="2"/>
  <c r="AO1916" i="2"/>
  <c r="AN1916" i="2"/>
  <c r="AM1916" i="2"/>
  <c r="AL1916" i="2"/>
  <c r="AT1908" i="2"/>
  <c r="AS1908" i="2"/>
  <c r="AR1908" i="2"/>
  <c r="AQ1908" i="2"/>
  <c r="AP1908" i="2"/>
  <c r="AO1908" i="2"/>
  <c r="AN1908" i="2"/>
  <c r="AM1908" i="2"/>
  <c r="AL1908" i="2"/>
  <c r="AT1900" i="2"/>
  <c r="AS1900" i="2"/>
  <c r="AR1900" i="2"/>
  <c r="AQ1900" i="2"/>
  <c r="AP1900" i="2"/>
  <c r="AO1900" i="2"/>
  <c r="AN1900" i="2"/>
  <c r="AM1900" i="2"/>
  <c r="AL1900" i="2"/>
  <c r="AT1892" i="2"/>
  <c r="AS1892" i="2"/>
  <c r="AR1892" i="2"/>
  <c r="AQ1892" i="2"/>
  <c r="AP1892" i="2"/>
  <c r="AO1892" i="2"/>
  <c r="AN1892" i="2"/>
  <c r="AM1892" i="2"/>
  <c r="AL1892" i="2"/>
  <c r="AT1884" i="2"/>
  <c r="AS1884" i="2"/>
  <c r="AR1884" i="2"/>
  <c r="AQ1884" i="2"/>
  <c r="AP1884" i="2"/>
  <c r="AO1884" i="2"/>
  <c r="AN1884" i="2"/>
  <c r="AM1884" i="2"/>
  <c r="AL1884" i="2"/>
  <c r="AT1876" i="2"/>
  <c r="AS1876" i="2"/>
  <c r="AR1876" i="2"/>
  <c r="AQ1876" i="2"/>
  <c r="AP1876" i="2"/>
  <c r="AO1876" i="2"/>
  <c r="AN1876" i="2"/>
  <c r="AM1876" i="2"/>
  <c r="AL1876" i="2"/>
  <c r="AT1868" i="2"/>
  <c r="AS1868" i="2"/>
  <c r="AR1868" i="2"/>
  <c r="AQ1868" i="2"/>
  <c r="AP1868" i="2"/>
  <c r="AO1868" i="2"/>
  <c r="AN1868" i="2"/>
  <c r="AM1868" i="2"/>
  <c r="AL1868" i="2"/>
  <c r="AT1860" i="2"/>
  <c r="AS1860" i="2"/>
  <c r="AR1860" i="2"/>
  <c r="AQ1860" i="2"/>
  <c r="AP1860" i="2"/>
  <c r="AO1860" i="2"/>
  <c r="AN1860" i="2"/>
  <c r="AM1860" i="2"/>
  <c r="AL1860" i="2"/>
  <c r="AT1852" i="2"/>
  <c r="AS1852" i="2"/>
  <c r="AR1852" i="2"/>
  <c r="AQ1852" i="2"/>
  <c r="AP1852" i="2"/>
  <c r="AO1852" i="2"/>
  <c r="AN1852" i="2"/>
  <c r="AM1852" i="2"/>
  <c r="AL1852" i="2"/>
  <c r="AT1844" i="2"/>
  <c r="AS1844" i="2"/>
  <c r="AR1844" i="2"/>
  <c r="AQ1844" i="2"/>
  <c r="AP1844" i="2"/>
  <c r="AO1844" i="2"/>
  <c r="AN1844" i="2"/>
  <c r="AM1844" i="2"/>
  <c r="AL1844" i="2"/>
  <c r="AT1836" i="2"/>
  <c r="AS1836" i="2"/>
  <c r="AR1836" i="2"/>
  <c r="AQ1836" i="2"/>
  <c r="AP1836" i="2"/>
  <c r="AO1836" i="2"/>
  <c r="AN1836" i="2"/>
  <c r="AM1836" i="2"/>
  <c r="AL1836" i="2"/>
  <c r="AS1824" i="2"/>
  <c r="AR1824" i="2"/>
  <c r="AQ1824" i="2"/>
  <c r="AP1824" i="2"/>
  <c r="AO1824" i="2"/>
  <c r="AN1824" i="2"/>
  <c r="AM1824" i="2"/>
  <c r="AL1824" i="2"/>
  <c r="AT1698" i="2"/>
  <c r="AS1698" i="2"/>
  <c r="AR1698" i="2"/>
  <c r="AQ1698" i="2"/>
  <c r="AP1698" i="2"/>
  <c r="AO1698" i="2"/>
  <c r="AN1698" i="2"/>
  <c r="AM1698" i="2"/>
  <c r="AL1698" i="2"/>
  <c r="AN1648" i="2"/>
  <c r="AM1648" i="2"/>
  <c r="AL1648" i="2"/>
  <c r="AI1492" i="2"/>
  <c r="AJ1492" i="2"/>
  <c r="BA39" i="2"/>
  <c r="BB39" i="2"/>
  <c r="AT1907" i="2"/>
  <c r="AS1907" i="2"/>
  <c r="AR1907" i="2"/>
  <c r="AQ1907" i="2"/>
  <c r="AP1907" i="2"/>
  <c r="AO1907" i="2"/>
  <c r="AN1907" i="2"/>
  <c r="AM1907" i="2"/>
  <c r="AL1907" i="2"/>
  <c r="BH57" i="2"/>
  <c r="BG57" i="2"/>
  <c r="BF57" i="2"/>
  <c r="BE57" i="2"/>
  <c r="BD57" i="2"/>
  <c r="BC57" i="2"/>
  <c r="BE16" i="2"/>
  <c r="BD16" i="2"/>
  <c r="BC16" i="2"/>
  <c r="AT1945" i="2"/>
  <c r="AS1945" i="2"/>
  <c r="AR1945" i="2"/>
  <c r="AQ1945" i="2"/>
  <c r="AP1945" i="2"/>
  <c r="AO1945" i="2"/>
  <c r="AN1945" i="2"/>
  <c r="AM1945" i="2"/>
  <c r="AL1945" i="2"/>
  <c r="AT1937" i="2"/>
  <c r="AS1937" i="2"/>
  <c r="AR1937" i="2"/>
  <c r="AQ1937" i="2"/>
  <c r="AP1937" i="2"/>
  <c r="AO1937" i="2"/>
  <c r="AN1937" i="2"/>
  <c r="AM1937" i="2"/>
  <c r="AL1937" i="2"/>
  <c r="AT1929" i="2"/>
  <c r="AS1929" i="2"/>
  <c r="AR1929" i="2"/>
  <c r="AQ1929" i="2"/>
  <c r="AP1929" i="2"/>
  <c r="AO1929" i="2"/>
  <c r="AN1929" i="2"/>
  <c r="AM1929" i="2"/>
  <c r="AL1929" i="2"/>
  <c r="AT1921" i="2"/>
  <c r="AS1921" i="2"/>
  <c r="AR1921" i="2"/>
  <c r="AQ1921" i="2"/>
  <c r="AP1921" i="2"/>
  <c r="AO1921" i="2"/>
  <c r="AN1921" i="2"/>
  <c r="AM1921" i="2"/>
  <c r="AL1921" i="2"/>
  <c r="AT1913" i="2"/>
  <c r="AS1913" i="2"/>
  <c r="AR1913" i="2"/>
  <c r="AQ1913" i="2"/>
  <c r="AP1913" i="2"/>
  <c r="AO1913" i="2"/>
  <c r="AN1913" i="2"/>
  <c r="AM1913" i="2"/>
  <c r="AL1913" i="2"/>
  <c r="AT1905" i="2"/>
  <c r="AS1905" i="2"/>
  <c r="AR1905" i="2"/>
  <c r="AQ1905" i="2"/>
  <c r="AP1905" i="2"/>
  <c r="AO1905" i="2"/>
  <c r="AN1905" i="2"/>
  <c r="AM1905" i="2"/>
  <c r="AL1905" i="2"/>
  <c r="AT1897" i="2"/>
  <c r="AS1897" i="2"/>
  <c r="AR1897" i="2"/>
  <c r="AQ1897" i="2"/>
  <c r="AP1897" i="2"/>
  <c r="AO1897" i="2"/>
  <c r="AN1897" i="2"/>
  <c r="AM1897" i="2"/>
  <c r="AL1897" i="2"/>
  <c r="AT1889" i="2"/>
  <c r="AS1889" i="2"/>
  <c r="AR1889" i="2"/>
  <c r="AQ1889" i="2"/>
  <c r="AP1889" i="2"/>
  <c r="AO1889" i="2"/>
  <c r="AN1889" i="2"/>
  <c r="AM1889" i="2"/>
  <c r="AL1889" i="2"/>
  <c r="AT1881" i="2"/>
  <c r="AS1881" i="2"/>
  <c r="AR1881" i="2"/>
  <c r="AQ1881" i="2"/>
  <c r="AP1881" i="2"/>
  <c r="AO1881" i="2"/>
  <c r="AN1881" i="2"/>
  <c r="AM1881" i="2"/>
  <c r="AL1881" i="2"/>
  <c r="AT1873" i="2"/>
  <c r="AS1873" i="2"/>
  <c r="AR1873" i="2"/>
  <c r="AQ1873" i="2"/>
  <c r="AP1873" i="2"/>
  <c r="AO1873" i="2"/>
  <c r="AN1873" i="2"/>
  <c r="AM1873" i="2"/>
  <c r="AL1873" i="2"/>
  <c r="AT1865" i="2"/>
  <c r="AS1865" i="2"/>
  <c r="AR1865" i="2"/>
  <c r="AQ1865" i="2"/>
  <c r="AP1865" i="2"/>
  <c r="AO1865" i="2"/>
  <c r="AN1865" i="2"/>
  <c r="AM1865" i="2"/>
  <c r="AL1865" i="2"/>
  <c r="AT1857" i="2"/>
  <c r="AS1857" i="2"/>
  <c r="AR1857" i="2"/>
  <c r="AQ1857" i="2"/>
  <c r="AP1857" i="2"/>
  <c r="AO1857" i="2"/>
  <c r="AN1857" i="2"/>
  <c r="AM1857" i="2"/>
  <c r="AL1857" i="2"/>
  <c r="AT1849" i="2"/>
  <c r="AS1849" i="2"/>
  <c r="AR1849" i="2"/>
  <c r="AQ1849" i="2"/>
  <c r="AP1849" i="2"/>
  <c r="AO1849" i="2"/>
  <c r="AN1849" i="2"/>
  <c r="AM1849" i="2"/>
  <c r="AL1849" i="2"/>
  <c r="AT1841" i="2"/>
  <c r="AS1841" i="2"/>
  <c r="AR1841" i="2"/>
  <c r="AQ1841" i="2"/>
  <c r="AP1841" i="2"/>
  <c r="AO1841" i="2"/>
  <c r="AN1841" i="2"/>
  <c r="AM1841" i="2"/>
  <c r="AL1841" i="2"/>
  <c r="AT1833" i="2"/>
  <c r="AS1833" i="2"/>
  <c r="AR1833" i="2"/>
  <c r="AQ1833" i="2"/>
  <c r="AP1833" i="2"/>
  <c r="AO1833" i="2"/>
  <c r="AN1833" i="2"/>
  <c r="AM1833" i="2"/>
  <c r="AL1833" i="2"/>
  <c r="AS1826" i="2"/>
  <c r="AT1722" i="2"/>
  <c r="AS1722" i="2"/>
  <c r="AR1722" i="2"/>
  <c r="AQ1722" i="2"/>
  <c r="AP1722" i="2"/>
  <c r="AO1722" i="2"/>
  <c r="AN1722" i="2"/>
  <c r="AM1722" i="2"/>
  <c r="AL1722" i="2"/>
  <c r="AI1494" i="2"/>
  <c r="AJ1494" i="2"/>
  <c r="BG81" i="2"/>
  <c r="BF81" i="2"/>
  <c r="BE81" i="2"/>
  <c r="BD81" i="2"/>
  <c r="BC81" i="2"/>
  <c r="BJ79" i="2"/>
  <c r="BI79" i="2"/>
  <c r="BH79" i="2"/>
  <c r="BG79" i="2"/>
  <c r="BF79" i="2"/>
  <c r="BE79" i="2"/>
  <c r="BD79" i="2"/>
  <c r="BC79" i="2"/>
  <c r="BI72" i="2"/>
  <c r="BK52" i="2"/>
  <c r="BJ52" i="2"/>
  <c r="BI52" i="2"/>
  <c r="BH52" i="2"/>
  <c r="BG52" i="2"/>
  <c r="BF52" i="2"/>
  <c r="BE52" i="2"/>
  <c r="BD52" i="2"/>
  <c r="BC52" i="2"/>
  <c r="BI19" i="2"/>
  <c r="BI17" i="2"/>
  <c r="AT1942" i="2"/>
  <c r="AS1942" i="2"/>
  <c r="AR1942" i="2"/>
  <c r="AQ1942" i="2"/>
  <c r="AP1942" i="2"/>
  <c r="AO1942" i="2"/>
  <c r="AN1942" i="2"/>
  <c r="AM1942" i="2"/>
  <c r="AL1942" i="2"/>
  <c r="AT1934" i="2"/>
  <c r="AS1934" i="2"/>
  <c r="AR1934" i="2"/>
  <c r="AQ1934" i="2"/>
  <c r="AP1934" i="2"/>
  <c r="AO1934" i="2"/>
  <c r="AN1934" i="2"/>
  <c r="AM1934" i="2"/>
  <c r="AL1934" i="2"/>
  <c r="AT1926" i="2"/>
  <c r="AS1926" i="2"/>
  <c r="AR1926" i="2"/>
  <c r="AQ1926" i="2"/>
  <c r="AP1926" i="2"/>
  <c r="AO1926" i="2"/>
  <c r="AN1926" i="2"/>
  <c r="AM1926" i="2"/>
  <c r="AL1926" i="2"/>
  <c r="AT1918" i="2"/>
  <c r="AS1918" i="2"/>
  <c r="AR1918" i="2"/>
  <c r="AQ1918" i="2"/>
  <c r="AP1918" i="2"/>
  <c r="AO1918" i="2"/>
  <c r="AN1918" i="2"/>
  <c r="AM1918" i="2"/>
  <c r="AL1918" i="2"/>
  <c r="AT1910" i="2"/>
  <c r="AS1910" i="2"/>
  <c r="AR1910" i="2"/>
  <c r="AQ1910" i="2"/>
  <c r="AP1910" i="2"/>
  <c r="AO1910" i="2"/>
  <c r="AN1910" i="2"/>
  <c r="AM1910" i="2"/>
  <c r="AL1910" i="2"/>
  <c r="AT1902" i="2"/>
  <c r="AS1902" i="2"/>
  <c r="AR1902" i="2"/>
  <c r="AQ1902" i="2"/>
  <c r="AP1902" i="2"/>
  <c r="AO1902" i="2"/>
  <c r="AN1902" i="2"/>
  <c r="AM1902" i="2"/>
  <c r="AL1902" i="2"/>
  <c r="AT1894" i="2"/>
  <c r="AS1894" i="2"/>
  <c r="AR1894" i="2"/>
  <c r="AQ1894" i="2"/>
  <c r="AP1894" i="2"/>
  <c r="AO1894" i="2"/>
  <c r="AN1894" i="2"/>
  <c r="AM1894" i="2"/>
  <c r="AL1894" i="2"/>
  <c r="AT1886" i="2"/>
  <c r="AS1886" i="2"/>
  <c r="AR1886" i="2"/>
  <c r="AQ1886" i="2"/>
  <c r="AP1886" i="2"/>
  <c r="AO1886" i="2"/>
  <c r="AN1886" i="2"/>
  <c r="AM1886" i="2"/>
  <c r="AL1886" i="2"/>
  <c r="AT1878" i="2"/>
  <c r="AS1878" i="2"/>
  <c r="AR1878" i="2"/>
  <c r="AQ1878" i="2"/>
  <c r="AP1878" i="2"/>
  <c r="AO1878" i="2"/>
  <c r="AN1878" i="2"/>
  <c r="AM1878" i="2"/>
  <c r="AL1878" i="2"/>
  <c r="AT1870" i="2"/>
  <c r="AS1870" i="2"/>
  <c r="AR1870" i="2"/>
  <c r="AQ1870" i="2"/>
  <c r="AP1870" i="2"/>
  <c r="AO1870" i="2"/>
  <c r="AN1870" i="2"/>
  <c r="AM1870" i="2"/>
  <c r="AL1870" i="2"/>
  <c r="AT1862" i="2"/>
  <c r="AS1862" i="2"/>
  <c r="AR1862" i="2"/>
  <c r="AQ1862" i="2"/>
  <c r="AP1862" i="2"/>
  <c r="AO1862" i="2"/>
  <c r="AN1862" i="2"/>
  <c r="AM1862" i="2"/>
  <c r="AL1862" i="2"/>
  <c r="AT1854" i="2"/>
  <c r="AS1854" i="2"/>
  <c r="AR1854" i="2"/>
  <c r="AQ1854" i="2"/>
  <c r="AP1854" i="2"/>
  <c r="AO1854" i="2"/>
  <c r="AN1854" i="2"/>
  <c r="AM1854" i="2"/>
  <c r="AL1854" i="2"/>
  <c r="AT1846" i="2"/>
  <c r="AS1846" i="2"/>
  <c r="AR1846" i="2"/>
  <c r="AQ1846" i="2"/>
  <c r="AP1846" i="2"/>
  <c r="AO1846" i="2"/>
  <c r="AN1846" i="2"/>
  <c r="AM1846" i="2"/>
  <c r="AL1846" i="2"/>
  <c r="AT1838" i="2"/>
  <c r="AS1838" i="2"/>
  <c r="AR1838" i="2"/>
  <c r="AQ1838" i="2"/>
  <c r="AP1838" i="2"/>
  <c r="AO1838" i="2"/>
  <c r="AN1838" i="2"/>
  <c r="AM1838" i="2"/>
  <c r="AL1838" i="2"/>
  <c r="AT1758" i="2"/>
  <c r="AS1758" i="2"/>
  <c r="AR1758" i="2"/>
  <c r="AQ1758" i="2"/>
  <c r="AP1758" i="2"/>
  <c r="AO1758" i="2"/>
  <c r="AN1758" i="2"/>
  <c r="AM1758" i="2"/>
  <c r="AL1758" i="2"/>
  <c r="AO1749" i="2"/>
  <c r="AN1749" i="2"/>
  <c r="AM1749" i="2"/>
  <c r="AL1749" i="2"/>
  <c r="AT1746" i="2"/>
  <c r="AS1746" i="2"/>
  <c r="AR1746" i="2"/>
  <c r="AQ1746" i="2"/>
  <c r="AP1746" i="2"/>
  <c r="AO1746" i="2"/>
  <c r="AN1746" i="2"/>
  <c r="AM1746" i="2"/>
  <c r="AL1746" i="2"/>
  <c r="AS1740" i="2"/>
  <c r="AR1740" i="2"/>
  <c r="AQ1740" i="2"/>
  <c r="AT1672" i="2"/>
  <c r="AS1672" i="2"/>
  <c r="AR1672" i="2"/>
  <c r="AQ1672" i="2"/>
  <c r="AP1672" i="2"/>
  <c r="AO1672" i="2"/>
  <c r="AN1672" i="2"/>
  <c r="AM1672" i="2"/>
  <c r="AL1672" i="2"/>
  <c r="BI81" i="2"/>
  <c r="BH81" i="2"/>
  <c r="BI77" i="2"/>
  <c r="BH77" i="2"/>
  <c r="BG77" i="2"/>
  <c r="BF77" i="2"/>
  <c r="BE77" i="2"/>
  <c r="BD77" i="2"/>
  <c r="BC77" i="2"/>
  <c r="BI73" i="2"/>
  <c r="BH73" i="2"/>
  <c r="BG73" i="2"/>
  <c r="BF73" i="2"/>
  <c r="BE73" i="2"/>
  <c r="BD73" i="2"/>
  <c r="BC73" i="2"/>
  <c r="BK72" i="2"/>
  <c r="BJ72" i="2"/>
  <c r="BI69" i="2"/>
  <c r="BH69" i="2"/>
  <c r="BG69" i="2"/>
  <c r="BF69" i="2"/>
  <c r="BE69" i="2"/>
  <c r="BD69" i="2"/>
  <c r="BC69" i="2"/>
  <c r="BK68" i="2"/>
  <c r="BJ68" i="2"/>
  <c r="BI68" i="2"/>
  <c r="BH68" i="2"/>
  <c r="BI65" i="2"/>
  <c r="BH65" i="2"/>
  <c r="BG65" i="2"/>
  <c r="BF65" i="2"/>
  <c r="BE65" i="2"/>
  <c r="BD65" i="2"/>
  <c r="BC65" i="2"/>
  <c r="BK64" i="2"/>
  <c r="BJ64" i="2"/>
  <c r="BI64" i="2"/>
  <c r="BH64" i="2"/>
  <c r="BG64" i="2"/>
  <c r="BI61" i="2"/>
  <c r="BH61" i="2"/>
  <c r="BG61" i="2"/>
  <c r="BF61" i="2"/>
  <c r="BE61" i="2"/>
  <c r="BD61" i="2"/>
  <c r="BC61" i="2"/>
  <c r="BF54" i="2"/>
  <c r="BE54" i="2"/>
  <c r="BD54" i="2"/>
  <c r="BC54" i="2"/>
  <c r="BF42" i="2"/>
  <c r="BE42" i="2"/>
  <c r="BD42" i="2"/>
  <c r="BC42" i="2"/>
  <c r="BJ36" i="2"/>
  <c r="BI36" i="2"/>
  <c r="BH36" i="2"/>
  <c r="BG36" i="2"/>
  <c r="BF36" i="2"/>
  <c r="BF30" i="2"/>
  <c r="BE30" i="2"/>
  <c r="BD30" i="2"/>
  <c r="BC30" i="2"/>
  <c r="BJ28" i="2"/>
  <c r="BI28" i="2"/>
  <c r="BH28" i="2"/>
  <c r="BG28" i="2"/>
  <c r="BF28" i="2"/>
  <c r="BE28" i="2"/>
  <c r="BD28" i="2"/>
  <c r="BC28" i="2"/>
  <c r="BJ24" i="2"/>
  <c r="BI24" i="2"/>
  <c r="BH24" i="2"/>
  <c r="BG24" i="2"/>
  <c r="BF24" i="2"/>
  <c r="BE24" i="2"/>
  <c r="BD24" i="2"/>
  <c r="BC24" i="2"/>
  <c r="BJ20" i="2"/>
  <c r="BI20" i="2"/>
  <c r="BH20" i="2"/>
  <c r="BG20" i="2"/>
  <c r="BK19" i="2"/>
  <c r="BJ19" i="2"/>
  <c r="BK17" i="2"/>
  <c r="BJ17" i="2"/>
  <c r="BI16" i="2"/>
  <c r="BH16" i="2"/>
  <c r="BG16" i="2"/>
  <c r="BF16" i="2"/>
  <c r="AN1816" i="2"/>
  <c r="AM1816" i="2"/>
  <c r="AL1816" i="2"/>
  <c r="AT1805" i="2"/>
  <c r="AS1805" i="2"/>
  <c r="AR1805" i="2"/>
  <c r="AQ1805" i="2"/>
  <c r="AP1805" i="2"/>
  <c r="AO1805" i="2"/>
  <c r="AN1805" i="2"/>
  <c r="AM1805" i="2"/>
  <c r="AL1805" i="2"/>
  <c r="AT1797" i="2"/>
  <c r="AS1797" i="2"/>
  <c r="AR1797" i="2"/>
  <c r="AQ1797" i="2"/>
  <c r="AP1797" i="2"/>
  <c r="AO1797" i="2"/>
  <c r="AN1797" i="2"/>
  <c r="AM1797" i="2"/>
  <c r="AL1797" i="2"/>
  <c r="AT1789" i="2"/>
  <c r="AS1789" i="2"/>
  <c r="AR1789" i="2"/>
  <c r="AQ1789" i="2"/>
  <c r="AP1789" i="2"/>
  <c r="AO1789" i="2"/>
  <c r="AN1789" i="2"/>
  <c r="AM1789" i="2"/>
  <c r="AL1789" i="2"/>
  <c r="AT1781" i="2"/>
  <c r="AS1781" i="2"/>
  <c r="AR1781" i="2"/>
  <c r="AQ1781" i="2"/>
  <c r="AP1781" i="2"/>
  <c r="AO1781" i="2"/>
  <c r="AN1781" i="2"/>
  <c r="AM1781" i="2"/>
  <c r="AL1781" i="2"/>
  <c r="AT1773" i="2"/>
  <c r="AS1773" i="2"/>
  <c r="AR1773" i="2"/>
  <c r="AQ1773" i="2"/>
  <c r="AP1773" i="2"/>
  <c r="AO1773" i="2"/>
  <c r="AN1773" i="2"/>
  <c r="AM1773" i="2"/>
  <c r="AL1773" i="2"/>
  <c r="AT1765" i="2"/>
  <c r="AS1765" i="2"/>
  <c r="AR1765" i="2"/>
  <c r="AQ1765" i="2"/>
  <c r="AP1765" i="2"/>
  <c r="AO1765" i="2"/>
  <c r="AN1765" i="2"/>
  <c r="AM1765" i="2"/>
  <c r="AL1765" i="2"/>
  <c r="AT1757" i="2"/>
  <c r="AS1757" i="2"/>
  <c r="AR1757" i="2"/>
  <c r="AQ1757" i="2"/>
  <c r="AP1757" i="2"/>
  <c r="AO1757" i="2"/>
  <c r="AN1757" i="2"/>
  <c r="AM1757" i="2"/>
  <c r="AL1757" i="2"/>
  <c r="AT1755" i="2"/>
  <c r="AS1755" i="2"/>
  <c r="AR1755" i="2"/>
  <c r="AQ1755" i="2"/>
  <c r="AP1755" i="2"/>
  <c r="AO1755" i="2"/>
  <c r="AN1755" i="2"/>
  <c r="AM1755" i="2"/>
  <c r="AL1755" i="2"/>
  <c r="AT1747" i="2"/>
  <c r="AS1747" i="2"/>
  <c r="AR1747" i="2"/>
  <c r="AQ1747" i="2"/>
  <c r="AP1747" i="2"/>
  <c r="AO1747" i="2"/>
  <c r="AN1747" i="2"/>
  <c r="AM1747" i="2"/>
  <c r="AL1747" i="2"/>
  <c r="AT1739" i="2"/>
  <c r="AS1739" i="2"/>
  <c r="AR1739" i="2"/>
  <c r="AQ1739" i="2"/>
  <c r="AP1739" i="2"/>
  <c r="AO1739" i="2"/>
  <c r="AN1739" i="2"/>
  <c r="AM1739" i="2"/>
  <c r="AL1739" i="2"/>
  <c r="AT1731" i="2"/>
  <c r="AS1731" i="2"/>
  <c r="AR1731" i="2"/>
  <c r="AQ1731" i="2"/>
  <c r="AP1731" i="2"/>
  <c r="AO1731" i="2"/>
  <c r="AN1731" i="2"/>
  <c r="AM1731" i="2"/>
  <c r="AL1731" i="2"/>
  <c r="AT1723" i="2"/>
  <c r="AS1723" i="2"/>
  <c r="AR1723" i="2"/>
  <c r="AQ1723" i="2"/>
  <c r="AP1723" i="2"/>
  <c r="AO1723" i="2"/>
  <c r="AN1723" i="2"/>
  <c r="AM1723" i="2"/>
  <c r="AL1723" i="2"/>
  <c r="AT1715" i="2"/>
  <c r="AS1715" i="2"/>
  <c r="AR1715" i="2"/>
  <c r="AQ1715" i="2"/>
  <c r="AP1715" i="2"/>
  <c r="AO1715" i="2"/>
  <c r="AN1715" i="2"/>
  <c r="AM1715" i="2"/>
  <c r="AL1715" i="2"/>
  <c r="AT1707" i="2"/>
  <c r="AS1707" i="2"/>
  <c r="AR1707" i="2"/>
  <c r="AQ1707" i="2"/>
  <c r="AP1707" i="2"/>
  <c r="AO1707" i="2"/>
  <c r="AN1707" i="2"/>
  <c r="AM1707" i="2"/>
  <c r="AL1707" i="2"/>
  <c r="AT1699" i="2"/>
  <c r="AS1699" i="2"/>
  <c r="AR1699" i="2"/>
  <c r="AQ1699" i="2"/>
  <c r="AP1699" i="2"/>
  <c r="AO1699" i="2"/>
  <c r="AN1699" i="2"/>
  <c r="AM1699" i="2"/>
  <c r="AL1699" i="2"/>
  <c r="AT1691" i="2"/>
  <c r="AS1691" i="2"/>
  <c r="AR1691" i="2"/>
  <c r="AQ1691" i="2"/>
  <c r="AP1691" i="2"/>
  <c r="AO1691" i="2"/>
  <c r="AN1691" i="2"/>
  <c r="AM1691" i="2"/>
  <c r="AL1691" i="2"/>
  <c r="AT1683" i="2"/>
  <c r="AS1683" i="2"/>
  <c r="AR1683" i="2"/>
  <c r="AQ1683" i="2"/>
  <c r="AP1683" i="2"/>
  <c r="AO1683" i="2"/>
  <c r="AN1683" i="2"/>
  <c r="AM1683" i="2"/>
  <c r="AL1683" i="2"/>
  <c r="AT1675" i="2"/>
  <c r="AS1675" i="2"/>
  <c r="AR1675" i="2"/>
  <c r="AQ1675" i="2"/>
  <c r="AP1675" i="2"/>
  <c r="AO1675" i="2"/>
  <c r="AN1675" i="2"/>
  <c r="AM1675" i="2"/>
  <c r="AL1675" i="2"/>
  <c r="AT1667" i="2"/>
  <c r="AS1667" i="2"/>
  <c r="AR1667" i="2"/>
  <c r="AQ1667" i="2"/>
  <c r="AP1667" i="2"/>
  <c r="AO1667" i="2"/>
  <c r="AN1667" i="2"/>
  <c r="AM1667" i="2"/>
  <c r="AL1667" i="2"/>
  <c r="AT1659" i="2"/>
  <c r="AS1659" i="2"/>
  <c r="AR1659" i="2"/>
  <c r="AQ1659" i="2"/>
  <c r="AP1659" i="2"/>
  <c r="AO1659" i="2"/>
  <c r="AN1659" i="2"/>
  <c r="AM1659" i="2"/>
  <c r="AL1659" i="2"/>
  <c r="AT1561" i="2"/>
  <c r="AS1561" i="2"/>
  <c r="AR1561" i="2"/>
  <c r="AQ1561" i="2"/>
  <c r="AP1561" i="2"/>
  <c r="AO1561" i="2"/>
  <c r="AN1561" i="2"/>
  <c r="AM1561" i="2"/>
  <c r="AL1561" i="2"/>
  <c r="AT1545" i="2"/>
  <c r="AS1545" i="2"/>
  <c r="AR1545" i="2"/>
  <c r="AQ1545" i="2"/>
  <c r="AP1545" i="2"/>
  <c r="AO1545" i="2"/>
  <c r="AN1545" i="2"/>
  <c r="AM1545" i="2"/>
  <c r="AL1545" i="2"/>
  <c r="AI1490" i="2"/>
  <c r="AJ1490" i="2"/>
  <c r="AI1488" i="2"/>
  <c r="AJ1488" i="2"/>
  <c r="AT1440" i="2"/>
  <c r="AS1440" i="2"/>
  <c r="AR1440" i="2"/>
  <c r="AQ1440" i="2"/>
  <c r="AP1440" i="2"/>
  <c r="AO1440" i="2"/>
  <c r="AN1440" i="2"/>
  <c r="AM1440" i="2"/>
  <c r="AL1440" i="2"/>
  <c r="AN1319" i="2"/>
  <c r="AM1319" i="2"/>
  <c r="AL1319" i="2"/>
  <c r="AT1319" i="2"/>
  <c r="AS1319" i="2"/>
  <c r="AR1319" i="2"/>
  <c r="AQ1319" i="2"/>
  <c r="AP1319" i="2"/>
  <c r="AO1319" i="2"/>
  <c r="BH70" i="2"/>
  <c r="BG70" i="2"/>
  <c r="BF70" i="2"/>
  <c r="BE70" i="2"/>
  <c r="BD70" i="2"/>
  <c r="BC70" i="2"/>
  <c r="BK36" i="2"/>
  <c r="BK32" i="2"/>
  <c r="BJ32" i="2"/>
  <c r="BI32" i="2"/>
  <c r="BH32" i="2"/>
  <c r="BG32" i="2"/>
  <c r="BF32" i="2"/>
  <c r="BE32" i="2"/>
  <c r="BD32" i="2"/>
  <c r="BC32" i="2"/>
  <c r="BK28" i="2"/>
  <c r="BK24" i="2"/>
  <c r="BK20" i="2"/>
  <c r="AT1831" i="2"/>
  <c r="AS1831" i="2"/>
  <c r="AR1831" i="2"/>
  <c r="AQ1831" i="2"/>
  <c r="AP1831" i="2"/>
  <c r="AO1831" i="2"/>
  <c r="AN1831" i="2"/>
  <c r="AM1831" i="2"/>
  <c r="AL1831" i="2"/>
  <c r="AT1829" i="2"/>
  <c r="AS1829" i="2"/>
  <c r="AR1829" i="2"/>
  <c r="AQ1829" i="2"/>
  <c r="AP1829" i="2"/>
  <c r="AO1829" i="2"/>
  <c r="AN1829" i="2"/>
  <c r="AM1829" i="2"/>
  <c r="AL1829" i="2"/>
  <c r="AT1827" i="2"/>
  <c r="AS1827" i="2"/>
  <c r="AR1827" i="2"/>
  <c r="AQ1827" i="2"/>
  <c r="AP1827" i="2"/>
  <c r="AO1827" i="2"/>
  <c r="AN1827" i="2"/>
  <c r="AM1827" i="2"/>
  <c r="AL1827" i="2"/>
  <c r="AT1825" i="2"/>
  <c r="AS1825" i="2"/>
  <c r="AR1825" i="2"/>
  <c r="AQ1825" i="2"/>
  <c r="AP1825" i="2"/>
  <c r="AO1825" i="2"/>
  <c r="AN1825" i="2"/>
  <c r="AM1825" i="2"/>
  <c r="AL1825" i="2"/>
  <c r="AT1823" i="2"/>
  <c r="AS1823" i="2"/>
  <c r="AR1823" i="2"/>
  <c r="AQ1823" i="2"/>
  <c r="AP1823" i="2"/>
  <c r="AT1821" i="2"/>
  <c r="AT1819" i="2"/>
  <c r="AS1819" i="2"/>
  <c r="AR1819" i="2"/>
  <c r="AQ1819" i="2"/>
  <c r="AP1819" i="2"/>
  <c r="AO1819" i="2"/>
  <c r="AN1819" i="2"/>
  <c r="AM1819" i="2"/>
  <c r="AL1819" i="2"/>
  <c r="AT1817" i="2"/>
  <c r="AS1817" i="2"/>
  <c r="AR1817" i="2"/>
  <c r="AQ1817" i="2"/>
  <c r="AP1817" i="2"/>
  <c r="AO1817" i="2"/>
  <c r="AN1817" i="2"/>
  <c r="AM1817" i="2"/>
  <c r="AL1817" i="2"/>
  <c r="AT1815" i="2"/>
  <c r="AS1815" i="2"/>
  <c r="AR1815" i="2"/>
  <c r="AQ1815" i="2"/>
  <c r="AP1815" i="2"/>
  <c r="AO1815" i="2"/>
  <c r="AN1815" i="2"/>
  <c r="AM1815" i="2"/>
  <c r="AL1815" i="2"/>
  <c r="AT1813" i="2"/>
  <c r="AS1813" i="2"/>
  <c r="AR1813" i="2"/>
  <c r="AQ1813" i="2"/>
  <c r="AP1813" i="2"/>
  <c r="AO1813" i="2"/>
  <c r="AN1813" i="2"/>
  <c r="AM1813" i="2"/>
  <c r="AL1813" i="2"/>
  <c r="AT1811" i="2"/>
  <c r="AS1811" i="2"/>
  <c r="AR1811" i="2"/>
  <c r="AQ1811" i="2"/>
  <c r="AP1811" i="2"/>
  <c r="AO1811" i="2"/>
  <c r="AN1811" i="2"/>
  <c r="AM1811" i="2"/>
  <c r="AL1811" i="2"/>
  <c r="AT1809" i="2"/>
  <c r="AS1809" i="2"/>
  <c r="AR1809" i="2"/>
  <c r="AQ1809" i="2"/>
  <c r="AP1809" i="2"/>
  <c r="AO1809" i="2"/>
  <c r="AN1809" i="2"/>
  <c r="AM1809" i="2"/>
  <c r="AL1809" i="2"/>
  <c r="AT1807" i="2"/>
  <c r="AT1804" i="2"/>
  <c r="AS1804" i="2"/>
  <c r="AR1804" i="2"/>
  <c r="AQ1804" i="2"/>
  <c r="AP1804" i="2"/>
  <c r="AO1804" i="2"/>
  <c r="AN1804" i="2"/>
  <c r="AM1804" i="2"/>
  <c r="AL1804" i="2"/>
  <c r="AN1796" i="2"/>
  <c r="AM1796" i="2"/>
  <c r="AL1796" i="2"/>
  <c r="AT1796" i="2"/>
  <c r="AT1788" i="2"/>
  <c r="AS1788" i="2"/>
  <c r="AR1788" i="2"/>
  <c r="AQ1788" i="2"/>
  <c r="AP1788" i="2"/>
  <c r="AO1788" i="2"/>
  <c r="AN1788" i="2"/>
  <c r="AM1788" i="2"/>
  <c r="AL1788" i="2"/>
  <c r="AT1780" i="2"/>
  <c r="AS1780" i="2"/>
  <c r="AR1780" i="2"/>
  <c r="AQ1780" i="2"/>
  <c r="AP1780" i="2"/>
  <c r="AO1780" i="2"/>
  <c r="AN1780" i="2"/>
  <c r="AM1780" i="2"/>
  <c r="AL1780" i="2"/>
  <c r="AT1772" i="2"/>
  <c r="AS1772" i="2"/>
  <c r="AR1772" i="2"/>
  <c r="AQ1772" i="2"/>
  <c r="AP1772" i="2"/>
  <c r="AO1772" i="2"/>
  <c r="AN1772" i="2"/>
  <c r="AM1772" i="2"/>
  <c r="AL1772" i="2"/>
  <c r="AT1764" i="2"/>
  <c r="AS1764" i="2"/>
  <c r="AR1764" i="2"/>
  <c r="AQ1764" i="2"/>
  <c r="AP1764" i="2"/>
  <c r="AO1764" i="2"/>
  <c r="AN1764" i="2"/>
  <c r="AM1764" i="2"/>
  <c r="AL1764" i="2"/>
  <c r="AT1756" i="2"/>
  <c r="AS1756" i="2"/>
  <c r="AR1756" i="2"/>
  <c r="AQ1756" i="2"/>
  <c r="AP1756" i="2"/>
  <c r="AO1756" i="2"/>
  <c r="AN1756" i="2"/>
  <c r="AM1756" i="2"/>
  <c r="AL1756" i="2"/>
  <c r="AT1748" i="2"/>
  <c r="AS1748" i="2"/>
  <c r="AR1748" i="2"/>
  <c r="AQ1748" i="2"/>
  <c r="AP1748" i="2"/>
  <c r="AO1748" i="2"/>
  <c r="AN1748" i="2"/>
  <c r="AM1748" i="2"/>
  <c r="AL1748" i="2"/>
  <c r="AT1740" i="2"/>
  <c r="AP1740" i="2"/>
  <c r="AO1740" i="2"/>
  <c r="AN1740" i="2"/>
  <c r="AM1740" i="2"/>
  <c r="AL1740" i="2"/>
  <c r="AT1732" i="2"/>
  <c r="AS1732" i="2"/>
  <c r="AR1732" i="2"/>
  <c r="AQ1732" i="2"/>
  <c r="AP1732" i="2"/>
  <c r="AO1732" i="2"/>
  <c r="AN1732" i="2"/>
  <c r="AM1732" i="2"/>
  <c r="AL1732" i="2"/>
  <c r="AT1724" i="2"/>
  <c r="AS1724" i="2"/>
  <c r="AR1724" i="2"/>
  <c r="AQ1724" i="2"/>
  <c r="AP1724" i="2"/>
  <c r="AO1724" i="2"/>
  <c r="AN1724" i="2"/>
  <c r="AM1724" i="2"/>
  <c r="AL1724" i="2"/>
  <c r="AT1716" i="2"/>
  <c r="AS1716" i="2"/>
  <c r="AR1716" i="2"/>
  <c r="AQ1716" i="2"/>
  <c r="AP1716" i="2"/>
  <c r="AO1716" i="2"/>
  <c r="AN1716" i="2"/>
  <c r="AM1716" i="2"/>
  <c r="AL1716" i="2"/>
  <c r="AT1708" i="2"/>
  <c r="AS1708" i="2"/>
  <c r="AR1708" i="2"/>
  <c r="AQ1708" i="2"/>
  <c r="AP1708" i="2"/>
  <c r="AO1708" i="2"/>
  <c r="AN1708" i="2"/>
  <c r="AM1708" i="2"/>
  <c r="AL1708" i="2"/>
  <c r="AT1700" i="2"/>
  <c r="AS1700" i="2"/>
  <c r="AR1700" i="2"/>
  <c r="AQ1700" i="2"/>
  <c r="AP1700" i="2"/>
  <c r="AO1700" i="2"/>
  <c r="AN1700" i="2"/>
  <c r="AM1700" i="2"/>
  <c r="AL1700" i="2"/>
  <c r="AN1692" i="2"/>
  <c r="AM1692" i="2"/>
  <c r="AL1692" i="2"/>
  <c r="AT1692" i="2"/>
  <c r="AS1692" i="2"/>
  <c r="AR1692" i="2"/>
  <c r="AQ1692" i="2"/>
  <c r="AP1692" i="2"/>
  <c r="AO1692" i="2"/>
  <c r="AT1684" i="2"/>
  <c r="AS1684" i="2"/>
  <c r="AR1684" i="2"/>
  <c r="AQ1684" i="2"/>
  <c r="AP1684" i="2"/>
  <c r="AO1684" i="2"/>
  <c r="AN1684" i="2"/>
  <c r="AM1684" i="2"/>
  <c r="AL1684" i="2"/>
  <c r="AT1678" i="2"/>
  <c r="AS1678" i="2"/>
  <c r="AR1678" i="2"/>
  <c r="AQ1678" i="2"/>
  <c r="AP1678" i="2"/>
  <c r="AO1678" i="2"/>
  <c r="AN1678" i="2"/>
  <c r="AM1678" i="2"/>
  <c r="AL1678" i="2"/>
  <c r="AT1670" i="2"/>
  <c r="AS1670" i="2"/>
  <c r="AR1670" i="2"/>
  <c r="AQ1670" i="2"/>
  <c r="AP1670" i="2"/>
  <c r="AO1670" i="2"/>
  <c r="AN1670" i="2"/>
  <c r="AM1670" i="2"/>
  <c r="AL1670" i="2"/>
  <c r="AT1662" i="2"/>
  <c r="AS1662" i="2"/>
  <c r="AR1662" i="2"/>
  <c r="AQ1662" i="2"/>
  <c r="AP1662" i="2"/>
  <c r="AO1662" i="2"/>
  <c r="AN1662" i="2"/>
  <c r="AM1662" i="2"/>
  <c r="AL1662" i="2"/>
  <c r="AI1485" i="2"/>
  <c r="AJ1485" i="2"/>
  <c r="AT1432" i="2"/>
  <c r="AS1432" i="2"/>
  <c r="AR1432" i="2"/>
  <c r="AQ1432" i="2"/>
  <c r="AP1432" i="2"/>
  <c r="AO1432" i="2"/>
  <c r="AN1432" i="2"/>
  <c r="AM1432" i="2"/>
  <c r="AL1432" i="2"/>
  <c r="AT1803" i="2"/>
  <c r="AS1803" i="2"/>
  <c r="AR1803" i="2"/>
  <c r="AQ1803" i="2"/>
  <c r="AP1803" i="2"/>
  <c r="AO1803" i="2"/>
  <c r="AN1803" i="2"/>
  <c r="AM1803" i="2"/>
  <c r="AL1803" i="2"/>
  <c r="AT1795" i="2"/>
  <c r="AS1795" i="2"/>
  <c r="AR1795" i="2"/>
  <c r="AQ1795" i="2"/>
  <c r="AP1795" i="2"/>
  <c r="AO1795" i="2"/>
  <c r="AN1795" i="2"/>
  <c r="AM1795" i="2"/>
  <c r="AL1795" i="2"/>
  <c r="AT1787" i="2"/>
  <c r="AQ1787" i="2"/>
  <c r="AP1787" i="2"/>
  <c r="AO1787" i="2"/>
  <c r="AN1787" i="2"/>
  <c r="AM1787" i="2"/>
  <c r="AL1787" i="2"/>
  <c r="AT1779" i="2"/>
  <c r="AS1779" i="2"/>
  <c r="AR1779" i="2"/>
  <c r="AQ1779" i="2"/>
  <c r="AP1779" i="2"/>
  <c r="AO1779" i="2"/>
  <c r="AN1779" i="2"/>
  <c r="AM1779" i="2"/>
  <c r="AL1779" i="2"/>
  <c r="AT1771" i="2"/>
  <c r="AS1771" i="2"/>
  <c r="AR1771" i="2"/>
  <c r="AQ1771" i="2"/>
  <c r="AP1771" i="2"/>
  <c r="AO1771" i="2"/>
  <c r="AN1771" i="2"/>
  <c r="AM1771" i="2"/>
  <c r="AL1771" i="2"/>
  <c r="AT1763" i="2"/>
  <c r="AS1763" i="2"/>
  <c r="AR1763" i="2"/>
  <c r="AQ1763" i="2"/>
  <c r="AP1763" i="2"/>
  <c r="AO1763" i="2"/>
  <c r="AN1763" i="2"/>
  <c r="AM1763" i="2"/>
  <c r="AL1763" i="2"/>
  <c r="AT1749" i="2"/>
  <c r="AS1749" i="2"/>
  <c r="AR1749" i="2"/>
  <c r="AQ1749" i="2"/>
  <c r="AP1749" i="2"/>
  <c r="AT1741" i="2"/>
  <c r="AS1741" i="2"/>
  <c r="AR1741" i="2"/>
  <c r="AQ1741" i="2"/>
  <c r="AP1741" i="2"/>
  <c r="AO1741" i="2"/>
  <c r="AN1741" i="2"/>
  <c r="AM1741" i="2"/>
  <c r="AL1741" i="2"/>
  <c r="AT1733" i="2"/>
  <c r="AS1733" i="2"/>
  <c r="AR1733" i="2"/>
  <c r="AQ1733" i="2"/>
  <c r="AP1733" i="2"/>
  <c r="AO1733" i="2"/>
  <c r="AN1733" i="2"/>
  <c r="AM1733" i="2"/>
  <c r="AL1733" i="2"/>
  <c r="AT1725" i="2"/>
  <c r="AS1725" i="2"/>
  <c r="AR1725" i="2"/>
  <c r="AQ1725" i="2"/>
  <c r="AP1725" i="2"/>
  <c r="AO1725" i="2"/>
  <c r="AN1725" i="2"/>
  <c r="AM1725" i="2"/>
  <c r="AL1725" i="2"/>
  <c r="AT1717" i="2"/>
  <c r="AS1717" i="2"/>
  <c r="AR1717" i="2"/>
  <c r="AQ1717" i="2"/>
  <c r="AP1717" i="2"/>
  <c r="AO1717" i="2"/>
  <c r="AN1717" i="2"/>
  <c r="AM1717" i="2"/>
  <c r="AL1717" i="2"/>
  <c r="AN1709" i="2"/>
  <c r="AM1709" i="2"/>
  <c r="AL1709" i="2"/>
  <c r="AT1709" i="2"/>
  <c r="AS1709" i="2"/>
  <c r="AR1709" i="2"/>
  <c r="AQ1709" i="2"/>
  <c r="AP1709" i="2"/>
  <c r="AO1709" i="2"/>
  <c r="AT1701" i="2"/>
  <c r="AS1701" i="2"/>
  <c r="AR1701" i="2"/>
  <c r="AQ1701" i="2"/>
  <c r="AP1701" i="2"/>
  <c r="AO1701" i="2"/>
  <c r="AN1701" i="2"/>
  <c r="AM1701" i="2"/>
  <c r="AL1701" i="2"/>
  <c r="AT1693" i="2"/>
  <c r="AS1693" i="2"/>
  <c r="AR1693" i="2"/>
  <c r="AQ1693" i="2"/>
  <c r="AP1693" i="2"/>
  <c r="AO1693" i="2"/>
  <c r="AN1693" i="2"/>
  <c r="AM1693" i="2"/>
  <c r="AL1693" i="2"/>
  <c r="AT1685" i="2"/>
  <c r="AS1685" i="2"/>
  <c r="AR1685" i="2"/>
  <c r="AQ1685" i="2"/>
  <c r="AP1685" i="2"/>
  <c r="AO1685" i="2"/>
  <c r="AN1685" i="2"/>
  <c r="AM1685" i="2"/>
  <c r="AL1685" i="2"/>
  <c r="AT1681" i="2"/>
  <c r="AS1681" i="2"/>
  <c r="AR1681" i="2"/>
  <c r="AQ1681" i="2"/>
  <c r="AP1681" i="2"/>
  <c r="AO1681" i="2"/>
  <c r="AN1681" i="2"/>
  <c r="AM1681" i="2"/>
  <c r="AL1681" i="2"/>
  <c r="AT1673" i="2"/>
  <c r="AS1673" i="2"/>
  <c r="AR1673" i="2"/>
  <c r="AQ1673" i="2"/>
  <c r="AP1673" i="2"/>
  <c r="AO1673" i="2"/>
  <c r="AN1673" i="2"/>
  <c r="AM1673" i="2"/>
  <c r="AL1673" i="2"/>
  <c r="AT1665" i="2"/>
  <c r="AS1665" i="2"/>
  <c r="AR1665" i="2"/>
  <c r="AQ1665" i="2"/>
  <c r="AP1665" i="2"/>
  <c r="AO1665" i="2"/>
  <c r="AN1665" i="2"/>
  <c r="AM1665" i="2"/>
  <c r="AL1665" i="2"/>
  <c r="AT1657" i="2"/>
  <c r="AS1657" i="2"/>
  <c r="AR1657" i="2"/>
  <c r="AQ1657" i="2"/>
  <c r="AP1657" i="2"/>
  <c r="AO1657" i="2"/>
  <c r="AN1657" i="2"/>
  <c r="AM1657" i="2"/>
  <c r="AL1657" i="2"/>
  <c r="AT1565" i="2"/>
  <c r="AS1565" i="2"/>
  <c r="AR1565" i="2"/>
  <c r="AQ1565" i="2"/>
  <c r="AP1565" i="2"/>
  <c r="AO1565" i="2"/>
  <c r="AN1565" i="2"/>
  <c r="AM1565" i="2"/>
  <c r="AL1565" i="2"/>
  <c r="AT1549" i="2"/>
  <c r="AS1549" i="2"/>
  <c r="AR1549" i="2"/>
  <c r="AQ1549" i="2"/>
  <c r="AP1549" i="2"/>
  <c r="AO1549" i="2"/>
  <c r="AN1549" i="2"/>
  <c r="AM1549" i="2"/>
  <c r="AL1549" i="2"/>
  <c r="AI1496" i="2"/>
  <c r="AJ1496" i="2"/>
  <c r="AI1489" i="2"/>
  <c r="AJ1489" i="2"/>
  <c r="AI1487" i="2"/>
  <c r="AJ1487" i="2"/>
  <c r="AT1424" i="2"/>
  <c r="AS1424" i="2"/>
  <c r="AR1424" i="2"/>
  <c r="AQ1424" i="2"/>
  <c r="AP1424" i="2"/>
  <c r="AO1424" i="2"/>
  <c r="AN1424" i="2"/>
  <c r="AM1424" i="2"/>
  <c r="AL1424" i="2"/>
  <c r="BJ70" i="2"/>
  <c r="BI70" i="2"/>
  <c r="BF64" i="2"/>
  <c r="BE64" i="2"/>
  <c r="BD64" i="2"/>
  <c r="BC64" i="2"/>
  <c r="BI58" i="2"/>
  <c r="BH58" i="2"/>
  <c r="BG58" i="2"/>
  <c r="BF58" i="2"/>
  <c r="BE58" i="2"/>
  <c r="BD58" i="2"/>
  <c r="BC58" i="2"/>
  <c r="BI54" i="2"/>
  <c r="BH54" i="2"/>
  <c r="BG54" i="2"/>
  <c r="BI50" i="2"/>
  <c r="BH50" i="2"/>
  <c r="BG50" i="2"/>
  <c r="BF50" i="2"/>
  <c r="BE50" i="2"/>
  <c r="BD50" i="2"/>
  <c r="BC50" i="2"/>
  <c r="BI46" i="2"/>
  <c r="BH46" i="2"/>
  <c r="BG46" i="2"/>
  <c r="BF46" i="2"/>
  <c r="BE46" i="2"/>
  <c r="BD46" i="2"/>
  <c r="BC46" i="2"/>
  <c r="BI42" i="2"/>
  <c r="BH42" i="2"/>
  <c r="BG42" i="2"/>
  <c r="BI38" i="2"/>
  <c r="BH38" i="2"/>
  <c r="BG38" i="2"/>
  <c r="BF38" i="2"/>
  <c r="BE38" i="2"/>
  <c r="BD38" i="2"/>
  <c r="BC38" i="2"/>
  <c r="BE36" i="2"/>
  <c r="BD36" i="2"/>
  <c r="BC36" i="2"/>
  <c r="BI34" i="2"/>
  <c r="BH34" i="2"/>
  <c r="BG34" i="2"/>
  <c r="BF34" i="2"/>
  <c r="BE34" i="2"/>
  <c r="BD34" i="2"/>
  <c r="BC34" i="2"/>
  <c r="BI30" i="2"/>
  <c r="BH30" i="2"/>
  <c r="BG30" i="2"/>
  <c r="BI26" i="2"/>
  <c r="BH26" i="2"/>
  <c r="BG26" i="2"/>
  <c r="BF26" i="2"/>
  <c r="BE26" i="2"/>
  <c r="BD26" i="2"/>
  <c r="BC26" i="2"/>
  <c r="BI22" i="2"/>
  <c r="BH22" i="2"/>
  <c r="BG22" i="2"/>
  <c r="BF22" i="2"/>
  <c r="BE22" i="2"/>
  <c r="BD22" i="2"/>
  <c r="BC22" i="2"/>
  <c r="BE20" i="2"/>
  <c r="BD20" i="2"/>
  <c r="BC20" i="2"/>
  <c r="BI14" i="2"/>
  <c r="BH14" i="2"/>
  <c r="BG14" i="2"/>
  <c r="BF14" i="2"/>
  <c r="BE14" i="2"/>
  <c r="BD14" i="2"/>
  <c r="BC14" i="2"/>
  <c r="AR1826" i="2"/>
  <c r="AQ1826" i="2"/>
  <c r="AP1826" i="2"/>
  <c r="AO1826" i="2"/>
  <c r="AN1826" i="2"/>
  <c r="AM1826" i="2"/>
  <c r="AL1826" i="2"/>
  <c r="AR1810" i="2"/>
  <c r="AQ1810" i="2"/>
  <c r="AP1810" i="2"/>
  <c r="AO1810" i="2"/>
  <c r="AN1810" i="2"/>
  <c r="AM1810" i="2"/>
  <c r="AL1810" i="2"/>
  <c r="AT1802" i="2"/>
  <c r="AS1802" i="2"/>
  <c r="AR1802" i="2"/>
  <c r="AQ1802" i="2"/>
  <c r="AP1802" i="2"/>
  <c r="AO1802" i="2"/>
  <c r="AN1802" i="2"/>
  <c r="AM1802" i="2"/>
  <c r="AL1802" i="2"/>
  <c r="AT1794" i="2"/>
  <c r="AS1794" i="2"/>
  <c r="AR1794" i="2"/>
  <c r="AQ1794" i="2"/>
  <c r="AP1794" i="2"/>
  <c r="AO1794" i="2"/>
  <c r="AN1794" i="2"/>
  <c r="AM1794" i="2"/>
  <c r="AL1794" i="2"/>
  <c r="AO1791" i="2"/>
  <c r="AN1791" i="2"/>
  <c r="AM1791" i="2"/>
  <c r="AL1791" i="2"/>
  <c r="AT1786" i="2"/>
  <c r="AS1786" i="2"/>
  <c r="AR1786" i="2"/>
  <c r="AQ1786" i="2"/>
  <c r="AP1786" i="2"/>
  <c r="AO1786" i="2"/>
  <c r="AN1786" i="2"/>
  <c r="AM1786" i="2"/>
  <c r="AL1786" i="2"/>
  <c r="AT1778" i="2"/>
  <c r="AS1778" i="2"/>
  <c r="AR1778" i="2"/>
  <c r="AQ1778" i="2"/>
  <c r="AP1778" i="2"/>
  <c r="AO1778" i="2"/>
  <c r="AN1778" i="2"/>
  <c r="AM1778" i="2"/>
  <c r="AL1778" i="2"/>
  <c r="AT1770" i="2"/>
  <c r="AS1770" i="2"/>
  <c r="AR1770" i="2"/>
  <c r="AQ1770" i="2"/>
  <c r="AP1770" i="2"/>
  <c r="AO1770" i="2"/>
  <c r="AN1770" i="2"/>
  <c r="AM1770" i="2"/>
  <c r="AL1770" i="2"/>
  <c r="AT1762" i="2"/>
  <c r="AS1762" i="2"/>
  <c r="AR1762" i="2"/>
  <c r="AQ1762" i="2"/>
  <c r="AP1762" i="2"/>
  <c r="AO1762" i="2"/>
  <c r="AN1762" i="2"/>
  <c r="AM1762" i="2"/>
  <c r="AL1762" i="2"/>
  <c r="AT1750" i="2"/>
  <c r="AS1750" i="2"/>
  <c r="AR1750" i="2"/>
  <c r="AQ1750" i="2"/>
  <c r="AP1750" i="2"/>
  <c r="AO1750" i="2"/>
  <c r="AN1750" i="2"/>
  <c r="AM1750" i="2"/>
  <c r="AL1750" i="2"/>
  <c r="AT1742" i="2"/>
  <c r="AS1742" i="2"/>
  <c r="AR1742" i="2"/>
  <c r="AQ1742" i="2"/>
  <c r="AP1742" i="2"/>
  <c r="AO1742" i="2"/>
  <c r="AN1742" i="2"/>
  <c r="AM1742" i="2"/>
  <c r="AL1742" i="2"/>
  <c r="AT1734" i="2"/>
  <c r="AS1734" i="2"/>
  <c r="AR1734" i="2"/>
  <c r="AQ1734" i="2"/>
  <c r="AP1734" i="2"/>
  <c r="AO1734" i="2"/>
  <c r="AN1734" i="2"/>
  <c r="AM1734" i="2"/>
  <c r="AL1734" i="2"/>
  <c r="AT1726" i="2"/>
  <c r="AS1726" i="2"/>
  <c r="AR1726" i="2"/>
  <c r="AQ1726" i="2"/>
  <c r="AP1726" i="2"/>
  <c r="AO1726" i="2"/>
  <c r="AN1726" i="2"/>
  <c r="AM1726" i="2"/>
  <c r="AL1726" i="2"/>
  <c r="AT1718" i="2"/>
  <c r="AS1718" i="2"/>
  <c r="AR1718" i="2"/>
  <c r="AQ1718" i="2"/>
  <c r="AP1718" i="2"/>
  <c r="AO1718" i="2"/>
  <c r="AN1718" i="2"/>
  <c r="AM1718" i="2"/>
  <c r="AL1718" i="2"/>
  <c r="AT1710" i="2"/>
  <c r="AS1710" i="2"/>
  <c r="AR1710" i="2"/>
  <c r="AQ1710" i="2"/>
  <c r="AP1710" i="2"/>
  <c r="AO1710" i="2"/>
  <c r="AN1710" i="2"/>
  <c r="AM1710" i="2"/>
  <c r="AL1710" i="2"/>
  <c r="AN1702" i="2"/>
  <c r="AM1702" i="2"/>
  <c r="AL1702" i="2"/>
  <c r="AT1702" i="2"/>
  <c r="AS1702" i="2"/>
  <c r="AR1702" i="2"/>
  <c r="AQ1702" i="2"/>
  <c r="AP1702" i="2"/>
  <c r="AO1702" i="2"/>
  <c r="AT1694" i="2"/>
  <c r="AS1694" i="2"/>
  <c r="AR1694" i="2"/>
  <c r="AQ1694" i="2"/>
  <c r="AP1694" i="2"/>
  <c r="AO1694" i="2"/>
  <c r="AN1694" i="2"/>
  <c r="AM1694" i="2"/>
  <c r="AL1694" i="2"/>
  <c r="AT1686" i="2"/>
  <c r="AS1686" i="2"/>
  <c r="AR1686" i="2"/>
  <c r="AQ1686" i="2"/>
  <c r="AP1686" i="2"/>
  <c r="AO1686" i="2"/>
  <c r="AN1686" i="2"/>
  <c r="AM1686" i="2"/>
  <c r="AL1686" i="2"/>
  <c r="AT1676" i="2"/>
  <c r="AS1676" i="2"/>
  <c r="AR1676" i="2"/>
  <c r="AQ1676" i="2"/>
  <c r="AP1676" i="2"/>
  <c r="AO1676" i="2"/>
  <c r="AN1676" i="2"/>
  <c r="AM1676" i="2"/>
  <c r="AL1676" i="2"/>
  <c r="AT1668" i="2"/>
  <c r="AS1668" i="2"/>
  <c r="AR1668" i="2"/>
  <c r="AQ1668" i="2"/>
  <c r="AP1668" i="2"/>
  <c r="AO1668" i="2"/>
  <c r="AN1668" i="2"/>
  <c r="AM1668" i="2"/>
  <c r="AL1668" i="2"/>
  <c r="AT1660" i="2"/>
  <c r="AS1660" i="2"/>
  <c r="AR1660" i="2"/>
  <c r="AQ1660" i="2"/>
  <c r="AP1660" i="2"/>
  <c r="AO1660" i="2"/>
  <c r="AN1660" i="2"/>
  <c r="AM1660" i="2"/>
  <c r="AL1660" i="2"/>
  <c r="AN1643" i="2"/>
  <c r="AM1643" i="2"/>
  <c r="AL1643" i="2"/>
  <c r="AQ1534" i="2"/>
  <c r="AP1534" i="2"/>
  <c r="AO1534" i="2"/>
  <c r="AN1534" i="2"/>
  <c r="AM1534" i="2"/>
  <c r="AL1534" i="2"/>
  <c r="AQ1518" i="2"/>
  <c r="AP1518" i="2"/>
  <c r="AO1518" i="2"/>
  <c r="AN1518" i="2"/>
  <c r="AM1518" i="2"/>
  <c r="AL1518" i="2"/>
  <c r="AI1491" i="2"/>
  <c r="AJ1491" i="2"/>
  <c r="AT1416" i="2"/>
  <c r="AS1416" i="2"/>
  <c r="AR1416" i="2"/>
  <c r="AQ1416" i="2"/>
  <c r="AP1416" i="2"/>
  <c r="AO1416" i="2"/>
  <c r="AN1416" i="2"/>
  <c r="AM1416" i="2"/>
  <c r="AL1416" i="2"/>
  <c r="BK74" i="2"/>
  <c r="BJ74" i="2"/>
  <c r="BI74" i="2"/>
  <c r="BH74" i="2"/>
  <c r="BG74" i="2"/>
  <c r="BF74" i="2"/>
  <c r="BE74" i="2"/>
  <c r="BD74" i="2"/>
  <c r="BC74" i="2"/>
  <c r="BK70" i="2"/>
  <c r="BG68" i="2"/>
  <c r="BF68" i="2"/>
  <c r="BE68" i="2"/>
  <c r="BD68" i="2"/>
  <c r="BC68" i="2"/>
  <c r="BK66" i="2"/>
  <c r="BJ66" i="2"/>
  <c r="BI66" i="2"/>
  <c r="BH66" i="2"/>
  <c r="BG66" i="2"/>
  <c r="BF66" i="2"/>
  <c r="BE66" i="2"/>
  <c r="BD66" i="2"/>
  <c r="BC66" i="2"/>
  <c r="BK62" i="2"/>
  <c r="BJ62" i="2"/>
  <c r="BI62" i="2"/>
  <c r="BH62" i="2"/>
  <c r="BG62" i="2"/>
  <c r="BF62" i="2"/>
  <c r="BE62" i="2"/>
  <c r="BD62" i="2"/>
  <c r="BC62" i="2"/>
  <c r="BF20" i="2"/>
  <c r="BG17" i="2"/>
  <c r="BF17" i="2"/>
  <c r="BE17" i="2"/>
  <c r="BD17" i="2"/>
  <c r="BC17" i="2"/>
  <c r="BK15" i="2"/>
  <c r="BJ15" i="2"/>
  <c r="BI15" i="2"/>
  <c r="BH15" i="2"/>
  <c r="BG15" i="2"/>
  <c r="BF15" i="2"/>
  <c r="BE15" i="2"/>
  <c r="BD15" i="2"/>
  <c r="BC15" i="2"/>
  <c r="AT1801" i="2"/>
  <c r="AS1801" i="2"/>
  <c r="AR1801" i="2"/>
  <c r="AQ1801" i="2"/>
  <c r="AP1801" i="2"/>
  <c r="AO1801" i="2"/>
  <c r="AN1801" i="2"/>
  <c r="AM1801" i="2"/>
  <c r="AL1801" i="2"/>
  <c r="AT1793" i="2"/>
  <c r="AS1793" i="2"/>
  <c r="AR1793" i="2"/>
  <c r="AQ1793" i="2"/>
  <c r="AP1793" i="2"/>
  <c r="AO1793" i="2"/>
  <c r="AN1793" i="2"/>
  <c r="AM1793" i="2"/>
  <c r="AL1793" i="2"/>
  <c r="AT1785" i="2"/>
  <c r="AS1785" i="2"/>
  <c r="AR1785" i="2"/>
  <c r="AQ1785" i="2"/>
  <c r="AP1785" i="2"/>
  <c r="AO1785" i="2"/>
  <c r="AN1785" i="2"/>
  <c r="AM1785" i="2"/>
  <c r="AL1785" i="2"/>
  <c r="AT1777" i="2"/>
  <c r="AS1777" i="2"/>
  <c r="AR1777" i="2"/>
  <c r="AQ1777" i="2"/>
  <c r="AP1777" i="2"/>
  <c r="AO1777" i="2"/>
  <c r="AN1777" i="2"/>
  <c r="AM1777" i="2"/>
  <c r="AL1777" i="2"/>
  <c r="AT1769" i="2"/>
  <c r="AS1769" i="2"/>
  <c r="AR1769" i="2"/>
  <c r="AQ1769" i="2"/>
  <c r="AP1769" i="2"/>
  <c r="AO1769" i="2"/>
  <c r="AN1769" i="2"/>
  <c r="AM1769" i="2"/>
  <c r="AL1769" i="2"/>
  <c r="AT1761" i="2"/>
  <c r="AS1761" i="2"/>
  <c r="AR1761" i="2"/>
  <c r="AQ1761" i="2"/>
  <c r="AP1761" i="2"/>
  <c r="AO1761" i="2"/>
  <c r="AN1761" i="2"/>
  <c r="AM1761" i="2"/>
  <c r="AL1761" i="2"/>
  <c r="AT1751" i="2"/>
  <c r="AS1751" i="2"/>
  <c r="AR1751" i="2"/>
  <c r="AQ1751" i="2"/>
  <c r="AP1751" i="2"/>
  <c r="AO1751" i="2"/>
  <c r="AN1751" i="2"/>
  <c r="AM1751" i="2"/>
  <c r="AL1751" i="2"/>
  <c r="AT1743" i="2"/>
  <c r="AS1743" i="2"/>
  <c r="AR1743" i="2"/>
  <c r="AQ1743" i="2"/>
  <c r="AP1743" i="2"/>
  <c r="AO1743" i="2"/>
  <c r="AN1743" i="2"/>
  <c r="AM1743" i="2"/>
  <c r="AL1743" i="2"/>
  <c r="AT1735" i="2"/>
  <c r="AS1735" i="2"/>
  <c r="AR1735" i="2"/>
  <c r="AQ1735" i="2"/>
  <c r="AP1735" i="2"/>
  <c r="AO1735" i="2"/>
  <c r="AN1735" i="2"/>
  <c r="AM1735" i="2"/>
  <c r="AL1735" i="2"/>
  <c r="AT1727" i="2"/>
  <c r="AS1727" i="2"/>
  <c r="AR1727" i="2"/>
  <c r="AQ1727" i="2"/>
  <c r="AP1727" i="2"/>
  <c r="AO1727" i="2"/>
  <c r="AN1727" i="2"/>
  <c r="AM1727" i="2"/>
  <c r="AL1727" i="2"/>
  <c r="AN1719" i="2"/>
  <c r="AM1719" i="2"/>
  <c r="AL1719" i="2"/>
  <c r="AT1719" i="2"/>
  <c r="AS1719" i="2"/>
  <c r="AR1719" i="2"/>
  <c r="AQ1719" i="2"/>
  <c r="AP1719" i="2"/>
  <c r="AO1719" i="2"/>
  <c r="AT1711" i="2"/>
  <c r="AS1711" i="2"/>
  <c r="AR1711" i="2"/>
  <c r="AQ1711" i="2"/>
  <c r="AP1711" i="2"/>
  <c r="AO1711" i="2"/>
  <c r="AN1711" i="2"/>
  <c r="AM1711" i="2"/>
  <c r="AL1711" i="2"/>
  <c r="AT1703" i="2"/>
  <c r="AS1703" i="2"/>
  <c r="AR1703" i="2"/>
  <c r="AQ1703" i="2"/>
  <c r="AP1703" i="2"/>
  <c r="AO1703" i="2"/>
  <c r="AN1703" i="2"/>
  <c r="AM1703" i="2"/>
  <c r="AL1703" i="2"/>
  <c r="AT1695" i="2"/>
  <c r="AS1695" i="2"/>
  <c r="AR1695" i="2"/>
  <c r="AQ1695" i="2"/>
  <c r="AP1695" i="2"/>
  <c r="AO1695" i="2"/>
  <c r="AN1695" i="2"/>
  <c r="AM1695" i="2"/>
  <c r="AL1695" i="2"/>
  <c r="AT1687" i="2"/>
  <c r="AS1687" i="2"/>
  <c r="AR1687" i="2"/>
  <c r="AQ1687" i="2"/>
  <c r="AP1687" i="2"/>
  <c r="AO1687" i="2"/>
  <c r="AN1687" i="2"/>
  <c r="AM1687" i="2"/>
  <c r="AL1687" i="2"/>
  <c r="AT1679" i="2"/>
  <c r="AS1679" i="2"/>
  <c r="AR1679" i="2"/>
  <c r="AQ1679" i="2"/>
  <c r="AP1679" i="2"/>
  <c r="AO1679" i="2"/>
  <c r="AN1679" i="2"/>
  <c r="AM1679" i="2"/>
  <c r="AL1679" i="2"/>
  <c r="AT1671" i="2"/>
  <c r="AS1671" i="2"/>
  <c r="AR1671" i="2"/>
  <c r="AQ1671" i="2"/>
  <c r="AP1671" i="2"/>
  <c r="AO1671" i="2"/>
  <c r="AN1671" i="2"/>
  <c r="AM1671" i="2"/>
  <c r="AL1671" i="2"/>
  <c r="AT1663" i="2"/>
  <c r="AS1663" i="2"/>
  <c r="AR1663" i="2"/>
  <c r="AQ1663" i="2"/>
  <c r="AP1663" i="2"/>
  <c r="AO1663" i="2"/>
  <c r="AN1663" i="2"/>
  <c r="AM1663" i="2"/>
  <c r="AL1663" i="2"/>
  <c r="AT1553" i="2"/>
  <c r="AS1553" i="2"/>
  <c r="AR1553" i="2"/>
  <c r="AQ1553" i="2"/>
  <c r="AP1553" i="2"/>
  <c r="AO1553" i="2"/>
  <c r="AN1553" i="2"/>
  <c r="AM1553" i="2"/>
  <c r="AL1553" i="2"/>
  <c r="AT1537" i="2"/>
  <c r="AS1537" i="2"/>
  <c r="AR1537" i="2"/>
  <c r="AQ1537" i="2"/>
  <c r="AP1537" i="2"/>
  <c r="AO1537" i="2"/>
  <c r="AN1537" i="2"/>
  <c r="AM1537" i="2"/>
  <c r="AL1537" i="2"/>
  <c r="AT1408" i="2"/>
  <c r="AS1408" i="2"/>
  <c r="AR1408" i="2"/>
  <c r="AQ1408" i="2"/>
  <c r="AP1408" i="2"/>
  <c r="AO1408" i="2"/>
  <c r="AN1408" i="2"/>
  <c r="AM1408" i="2"/>
  <c r="AL1408" i="2"/>
  <c r="BH72" i="2"/>
  <c r="BG72" i="2"/>
  <c r="BF72" i="2"/>
  <c r="BE72" i="2"/>
  <c r="BD72" i="2"/>
  <c r="BC72" i="2"/>
  <c r="BH19" i="2"/>
  <c r="BG19" i="2"/>
  <c r="BF19" i="2"/>
  <c r="BE19" i="2"/>
  <c r="BD19" i="2"/>
  <c r="BC19" i="2"/>
  <c r="BH17" i="2"/>
  <c r="AT1832" i="2"/>
  <c r="AS1832" i="2"/>
  <c r="AR1832" i="2"/>
  <c r="AQ1832" i="2"/>
  <c r="AP1832" i="2"/>
  <c r="AO1832" i="2"/>
  <c r="AN1832" i="2"/>
  <c r="AM1832" i="2"/>
  <c r="AL1832" i="2"/>
  <c r="AT1830" i="2"/>
  <c r="AS1830" i="2"/>
  <c r="AR1830" i="2"/>
  <c r="AQ1830" i="2"/>
  <c r="AP1830" i="2"/>
  <c r="AO1830" i="2"/>
  <c r="AN1830" i="2"/>
  <c r="AM1830" i="2"/>
  <c r="AL1830" i="2"/>
  <c r="AT1828" i="2"/>
  <c r="AS1828" i="2"/>
  <c r="AR1828" i="2"/>
  <c r="AQ1828" i="2"/>
  <c r="AP1828" i="2"/>
  <c r="AO1828" i="2"/>
  <c r="AN1828" i="2"/>
  <c r="AM1828" i="2"/>
  <c r="AL1828" i="2"/>
  <c r="AT1826" i="2"/>
  <c r="AT1824" i="2"/>
  <c r="AO1823" i="2"/>
  <c r="AN1823" i="2"/>
  <c r="AM1823" i="2"/>
  <c r="AL1823" i="2"/>
  <c r="AT1822" i="2"/>
  <c r="AS1822" i="2"/>
  <c r="AR1822" i="2"/>
  <c r="AQ1822" i="2"/>
  <c r="AP1822" i="2"/>
  <c r="AO1822" i="2"/>
  <c r="AN1822" i="2"/>
  <c r="AM1822" i="2"/>
  <c r="AL1822" i="2"/>
  <c r="AT1820" i="2"/>
  <c r="AS1820" i="2"/>
  <c r="AR1820" i="2"/>
  <c r="AQ1820" i="2"/>
  <c r="AP1820" i="2"/>
  <c r="AO1820" i="2"/>
  <c r="AN1820" i="2"/>
  <c r="AM1820" i="2"/>
  <c r="AL1820" i="2"/>
  <c r="AT1818" i="2"/>
  <c r="AS1818" i="2"/>
  <c r="AR1818" i="2"/>
  <c r="AQ1818" i="2"/>
  <c r="AP1818" i="2"/>
  <c r="AO1818" i="2"/>
  <c r="AN1818" i="2"/>
  <c r="AM1818" i="2"/>
  <c r="AL1818" i="2"/>
  <c r="AT1816" i="2"/>
  <c r="AS1816" i="2"/>
  <c r="AR1816" i="2"/>
  <c r="AQ1816" i="2"/>
  <c r="AP1816" i="2"/>
  <c r="AO1816" i="2"/>
  <c r="AT1814" i="2"/>
  <c r="AS1814" i="2"/>
  <c r="AR1814" i="2"/>
  <c r="AQ1814" i="2"/>
  <c r="AP1814" i="2"/>
  <c r="AO1814" i="2"/>
  <c r="AN1814" i="2"/>
  <c r="AM1814" i="2"/>
  <c r="AL1814" i="2"/>
  <c r="AT1812" i="2"/>
  <c r="AS1812" i="2"/>
  <c r="AR1812" i="2"/>
  <c r="AQ1812" i="2"/>
  <c r="AP1812" i="2"/>
  <c r="AO1812" i="2"/>
  <c r="AN1812" i="2"/>
  <c r="AM1812" i="2"/>
  <c r="AL1812" i="2"/>
  <c r="AT1810" i="2"/>
  <c r="AS1810" i="2"/>
  <c r="AT1808" i="2"/>
  <c r="AS1808" i="2"/>
  <c r="AR1808" i="2"/>
  <c r="AQ1808" i="2"/>
  <c r="AP1808" i="2"/>
  <c r="AO1808" i="2"/>
  <c r="AN1808" i="2"/>
  <c r="AM1808" i="2"/>
  <c r="AL1808" i="2"/>
  <c r="AT1806" i="2"/>
  <c r="AT1800" i="2"/>
  <c r="AS1800" i="2"/>
  <c r="AR1800" i="2"/>
  <c r="AQ1800" i="2"/>
  <c r="AP1800" i="2"/>
  <c r="AO1800" i="2"/>
  <c r="AN1800" i="2"/>
  <c r="AM1800" i="2"/>
  <c r="AL1800" i="2"/>
  <c r="AT1792" i="2"/>
  <c r="AS1792" i="2"/>
  <c r="AR1792" i="2"/>
  <c r="AQ1792" i="2"/>
  <c r="AP1792" i="2"/>
  <c r="AO1792" i="2"/>
  <c r="AN1792" i="2"/>
  <c r="AM1792" i="2"/>
  <c r="AL1792" i="2"/>
  <c r="AT1784" i="2"/>
  <c r="AS1784" i="2"/>
  <c r="AR1784" i="2"/>
  <c r="AQ1784" i="2"/>
  <c r="AP1784" i="2"/>
  <c r="AO1784" i="2"/>
  <c r="AN1784" i="2"/>
  <c r="AM1784" i="2"/>
  <c r="AL1784" i="2"/>
  <c r="AT1776" i="2"/>
  <c r="AS1776" i="2"/>
  <c r="AR1776" i="2"/>
  <c r="AQ1776" i="2"/>
  <c r="AP1776" i="2"/>
  <c r="AO1776" i="2"/>
  <c r="AN1776" i="2"/>
  <c r="AM1776" i="2"/>
  <c r="AL1776" i="2"/>
  <c r="AT1768" i="2"/>
  <c r="AS1768" i="2"/>
  <c r="AR1768" i="2"/>
  <c r="AQ1768" i="2"/>
  <c r="AP1768" i="2"/>
  <c r="AO1768" i="2"/>
  <c r="AN1768" i="2"/>
  <c r="AM1768" i="2"/>
  <c r="AL1768" i="2"/>
  <c r="AT1760" i="2"/>
  <c r="AS1760" i="2"/>
  <c r="AR1760" i="2"/>
  <c r="AQ1760" i="2"/>
  <c r="AP1760" i="2"/>
  <c r="AO1760" i="2"/>
  <c r="AN1760" i="2"/>
  <c r="AM1760" i="2"/>
  <c r="AL1760" i="2"/>
  <c r="AT1752" i="2"/>
  <c r="AS1752" i="2"/>
  <c r="AR1752" i="2"/>
  <c r="AQ1752" i="2"/>
  <c r="AP1752" i="2"/>
  <c r="AO1752" i="2"/>
  <c r="AN1752" i="2"/>
  <c r="AM1752" i="2"/>
  <c r="AL1752" i="2"/>
  <c r="AT1744" i="2"/>
  <c r="AS1744" i="2"/>
  <c r="AR1744" i="2"/>
  <c r="AQ1744" i="2"/>
  <c r="AP1744" i="2"/>
  <c r="AO1744" i="2"/>
  <c r="AN1744" i="2"/>
  <c r="AM1744" i="2"/>
  <c r="AL1744" i="2"/>
  <c r="AT1736" i="2"/>
  <c r="AS1736" i="2"/>
  <c r="AR1736" i="2"/>
  <c r="AQ1736" i="2"/>
  <c r="AP1736" i="2"/>
  <c r="AO1736" i="2"/>
  <c r="AN1736" i="2"/>
  <c r="AM1736" i="2"/>
  <c r="AL1736" i="2"/>
  <c r="AT1728" i="2"/>
  <c r="AS1728" i="2"/>
  <c r="AR1728" i="2"/>
  <c r="AQ1728" i="2"/>
  <c r="AP1728" i="2"/>
  <c r="AO1728" i="2"/>
  <c r="AN1728" i="2"/>
  <c r="AM1728" i="2"/>
  <c r="AL1728" i="2"/>
  <c r="AT1720" i="2"/>
  <c r="AS1720" i="2"/>
  <c r="AR1720" i="2"/>
  <c r="AQ1720" i="2"/>
  <c r="AP1720" i="2"/>
  <c r="AO1720" i="2"/>
  <c r="AN1720" i="2"/>
  <c r="AM1720" i="2"/>
  <c r="AL1720" i="2"/>
  <c r="AT1712" i="2"/>
  <c r="AS1712" i="2"/>
  <c r="AR1712" i="2"/>
  <c r="AQ1712" i="2"/>
  <c r="AP1712" i="2"/>
  <c r="AO1712" i="2"/>
  <c r="AN1712" i="2"/>
  <c r="AM1712" i="2"/>
  <c r="AL1712" i="2"/>
  <c r="AT1704" i="2"/>
  <c r="AS1704" i="2"/>
  <c r="AR1704" i="2"/>
  <c r="AQ1704" i="2"/>
  <c r="AP1704" i="2"/>
  <c r="AO1704" i="2"/>
  <c r="AN1704" i="2"/>
  <c r="AM1704" i="2"/>
  <c r="AL1704" i="2"/>
  <c r="AT1696" i="2"/>
  <c r="AT1688" i="2"/>
  <c r="AS1688" i="2"/>
  <c r="AR1688" i="2"/>
  <c r="AQ1688" i="2"/>
  <c r="AP1688" i="2"/>
  <c r="AO1688" i="2"/>
  <c r="AN1688" i="2"/>
  <c r="AM1688" i="2"/>
  <c r="AL1688" i="2"/>
  <c r="AT1682" i="2"/>
  <c r="AS1682" i="2"/>
  <c r="AR1682" i="2"/>
  <c r="AQ1682" i="2"/>
  <c r="AP1682" i="2"/>
  <c r="AO1682" i="2"/>
  <c r="AN1682" i="2"/>
  <c r="AM1682" i="2"/>
  <c r="AL1682" i="2"/>
  <c r="AT1674" i="2"/>
  <c r="AS1674" i="2"/>
  <c r="AR1674" i="2"/>
  <c r="AQ1674" i="2"/>
  <c r="AP1674" i="2"/>
  <c r="AO1674" i="2"/>
  <c r="AN1674" i="2"/>
  <c r="AM1674" i="2"/>
  <c r="AL1674" i="2"/>
  <c r="AT1666" i="2"/>
  <c r="AS1666" i="2"/>
  <c r="AR1666" i="2"/>
  <c r="AQ1666" i="2"/>
  <c r="AP1666" i="2"/>
  <c r="AO1666" i="2"/>
  <c r="AN1666" i="2"/>
  <c r="AM1666" i="2"/>
  <c r="AL1666" i="2"/>
  <c r="AT1658" i="2"/>
  <c r="AS1658" i="2"/>
  <c r="AR1658" i="2"/>
  <c r="AQ1658" i="2"/>
  <c r="AP1658" i="2"/>
  <c r="AO1658" i="2"/>
  <c r="AN1658" i="2"/>
  <c r="AM1658" i="2"/>
  <c r="AL1658" i="2"/>
  <c r="AI1508" i="2"/>
  <c r="AJ1508" i="2"/>
  <c r="AI1500" i="2"/>
  <c r="AJ1500" i="2"/>
  <c r="AT1400" i="2"/>
  <c r="AS1400" i="2"/>
  <c r="AR1400" i="2"/>
  <c r="AQ1400" i="2"/>
  <c r="AP1400" i="2"/>
  <c r="AO1400" i="2"/>
  <c r="AN1400" i="2"/>
  <c r="AM1400" i="2"/>
  <c r="AL1400" i="2"/>
  <c r="AT1799" i="2"/>
  <c r="AS1799" i="2"/>
  <c r="AR1799" i="2"/>
  <c r="AQ1799" i="2"/>
  <c r="AP1799" i="2"/>
  <c r="AO1799" i="2"/>
  <c r="AN1799" i="2"/>
  <c r="AM1799" i="2"/>
  <c r="AL1799" i="2"/>
  <c r="AT1791" i="2"/>
  <c r="AS1791" i="2"/>
  <c r="AR1791" i="2"/>
  <c r="AQ1791" i="2"/>
  <c r="AP1791" i="2"/>
  <c r="AT1783" i="2"/>
  <c r="AS1783" i="2"/>
  <c r="AR1783" i="2"/>
  <c r="AQ1783" i="2"/>
  <c r="AP1783" i="2"/>
  <c r="AO1783" i="2"/>
  <c r="AN1783" i="2"/>
  <c r="AM1783" i="2"/>
  <c r="AL1783" i="2"/>
  <c r="AT1775" i="2"/>
  <c r="AS1775" i="2"/>
  <c r="AR1775" i="2"/>
  <c r="AQ1775" i="2"/>
  <c r="AP1775" i="2"/>
  <c r="AO1775" i="2"/>
  <c r="AN1775" i="2"/>
  <c r="AM1775" i="2"/>
  <c r="AL1775" i="2"/>
  <c r="AT1767" i="2"/>
  <c r="AS1767" i="2"/>
  <c r="AR1767" i="2"/>
  <c r="AQ1767" i="2"/>
  <c r="AP1767" i="2"/>
  <c r="AO1767" i="2"/>
  <c r="AN1767" i="2"/>
  <c r="AM1767" i="2"/>
  <c r="AL1767" i="2"/>
  <c r="AT1759" i="2"/>
  <c r="AS1759" i="2"/>
  <c r="AR1759" i="2"/>
  <c r="AQ1759" i="2"/>
  <c r="AP1759" i="2"/>
  <c r="AO1759" i="2"/>
  <c r="AN1759" i="2"/>
  <c r="AM1759" i="2"/>
  <c r="AL1759" i="2"/>
  <c r="AT1753" i="2"/>
  <c r="AS1753" i="2"/>
  <c r="AR1753" i="2"/>
  <c r="AQ1753" i="2"/>
  <c r="AP1753" i="2"/>
  <c r="AO1753" i="2"/>
  <c r="AN1753" i="2"/>
  <c r="AM1753" i="2"/>
  <c r="AL1753" i="2"/>
  <c r="AT1745" i="2"/>
  <c r="AS1745" i="2"/>
  <c r="AR1745" i="2"/>
  <c r="AQ1745" i="2"/>
  <c r="AP1745" i="2"/>
  <c r="AO1745" i="2"/>
  <c r="AN1745" i="2"/>
  <c r="AM1745" i="2"/>
  <c r="AL1745" i="2"/>
  <c r="AT1737" i="2"/>
  <c r="AS1737" i="2"/>
  <c r="AR1737" i="2"/>
  <c r="AQ1737" i="2"/>
  <c r="AP1737" i="2"/>
  <c r="AO1737" i="2"/>
  <c r="AN1737" i="2"/>
  <c r="AM1737" i="2"/>
  <c r="AL1737" i="2"/>
  <c r="AN1729" i="2"/>
  <c r="AM1729" i="2"/>
  <c r="AL1729" i="2"/>
  <c r="AT1729" i="2"/>
  <c r="AS1729" i="2"/>
  <c r="AR1729" i="2"/>
  <c r="AQ1729" i="2"/>
  <c r="AP1729" i="2"/>
  <c r="AO1729" i="2"/>
  <c r="AT1721" i="2"/>
  <c r="AS1721" i="2"/>
  <c r="AR1721" i="2"/>
  <c r="AQ1721" i="2"/>
  <c r="AP1721" i="2"/>
  <c r="AO1721" i="2"/>
  <c r="AN1721" i="2"/>
  <c r="AM1721" i="2"/>
  <c r="AL1721" i="2"/>
  <c r="AT1713" i="2"/>
  <c r="AS1713" i="2"/>
  <c r="AR1713" i="2"/>
  <c r="AQ1713" i="2"/>
  <c r="AP1713" i="2"/>
  <c r="AO1713" i="2"/>
  <c r="AN1713" i="2"/>
  <c r="AM1713" i="2"/>
  <c r="AL1713" i="2"/>
  <c r="AT1705" i="2"/>
  <c r="AS1705" i="2"/>
  <c r="AR1705" i="2"/>
  <c r="AQ1705" i="2"/>
  <c r="AP1705" i="2"/>
  <c r="AO1705" i="2"/>
  <c r="AN1705" i="2"/>
  <c r="AM1705" i="2"/>
  <c r="AL1705" i="2"/>
  <c r="AT1697" i="2"/>
  <c r="AS1697" i="2"/>
  <c r="AR1697" i="2"/>
  <c r="AQ1697" i="2"/>
  <c r="AP1697" i="2"/>
  <c r="AO1697" i="2"/>
  <c r="AN1697" i="2"/>
  <c r="AM1697" i="2"/>
  <c r="AL1697" i="2"/>
  <c r="AT1689" i="2"/>
  <c r="AS1689" i="2"/>
  <c r="AR1689" i="2"/>
  <c r="AQ1689" i="2"/>
  <c r="AP1689" i="2"/>
  <c r="AO1689" i="2"/>
  <c r="AN1689" i="2"/>
  <c r="AM1689" i="2"/>
  <c r="AL1689" i="2"/>
  <c r="AT1677" i="2"/>
  <c r="AS1677" i="2"/>
  <c r="AR1677" i="2"/>
  <c r="AQ1677" i="2"/>
  <c r="AP1677" i="2"/>
  <c r="AO1677" i="2"/>
  <c r="AN1677" i="2"/>
  <c r="AM1677" i="2"/>
  <c r="AL1677" i="2"/>
  <c r="AT1669" i="2"/>
  <c r="AS1669" i="2"/>
  <c r="AR1669" i="2"/>
  <c r="AQ1669" i="2"/>
  <c r="AP1669" i="2"/>
  <c r="AO1669" i="2"/>
  <c r="AN1669" i="2"/>
  <c r="AM1669" i="2"/>
  <c r="AL1669" i="2"/>
  <c r="AT1661" i="2"/>
  <c r="AS1661" i="2"/>
  <c r="AR1661" i="2"/>
  <c r="AQ1661" i="2"/>
  <c r="AP1661" i="2"/>
  <c r="AO1661" i="2"/>
  <c r="AN1661" i="2"/>
  <c r="AM1661" i="2"/>
  <c r="AL1661" i="2"/>
  <c r="AT1557" i="2"/>
  <c r="AS1557" i="2"/>
  <c r="AR1557" i="2"/>
  <c r="AQ1557" i="2"/>
  <c r="AP1557" i="2"/>
  <c r="AO1557" i="2"/>
  <c r="AN1557" i="2"/>
  <c r="AM1557" i="2"/>
  <c r="AL1557" i="2"/>
  <c r="AT1541" i="2"/>
  <c r="AS1541" i="2"/>
  <c r="AR1541" i="2"/>
  <c r="AQ1541" i="2"/>
  <c r="AP1541" i="2"/>
  <c r="AO1541" i="2"/>
  <c r="AN1541" i="2"/>
  <c r="AM1541" i="2"/>
  <c r="AL1541" i="2"/>
  <c r="AT1456" i="2"/>
  <c r="AS1456" i="2"/>
  <c r="AR1456" i="2"/>
  <c r="AQ1456" i="2"/>
  <c r="AP1456" i="2"/>
  <c r="AO1456" i="2"/>
  <c r="AN1456" i="2"/>
  <c r="AM1456" i="2"/>
  <c r="AL1456" i="2"/>
  <c r="AT1392" i="2"/>
  <c r="AS1392" i="2"/>
  <c r="AR1392" i="2"/>
  <c r="AQ1392" i="2"/>
  <c r="AP1392" i="2"/>
  <c r="AO1392" i="2"/>
  <c r="AN1392" i="2"/>
  <c r="AM1392" i="2"/>
  <c r="AL1392" i="2"/>
  <c r="AP1649" i="2"/>
  <c r="AO1649" i="2"/>
  <c r="AN1649" i="2"/>
  <c r="AM1649" i="2"/>
  <c r="AL1649" i="2"/>
  <c r="AP1633" i="2"/>
  <c r="AO1633" i="2"/>
  <c r="AN1633" i="2"/>
  <c r="AM1633" i="2"/>
  <c r="AL1633" i="2"/>
  <c r="AP1601" i="2"/>
  <c r="AO1601" i="2"/>
  <c r="AN1601" i="2"/>
  <c r="AM1601" i="2"/>
  <c r="AL1601" i="2"/>
  <c r="AP1585" i="2"/>
  <c r="AO1585" i="2"/>
  <c r="AN1585" i="2"/>
  <c r="AM1585" i="2"/>
  <c r="AL1585" i="2"/>
  <c r="AP1569" i="2"/>
  <c r="AO1569" i="2"/>
  <c r="AN1569" i="2"/>
  <c r="AM1569" i="2"/>
  <c r="AL1569" i="2"/>
  <c r="AR1559" i="2"/>
  <c r="AR1555" i="2"/>
  <c r="AQ1555" i="2"/>
  <c r="AP1555" i="2"/>
  <c r="AO1555" i="2"/>
  <c r="AN1555" i="2"/>
  <c r="AM1555" i="2"/>
  <c r="AL1555" i="2"/>
  <c r="AR1551" i="2"/>
  <c r="AQ1551" i="2"/>
  <c r="AP1551" i="2"/>
  <c r="AO1551" i="2"/>
  <c r="AR1543" i="2"/>
  <c r="AQ1543" i="2"/>
  <c r="AP1543" i="2"/>
  <c r="AO1543" i="2"/>
  <c r="AN1543" i="2"/>
  <c r="AM1543" i="2"/>
  <c r="AL1543" i="2"/>
  <c r="AR1539" i="2"/>
  <c r="AQ1539" i="2"/>
  <c r="AP1539" i="2"/>
  <c r="AO1539" i="2"/>
  <c r="AN1539" i="2"/>
  <c r="AM1539" i="2"/>
  <c r="AL1539" i="2"/>
  <c r="AQ1529" i="2"/>
  <c r="AP1529" i="2"/>
  <c r="AO1529" i="2"/>
  <c r="AN1529" i="2"/>
  <c r="AM1529" i="2"/>
  <c r="AL1529" i="2"/>
  <c r="AQ1521" i="2"/>
  <c r="AP1521" i="2"/>
  <c r="AO1521" i="2"/>
  <c r="AN1521" i="2"/>
  <c r="AM1521" i="2"/>
  <c r="AL1521" i="2"/>
  <c r="AQ1507" i="2"/>
  <c r="AP1507" i="2"/>
  <c r="AO1507" i="2"/>
  <c r="AN1507" i="2"/>
  <c r="AM1507" i="2"/>
  <c r="AL1507" i="2"/>
  <c r="AQ1499" i="2"/>
  <c r="AP1499" i="2"/>
  <c r="AO1499" i="2"/>
  <c r="AN1499" i="2"/>
  <c r="AM1499" i="2"/>
  <c r="AL1499" i="2"/>
  <c r="AQ1497" i="2"/>
  <c r="AP1497" i="2"/>
  <c r="AO1497" i="2"/>
  <c r="AN1497" i="2"/>
  <c r="AM1497" i="2"/>
  <c r="AL1497" i="2"/>
  <c r="AQ1483" i="2"/>
  <c r="AP1483" i="2"/>
  <c r="AO1483" i="2"/>
  <c r="AN1483" i="2"/>
  <c r="AM1483" i="2"/>
  <c r="AL1483" i="2"/>
  <c r="AQ1481" i="2"/>
  <c r="AP1481" i="2"/>
  <c r="AO1481" i="2"/>
  <c r="AN1481" i="2"/>
  <c r="AM1481" i="2"/>
  <c r="AL1481" i="2"/>
  <c r="AQ1479" i="2"/>
  <c r="AP1479" i="2"/>
  <c r="AO1479" i="2"/>
  <c r="AN1479" i="2"/>
  <c r="AM1479" i="2"/>
  <c r="AL1479" i="2"/>
  <c r="AQ1477" i="2"/>
  <c r="AP1477" i="2"/>
  <c r="AO1477" i="2"/>
  <c r="AN1477" i="2"/>
  <c r="AM1477" i="2"/>
  <c r="AL1477" i="2"/>
  <c r="AQ1475" i="2"/>
  <c r="AP1475" i="2"/>
  <c r="AO1475" i="2"/>
  <c r="AN1475" i="2"/>
  <c r="AM1475" i="2"/>
  <c r="AL1475" i="2"/>
  <c r="AQ1473" i="2"/>
  <c r="AP1473" i="2"/>
  <c r="AO1473" i="2"/>
  <c r="AN1473" i="2"/>
  <c r="AM1473" i="2"/>
  <c r="AL1473" i="2"/>
  <c r="AQ1471" i="2"/>
  <c r="AP1471" i="2"/>
  <c r="AO1471" i="2"/>
  <c r="AN1471" i="2"/>
  <c r="AM1471" i="2"/>
  <c r="AL1471" i="2"/>
  <c r="AQ1469" i="2"/>
  <c r="AP1469" i="2"/>
  <c r="AO1469" i="2"/>
  <c r="AN1469" i="2"/>
  <c r="AM1469" i="2"/>
  <c r="AL1469" i="2"/>
  <c r="AQ1467" i="2"/>
  <c r="AP1467" i="2"/>
  <c r="AO1467" i="2"/>
  <c r="AN1467" i="2"/>
  <c r="AM1467" i="2"/>
  <c r="AL1467" i="2"/>
  <c r="AQ1465" i="2"/>
  <c r="AP1465" i="2"/>
  <c r="AO1465" i="2"/>
  <c r="AN1465" i="2"/>
  <c r="AM1465" i="2"/>
  <c r="AL1465" i="2"/>
  <c r="AQ1463" i="2"/>
  <c r="AP1463" i="2"/>
  <c r="AO1463" i="2"/>
  <c r="AN1463" i="2"/>
  <c r="AM1463" i="2"/>
  <c r="AL1463" i="2"/>
  <c r="AQ1461" i="2"/>
  <c r="AP1461" i="2"/>
  <c r="AO1461" i="2"/>
  <c r="AN1461" i="2"/>
  <c r="AM1461" i="2"/>
  <c r="AL1461" i="2"/>
  <c r="AQ1445" i="2"/>
  <c r="AQ1381" i="2"/>
  <c r="AT1343" i="2"/>
  <c r="AS1343" i="2"/>
  <c r="AR1343" i="2"/>
  <c r="AQ1343" i="2"/>
  <c r="AP1343" i="2"/>
  <c r="AO1343" i="2"/>
  <c r="AN1343" i="2"/>
  <c r="AM1343" i="2"/>
  <c r="AL1343" i="2"/>
  <c r="AI1123" i="2"/>
  <c r="AJ1123" i="2"/>
  <c r="AQ1652" i="2"/>
  <c r="AP1652" i="2"/>
  <c r="AO1652" i="2"/>
  <c r="AN1652" i="2"/>
  <c r="AM1652" i="2"/>
  <c r="AL1652" i="2"/>
  <c r="AQ1620" i="2"/>
  <c r="AP1620" i="2"/>
  <c r="AO1620" i="2"/>
  <c r="AN1620" i="2"/>
  <c r="AM1620" i="2"/>
  <c r="AL1620" i="2"/>
  <c r="AQ1604" i="2"/>
  <c r="AP1604" i="2"/>
  <c r="AO1604" i="2"/>
  <c r="AN1604" i="2"/>
  <c r="AM1604" i="2"/>
  <c r="AL1604" i="2"/>
  <c r="AQ1588" i="2"/>
  <c r="AP1588" i="2"/>
  <c r="AO1588" i="2"/>
  <c r="AN1588" i="2"/>
  <c r="AM1588" i="2"/>
  <c r="AL1588" i="2"/>
  <c r="AQ1580" i="2"/>
  <c r="AP1580" i="2"/>
  <c r="AO1580" i="2"/>
  <c r="AN1580" i="2"/>
  <c r="AM1580" i="2"/>
  <c r="AL1580" i="2"/>
  <c r="AS1567" i="2"/>
  <c r="AR1567" i="2"/>
  <c r="AQ1567" i="2"/>
  <c r="AP1567" i="2"/>
  <c r="AO1567" i="2"/>
  <c r="AS1563" i="2"/>
  <c r="AR1563" i="2"/>
  <c r="AQ1563" i="2"/>
  <c r="AP1563" i="2"/>
  <c r="AO1563" i="2"/>
  <c r="AN1563" i="2"/>
  <c r="AM1563" i="2"/>
  <c r="AL1563" i="2"/>
  <c r="AS1559" i="2"/>
  <c r="AS1555" i="2"/>
  <c r="AP1552" i="2"/>
  <c r="AO1552" i="2"/>
  <c r="AN1552" i="2"/>
  <c r="AM1552" i="2"/>
  <c r="AL1552" i="2"/>
  <c r="AS1551" i="2"/>
  <c r="AS1547" i="2"/>
  <c r="AR1547" i="2"/>
  <c r="AQ1547" i="2"/>
  <c r="AP1547" i="2"/>
  <c r="AO1547" i="2"/>
  <c r="AN1547" i="2"/>
  <c r="AM1547" i="2"/>
  <c r="AL1547" i="2"/>
  <c r="AS1543" i="2"/>
  <c r="AQ1542" i="2"/>
  <c r="AP1542" i="2"/>
  <c r="AO1542" i="2"/>
  <c r="AN1542" i="2"/>
  <c r="AM1542" i="2"/>
  <c r="AL1542" i="2"/>
  <c r="AS1539" i="2"/>
  <c r="AQ1532" i="2"/>
  <c r="AP1532" i="2"/>
  <c r="AO1532" i="2"/>
  <c r="AN1532" i="2"/>
  <c r="AM1532" i="2"/>
  <c r="AL1532" i="2"/>
  <c r="AQ1524" i="2"/>
  <c r="AP1524" i="2"/>
  <c r="AO1524" i="2"/>
  <c r="AN1524" i="2"/>
  <c r="AM1524" i="2"/>
  <c r="AL1524" i="2"/>
  <c r="AQ1516" i="2"/>
  <c r="AP1516" i="2"/>
  <c r="AO1516" i="2"/>
  <c r="AN1516" i="2"/>
  <c r="AM1516" i="2"/>
  <c r="AL1516" i="2"/>
  <c r="AQ1514" i="2"/>
  <c r="AP1514" i="2"/>
  <c r="AO1514" i="2"/>
  <c r="AN1514" i="2"/>
  <c r="AM1514" i="2"/>
  <c r="AL1514" i="2"/>
  <c r="AQ1506" i="2"/>
  <c r="AP1506" i="2"/>
  <c r="AO1506" i="2"/>
  <c r="AN1506" i="2"/>
  <c r="AM1506" i="2"/>
  <c r="AL1506" i="2"/>
  <c r="AQ1498" i="2"/>
  <c r="AP1498" i="2"/>
  <c r="AO1498" i="2"/>
  <c r="AN1498" i="2"/>
  <c r="AM1498" i="2"/>
  <c r="AL1498" i="2"/>
  <c r="AT1458" i="2"/>
  <c r="AS1458" i="2"/>
  <c r="AR1458" i="2"/>
  <c r="AQ1458" i="2"/>
  <c r="AP1458" i="2"/>
  <c r="AO1458" i="2"/>
  <c r="AN1458" i="2"/>
  <c r="AM1458" i="2"/>
  <c r="AL1458" i="2"/>
  <c r="AT1450" i="2"/>
  <c r="AS1450" i="2"/>
  <c r="AR1450" i="2"/>
  <c r="AQ1450" i="2"/>
  <c r="AP1450" i="2"/>
  <c r="AO1450" i="2"/>
  <c r="AN1450" i="2"/>
  <c r="AM1450" i="2"/>
  <c r="AL1450" i="2"/>
  <c r="AT1442" i="2"/>
  <c r="AP1442" i="2"/>
  <c r="AO1442" i="2"/>
  <c r="AN1442" i="2"/>
  <c r="AM1442" i="2"/>
  <c r="AL1442" i="2"/>
  <c r="AS1442" i="2"/>
  <c r="AR1442" i="2"/>
  <c r="AQ1442" i="2"/>
  <c r="AT1434" i="2"/>
  <c r="AS1434" i="2"/>
  <c r="AR1434" i="2"/>
  <c r="AQ1434" i="2"/>
  <c r="AP1434" i="2"/>
  <c r="AO1434" i="2"/>
  <c r="AN1434" i="2"/>
  <c r="AM1434" i="2"/>
  <c r="AL1434" i="2"/>
  <c r="AT1426" i="2"/>
  <c r="AS1426" i="2"/>
  <c r="AR1426" i="2"/>
  <c r="AQ1426" i="2"/>
  <c r="AP1426" i="2"/>
  <c r="AO1426" i="2"/>
  <c r="AN1426" i="2"/>
  <c r="AM1426" i="2"/>
  <c r="AL1426" i="2"/>
  <c r="AT1418" i="2"/>
  <c r="AS1418" i="2"/>
  <c r="AR1418" i="2"/>
  <c r="AQ1418" i="2"/>
  <c r="AP1418" i="2"/>
  <c r="AO1418" i="2"/>
  <c r="AN1418" i="2"/>
  <c r="AM1418" i="2"/>
  <c r="AL1418" i="2"/>
  <c r="AT1410" i="2"/>
  <c r="AS1410" i="2"/>
  <c r="AR1410" i="2"/>
  <c r="AQ1410" i="2"/>
  <c r="AP1410" i="2"/>
  <c r="AO1410" i="2"/>
  <c r="AN1410" i="2"/>
  <c r="AM1410" i="2"/>
  <c r="AL1410" i="2"/>
  <c r="AT1402" i="2"/>
  <c r="AS1402" i="2"/>
  <c r="AR1402" i="2"/>
  <c r="AQ1402" i="2"/>
  <c r="AP1402" i="2"/>
  <c r="AO1402" i="2"/>
  <c r="AN1402" i="2"/>
  <c r="AM1402" i="2"/>
  <c r="AL1402" i="2"/>
  <c r="AT1394" i="2"/>
  <c r="AS1394" i="2"/>
  <c r="AR1394" i="2"/>
  <c r="AQ1394" i="2"/>
  <c r="AP1394" i="2"/>
  <c r="AO1394" i="2"/>
  <c r="AN1394" i="2"/>
  <c r="AM1394" i="2"/>
  <c r="AL1394" i="2"/>
  <c r="AT1386" i="2"/>
  <c r="AS1386" i="2"/>
  <c r="AR1386" i="2"/>
  <c r="AQ1386" i="2"/>
  <c r="AP1386" i="2"/>
  <c r="AO1386" i="2"/>
  <c r="AN1386" i="2"/>
  <c r="AM1386" i="2"/>
  <c r="AL1386" i="2"/>
  <c r="AT1378" i="2"/>
  <c r="AS1378" i="2"/>
  <c r="AR1378" i="2"/>
  <c r="AQ1378" i="2"/>
  <c r="AP1378" i="2"/>
  <c r="AO1378" i="2"/>
  <c r="AN1378" i="2"/>
  <c r="AM1378" i="2"/>
  <c r="AL1378" i="2"/>
  <c r="AT1367" i="2"/>
  <c r="AS1367" i="2"/>
  <c r="AR1367" i="2"/>
  <c r="AQ1367" i="2"/>
  <c r="AP1367" i="2"/>
  <c r="AO1367" i="2"/>
  <c r="AN1367" i="2"/>
  <c r="AM1367" i="2"/>
  <c r="AL1367" i="2"/>
  <c r="AR1333" i="2"/>
  <c r="AQ1333" i="2"/>
  <c r="AP1333" i="2"/>
  <c r="AO1333" i="2"/>
  <c r="AT1303" i="2"/>
  <c r="AS1303" i="2"/>
  <c r="AR1303" i="2"/>
  <c r="AQ1303" i="2"/>
  <c r="AP1303" i="2"/>
  <c r="AO1303" i="2"/>
  <c r="AN1303" i="2"/>
  <c r="AM1303" i="2"/>
  <c r="AL1303" i="2"/>
  <c r="AI1115" i="2"/>
  <c r="AJ1115" i="2"/>
  <c r="AR1652" i="2"/>
  <c r="AR1636" i="2"/>
  <c r="AQ1636" i="2"/>
  <c r="AP1636" i="2"/>
  <c r="AO1636" i="2"/>
  <c r="AN1636" i="2"/>
  <c r="AM1636" i="2"/>
  <c r="AL1636" i="2"/>
  <c r="AR1628" i="2"/>
  <c r="AQ1628" i="2"/>
  <c r="AP1628" i="2"/>
  <c r="AO1628" i="2"/>
  <c r="AN1628" i="2"/>
  <c r="AM1628" i="2"/>
  <c r="AL1628" i="2"/>
  <c r="AR1620" i="2"/>
  <c r="AR1615" i="2"/>
  <c r="AQ1615" i="2"/>
  <c r="AP1615" i="2"/>
  <c r="AO1615" i="2"/>
  <c r="AN1615" i="2"/>
  <c r="AM1615" i="2"/>
  <c r="AL1615" i="2"/>
  <c r="AR1612" i="2"/>
  <c r="AQ1612" i="2"/>
  <c r="AP1612" i="2"/>
  <c r="AO1612" i="2"/>
  <c r="AN1612" i="2"/>
  <c r="AM1612" i="2"/>
  <c r="AL1612" i="2"/>
  <c r="AR1607" i="2"/>
  <c r="AQ1607" i="2"/>
  <c r="AP1607" i="2"/>
  <c r="AO1607" i="2"/>
  <c r="AN1607" i="2"/>
  <c r="AM1607" i="2"/>
  <c r="AL1607" i="2"/>
  <c r="AR1604" i="2"/>
  <c r="AR1599" i="2"/>
  <c r="AQ1599" i="2"/>
  <c r="AP1599" i="2"/>
  <c r="AO1599" i="2"/>
  <c r="AN1599" i="2"/>
  <c r="AM1599" i="2"/>
  <c r="AL1599" i="2"/>
  <c r="AR1596" i="2"/>
  <c r="AQ1596" i="2"/>
  <c r="AP1596" i="2"/>
  <c r="AO1596" i="2"/>
  <c r="AN1596" i="2"/>
  <c r="AM1596" i="2"/>
  <c r="AL1596" i="2"/>
  <c r="AR1591" i="2"/>
  <c r="AQ1591" i="2"/>
  <c r="AP1591" i="2"/>
  <c r="AO1591" i="2"/>
  <c r="AN1591" i="2"/>
  <c r="AM1591" i="2"/>
  <c r="AL1591" i="2"/>
  <c r="AR1588" i="2"/>
  <c r="AR1583" i="2"/>
  <c r="AQ1583" i="2"/>
  <c r="AP1583" i="2"/>
  <c r="AO1583" i="2"/>
  <c r="AN1583" i="2"/>
  <c r="AM1583" i="2"/>
  <c r="AL1583" i="2"/>
  <c r="AR1580" i="2"/>
  <c r="AR1575" i="2"/>
  <c r="AQ1575" i="2"/>
  <c r="AP1575" i="2"/>
  <c r="AO1575" i="2"/>
  <c r="AN1575" i="2"/>
  <c r="AM1575" i="2"/>
  <c r="AL1575" i="2"/>
  <c r="AR1572" i="2"/>
  <c r="AQ1572" i="2"/>
  <c r="AP1572" i="2"/>
  <c r="AO1572" i="2"/>
  <c r="AN1572" i="2"/>
  <c r="AM1572" i="2"/>
  <c r="AL1572" i="2"/>
  <c r="AR1564" i="2"/>
  <c r="AQ1564" i="2"/>
  <c r="AP1564" i="2"/>
  <c r="AO1564" i="2"/>
  <c r="AN1564" i="2"/>
  <c r="AM1564" i="2"/>
  <c r="AL1564" i="2"/>
  <c r="AR1560" i="2"/>
  <c r="AQ1560" i="2"/>
  <c r="AP1560" i="2"/>
  <c r="AO1560" i="2"/>
  <c r="AN1560" i="2"/>
  <c r="AM1560" i="2"/>
  <c r="AL1560" i="2"/>
  <c r="AR1556" i="2"/>
  <c r="AR1552" i="2"/>
  <c r="AQ1552" i="2"/>
  <c r="AR1548" i="2"/>
  <c r="AR1544" i="2"/>
  <c r="AQ1544" i="2"/>
  <c r="AP1544" i="2"/>
  <c r="AO1544" i="2"/>
  <c r="AN1544" i="2"/>
  <c r="AM1544" i="2"/>
  <c r="AL1544" i="2"/>
  <c r="AR1540" i="2"/>
  <c r="AQ1535" i="2"/>
  <c r="AP1535" i="2"/>
  <c r="AO1535" i="2"/>
  <c r="AN1535" i="2"/>
  <c r="AM1535" i="2"/>
  <c r="AL1535" i="2"/>
  <c r="AQ1527" i="2"/>
  <c r="AP1527" i="2"/>
  <c r="AO1527" i="2"/>
  <c r="AN1527" i="2"/>
  <c r="AM1527" i="2"/>
  <c r="AL1527" i="2"/>
  <c r="AQ1519" i="2"/>
  <c r="AP1519" i="2"/>
  <c r="AO1519" i="2"/>
  <c r="AN1519" i="2"/>
  <c r="AM1519" i="2"/>
  <c r="AL1519" i="2"/>
  <c r="AQ1513" i="2"/>
  <c r="AP1513" i="2"/>
  <c r="AO1513" i="2"/>
  <c r="AN1513" i="2"/>
  <c r="AM1513" i="2"/>
  <c r="AL1513" i="2"/>
  <c r="AQ1505" i="2"/>
  <c r="AP1505" i="2"/>
  <c r="AO1505" i="2"/>
  <c r="AN1505" i="2"/>
  <c r="AM1505" i="2"/>
  <c r="AL1505" i="2"/>
  <c r="AQ1431" i="2"/>
  <c r="AP1431" i="2"/>
  <c r="AO1431" i="2"/>
  <c r="AN1431" i="2"/>
  <c r="AM1431" i="2"/>
  <c r="AL1431" i="2"/>
  <c r="AR1357" i="2"/>
  <c r="AQ1357" i="2"/>
  <c r="AP1357" i="2"/>
  <c r="AO1357" i="2"/>
  <c r="AN1357" i="2"/>
  <c r="AM1357" i="2"/>
  <c r="AL1357" i="2"/>
  <c r="AT1327" i="2"/>
  <c r="AS1327" i="2"/>
  <c r="AR1327" i="2"/>
  <c r="AQ1327" i="2"/>
  <c r="AP1327" i="2"/>
  <c r="AO1327" i="2"/>
  <c r="AN1327" i="2"/>
  <c r="AM1327" i="2"/>
  <c r="AL1327" i="2"/>
  <c r="AS1655" i="2"/>
  <c r="AR1655" i="2"/>
  <c r="AQ1655" i="2"/>
  <c r="AP1655" i="2"/>
  <c r="AO1655" i="2"/>
  <c r="AN1655" i="2"/>
  <c r="AM1655" i="2"/>
  <c r="AL1655" i="2"/>
  <c r="AS1653" i="2"/>
  <c r="AR1653" i="2"/>
  <c r="AQ1653" i="2"/>
  <c r="AP1653" i="2"/>
  <c r="AO1653" i="2"/>
  <c r="AN1653" i="2"/>
  <c r="AM1653" i="2"/>
  <c r="AL1653" i="2"/>
  <c r="AS1651" i="2"/>
  <c r="AR1651" i="2"/>
  <c r="AQ1651" i="2"/>
  <c r="AP1651" i="2"/>
  <c r="AO1651" i="2"/>
  <c r="AN1651" i="2"/>
  <c r="AM1651" i="2"/>
  <c r="AL1651" i="2"/>
  <c r="AS1649" i="2"/>
  <c r="AR1649" i="2"/>
  <c r="AQ1649" i="2"/>
  <c r="AS1647" i="2"/>
  <c r="AR1647" i="2"/>
  <c r="AQ1647" i="2"/>
  <c r="AP1647" i="2"/>
  <c r="AO1647" i="2"/>
  <c r="AN1647" i="2"/>
  <c r="AM1647" i="2"/>
  <c r="AL1647" i="2"/>
  <c r="AS1645" i="2"/>
  <c r="AR1645" i="2"/>
  <c r="AQ1645" i="2"/>
  <c r="AP1645" i="2"/>
  <c r="AO1645" i="2"/>
  <c r="AN1645" i="2"/>
  <c r="AM1645" i="2"/>
  <c r="AL1645" i="2"/>
  <c r="AS1643" i="2"/>
  <c r="AR1643" i="2"/>
  <c r="AQ1643" i="2"/>
  <c r="AP1643" i="2"/>
  <c r="AO1643" i="2"/>
  <c r="AS1641" i="2"/>
  <c r="AR1641" i="2"/>
  <c r="AQ1641" i="2"/>
  <c r="AP1641" i="2"/>
  <c r="AO1641" i="2"/>
  <c r="AN1641" i="2"/>
  <c r="AM1641" i="2"/>
  <c r="AL1641" i="2"/>
  <c r="AS1639" i="2"/>
  <c r="AR1639" i="2"/>
  <c r="AQ1639" i="2"/>
  <c r="AP1639" i="2"/>
  <c r="AO1639" i="2"/>
  <c r="AN1639" i="2"/>
  <c r="AM1639" i="2"/>
  <c r="AL1639" i="2"/>
  <c r="AS1637" i="2"/>
  <c r="AR1637" i="2"/>
  <c r="AQ1637" i="2"/>
  <c r="AP1637" i="2"/>
  <c r="AO1637" i="2"/>
  <c r="AN1637" i="2"/>
  <c r="AM1637" i="2"/>
  <c r="AL1637" i="2"/>
  <c r="AS1635" i="2"/>
  <c r="AR1635" i="2"/>
  <c r="AQ1635" i="2"/>
  <c r="AP1635" i="2"/>
  <c r="AO1635" i="2"/>
  <c r="AN1635" i="2"/>
  <c r="AM1635" i="2"/>
  <c r="AL1635" i="2"/>
  <c r="AS1633" i="2"/>
  <c r="AR1633" i="2"/>
  <c r="AQ1633" i="2"/>
  <c r="AS1631" i="2"/>
  <c r="AR1631" i="2"/>
  <c r="AQ1631" i="2"/>
  <c r="AP1631" i="2"/>
  <c r="AO1631" i="2"/>
  <c r="AN1631" i="2"/>
  <c r="AM1631" i="2"/>
  <c r="AL1631" i="2"/>
  <c r="AS1629" i="2"/>
  <c r="AR1629" i="2"/>
  <c r="AQ1629" i="2"/>
  <c r="AP1629" i="2"/>
  <c r="AO1629" i="2"/>
  <c r="AN1629" i="2"/>
  <c r="AM1629" i="2"/>
  <c r="AL1629" i="2"/>
  <c r="AS1627" i="2"/>
  <c r="AR1627" i="2"/>
  <c r="AQ1627" i="2"/>
  <c r="AP1627" i="2"/>
  <c r="AO1627" i="2"/>
  <c r="AN1627" i="2"/>
  <c r="AM1627" i="2"/>
  <c r="AL1627" i="2"/>
  <c r="AS1625" i="2"/>
  <c r="AR1625" i="2"/>
  <c r="AQ1625" i="2"/>
  <c r="AP1625" i="2"/>
  <c r="AO1625" i="2"/>
  <c r="AN1625" i="2"/>
  <c r="AM1625" i="2"/>
  <c r="AL1625" i="2"/>
  <c r="AS1623" i="2"/>
  <c r="AR1623" i="2"/>
  <c r="AQ1623" i="2"/>
  <c r="AP1623" i="2"/>
  <c r="AO1623" i="2"/>
  <c r="AN1623" i="2"/>
  <c r="AM1623" i="2"/>
  <c r="AL1623" i="2"/>
  <c r="AS1621" i="2"/>
  <c r="AR1621" i="2"/>
  <c r="AQ1621" i="2"/>
  <c r="AP1621" i="2"/>
  <c r="AO1621" i="2"/>
  <c r="AN1621" i="2"/>
  <c r="AM1621" i="2"/>
  <c r="AL1621" i="2"/>
  <c r="AQ1559" i="2"/>
  <c r="AP1559" i="2"/>
  <c r="AQ1530" i="2"/>
  <c r="AP1530" i="2"/>
  <c r="AO1530" i="2"/>
  <c r="AN1530" i="2"/>
  <c r="AM1530" i="2"/>
  <c r="AL1530" i="2"/>
  <c r="AQ1522" i="2"/>
  <c r="AP1522" i="2"/>
  <c r="AO1522" i="2"/>
  <c r="AN1522" i="2"/>
  <c r="AM1522" i="2"/>
  <c r="AL1522" i="2"/>
  <c r="AQ1512" i="2"/>
  <c r="AP1512" i="2"/>
  <c r="AO1512" i="2"/>
  <c r="AN1512" i="2"/>
  <c r="AM1512" i="2"/>
  <c r="AL1512" i="2"/>
  <c r="AQ1504" i="2"/>
  <c r="AP1504" i="2"/>
  <c r="AO1504" i="2"/>
  <c r="AN1504" i="2"/>
  <c r="AM1504" i="2"/>
  <c r="AL1504" i="2"/>
  <c r="AT1460" i="2"/>
  <c r="AS1460" i="2"/>
  <c r="AR1460" i="2"/>
  <c r="AQ1460" i="2"/>
  <c r="AP1460" i="2"/>
  <c r="AO1460" i="2"/>
  <c r="AN1460" i="2"/>
  <c r="AM1460" i="2"/>
  <c r="AL1460" i="2"/>
  <c r="AT1452" i="2"/>
  <c r="AS1452" i="2"/>
  <c r="AR1452" i="2"/>
  <c r="AQ1452" i="2"/>
  <c r="AP1452" i="2"/>
  <c r="AO1452" i="2"/>
  <c r="AN1452" i="2"/>
  <c r="AM1452" i="2"/>
  <c r="AL1452" i="2"/>
  <c r="AT1444" i="2"/>
  <c r="AP1444" i="2"/>
  <c r="AO1444" i="2"/>
  <c r="AN1444" i="2"/>
  <c r="AM1444" i="2"/>
  <c r="AL1444" i="2"/>
  <c r="AS1444" i="2"/>
  <c r="AR1444" i="2"/>
  <c r="AQ1444" i="2"/>
  <c r="AT1436" i="2"/>
  <c r="AS1436" i="2"/>
  <c r="AR1436" i="2"/>
  <c r="AQ1436" i="2"/>
  <c r="AP1436" i="2"/>
  <c r="AO1436" i="2"/>
  <c r="AN1436" i="2"/>
  <c r="AM1436" i="2"/>
  <c r="AL1436" i="2"/>
  <c r="AT1428" i="2"/>
  <c r="AS1428" i="2"/>
  <c r="AR1428" i="2"/>
  <c r="AQ1428" i="2"/>
  <c r="AP1428" i="2"/>
  <c r="AO1428" i="2"/>
  <c r="AN1428" i="2"/>
  <c r="AM1428" i="2"/>
  <c r="AL1428" i="2"/>
  <c r="AT1420" i="2"/>
  <c r="AS1420" i="2"/>
  <c r="AR1420" i="2"/>
  <c r="AQ1420" i="2"/>
  <c r="AP1420" i="2"/>
  <c r="AO1420" i="2"/>
  <c r="AN1420" i="2"/>
  <c r="AM1420" i="2"/>
  <c r="AL1420" i="2"/>
  <c r="AT1412" i="2"/>
  <c r="AS1412" i="2"/>
  <c r="AR1412" i="2"/>
  <c r="AQ1412" i="2"/>
  <c r="AP1412" i="2"/>
  <c r="AO1412" i="2"/>
  <c r="AN1412" i="2"/>
  <c r="AM1412" i="2"/>
  <c r="AL1412" i="2"/>
  <c r="AT1404" i="2"/>
  <c r="AS1404" i="2"/>
  <c r="AR1404" i="2"/>
  <c r="AQ1404" i="2"/>
  <c r="AP1404" i="2"/>
  <c r="AO1404" i="2"/>
  <c r="AN1404" i="2"/>
  <c r="AM1404" i="2"/>
  <c r="AL1404" i="2"/>
  <c r="AT1396" i="2"/>
  <c r="AS1396" i="2"/>
  <c r="AR1396" i="2"/>
  <c r="AQ1396" i="2"/>
  <c r="AP1396" i="2"/>
  <c r="AO1396" i="2"/>
  <c r="AN1396" i="2"/>
  <c r="AM1396" i="2"/>
  <c r="AL1396" i="2"/>
  <c r="AT1388" i="2"/>
  <c r="AS1388" i="2"/>
  <c r="AR1388" i="2"/>
  <c r="AQ1388" i="2"/>
  <c r="AP1388" i="2"/>
  <c r="AO1388" i="2"/>
  <c r="AN1388" i="2"/>
  <c r="AM1388" i="2"/>
  <c r="AL1388" i="2"/>
  <c r="AT1380" i="2"/>
  <c r="AP1380" i="2"/>
  <c r="AO1380" i="2"/>
  <c r="AN1380" i="2"/>
  <c r="AM1380" i="2"/>
  <c r="AL1380" i="2"/>
  <c r="AS1380" i="2"/>
  <c r="AR1380" i="2"/>
  <c r="AQ1380" i="2"/>
  <c r="AT1351" i="2"/>
  <c r="AS1351" i="2"/>
  <c r="AR1351" i="2"/>
  <c r="AQ1351" i="2"/>
  <c r="AP1351" i="2"/>
  <c r="AO1351" i="2"/>
  <c r="AN1351" i="2"/>
  <c r="AM1351" i="2"/>
  <c r="AL1351" i="2"/>
  <c r="AT1165" i="2"/>
  <c r="AS1165" i="2"/>
  <c r="AR1165" i="2"/>
  <c r="AQ1165" i="2"/>
  <c r="AP1165" i="2"/>
  <c r="AO1165" i="2"/>
  <c r="AN1165" i="2"/>
  <c r="AM1165" i="2"/>
  <c r="AL1165" i="2"/>
  <c r="AI1097" i="2"/>
  <c r="AJ1097" i="2"/>
  <c r="AI1089" i="2"/>
  <c r="AJ1089" i="2"/>
  <c r="AI1081" i="2"/>
  <c r="AJ1081" i="2"/>
  <c r="AI1073" i="2"/>
  <c r="AJ1073" i="2"/>
  <c r="AI1065" i="2"/>
  <c r="AJ1065" i="2"/>
  <c r="AT1656" i="2"/>
  <c r="AS1656" i="2"/>
  <c r="AR1656" i="2"/>
  <c r="AQ1656" i="2"/>
  <c r="AP1656" i="2"/>
  <c r="AO1656" i="2"/>
  <c r="AN1656" i="2"/>
  <c r="AM1656" i="2"/>
  <c r="AL1656" i="2"/>
  <c r="AT1655" i="2"/>
  <c r="AT1654" i="2"/>
  <c r="AS1654" i="2"/>
  <c r="AR1654" i="2"/>
  <c r="AQ1654" i="2"/>
  <c r="AP1654" i="2"/>
  <c r="AO1654" i="2"/>
  <c r="AN1654" i="2"/>
  <c r="AM1654" i="2"/>
  <c r="AL1654" i="2"/>
  <c r="AT1653" i="2"/>
  <c r="AT1652" i="2"/>
  <c r="AS1652" i="2"/>
  <c r="AT1651" i="2"/>
  <c r="AT1650" i="2"/>
  <c r="AS1650" i="2"/>
  <c r="AR1650" i="2"/>
  <c r="AQ1650" i="2"/>
  <c r="AP1650" i="2"/>
  <c r="AO1650" i="2"/>
  <c r="AN1650" i="2"/>
  <c r="AM1650" i="2"/>
  <c r="AL1650" i="2"/>
  <c r="AT1649" i="2"/>
  <c r="AT1648" i="2"/>
  <c r="AS1648" i="2"/>
  <c r="AR1648" i="2"/>
  <c r="AQ1648" i="2"/>
  <c r="AP1648" i="2"/>
  <c r="AO1648" i="2"/>
  <c r="AT1647" i="2"/>
  <c r="AT1646" i="2"/>
  <c r="AS1646" i="2"/>
  <c r="AR1646" i="2"/>
  <c r="AQ1646" i="2"/>
  <c r="AP1646" i="2"/>
  <c r="AO1646" i="2"/>
  <c r="AN1646" i="2"/>
  <c r="AM1646" i="2"/>
  <c r="AL1646" i="2"/>
  <c r="AT1645" i="2"/>
  <c r="AT1644" i="2"/>
  <c r="AS1644" i="2"/>
  <c r="AR1644" i="2"/>
  <c r="AQ1644" i="2"/>
  <c r="AP1644" i="2"/>
  <c r="AO1644" i="2"/>
  <c r="AN1644" i="2"/>
  <c r="AM1644" i="2"/>
  <c r="AL1644" i="2"/>
  <c r="AT1643" i="2"/>
  <c r="AT1642" i="2"/>
  <c r="AS1642" i="2"/>
  <c r="AR1642" i="2"/>
  <c r="AQ1642" i="2"/>
  <c r="AP1642" i="2"/>
  <c r="AO1642" i="2"/>
  <c r="AN1642" i="2"/>
  <c r="AM1642" i="2"/>
  <c r="AL1642" i="2"/>
  <c r="AT1641" i="2"/>
  <c r="AT1640" i="2"/>
  <c r="AS1640" i="2"/>
  <c r="AR1640" i="2"/>
  <c r="AQ1640" i="2"/>
  <c r="AP1640" i="2"/>
  <c r="AO1640" i="2"/>
  <c r="AN1640" i="2"/>
  <c r="AM1640" i="2"/>
  <c r="AL1640" i="2"/>
  <c r="AT1639" i="2"/>
  <c r="AT1638" i="2"/>
  <c r="AS1638" i="2"/>
  <c r="AR1638" i="2"/>
  <c r="AQ1638" i="2"/>
  <c r="AP1638" i="2"/>
  <c r="AO1638" i="2"/>
  <c r="AN1638" i="2"/>
  <c r="AM1638" i="2"/>
  <c r="AL1638" i="2"/>
  <c r="AT1637" i="2"/>
  <c r="AT1636" i="2"/>
  <c r="AS1636" i="2"/>
  <c r="AT1635" i="2"/>
  <c r="AT1634" i="2"/>
  <c r="AS1634" i="2"/>
  <c r="AR1634" i="2"/>
  <c r="AQ1634" i="2"/>
  <c r="AP1634" i="2"/>
  <c r="AO1634" i="2"/>
  <c r="AN1634" i="2"/>
  <c r="AM1634" i="2"/>
  <c r="AL1634" i="2"/>
  <c r="AT1633" i="2"/>
  <c r="AT1632" i="2"/>
  <c r="AS1632" i="2"/>
  <c r="AR1632" i="2"/>
  <c r="AQ1632" i="2"/>
  <c r="AP1632" i="2"/>
  <c r="AO1632" i="2"/>
  <c r="AN1632" i="2"/>
  <c r="AM1632" i="2"/>
  <c r="AL1632" i="2"/>
  <c r="AT1631" i="2"/>
  <c r="AT1630" i="2"/>
  <c r="AS1630" i="2"/>
  <c r="AR1630" i="2"/>
  <c r="AQ1630" i="2"/>
  <c r="AP1630" i="2"/>
  <c r="AO1630" i="2"/>
  <c r="AN1630" i="2"/>
  <c r="AM1630" i="2"/>
  <c r="AL1630" i="2"/>
  <c r="AT1629" i="2"/>
  <c r="AT1628" i="2"/>
  <c r="AS1628" i="2"/>
  <c r="AT1627" i="2"/>
  <c r="AT1626" i="2"/>
  <c r="AS1626" i="2"/>
  <c r="AR1626" i="2"/>
  <c r="AQ1626" i="2"/>
  <c r="AP1626" i="2"/>
  <c r="AO1626" i="2"/>
  <c r="AN1626" i="2"/>
  <c r="AM1626" i="2"/>
  <c r="AL1626" i="2"/>
  <c r="AT1625" i="2"/>
  <c r="AT1624" i="2"/>
  <c r="AS1624" i="2"/>
  <c r="AR1624" i="2"/>
  <c r="AQ1624" i="2"/>
  <c r="AP1624" i="2"/>
  <c r="AO1624" i="2"/>
  <c r="AN1624" i="2"/>
  <c r="AM1624" i="2"/>
  <c r="AL1624" i="2"/>
  <c r="AT1623" i="2"/>
  <c r="AT1622" i="2"/>
  <c r="AS1622" i="2"/>
  <c r="AR1622" i="2"/>
  <c r="AQ1622" i="2"/>
  <c r="AP1622" i="2"/>
  <c r="AO1622" i="2"/>
  <c r="AN1622" i="2"/>
  <c r="AM1622" i="2"/>
  <c r="AL1622" i="2"/>
  <c r="AT1621" i="2"/>
  <c r="AT1620" i="2"/>
  <c r="AS1620" i="2"/>
  <c r="AT1619" i="2"/>
  <c r="AS1619" i="2"/>
  <c r="AR1619" i="2"/>
  <c r="AQ1619" i="2"/>
  <c r="AP1619" i="2"/>
  <c r="AO1619" i="2"/>
  <c r="AN1619" i="2"/>
  <c r="AM1619" i="2"/>
  <c r="AL1619" i="2"/>
  <c r="AT1618" i="2"/>
  <c r="AS1618" i="2"/>
  <c r="AR1618" i="2"/>
  <c r="AQ1618" i="2"/>
  <c r="AP1618" i="2"/>
  <c r="AO1618" i="2"/>
  <c r="AN1618" i="2"/>
  <c r="AM1618" i="2"/>
  <c r="AL1618" i="2"/>
  <c r="AT1617" i="2"/>
  <c r="AS1617" i="2"/>
  <c r="AR1617" i="2"/>
  <c r="AQ1617" i="2"/>
  <c r="AP1617" i="2"/>
  <c r="AO1617" i="2"/>
  <c r="AN1617" i="2"/>
  <c r="AM1617" i="2"/>
  <c r="AL1617" i="2"/>
  <c r="AT1616" i="2"/>
  <c r="AS1616" i="2"/>
  <c r="AR1616" i="2"/>
  <c r="AQ1616" i="2"/>
  <c r="AP1616" i="2"/>
  <c r="AO1616" i="2"/>
  <c r="AN1616" i="2"/>
  <c r="AM1616" i="2"/>
  <c r="AL1616" i="2"/>
  <c r="AT1615" i="2"/>
  <c r="AS1615" i="2"/>
  <c r="AT1614" i="2"/>
  <c r="AS1614" i="2"/>
  <c r="AR1614" i="2"/>
  <c r="AQ1614" i="2"/>
  <c r="AP1614" i="2"/>
  <c r="AO1614" i="2"/>
  <c r="AN1614" i="2"/>
  <c r="AM1614" i="2"/>
  <c r="AL1614" i="2"/>
  <c r="AT1613" i="2"/>
  <c r="AS1613" i="2"/>
  <c r="AR1613" i="2"/>
  <c r="AQ1613" i="2"/>
  <c r="AP1613" i="2"/>
  <c r="AO1613" i="2"/>
  <c r="AN1613" i="2"/>
  <c r="AM1613" i="2"/>
  <c r="AL1613" i="2"/>
  <c r="AT1612" i="2"/>
  <c r="AS1612" i="2"/>
  <c r="AT1611" i="2"/>
  <c r="AS1611" i="2"/>
  <c r="AR1611" i="2"/>
  <c r="AQ1611" i="2"/>
  <c r="AP1611" i="2"/>
  <c r="AO1611" i="2"/>
  <c r="AN1611" i="2"/>
  <c r="AM1611" i="2"/>
  <c r="AL1611" i="2"/>
  <c r="AT1610" i="2"/>
  <c r="AS1610" i="2"/>
  <c r="AR1610" i="2"/>
  <c r="AQ1610" i="2"/>
  <c r="AP1610" i="2"/>
  <c r="AO1610" i="2"/>
  <c r="AN1610" i="2"/>
  <c r="AM1610" i="2"/>
  <c r="AL1610" i="2"/>
  <c r="AT1609" i="2"/>
  <c r="AS1609" i="2"/>
  <c r="AR1609" i="2"/>
  <c r="AQ1609" i="2"/>
  <c r="AP1609" i="2"/>
  <c r="AO1609" i="2"/>
  <c r="AN1609" i="2"/>
  <c r="AM1609" i="2"/>
  <c r="AL1609" i="2"/>
  <c r="AT1608" i="2"/>
  <c r="AS1608" i="2"/>
  <c r="AR1608" i="2"/>
  <c r="AQ1608" i="2"/>
  <c r="AP1608" i="2"/>
  <c r="AO1608" i="2"/>
  <c r="AN1608" i="2"/>
  <c r="AM1608" i="2"/>
  <c r="AL1608" i="2"/>
  <c r="AT1607" i="2"/>
  <c r="AS1607" i="2"/>
  <c r="AT1606" i="2"/>
  <c r="AS1606" i="2"/>
  <c r="AR1606" i="2"/>
  <c r="AQ1606" i="2"/>
  <c r="AP1606" i="2"/>
  <c r="AO1606" i="2"/>
  <c r="AN1606" i="2"/>
  <c r="AM1606" i="2"/>
  <c r="AL1606" i="2"/>
  <c r="AT1605" i="2"/>
  <c r="AS1605" i="2"/>
  <c r="AR1605" i="2"/>
  <c r="AQ1605" i="2"/>
  <c r="AP1605" i="2"/>
  <c r="AO1605" i="2"/>
  <c r="AN1605" i="2"/>
  <c r="AM1605" i="2"/>
  <c r="AL1605" i="2"/>
  <c r="AT1604" i="2"/>
  <c r="AS1604" i="2"/>
  <c r="AT1603" i="2"/>
  <c r="AS1603" i="2"/>
  <c r="AR1603" i="2"/>
  <c r="AQ1603" i="2"/>
  <c r="AP1603" i="2"/>
  <c r="AO1603" i="2"/>
  <c r="AN1603" i="2"/>
  <c r="AM1603" i="2"/>
  <c r="AL1603" i="2"/>
  <c r="AT1602" i="2"/>
  <c r="AS1602" i="2"/>
  <c r="AR1602" i="2"/>
  <c r="AQ1602" i="2"/>
  <c r="AP1602" i="2"/>
  <c r="AO1602" i="2"/>
  <c r="AN1602" i="2"/>
  <c r="AM1602" i="2"/>
  <c r="AL1602" i="2"/>
  <c r="AT1601" i="2"/>
  <c r="AS1601" i="2"/>
  <c r="AR1601" i="2"/>
  <c r="AQ1601" i="2"/>
  <c r="AT1600" i="2"/>
  <c r="AS1600" i="2"/>
  <c r="AR1600" i="2"/>
  <c r="AQ1600" i="2"/>
  <c r="AP1600" i="2"/>
  <c r="AO1600" i="2"/>
  <c r="AN1600" i="2"/>
  <c r="AM1600" i="2"/>
  <c r="AL1600" i="2"/>
  <c r="AT1599" i="2"/>
  <c r="AS1599" i="2"/>
  <c r="AT1598" i="2"/>
  <c r="AS1598" i="2"/>
  <c r="AR1598" i="2"/>
  <c r="AQ1598" i="2"/>
  <c r="AP1598" i="2"/>
  <c r="AO1598" i="2"/>
  <c r="AN1598" i="2"/>
  <c r="AM1598" i="2"/>
  <c r="AL1598" i="2"/>
  <c r="AT1597" i="2"/>
  <c r="AS1597" i="2"/>
  <c r="AR1597" i="2"/>
  <c r="AQ1597" i="2"/>
  <c r="AP1597" i="2"/>
  <c r="AO1597" i="2"/>
  <c r="AN1597" i="2"/>
  <c r="AM1597" i="2"/>
  <c r="AL1597" i="2"/>
  <c r="AT1596" i="2"/>
  <c r="AS1596" i="2"/>
  <c r="AT1595" i="2"/>
  <c r="AS1595" i="2"/>
  <c r="AR1595" i="2"/>
  <c r="AQ1595" i="2"/>
  <c r="AP1595" i="2"/>
  <c r="AO1595" i="2"/>
  <c r="AN1595" i="2"/>
  <c r="AM1595" i="2"/>
  <c r="AL1595" i="2"/>
  <c r="AT1594" i="2"/>
  <c r="AS1594" i="2"/>
  <c r="AR1594" i="2"/>
  <c r="AQ1594" i="2"/>
  <c r="AP1594" i="2"/>
  <c r="AO1594" i="2"/>
  <c r="AN1594" i="2"/>
  <c r="AM1594" i="2"/>
  <c r="AL1594" i="2"/>
  <c r="AT1593" i="2"/>
  <c r="AS1593" i="2"/>
  <c r="AR1593" i="2"/>
  <c r="AQ1593" i="2"/>
  <c r="AP1593" i="2"/>
  <c r="AO1593" i="2"/>
  <c r="AN1593" i="2"/>
  <c r="AM1593" i="2"/>
  <c r="AL1593" i="2"/>
  <c r="AT1592" i="2"/>
  <c r="AS1592" i="2"/>
  <c r="AR1592" i="2"/>
  <c r="AQ1592" i="2"/>
  <c r="AP1592" i="2"/>
  <c r="AO1592" i="2"/>
  <c r="AN1592" i="2"/>
  <c r="AM1592" i="2"/>
  <c r="AL1592" i="2"/>
  <c r="AT1591" i="2"/>
  <c r="AS1591" i="2"/>
  <c r="AT1590" i="2"/>
  <c r="AS1590" i="2"/>
  <c r="AR1590" i="2"/>
  <c r="AQ1590" i="2"/>
  <c r="AP1590" i="2"/>
  <c r="AO1590" i="2"/>
  <c r="AN1590" i="2"/>
  <c r="AM1590" i="2"/>
  <c r="AL1590" i="2"/>
  <c r="AT1589" i="2"/>
  <c r="AS1589" i="2"/>
  <c r="AR1589" i="2"/>
  <c r="AQ1589" i="2"/>
  <c r="AP1589" i="2"/>
  <c r="AO1589" i="2"/>
  <c r="AN1589" i="2"/>
  <c r="AM1589" i="2"/>
  <c r="AL1589" i="2"/>
  <c r="AT1588" i="2"/>
  <c r="AS1588" i="2"/>
  <c r="AT1587" i="2"/>
  <c r="AS1587" i="2"/>
  <c r="AR1587" i="2"/>
  <c r="AQ1587" i="2"/>
  <c r="AP1587" i="2"/>
  <c r="AO1587" i="2"/>
  <c r="AN1587" i="2"/>
  <c r="AM1587" i="2"/>
  <c r="AL1587" i="2"/>
  <c r="AT1586" i="2"/>
  <c r="AS1586" i="2"/>
  <c r="AR1586" i="2"/>
  <c r="AQ1586" i="2"/>
  <c r="AP1586" i="2"/>
  <c r="AO1586" i="2"/>
  <c r="AN1586" i="2"/>
  <c r="AM1586" i="2"/>
  <c r="AL1586" i="2"/>
  <c r="AT1585" i="2"/>
  <c r="AS1585" i="2"/>
  <c r="AR1585" i="2"/>
  <c r="AQ1585" i="2"/>
  <c r="AT1584" i="2"/>
  <c r="AS1584" i="2"/>
  <c r="AR1584" i="2"/>
  <c r="AQ1584" i="2"/>
  <c r="AP1584" i="2"/>
  <c r="AO1584" i="2"/>
  <c r="AN1584" i="2"/>
  <c r="AM1584" i="2"/>
  <c r="AL1584" i="2"/>
  <c r="AT1583" i="2"/>
  <c r="AS1583" i="2"/>
  <c r="AT1582" i="2"/>
  <c r="AS1582" i="2"/>
  <c r="AR1582" i="2"/>
  <c r="AQ1582" i="2"/>
  <c r="AP1582" i="2"/>
  <c r="AO1582" i="2"/>
  <c r="AN1582" i="2"/>
  <c r="AM1582" i="2"/>
  <c r="AL1582" i="2"/>
  <c r="AT1581" i="2"/>
  <c r="AS1581" i="2"/>
  <c r="AR1581" i="2"/>
  <c r="AQ1581" i="2"/>
  <c r="AP1581" i="2"/>
  <c r="AO1581" i="2"/>
  <c r="AN1581" i="2"/>
  <c r="AM1581" i="2"/>
  <c r="AL1581" i="2"/>
  <c r="AT1580" i="2"/>
  <c r="AS1580" i="2"/>
  <c r="AT1579" i="2"/>
  <c r="AS1579" i="2"/>
  <c r="AR1579" i="2"/>
  <c r="AQ1579" i="2"/>
  <c r="AP1579" i="2"/>
  <c r="AO1579" i="2"/>
  <c r="AN1579" i="2"/>
  <c r="AM1579" i="2"/>
  <c r="AL1579" i="2"/>
  <c r="AT1578" i="2"/>
  <c r="AS1578" i="2"/>
  <c r="AR1578" i="2"/>
  <c r="AQ1578" i="2"/>
  <c r="AP1578" i="2"/>
  <c r="AO1578" i="2"/>
  <c r="AN1578" i="2"/>
  <c r="AM1578" i="2"/>
  <c r="AL1578" i="2"/>
  <c r="AT1577" i="2"/>
  <c r="AS1577" i="2"/>
  <c r="AR1577" i="2"/>
  <c r="AQ1577" i="2"/>
  <c r="AP1577" i="2"/>
  <c r="AO1577" i="2"/>
  <c r="AN1577" i="2"/>
  <c r="AM1577" i="2"/>
  <c r="AL1577" i="2"/>
  <c r="AT1576" i="2"/>
  <c r="AS1576" i="2"/>
  <c r="AR1576" i="2"/>
  <c r="AQ1576" i="2"/>
  <c r="AP1576" i="2"/>
  <c r="AO1576" i="2"/>
  <c r="AN1576" i="2"/>
  <c r="AM1576" i="2"/>
  <c r="AL1576" i="2"/>
  <c r="AT1575" i="2"/>
  <c r="AS1575" i="2"/>
  <c r="AT1574" i="2"/>
  <c r="AS1574" i="2"/>
  <c r="AR1574" i="2"/>
  <c r="AQ1574" i="2"/>
  <c r="AP1574" i="2"/>
  <c r="AO1574" i="2"/>
  <c r="AN1574" i="2"/>
  <c r="AM1574" i="2"/>
  <c r="AL1574" i="2"/>
  <c r="AT1573" i="2"/>
  <c r="AS1573" i="2"/>
  <c r="AR1573" i="2"/>
  <c r="AQ1573" i="2"/>
  <c r="AP1573" i="2"/>
  <c r="AO1573" i="2"/>
  <c r="AN1573" i="2"/>
  <c r="AM1573" i="2"/>
  <c r="AL1573" i="2"/>
  <c r="AT1572" i="2"/>
  <c r="AS1572" i="2"/>
  <c r="AT1571" i="2"/>
  <c r="AS1571" i="2"/>
  <c r="AR1571" i="2"/>
  <c r="AQ1571" i="2"/>
  <c r="AP1571" i="2"/>
  <c r="AO1571" i="2"/>
  <c r="AN1571" i="2"/>
  <c r="AM1571" i="2"/>
  <c r="AL1571" i="2"/>
  <c r="AT1570" i="2"/>
  <c r="AS1570" i="2"/>
  <c r="AR1570" i="2"/>
  <c r="AQ1570" i="2"/>
  <c r="AP1570" i="2"/>
  <c r="AO1570" i="2"/>
  <c r="AN1570" i="2"/>
  <c r="AM1570" i="2"/>
  <c r="AL1570" i="2"/>
  <c r="AT1569" i="2"/>
  <c r="AS1569" i="2"/>
  <c r="AR1569" i="2"/>
  <c r="AQ1569" i="2"/>
  <c r="AT1568" i="2"/>
  <c r="AS1568" i="2"/>
  <c r="AR1568" i="2"/>
  <c r="AQ1568" i="2"/>
  <c r="AP1568" i="2"/>
  <c r="AO1568" i="2"/>
  <c r="AN1568" i="2"/>
  <c r="AM1568" i="2"/>
  <c r="AL1568" i="2"/>
  <c r="AO1562" i="2"/>
  <c r="AN1562" i="2"/>
  <c r="AM1562" i="2"/>
  <c r="AL1562" i="2"/>
  <c r="AQ1533" i="2"/>
  <c r="AP1533" i="2"/>
  <c r="AO1533" i="2"/>
  <c r="AN1533" i="2"/>
  <c r="AM1533" i="2"/>
  <c r="AL1533" i="2"/>
  <c r="AQ1525" i="2"/>
  <c r="AP1525" i="2"/>
  <c r="AO1525" i="2"/>
  <c r="AN1525" i="2"/>
  <c r="AM1525" i="2"/>
  <c r="AL1525" i="2"/>
  <c r="AQ1517" i="2"/>
  <c r="AP1517" i="2"/>
  <c r="AO1517" i="2"/>
  <c r="AN1517" i="2"/>
  <c r="AM1517" i="2"/>
  <c r="AL1517" i="2"/>
  <c r="AQ1511" i="2"/>
  <c r="AP1511" i="2"/>
  <c r="AO1511" i="2"/>
  <c r="AN1511" i="2"/>
  <c r="AM1511" i="2"/>
  <c r="AL1511" i="2"/>
  <c r="AQ1503" i="2"/>
  <c r="AP1503" i="2"/>
  <c r="AO1503" i="2"/>
  <c r="AN1503" i="2"/>
  <c r="AM1503" i="2"/>
  <c r="AL1503" i="2"/>
  <c r="AQ1493" i="2"/>
  <c r="AP1493" i="2"/>
  <c r="AO1493" i="2"/>
  <c r="AN1493" i="2"/>
  <c r="AM1493" i="2"/>
  <c r="AL1493" i="2"/>
  <c r="AQ1482" i="2"/>
  <c r="AP1482" i="2"/>
  <c r="AO1482" i="2"/>
  <c r="AN1482" i="2"/>
  <c r="AM1482" i="2"/>
  <c r="AL1482" i="2"/>
  <c r="AQ1480" i="2"/>
  <c r="AP1480" i="2"/>
  <c r="AO1480" i="2"/>
  <c r="AN1480" i="2"/>
  <c r="AM1480" i="2"/>
  <c r="AL1480" i="2"/>
  <c r="AQ1478" i="2"/>
  <c r="AP1478" i="2"/>
  <c r="AO1478" i="2"/>
  <c r="AN1478" i="2"/>
  <c r="AM1478" i="2"/>
  <c r="AL1478" i="2"/>
  <c r="AQ1476" i="2"/>
  <c r="AP1476" i="2"/>
  <c r="AO1476" i="2"/>
  <c r="AN1476" i="2"/>
  <c r="AM1476" i="2"/>
  <c r="AL1476" i="2"/>
  <c r="AQ1474" i="2"/>
  <c r="AP1474" i="2"/>
  <c r="AO1474" i="2"/>
  <c r="AN1474" i="2"/>
  <c r="AM1474" i="2"/>
  <c r="AL1474" i="2"/>
  <c r="AQ1472" i="2"/>
  <c r="AP1472" i="2"/>
  <c r="AO1472" i="2"/>
  <c r="AN1472" i="2"/>
  <c r="AM1472" i="2"/>
  <c r="AL1472" i="2"/>
  <c r="AQ1470" i="2"/>
  <c r="AP1470" i="2"/>
  <c r="AO1470" i="2"/>
  <c r="AN1470" i="2"/>
  <c r="AM1470" i="2"/>
  <c r="AL1470" i="2"/>
  <c r="AQ1468" i="2"/>
  <c r="AP1468" i="2"/>
  <c r="AO1468" i="2"/>
  <c r="AN1468" i="2"/>
  <c r="AM1468" i="2"/>
  <c r="AL1468" i="2"/>
  <c r="AQ1466" i="2"/>
  <c r="AP1466" i="2"/>
  <c r="AO1466" i="2"/>
  <c r="AN1466" i="2"/>
  <c r="AM1466" i="2"/>
  <c r="AL1466" i="2"/>
  <c r="AQ1464" i="2"/>
  <c r="AP1464" i="2"/>
  <c r="AO1464" i="2"/>
  <c r="AN1464" i="2"/>
  <c r="AM1464" i="2"/>
  <c r="AL1464" i="2"/>
  <c r="AQ1462" i="2"/>
  <c r="AP1462" i="2"/>
  <c r="AO1462" i="2"/>
  <c r="AN1462" i="2"/>
  <c r="AM1462" i="2"/>
  <c r="AL1462" i="2"/>
  <c r="AQ1457" i="2"/>
  <c r="AQ1449" i="2"/>
  <c r="AQ1433" i="2"/>
  <c r="AP1433" i="2"/>
  <c r="AO1433" i="2"/>
  <c r="AN1433" i="2"/>
  <c r="AM1433" i="2"/>
  <c r="AL1433" i="2"/>
  <c r="AQ1417" i="2"/>
  <c r="AQ1401" i="2"/>
  <c r="AQ1393" i="2"/>
  <c r="AQ1385" i="2"/>
  <c r="AR1369" i="2"/>
  <c r="AQ1369" i="2"/>
  <c r="AP1369" i="2"/>
  <c r="AO1369" i="2"/>
  <c r="AN1369" i="2"/>
  <c r="AM1369" i="2"/>
  <c r="AL1369" i="2"/>
  <c r="AT1311" i="2"/>
  <c r="AS1311" i="2"/>
  <c r="AR1311" i="2"/>
  <c r="AQ1311" i="2"/>
  <c r="AP1311" i="2"/>
  <c r="AO1311" i="2"/>
  <c r="AN1311" i="2"/>
  <c r="AM1311" i="2"/>
  <c r="AL1311" i="2"/>
  <c r="AN1567" i="2"/>
  <c r="AM1567" i="2"/>
  <c r="AL1567" i="2"/>
  <c r="AQ1556" i="2"/>
  <c r="AP1556" i="2"/>
  <c r="AO1556" i="2"/>
  <c r="AN1556" i="2"/>
  <c r="AM1556" i="2"/>
  <c r="AL1556" i="2"/>
  <c r="AN1551" i="2"/>
  <c r="AM1551" i="2"/>
  <c r="AL1551" i="2"/>
  <c r="AQ1548" i="2"/>
  <c r="AP1548" i="2"/>
  <c r="AO1548" i="2"/>
  <c r="AN1548" i="2"/>
  <c r="AM1548" i="2"/>
  <c r="AL1548" i="2"/>
  <c r="AQ1540" i="2"/>
  <c r="AP1540" i="2"/>
  <c r="AO1540" i="2"/>
  <c r="AN1540" i="2"/>
  <c r="AM1540" i="2"/>
  <c r="AL1540" i="2"/>
  <c r="AQ1536" i="2"/>
  <c r="AP1536" i="2"/>
  <c r="AO1536" i="2"/>
  <c r="AN1536" i="2"/>
  <c r="AM1536" i="2"/>
  <c r="AL1536" i="2"/>
  <c r="AQ1528" i="2"/>
  <c r="AP1528" i="2"/>
  <c r="AO1528" i="2"/>
  <c r="AN1528" i="2"/>
  <c r="AM1528" i="2"/>
  <c r="AL1528" i="2"/>
  <c r="AQ1520" i="2"/>
  <c r="AP1520" i="2"/>
  <c r="AO1520" i="2"/>
  <c r="AN1520" i="2"/>
  <c r="AM1520" i="2"/>
  <c r="AL1520" i="2"/>
  <c r="AQ1510" i="2"/>
  <c r="AP1510" i="2"/>
  <c r="AO1510" i="2"/>
  <c r="AN1510" i="2"/>
  <c r="AM1510" i="2"/>
  <c r="AL1510" i="2"/>
  <c r="AQ1502" i="2"/>
  <c r="AP1502" i="2"/>
  <c r="AO1502" i="2"/>
  <c r="AN1502" i="2"/>
  <c r="AM1502" i="2"/>
  <c r="AL1502" i="2"/>
  <c r="AT1454" i="2"/>
  <c r="AS1454" i="2"/>
  <c r="AR1454" i="2"/>
  <c r="AQ1454" i="2"/>
  <c r="AP1454" i="2"/>
  <c r="AO1454" i="2"/>
  <c r="AN1454" i="2"/>
  <c r="AM1454" i="2"/>
  <c r="AL1454" i="2"/>
  <c r="AT1446" i="2"/>
  <c r="AS1446" i="2"/>
  <c r="AR1446" i="2"/>
  <c r="AQ1446" i="2"/>
  <c r="AP1446" i="2"/>
  <c r="AO1446" i="2"/>
  <c r="AN1446" i="2"/>
  <c r="AM1446" i="2"/>
  <c r="AL1446" i="2"/>
  <c r="AT1438" i="2"/>
  <c r="AS1438" i="2"/>
  <c r="AR1438" i="2"/>
  <c r="AQ1438" i="2"/>
  <c r="AP1438" i="2"/>
  <c r="AO1438" i="2"/>
  <c r="AN1438" i="2"/>
  <c r="AM1438" i="2"/>
  <c r="AL1438" i="2"/>
  <c r="AT1430" i="2"/>
  <c r="AP1430" i="2"/>
  <c r="AO1430" i="2"/>
  <c r="AN1430" i="2"/>
  <c r="AM1430" i="2"/>
  <c r="AL1430" i="2"/>
  <c r="AS1430" i="2"/>
  <c r="AR1430" i="2"/>
  <c r="AQ1430" i="2"/>
  <c r="AT1422" i="2"/>
  <c r="AS1422" i="2"/>
  <c r="AR1422" i="2"/>
  <c r="AQ1422" i="2"/>
  <c r="AP1422" i="2"/>
  <c r="AO1422" i="2"/>
  <c r="AN1422" i="2"/>
  <c r="AM1422" i="2"/>
  <c r="AL1422" i="2"/>
  <c r="AT1414" i="2"/>
  <c r="AS1414" i="2"/>
  <c r="AR1414" i="2"/>
  <c r="AQ1414" i="2"/>
  <c r="AP1414" i="2"/>
  <c r="AO1414" i="2"/>
  <c r="AN1414" i="2"/>
  <c r="AM1414" i="2"/>
  <c r="AL1414" i="2"/>
  <c r="AT1406" i="2"/>
  <c r="AS1406" i="2"/>
  <c r="AR1406" i="2"/>
  <c r="AQ1406" i="2"/>
  <c r="AP1406" i="2"/>
  <c r="AO1406" i="2"/>
  <c r="AN1406" i="2"/>
  <c r="AM1406" i="2"/>
  <c r="AL1406" i="2"/>
  <c r="AT1398" i="2"/>
  <c r="AS1398" i="2"/>
  <c r="AR1398" i="2"/>
  <c r="AQ1398" i="2"/>
  <c r="AP1398" i="2"/>
  <c r="AO1398" i="2"/>
  <c r="AN1398" i="2"/>
  <c r="AM1398" i="2"/>
  <c r="AL1398" i="2"/>
  <c r="AT1390" i="2"/>
  <c r="AS1390" i="2"/>
  <c r="AR1390" i="2"/>
  <c r="AQ1390" i="2"/>
  <c r="AP1390" i="2"/>
  <c r="AO1390" i="2"/>
  <c r="AN1390" i="2"/>
  <c r="AM1390" i="2"/>
  <c r="AL1390" i="2"/>
  <c r="AT1382" i="2"/>
  <c r="AS1382" i="2"/>
  <c r="AR1382" i="2"/>
  <c r="AQ1382" i="2"/>
  <c r="AP1382" i="2"/>
  <c r="AO1382" i="2"/>
  <c r="AN1382" i="2"/>
  <c r="AM1382" i="2"/>
  <c r="AL1382" i="2"/>
  <c r="AR1365" i="2"/>
  <c r="AQ1365" i="2"/>
  <c r="AP1365" i="2"/>
  <c r="AO1365" i="2"/>
  <c r="AT1335" i="2"/>
  <c r="AS1335" i="2"/>
  <c r="AR1335" i="2"/>
  <c r="AQ1335" i="2"/>
  <c r="AP1335" i="2"/>
  <c r="AO1335" i="2"/>
  <c r="AN1335" i="2"/>
  <c r="AM1335" i="2"/>
  <c r="AL1335" i="2"/>
  <c r="AI1129" i="2"/>
  <c r="AJ1129" i="2"/>
  <c r="AI1109" i="2"/>
  <c r="AJ1109" i="2"/>
  <c r="AR1566" i="2"/>
  <c r="AQ1566" i="2"/>
  <c r="AP1566" i="2"/>
  <c r="AO1566" i="2"/>
  <c r="AN1566" i="2"/>
  <c r="AM1566" i="2"/>
  <c r="AL1566" i="2"/>
  <c r="AR1562" i="2"/>
  <c r="AQ1562" i="2"/>
  <c r="AP1562" i="2"/>
  <c r="AO1559" i="2"/>
  <c r="AN1559" i="2"/>
  <c r="AM1559" i="2"/>
  <c r="AL1559" i="2"/>
  <c r="AR1558" i="2"/>
  <c r="AQ1558" i="2"/>
  <c r="AP1558" i="2"/>
  <c r="AO1558" i="2"/>
  <c r="AN1558" i="2"/>
  <c r="AM1558" i="2"/>
  <c r="AL1558" i="2"/>
  <c r="AR1554" i="2"/>
  <c r="AQ1554" i="2"/>
  <c r="AP1554" i="2"/>
  <c r="AO1554" i="2"/>
  <c r="AN1554" i="2"/>
  <c r="AM1554" i="2"/>
  <c r="AL1554" i="2"/>
  <c r="AR1550" i="2"/>
  <c r="AQ1550" i="2"/>
  <c r="AP1550" i="2"/>
  <c r="AO1550" i="2"/>
  <c r="AN1550" i="2"/>
  <c r="AM1550" i="2"/>
  <c r="AL1550" i="2"/>
  <c r="AR1546" i="2"/>
  <c r="AQ1546" i="2"/>
  <c r="AP1546" i="2"/>
  <c r="AO1546" i="2"/>
  <c r="AN1546" i="2"/>
  <c r="AM1546" i="2"/>
  <c r="AL1546" i="2"/>
  <c r="AR1542" i="2"/>
  <c r="AR1538" i="2"/>
  <c r="AQ1538" i="2"/>
  <c r="AP1538" i="2"/>
  <c r="AO1538" i="2"/>
  <c r="AN1538" i="2"/>
  <c r="AM1538" i="2"/>
  <c r="AL1538" i="2"/>
  <c r="AQ1531" i="2"/>
  <c r="AP1531" i="2"/>
  <c r="AO1531" i="2"/>
  <c r="AN1531" i="2"/>
  <c r="AM1531" i="2"/>
  <c r="AL1531" i="2"/>
  <c r="AQ1523" i="2"/>
  <c r="AP1523" i="2"/>
  <c r="AO1523" i="2"/>
  <c r="AN1523" i="2"/>
  <c r="AM1523" i="2"/>
  <c r="AL1523" i="2"/>
  <c r="AQ1515" i="2"/>
  <c r="AP1515" i="2"/>
  <c r="AO1515" i="2"/>
  <c r="AN1515" i="2"/>
  <c r="AM1515" i="2"/>
  <c r="AL1515" i="2"/>
  <c r="AQ1509" i="2"/>
  <c r="AP1509" i="2"/>
  <c r="AO1509" i="2"/>
  <c r="AN1509" i="2"/>
  <c r="AM1509" i="2"/>
  <c r="AL1509" i="2"/>
  <c r="AQ1501" i="2"/>
  <c r="AP1501" i="2"/>
  <c r="AO1501" i="2"/>
  <c r="AN1501" i="2"/>
  <c r="AM1501" i="2"/>
  <c r="AL1501" i="2"/>
  <c r="AQ1495" i="2"/>
  <c r="AP1495" i="2"/>
  <c r="AO1495" i="2"/>
  <c r="AN1495" i="2"/>
  <c r="AM1495" i="2"/>
  <c r="AL1495" i="2"/>
  <c r="AQ1459" i="2"/>
  <c r="AQ1451" i="2"/>
  <c r="AP1451" i="2"/>
  <c r="AO1451" i="2"/>
  <c r="AN1451" i="2"/>
  <c r="AM1451" i="2"/>
  <c r="AL1451" i="2"/>
  <c r="AQ1443" i="2"/>
  <c r="AP1443" i="2"/>
  <c r="AO1443" i="2"/>
  <c r="AN1443" i="2"/>
  <c r="AM1443" i="2"/>
  <c r="AL1443" i="2"/>
  <c r="AQ1427" i="2"/>
  <c r="AP1427" i="2"/>
  <c r="AO1427" i="2"/>
  <c r="AN1427" i="2"/>
  <c r="AM1427" i="2"/>
  <c r="AL1427" i="2"/>
  <c r="AQ1411" i="2"/>
  <c r="AQ1395" i="2"/>
  <c r="AQ1387" i="2"/>
  <c r="AQ1379" i="2"/>
  <c r="AT1359" i="2"/>
  <c r="AS1359" i="2"/>
  <c r="AR1359" i="2"/>
  <c r="AQ1359" i="2"/>
  <c r="AP1359" i="2"/>
  <c r="AO1359" i="2"/>
  <c r="AN1359" i="2"/>
  <c r="AM1359" i="2"/>
  <c r="AL1359" i="2"/>
  <c r="AT1374" i="2"/>
  <c r="AS1374" i="2"/>
  <c r="AR1374" i="2"/>
  <c r="AQ1374" i="2"/>
  <c r="AP1374" i="2"/>
  <c r="AO1374" i="2"/>
  <c r="AN1374" i="2"/>
  <c r="AM1374" i="2"/>
  <c r="AL1374" i="2"/>
  <c r="AT1368" i="2"/>
  <c r="AS1368" i="2"/>
  <c r="AR1368" i="2"/>
  <c r="AQ1368" i="2"/>
  <c r="AP1368" i="2"/>
  <c r="AO1368" i="2"/>
  <c r="AN1368" i="2"/>
  <c r="AM1368" i="2"/>
  <c r="AL1368" i="2"/>
  <c r="AT1360" i="2"/>
  <c r="AS1360" i="2"/>
  <c r="AR1360" i="2"/>
  <c r="AQ1360" i="2"/>
  <c r="AP1360" i="2"/>
  <c r="AO1360" i="2"/>
  <c r="AN1360" i="2"/>
  <c r="AM1360" i="2"/>
  <c r="AL1360" i="2"/>
  <c r="AT1352" i="2"/>
  <c r="AS1352" i="2"/>
  <c r="AR1352" i="2"/>
  <c r="AQ1352" i="2"/>
  <c r="AP1352" i="2"/>
  <c r="AO1352" i="2"/>
  <c r="AN1352" i="2"/>
  <c r="AM1352" i="2"/>
  <c r="AL1352" i="2"/>
  <c r="AT1344" i="2"/>
  <c r="AS1344" i="2"/>
  <c r="AR1344" i="2"/>
  <c r="AQ1344" i="2"/>
  <c r="AP1344" i="2"/>
  <c r="AO1344" i="2"/>
  <c r="AN1344" i="2"/>
  <c r="AM1344" i="2"/>
  <c r="AL1344" i="2"/>
  <c r="AT1336" i="2"/>
  <c r="AS1336" i="2"/>
  <c r="AR1336" i="2"/>
  <c r="AQ1336" i="2"/>
  <c r="AP1336" i="2"/>
  <c r="AO1336" i="2"/>
  <c r="AN1336" i="2"/>
  <c r="AM1336" i="2"/>
  <c r="AL1336" i="2"/>
  <c r="AT1328" i="2"/>
  <c r="AS1328" i="2"/>
  <c r="AR1328" i="2"/>
  <c r="AQ1328" i="2"/>
  <c r="AP1328" i="2"/>
  <c r="AO1328" i="2"/>
  <c r="AN1328" i="2"/>
  <c r="AM1328" i="2"/>
  <c r="AL1328" i="2"/>
  <c r="AT1320" i="2"/>
  <c r="AS1320" i="2"/>
  <c r="AR1320" i="2"/>
  <c r="AQ1320" i="2"/>
  <c r="AP1320" i="2"/>
  <c r="AO1320" i="2"/>
  <c r="AN1320" i="2"/>
  <c r="AM1320" i="2"/>
  <c r="AL1320" i="2"/>
  <c r="AT1312" i="2"/>
  <c r="AS1312" i="2"/>
  <c r="AR1312" i="2"/>
  <c r="AQ1312" i="2"/>
  <c r="AP1312" i="2"/>
  <c r="AO1312" i="2"/>
  <c r="AN1312" i="2"/>
  <c r="AM1312" i="2"/>
  <c r="AL1312" i="2"/>
  <c r="AT1304" i="2"/>
  <c r="AS1304" i="2"/>
  <c r="AR1304" i="2"/>
  <c r="AQ1304" i="2"/>
  <c r="AP1304" i="2"/>
  <c r="AO1304" i="2"/>
  <c r="AN1304" i="2"/>
  <c r="AM1304" i="2"/>
  <c r="AL1304" i="2"/>
  <c r="AT1169" i="2"/>
  <c r="AS1169" i="2"/>
  <c r="AR1169" i="2"/>
  <c r="AQ1169" i="2"/>
  <c r="AP1169" i="2"/>
  <c r="AO1169" i="2"/>
  <c r="AN1169" i="2"/>
  <c r="AM1169" i="2"/>
  <c r="AL1169" i="2"/>
  <c r="AR1167" i="2"/>
  <c r="AI1122" i="2"/>
  <c r="AJ1122" i="2"/>
  <c r="AI1120" i="2"/>
  <c r="AJ1120" i="2"/>
  <c r="AI1106" i="2"/>
  <c r="AJ1106" i="2"/>
  <c r="AI1104" i="2"/>
  <c r="AJ1104" i="2"/>
  <c r="AT1373" i="2"/>
  <c r="AS1373" i="2"/>
  <c r="AR1373" i="2"/>
  <c r="AQ1373" i="2"/>
  <c r="AP1373" i="2"/>
  <c r="AO1373" i="2"/>
  <c r="AN1373" i="2"/>
  <c r="AM1373" i="2"/>
  <c r="AL1373" i="2"/>
  <c r="AT1369" i="2"/>
  <c r="AS1369" i="2"/>
  <c r="AN1361" i="2"/>
  <c r="AM1361" i="2"/>
  <c r="AL1361" i="2"/>
  <c r="AT1361" i="2"/>
  <c r="AS1361" i="2"/>
  <c r="AR1361" i="2"/>
  <c r="AQ1361" i="2"/>
  <c r="AP1361" i="2"/>
  <c r="AO1361" i="2"/>
  <c r="AT1353" i="2"/>
  <c r="AS1353" i="2"/>
  <c r="AR1353" i="2"/>
  <c r="AQ1353" i="2"/>
  <c r="AP1353" i="2"/>
  <c r="AO1353" i="2"/>
  <c r="AN1353" i="2"/>
  <c r="AM1353" i="2"/>
  <c r="AL1353" i="2"/>
  <c r="AT1345" i="2"/>
  <c r="AS1345" i="2"/>
  <c r="AR1345" i="2"/>
  <c r="AQ1345" i="2"/>
  <c r="AP1345" i="2"/>
  <c r="AO1345" i="2"/>
  <c r="AN1345" i="2"/>
  <c r="AM1345" i="2"/>
  <c r="AL1345" i="2"/>
  <c r="AT1337" i="2"/>
  <c r="AS1337" i="2"/>
  <c r="AR1337" i="2"/>
  <c r="AQ1337" i="2"/>
  <c r="AP1337" i="2"/>
  <c r="AO1337" i="2"/>
  <c r="AN1337" i="2"/>
  <c r="AM1337" i="2"/>
  <c r="AL1337" i="2"/>
  <c r="AN1329" i="2"/>
  <c r="AM1329" i="2"/>
  <c r="AL1329" i="2"/>
  <c r="AT1329" i="2"/>
  <c r="AS1329" i="2"/>
  <c r="AR1329" i="2"/>
  <c r="AQ1329" i="2"/>
  <c r="AP1329" i="2"/>
  <c r="AO1329" i="2"/>
  <c r="AT1321" i="2"/>
  <c r="AS1321" i="2"/>
  <c r="AR1321" i="2"/>
  <c r="AQ1321" i="2"/>
  <c r="AP1321" i="2"/>
  <c r="AO1321" i="2"/>
  <c r="AN1321" i="2"/>
  <c r="AM1321" i="2"/>
  <c r="AL1321" i="2"/>
  <c r="AT1313" i="2"/>
  <c r="AS1313" i="2"/>
  <c r="AR1313" i="2"/>
  <c r="AQ1313" i="2"/>
  <c r="AP1313" i="2"/>
  <c r="AO1313" i="2"/>
  <c r="AN1313" i="2"/>
  <c r="AM1313" i="2"/>
  <c r="AL1313" i="2"/>
  <c r="AT1305" i="2"/>
  <c r="AS1305" i="2"/>
  <c r="AR1305" i="2"/>
  <c r="AQ1305" i="2"/>
  <c r="AP1305" i="2"/>
  <c r="AO1305" i="2"/>
  <c r="AN1305" i="2"/>
  <c r="AM1305" i="2"/>
  <c r="AL1305" i="2"/>
  <c r="AT1173" i="2"/>
  <c r="AS1173" i="2"/>
  <c r="AR1173" i="2"/>
  <c r="AQ1173" i="2"/>
  <c r="AP1173" i="2"/>
  <c r="AO1173" i="2"/>
  <c r="AN1173" i="2"/>
  <c r="AM1173" i="2"/>
  <c r="AL1173" i="2"/>
  <c r="AI1113" i="2"/>
  <c r="AJ1113" i="2"/>
  <c r="AI1099" i="2"/>
  <c r="AJ1099" i="2"/>
  <c r="AI1091" i="2"/>
  <c r="AJ1091" i="2"/>
  <c r="AI1083" i="2"/>
  <c r="AJ1083" i="2"/>
  <c r="AI1075" i="2"/>
  <c r="AJ1075" i="2"/>
  <c r="AI1067" i="2"/>
  <c r="AJ1067" i="2"/>
  <c r="AI1064" i="2"/>
  <c r="AJ1064" i="2"/>
  <c r="AT1377" i="2"/>
  <c r="AS1377" i="2"/>
  <c r="AR1377" i="2"/>
  <c r="AQ1377" i="2"/>
  <c r="AP1377" i="2"/>
  <c r="AO1377" i="2"/>
  <c r="AN1377" i="2"/>
  <c r="AM1377" i="2"/>
  <c r="AL1377" i="2"/>
  <c r="AT1372" i="2"/>
  <c r="AS1372" i="2"/>
  <c r="AR1372" i="2"/>
  <c r="AQ1372" i="2"/>
  <c r="AP1372" i="2"/>
  <c r="AO1372" i="2"/>
  <c r="AN1372" i="2"/>
  <c r="AM1372" i="2"/>
  <c r="AL1372" i="2"/>
  <c r="AT1370" i="2"/>
  <c r="AS1370" i="2"/>
  <c r="AR1370" i="2"/>
  <c r="AQ1370" i="2"/>
  <c r="AP1370" i="2"/>
  <c r="AO1370" i="2"/>
  <c r="AN1370" i="2"/>
  <c r="AM1370" i="2"/>
  <c r="AL1370" i="2"/>
  <c r="AT1362" i="2"/>
  <c r="AS1362" i="2"/>
  <c r="AR1362" i="2"/>
  <c r="AQ1362" i="2"/>
  <c r="AP1362" i="2"/>
  <c r="AO1362" i="2"/>
  <c r="AN1362" i="2"/>
  <c r="AM1362" i="2"/>
  <c r="AL1362" i="2"/>
  <c r="AT1354" i="2"/>
  <c r="AS1354" i="2"/>
  <c r="AR1354" i="2"/>
  <c r="AQ1354" i="2"/>
  <c r="AP1354" i="2"/>
  <c r="AO1354" i="2"/>
  <c r="AN1354" i="2"/>
  <c r="AM1354" i="2"/>
  <c r="AL1354" i="2"/>
  <c r="AT1346" i="2"/>
  <c r="AS1346" i="2"/>
  <c r="AR1346" i="2"/>
  <c r="AQ1346" i="2"/>
  <c r="AP1346" i="2"/>
  <c r="AO1346" i="2"/>
  <c r="AN1346" i="2"/>
  <c r="AM1346" i="2"/>
  <c r="AL1346" i="2"/>
  <c r="AT1338" i="2"/>
  <c r="AS1338" i="2"/>
  <c r="AR1338" i="2"/>
  <c r="AQ1338" i="2"/>
  <c r="AP1338" i="2"/>
  <c r="AO1338" i="2"/>
  <c r="AN1338" i="2"/>
  <c r="AM1338" i="2"/>
  <c r="AL1338" i="2"/>
  <c r="AN1330" i="2"/>
  <c r="AM1330" i="2"/>
  <c r="AL1330" i="2"/>
  <c r="AT1330" i="2"/>
  <c r="AS1330" i="2"/>
  <c r="AR1330" i="2"/>
  <c r="AQ1330" i="2"/>
  <c r="AP1330" i="2"/>
  <c r="AO1330" i="2"/>
  <c r="AT1322" i="2"/>
  <c r="AS1322" i="2"/>
  <c r="AR1322" i="2"/>
  <c r="AQ1322" i="2"/>
  <c r="AP1322" i="2"/>
  <c r="AO1322" i="2"/>
  <c r="AN1322" i="2"/>
  <c r="AM1322" i="2"/>
  <c r="AL1322" i="2"/>
  <c r="AT1314" i="2"/>
  <c r="AS1314" i="2"/>
  <c r="AR1314" i="2"/>
  <c r="AQ1314" i="2"/>
  <c r="AP1314" i="2"/>
  <c r="AO1314" i="2"/>
  <c r="AN1314" i="2"/>
  <c r="AM1314" i="2"/>
  <c r="AL1314" i="2"/>
  <c r="AT1306" i="2"/>
  <c r="AS1306" i="2"/>
  <c r="AR1306" i="2"/>
  <c r="AQ1306" i="2"/>
  <c r="AP1306" i="2"/>
  <c r="AO1306" i="2"/>
  <c r="AN1306" i="2"/>
  <c r="AM1306" i="2"/>
  <c r="AL1306" i="2"/>
  <c r="AT1177" i="2"/>
  <c r="AS1177" i="2"/>
  <c r="AR1177" i="2"/>
  <c r="AQ1177" i="2"/>
  <c r="AP1177" i="2"/>
  <c r="AO1177" i="2"/>
  <c r="AN1177" i="2"/>
  <c r="AM1177" i="2"/>
  <c r="AL1177" i="2"/>
  <c r="AR1175" i="2"/>
  <c r="AQ1149" i="2"/>
  <c r="AP1149" i="2"/>
  <c r="AO1149" i="2"/>
  <c r="AN1149" i="2"/>
  <c r="AM1149" i="2"/>
  <c r="AL1149" i="2"/>
  <c r="AI1110" i="2"/>
  <c r="AJ1110" i="2"/>
  <c r="AI1108" i="2"/>
  <c r="AJ1108" i="2"/>
  <c r="AT901" i="2"/>
  <c r="AS901" i="2"/>
  <c r="AR901" i="2"/>
  <c r="AQ901" i="2"/>
  <c r="AP901" i="2"/>
  <c r="AO901" i="2"/>
  <c r="AN901" i="2"/>
  <c r="AM901" i="2"/>
  <c r="AL901" i="2"/>
  <c r="AT1459" i="2"/>
  <c r="AS1459" i="2"/>
  <c r="AR1459" i="2"/>
  <c r="AP1459" i="2"/>
  <c r="AO1459" i="2"/>
  <c r="AN1459" i="2"/>
  <c r="AM1459" i="2"/>
  <c r="AL1459" i="2"/>
  <c r="AT1457" i="2"/>
  <c r="AS1457" i="2"/>
  <c r="AR1457" i="2"/>
  <c r="AP1457" i="2"/>
  <c r="AO1457" i="2"/>
  <c r="AT1455" i="2"/>
  <c r="AS1455" i="2"/>
  <c r="AR1455" i="2"/>
  <c r="AQ1455" i="2"/>
  <c r="AP1455" i="2"/>
  <c r="AO1455" i="2"/>
  <c r="AN1455" i="2"/>
  <c r="AM1455" i="2"/>
  <c r="AL1455" i="2"/>
  <c r="AT1453" i="2"/>
  <c r="AS1453" i="2"/>
  <c r="AR1453" i="2"/>
  <c r="AQ1453" i="2"/>
  <c r="AP1453" i="2"/>
  <c r="AO1453" i="2"/>
  <c r="AN1453" i="2"/>
  <c r="AM1453" i="2"/>
  <c r="AL1453" i="2"/>
  <c r="AT1451" i="2"/>
  <c r="AS1451" i="2"/>
  <c r="AR1451" i="2"/>
  <c r="AT1449" i="2"/>
  <c r="AS1449" i="2"/>
  <c r="AR1449" i="2"/>
  <c r="AP1449" i="2"/>
  <c r="AO1449" i="2"/>
  <c r="AT1447" i="2"/>
  <c r="AS1447" i="2"/>
  <c r="AR1447" i="2"/>
  <c r="AQ1447" i="2"/>
  <c r="AP1447" i="2"/>
  <c r="AO1447" i="2"/>
  <c r="AN1447" i="2"/>
  <c r="AM1447" i="2"/>
  <c r="AL1447" i="2"/>
  <c r="AT1445" i="2"/>
  <c r="AS1445" i="2"/>
  <c r="AR1445" i="2"/>
  <c r="AP1445" i="2"/>
  <c r="AO1445" i="2"/>
  <c r="AN1445" i="2"/>
  <c r="AM1445" i="2"/>
  <c r="AL1445" i="2"/>
  <c r="AT1443" i="2"/>
  <c r="AS1443" i="2"/>
  <c r="AR1443" i="2"/>
  <c r="AT1441" i="2"/>
  <c r="AS1441" i="2"/>
  <c r="AR1441" i="2"/>
  <c r="AQ1441" i="2"/>
  <c r="AP1441" i="2"/>
  <c r="AO1441" i="2"/>
  <c r="AN1441" i="2"/>
  <c r="AM1441" i="2"/>
  <c r="AL1441" i="2"/>
  <c r="AT1439" i="2"/>
  <c r="AS1439" i="2"/>
  <c r="AR1439" i="2"/>
  <c r="AQ1439" i="2"/>
  <c r="AP1439" i="2"/>
  <c r="AO1439" i="2"/>
  <c r="AN1439" i="2"/>
  <c r="AM1439" i="2"/>
  <c r="AL1439" i="2"/>
  <c r="AT1437" i="2"/>
  <c r="AS1437" i="2"/>
  <c r="AR1437" i="2"/>
  <c r="AQ1437" i="2"/>
  <c r="AP1437" i="2"/>
  <c r="AO1437" i="2"/>
  <c r="AN1437" i="2"/>
  <c r="AM1437" i="2"/>
  <c r="AL1437" i="2"/>
  <c r="AT1435" i="2"/>
  <c r="AS1435" i="2"/>
  <c r="AR1435" i="2"/>
  <c r="AQ1435" i="2"/>
  <c r="AP1435" i="2"/>
  <c r="AO1435" i="2"/>
  <c r="AN1435" i="2"/>
  <c r="AM1435" i="2"/>
  <c r="AL1435" i="2"/>
  <c r="AT1433" i="2"/>
  <c r="AS1433" i="2"/>
  <c r="AR1433" i="2"/>
  <c r="AT1431" i="2"/>
  <c r="AS1431" i="2"/>
  <c r="AR1431" i="2"/>
  <c r="AT1429" i="2"/>
  <c r="AS1429" i="2"/>
  <c r="AR1429" i="2"/>
  <c r="AQ1429" i="2"/>
  <c r="AP1429" i="2"/>
  <c r="AO1429" i="2"/>
  <c r="AT1427" i="2"/>
  <c r="AS1427" i="2"/>
  <c r="AR1427" i="2"/>
  <c r="AT1425" i="2"/>
  <c r="AS1425" i="2"/>
  <c r="AR1425" i="2"/>
  <c r="AQ1425" i="2"/>
  <c r="AP1425" i="2"/>
  <c r="AO1425" i="2"/>
  <c r="AN1425" i="2"/>
  <c r="AM1425" i="2"/>
  <c r="AL1425" i="2"/>
  <c r="AT1423" i="2"/>
  <c r="AS1423" i="2"/>
  <c r="AR1423" i="2"/>
  <c r="AQ1423" i="2"/>
  <c r="AP1423" i="2"/>
  <c r="AO1423" i="2"/>
  <c r="AN1423" i="2"/>
  <c r="AM1423" i="2"/>
  <c r="AL1423" i="2"/>
  <c r="AT1421" i="2"/>
  <c r="AS1421" i="2"/>
  <c r="AR1421" i="2"/>
  <c r="AQ1421" i="2"/>
  <c r="AP1421" i="2"/>
  <c r="AO1421" i="2"/>
  <c r="AN1421" i="2"/>
  <c r="AM1421" i="2"/>
  <c r="AL1421" i="2"/>
  <c r="AT1419" i="2"/>
  <c r="AS1419" i="2"/>
  <c r="AR1419" i="2"/>
  <c r="AQ1419" i="2"/>
  <c r="AP1419" i="2"/>
  <c r="AO1419" i="2"/>
  <c r="AN1419" i="2"/>
  <c r="AM1419" i="2"/>
  <c r="AL1419" i="2"/>
  <c r="AT1417" i="2"/>
  <c r="AS1417" i="2"/>
  <c r="AR1417" i="2"/>
  <c r="AP1417" i="2"/>
  <c r="AO1417" i="2"/>
  <c r="AT1415" i="2"/>
  <c r="AS1415" i="2"/>
  <c r="AR1415" i="2"/>
  <c r="AQ1415" i="2"/>
  <c r="AP1415" i="2"/>
  <c r="AO1415" i="2"/>
  <c r="AN1415" i="2"/>
  <c r="AM1415" i="2"/>
  <c r="AL1415" i="2"/>
  <c r="AT1413" i="2"/>
  <c r="AS1413" i="2"/>
  <c r="AR1413" i="2"/>
  <c r="AQ1413" i="2"/>
  <c r="AP1413" i="2"/>
  <c r="AO1413" i="2"/>
  <c r="AN1413" i="2"/>
  <c r="AM1413" i="2"/>
  <c r="AL1413" i="2"/>
  <c r="AT1411" i="2"/>
  <c r="AS1411" i="2"/>
  <c r="AR1411" i="2"/>
  <c r="AP1411" i="2"/>
  <c r="AO1411" i="2"/>
  <c r="AN1411" i="2"/>
  <c r="AM1411" i="2"/>
  <c r="AL1411" i="2"/>
  <c r="AT1409" i="2"/>
  <c r="AS1409" i="2"/>
  <c r="AR1409" i="2"/>
  <c r="AQ1409" i="2"/>
  <c r="AP1409" i="2"/>
  <c r="AO1409" i="2"/>
  <c r="AN1409" i="2"/>
  <c r="AM1409" i="2"/>
  <c r="AL1409" i="2"/>
  <c r="AT1407" i="2"/>
  <c r="AS1407" i="2"/>
  <c r="AR1407" i="2"/>
  <c r="AQ1407" i="2"/>
  <c r="AP1407" i="2"/>
  <c r="AO1407" i="2"/>
  <c r="AN1407" i="2"/>
  <c r="AM1407" i="2"/>
  <c r="AL1407" i="2"/>
  <c r="AT1405" i="2"/>
  <c r="AS1405" i="2"/>
  <c r="AR1405" i="2"/>
  <c r="AQ1405" i="2"/>
  <c r="AP1405" i="2"/>
  <c r="AO1405" i="2"/>
  <c r="AN1405" i="2"/>
  <c r="AM1405" i="2"/>
  <c r="AL1405" i="2"/>
  <c r="AT1403" i="2"/>
  <c r="AS1403" i="2"/>
  <c r="AR1403" i="2"/>
  <c r="AQ1403" i="2"/>
  <c r="AP1403" i="2"/>
  <c r="AO1403" i="2"/>
  <c r="AN1403" i="2"/>
  <c r="AM1403" i="2"/>
  <c r="AL1403" i="2"/>
  <c r="AT1401" i="2"/>
  <c r="AS1401" i="2"/>
  <c r="AR1401" i="2"/>
  <c r="AP1401" i="2"/>
  <c r="AO1401" i="2"/>
  <c r="AT1399" i="2"/>
  <c r="AS1399" i="2"/>
  <c r="AR1399" i="2"/>
  <c r="AQ1399" i="2"/>
  <c r="AP1399" i="2"/>
  <c r="AO1399" i="2"/>
  <c r="AN1399" i="2"/>
  <c r="AM1399" i="2"/>
  <c r="AL1399" i="2"/>
  <c r="AT1397" i="2"/>
  <c r="AS1397" i="2"/>
  <c r="AR1397" i="2"/>
  <c r="AQ1397" i="2"/>
  <c r="AP1397" i="2"/>
  <c r="AO1397" i="2"/>
  <c r="AT1395" i="2"/>
  <c r="AS1395" i="2"/>
  <c r="AR1395" i="2"/>
  <c r="AP1395" i="2"/>
  <c r="AO1395" i="2"/>
  <c r="AN1395" i="2"/>
  <c r="AM1395" i="2"/>
  <c r="AL1395" i="2"/>
  <c r="AT1393" i="2"/>
  <c r="AS1393" i="2"/>
  <c r="AR1393" i="2"/>
  <c r="AP1393" i="2"/>
  <c r="AO1393" i="2"/>
  <c r="AT1391" i="2"/>
  <c r="AS1391" i="2"/>
  <c r="AR1391" i="2"/>
  <c r="AQ1391" i="2"/>
  <c r="AP1391" i="2"/>
  <c r="AO1391" i="2"/>
  <c r="AN1391" i="2"/>
  <c r="AM1391" i="2"/>
  <c r="AL1391" i="2"/>
  <c r="AT1389" i="2"/>
  <c r="AS1389" i="2"/>
  <c r="AR1389" i="2"/>
  <c r="AQ1389" i="2"/>
  <c r="AP1389" i="2"/>
  <c r="AO1389" i="2"/>
  <c r="AN1389" i="2"/>
  <c r="AM1389" i="2"/>
  <c r="AL1389" i="2"/>
  <c r="AT1387" i="2"/>
  <c r="AS1387" i="2"/>
  <c r="AR1387" i="2"/>
  <c r="AP1387" i="2"/>
  <c r="AO1387" i="2"/>
  <c r="AT1385" i="2"/>
  <c r="AS1385" i="2"/>
  <c r="AR1385" i="2"/>
  <c r="AP1385" i="2"/>
  <c r="AO1385" i="2"/>
  <c r="AT1383" i="2"/>
  <c r="AS1383" i="2"/>
  <c r="AR1383" i="2"/>
  <c r="AQ1383" i="2"/>
  <c r="AP1383" i="2"/>
  <c r="AO1383" i="2"/>
  <c r="AN1383" i="2"/>
  <c r="AM1383" i="2"/>
  <c r="AL1383" i="2"/>
  <c r="AT1381" i="2"/>
  <c r="AS1381" i="2"/>
  <c r="AR1381" i="2"/>
  <c r="AP1381" i="2"/>
  <c r="AO1381" i="2"/>
  <c r="AT1379" i="2"/>
  <c r="AS1379" i="2"/>
  <c r="AR1379" i="2"/>
  <c r="AP1379" i="2"/>
  <c r="AO1379" i="2"/>
  <c r="AN1379" i="2"/>
  <c r="AM1379" i="2"/>
  <c r="AL1379" i="2"/>
  <c r="AT1371" i="2"/>
  <c r="AS1371" i="2"/>
  <c r="AR1371" i="2"/>
  <c r="AQ1371" i="2"/>
  <c r="AP1371" i="2"/>
  <c r="AO1371" i="2"/>
  <c r="AN1371" i="2"/>
  <c r="AM1371" i="2"/>
  <c r="AL1371" i="2"/>
  <c r="AT1363" i="2"/>
  <c r="AS1363" i="2"/>
  <c r="AR1363" i="2"/>
  <c r="AQ1363" i="2"/>
  <c r="AP1363" i="2"/>
  <c r="AO1363" i="2"/>
  <c r="AN1363" i="2"/>
  <c r="AM1363" i="2"/>
  <c r="AL1363" i="2"/>
  <c r="AT1355" i="2"/>
  <c r="AS1355" i="2"/>
  <c r="AR1355" i="2"/>
  <c r="AQ1355" i="2"/>
  <c r="AP1355" i="2"/>
  <c r="AO1355" i="2"/>
  <c r="AN1355" i="2"/>
  <c r="AM1355" i="2"/>
  <c r="AL1355" i="2"/>
  <c r="AT1347" i="2"/>
  <c r="AS1347" i="2"/>
  <c r="AR1347" i="2"/>
  <c r="AQ1347" i="2"/>
  <c r="AP1347" i="2"/>
  <c r="AO1347" i="2"/>
  <c r="AN1347" i="2"/>
  <c r="AM1347" i="2"/>
  <c r="AL1347" i="2"/>
  <c r="AN1339" i="2"/>
  <c r="AM1339" i="2"/>
  <c r="AL1339" i="2"/>
  <c r="AT1339" i="2"/>
  <c r="AS1339" i="2"/>
  <c r="AR1339" i="2"/>
  <c r="AQ1339" i="2"/>
  <c r="AP1339" i="2"/>
  <c r="AO1339" i="2"/>
  <c r="AT1331" i="2"/>
  <c r="AS1331" i="2"/>
  <c r="AR1331" i="2"/>
  <c r="AQ1331" i="2"/>
  <c r="AP1331" i="2"/>
  <c r="AO1331" i="2"/>
  <c r="AN1331" i="2"/>
  <c r="AM1331" i="2"/>
  <c r="AL1331" i="2"/>
  <c r="AT1323" i="2"/>
  <c r="AS1323" i="2"/>
  <c r="AR1323" i="2"/>
  <c r="AQ1323" i="2"/>
  <c r="AP1323" i="2"/>
  <c r="AO1323" i="2"/>
  <c r="AN1323" i="2"/>
  <c r="AM1323" i="2"/>
  <c r="AL1323" i="2"/>
  <c r="AT1315" i="2"/>
  <c r="AS1315" i="2"/>
  <c r="AR1315" i="2"/>
  <c r="AQ1315" i="2"/>
  <c r="AP1315" i="2"/>
  <c r="AO1315" i="2"/>
  <c r="AN1315" i="2"/>
  <c r="AM1315" i="2"/>
  <c r="AL1315" i="2"/>
  <c r="AT1307" i="2"/>
  <c r="AS1307" i="2"/>
  <c r="AR1307" i="2"/>
  <c r="AQ1307" i="2"/>
  <c r="AP1307" i="2"/>
  <c r="AO1307" i="2"/>
  <c r="AN1307" i="2"/>
  <c r="AM1307" i="2"/>
  <c r="AL1307" i="2"/>
  <c r="AT1181" i="2"/>
  <c r="AS1181" i="2"/>
  <c r="AR1181" i="2"/>
  <c r="AQ1181" i="2"/>
  <c r="AP1181" i="2"/>
  <c r="AO1181" i="2"/>
  <c r="AN1181" i="2"/>
  <c r="AM1181" i="2"/>
  <c r="AL1181" i="2"/>
  <c r="AI1119" i="2"/>
  <c r="AJ1119" i="2"/>
  <c r="AI1101" i="2"/>
  <c r="AJ1101" i="2"/>
  <c r="AI1093" i="2"/>
  <c r="AJ1093" i="2"/>
  <c r="AI1085" i="2"/>
  <c r="AJ1085" i="2"/>
  <c r="AI1077" i="2"/>
  <c r="AJ1077" i="2"/>
  <c r="AI1069" i="2"/>
  <c r="AJ1069" i="2"/>
  <c r="AT1376" i="2"/>
  <c r="AS1376" i="2"/>
  <c r="AR1376" i="2"/>
  <c r="AQ1376" i="2"/>
  <c r="AP1376" i="2"/>
  <c r="AO1376" i="2"/>
  <c r="AN1376" i="2"/>
  <c r="AM1376" i="2"/>
  <c r="AL1376" i="2"/>
  <c r="AT1364" i="2"/>
  <c r="AS1364" i="2"/>
  <c r="AR1364" i="2"/>
  <c r="AQ1364" i="2"/>
  <c r="AP1364" i="2"/>
  <c r="AO1364" i="2"/>
  <c r="AN1364" i="2"/>
  <c r="AM1364" i="2"/>
  <c r="AL1364" i="2"/>
  <c r="AT1356" i="2"/>
  <c r="AS1356" i="2"/>
  <c r="AR1356" i="2"/>
  <c r="AQ1356" i="2"/>
  <c r="AP1356" i="2"/>
  <c r="AO1356" i="2"/>
  <c r="AN1356" i="2"/>
  <c r="AM1356" i="2"/>
  <c r="AL1356" i="2"/>
  <c r="AT1348" i="2"/>
  <c r="AS1348" i="2"/>
  <c r="AR1348" i="2"/>
  <c r="AQ1348" i="2"/>
  <c r="AP1348" i="2"/>
  <c r="AO1348" i="2"/>
  <c r="AN1348" i="2"/>
  <c r="AM1348" i="2"/>
  <c r="AL1348" i="2"/>
  <c r="AT1340" i="2"/>
  <c r="AS1340" i="2"/>
  <c r="AR1340" i="2"/>
  <c r="AQ1340" i="2"/>
  <c r="AP1340" i="2"/>
  <c r="AO1340" i="2"/>
  <c r="AN1340" i="2"/>
  <c r="AM1340" i="2"/>
  <c r="AL1340" i="2"/>
  <c r="AT1332" i="2"/>
  <c r="AS1332" i="2"/>
  <c r="AR1332" i="2"/>
  <c r="AQ1332" i="2"/>
  <c r="AP1332" i="2"/>
  <c r="AO1332" i="2"/>
  <c r="AN1332" i="2"/>
  <c r="AM1332" i="2"/>
  <c r="AL1332" i="2"/>
  <c r="AT1324" i="2"/>
  <c r="AS1324" i="2"/>
  <c r="AR1324" i="2"/>
  <c r="AQ1324" i="2"/>
  <c r="AP1324" i="2"/>
  <c r="AO1324" i="2"/>
  <c r="AN1324" i="2"/>
  <c r="AM1324" i="2"/>
  <c r="AL1324" i="2"/>
  <c r="AT1316" i="2"/>
  <c r="AS1316" i="2"/>
  <c r="AR1316" i="2"/>
  <c r="AQ1316" i="2"/>
  <c r="AP1316" i="2"/>
  <c r="AO1316" i="2"/>
  <c r="AN1316" i="2"/>
  <c r="AM1316" i="2"/>
  <c r="AL1316" i="2"/>
  <c r="AT1308" i="2"/>
  <c r="AS1308" i="2"/>
  <c r="AR1308" i="2"/>
  <c r="AQ1308" i="2"/>
  <c r="AP1308" i="2"/>
  <c r="AO1308" i="2"/>
  <c r="AN1308" i="2"/>
  <c r="AM1308" i="2"/>
  <c r="AL1308" i="2"/>
  <c r="AN1273" i="2"/>
  <c r="AM1273" i="2"/>
  <c r="AL1273" i="2"/>
  <c r="AT1185" i="2"/>
  <c r="AS1185" i="2"/>
  <c r="AR1185" i="2"/>
  <c r="AQ1185" i="2"/>
  <c r="AP1185" i="2"/>
  <c r="AO1185" i="2"/>
  <c r="AN1185" i="2"/>
  <c r="AM1185" i="2"/>
  <c r="AL1185" i="2"/>
  <c r="AR1183" i="2"/>
  <c r="AQ1183" i="2"/>
  <c r="AP1183" i="2"/>
  <c r="AO1183" i="2"/>
  <c r="AN1183" i="2"/>
  <c r="AM1183" i="2"/>
  <c r="AL1183" i="2"/>
  <c r="AJ1131" i="2"/>
  <c r="AI1114" i="2"/>
  <c r="AJ1114" i="2"/>
  <c r="AI1112" i="2"/>
  <c r="AJ1112" i="2"/>
  <c r="AN1365" i="2"/>
  <c r="AM1365" i="2"/>
  <c r="AL1365" i="2"/>
  <c r="AT1365" i="2"/>
  <c r="AS1365" i="2"/>
  <c r="AT1357" i="2"/>
  <c r="AS1357" i="2"/>
  <c r="AT1349" i="2"/>
  <c r="AS1349" i="2"/>
  <c r="AR1349" i="2"/>
  <c r="AQ1349" i="2"/>
  <c r="AP1349" i="2"/>
  <c r="AO1349" i="2"/>
  <c r="AN1349" i="2"/>
  <c r="AM1349" i="2"/>
  <c r="AL1349" i="2"/>
  <c r="AT1341" i="2"/>
  <c r="AS1341" i="2"/>
  <c r="AR1341" i="2"/>
  <c r="AQ1341" i="2"/>
  <c r="AP1341" i="2"/>
  <c r="AO1341" i="2"/>
  <c r="AN1341" i="2"/>
  <c r="AM1341" i="2"/>
  <c r="AL1341" i="2"/>
  <c r="AN1333" i="2"/>
  <c r="AM1333" i="2"/>
  <c r="AL1333" i="2"/>
  <c r="AT1333" i="2"/>
  <c r="AS1333" i="2"/>
  <c r="AT1325" i="2"/>
  <c r="AS1325" i="2"/>
  <c r="AR1325" i="2"/>
  <c r="AQ1325" i="2"/>
  <c r="AP1325" i="2"/>
  <c r="AO1325" i="2"/>
  <c r="AN1325" i="2"/>
  <c r="AM1325" i="2"/>
  <c r="AL1325" i="2"/>
  <c r="AT1317" i="2"/>
  <c r="AS1317" i="2"/>
  <c r="AR1317" i="2"/>
  <c r="AQ1317" i="2"/>
  <c r="AP1317" i="2"/>
  <c r="AO1317" i="2"/>
  <c r="AN1317" i="2"/>
  <c r="AM1317" i="2"/>
  <c r="AL1317" i="2"/>
  <c r="AT1309" i="2"/>
  <c r="AS1309" i="2"/>
  <c r="AR1309" i="2"/>
  <c r="AQ1309" i="2"/>
  <c r="AP1309" i="2"/>
  <c r="AO1309" i="2"/>
  <c r="AN1309" i="2"/>
  <c r="AM1309" i="2"/>
  <c r="AL1309" i="2"/>
  <c r="AT1189" i="2"/>
  <c r="AS1189" i="2"/>
  <c r="AR1189" i="2"/>
  <c r="AQ1189" i="2"/>
  <c r="AP1189" i="2"/>
  <c r="AO1189" i="2"/>
  <c r="AN1189" i="2"/>
  <c r="AM1189" i="2"/>
  <c r="AL1189" i="2"/>
  <c r="AI1105" i="2"/>
  <c r="AJ1105" i="2"/>
  <c r="AI1095" i="2"/>
  <c r="AJ1095" i="2"/>
  <c r="AI1087" i="2"/>
  <c r="AJ1087" i="2"/>
  <c r="AI1079" i="2"/>
  <c r="AJ1079" i="2"/>
  <c r="AI1071" i="2"/>
  <c r="AJ1071" i="2"/>
  <c r="AN1457" i="2"/>
  <c r="AM1457" i="2"/>
  <c r="AL1457" i="2"/>
  <c r="AN1449" i="2"/>
  <c r="AM1449" i="2"/>
  <c r="AL1449" i="2"/>
  <c r="AN1429" i="2"/>
  <c r="AM1429" i="2"/>
  <c r="AL1429" i="2"/>
  <c r="AN1417" i="2"/>
  <c r="AM1417" i="2"/>
  <c r="AL1417" i="2"/>
  <c r="AN1401" i="2"/>
  <c r="AM1401" i="2"/>
  <c r="AL1401" i="2"/>
  <c r="AN1397" i="2"/>
  <c r="AM1397" i="2"/>
  <c r="AL1397" i="2"/>
  <c r="AN1393" i="2"/>
  <c r="AM1393" i="2"/>
  <c r="AL1393" i="2"/>
  <c r="AN1387" i="2"/>
  <c r="AM1387" i="2"/>
  <c r="AL1387" i="2"/>
  <c r="AN1385" i="2"/>
  <c r="AM1385" i="2"/>
  <c r="AL1385" i="2"/>
  <c r="AN1381" i="2"/>
  <c r="AM1381" i="2"/>
  <c r="AL1381" i="2"/>
  <c r="AT1375" i="2"/>
  <c r="AS1375" i="2"/>
  <c r="AR1375" i="2"/>
  <c r="AQ1375" i="2"/>
  <c r="AP1375" i="2"/>
  <c r="AO1375" i="2"/>
  <c r="AN1375" i="2"/>
  <c r="AM1375" i="2"/>
  <c r="AL1375" i="2"/>
  <c r="AT1366" i="2"/>
  <c r="AS1366" i="2"/>
  <c r="AR1366" i="2"/>
  <c r="AQ1366" i="2"/>
  <c r="AP1366" i="2"/>
  <c r="AO1366" i="2"/>
  <c r="AN1366" i="2"/>
  <c r="AM1366" i="2"/>
  <c r="AL1366" i="2"/>
  <c r="AT1358" i="2"/>
  <c r="AS1358" i="2"/>
  <c r="AR1358" i="2"/>
  <c r="AQ1358" i="2"/>
  <c r="AP1358" i="2"/>
  <c r="AO1358" i="2"/>
  <c r="AN1358" i="2"/>
  <c r="AM1358" i="2"/>
  <c r="AL1358" i="2"/>
  <c r="AT1350" i="2"/>
  <c r="AS1350" i="2"/>
  <c r="AR1350" i="2"/>
  <c r="AQ1350" i="2"/>
  <c r="AP1350" i="2"/>
  <c r="AO1350" i="2"/>
  <c r="AN1350" i="2"/>
  <c r="AM1350" i="2"/>
  <c r="AL1350" i="2"/>
  <c r="AT1342" i="2"/>
  <c r="AS1342" i="2"/>
  <c r="AR1342" i="2"/>
  <c r="AQ1342" i="2"/>
  <c r="AP1342" i="2"/>
  <c r="AO1342" i="2"/>
  <c r="AN1342" i="2"/>
  <c r="AM1342" i="2"/>
  <c r="AL1342" i="2"/>
  <c r="AT1334" i="2"/>
  <c r="AS1334" i="2"/>
  <c r="AR1334" i="2"/>
  <c r="AQ1334" i="2"/>
  <c r="AP1334" i="2"/>
  <c r="AO1334" i="2"/>
  <c r="AN1334" i="2"/>
  <c r="AM1334" i="2"/>
  <c r="AL1334" i="2"/>
  <c r="AT1326" i="2"/>
  <c r="AS1326" i="2"/>
  <c r="AR1326" i="2"/>
  <c r="AQ1326" i="2"/>
  <c r="AP1326" i="2"/>
  <c r="AO1326" i="2"/>
  <c r="AN1326" i="2"/>
  <c r="AM1326" i="2"/>
  <c r="AL1326" i="2"/>
  <c r="AT1318" i="2"/>
  <c r="AS1318" i="2"/>
  <c r="AR1318" i="2"/>
  <c r="AQ1318" i="2"/>
  <c r="AP1318" i="2"/>
  <c r="AO1318" i="2"/>
  <c r="AN1318" i="2"/>
  <c r="AM1318" i="2"/>
  <c r="AL1318" i="2"/>
  <c r="AT1310" i="2"/>
  <c r="AS1310" i="2"/>
  <c r="AR1310" i="2"/>
  <c r="AQ1310" i="2"/>
  <c r="AP1310" i="2"/>
  <c r="AO1310" i="2"/>
  <c r="AN1310" i="2"/>
  <c r="AM1310" i="2"/>
  <c r="AL1310" i="2"/>
  <c r="AT1302" i="2"/>
  <c r="AS1302" i="2"/>
  <c r="AR1302" i="2"/>
  <c r="AQ1302" i="2"/>
  <c r="AP1302" i="2"/>
  <c r="AO1302" i="2"/>
  <c r="AN1302" i="2"/>
  <c r="AM1302" i="2"/>
  <c r="AL1302" i="2"/>
  <c r="AT1193" i="2"/>
  <c r="AS1193" i="2"/>
  <c r="AR1193" i="2"/>
  <c r="AQ1193" i="2"/>
  <c r="AP1193" i="2"/>
  <c r="AO1193" i="2"/>
  <c r="AN1193" i="2"/>
  <c r="AM1193" i="2"/>
  <c r="AL1193" i="2"/>
  <c r="AR1191" i="2"/>
  <c r="AQ1191" i="2"/>
  <c r="AP1191" i="2"/>
  <c r="AO1191" i="2"/>
  <c r="AN1191" i="2"/>
  <c r="AM1191" i="2"/>
  <c r="AL1191" i="2"/>
  <c r="AT1161" i="2"/>
  <c r="AS1161" i="2"/>
  <c r="AR1161" i="2"/>
  <c r="AQ1161" i="2"/>
  <c r="AP1161" i="2"/>
  <c r="AO1161" i="2"/>
  <c r="AN1161" i="2"/>
  <c r="AM1161" i="2"/>
  <c r="AL1161" i="2"/>
  <c r="AR1159" i="2"/>
  <c r="AQ1159" i="2"/>
  <c r="AP1159" i="2"/>
  <c r="AO1159" i="2"/>
  <c r="AN1159" i="2"/>
  <c r="AM1159" i="2"/>
  <c r="AL1159" i="2"/>
  <c r="AQ1137" i="2"/>
  <c r="AP1137" i="2"/>
  <c r="AO1137" i="2"/>
  <c r="AN1137" i="2"/>
  <c r="AM1137" i="2"/>
  <c r="AL1137" i="2"/>
  <c r="AI1118" i="2"/>
  <c r="AJ1118" i="2"/>
  <c r="AI1102" i="2"/>
  <c r="AJ1102" i="2"/>
  <c r="AP1300" i="2"/>
  <c r="AO1300" i="2"/>
  <c r="AN1300" i="2"/>
  <c r="AM1300" i="2"/>
  <c r="AL1300" i="2"/>
  <c r="AP1284" i="2"/>
  <c r="AO1284" i="2"/>
  <c r="AN1284" i="2"/>
  <c r="AM1284" i="2"/>
  <c r="AL1284" i="2"/>
  <c r="AP1276" i="2"/>
  <c r="AO1276" i="2"/>
  <c r="AN1276" i="2"/>
  <c r="AM1276" i="2"/>
  <c r="AL1276" i="2"/>
  <c r="AP1260" i="2"/>
  <c r="AO1260" i="2"/>
  <c r="AN1260" i="2"/>
  <c r="AM1260" i="2"/>
  <c r="AL1260" i="2"/>
  <c r="AP1252" i="2"/>
  <c r="AO1252" i="2"/>
  <c r="AN1252" i="2"/>
  <c r="AM1252" i="2"/>
  <c r="AL1252" i="2"/>
  <c r="AP1236" i="2"/>
  <c r="AO1236" i="2"/>
  <c r="AN1236" i="2"/>
  <c r="AM1236" i="2"/>
  <c r="AL1236" i="2"/>
  <c r="AP1222" i="2"/>
  <c r="AO1222" i="2"/>
  <c r="AN1222" i="2"/>
  <c r="AM1222" i="2"/>
  <c r="AL1222" i="2"/>
  <c r="AP1214" i="2"/>
  <c r="AO1214" i="2"/>
  <c r="AN1214" i="2"/>
  <c r="AM1214" i="2"/>
  <c r="AL1214" i="2"/>
  <c r="AP1206" i="2"/>
  <c r="AO1206" i="2"/>
  <c r="AN1206" i="2"/>
  <c r="AM1206" i="2"/>
  <c r="AL1206" i="2"/>
  <c r="AP1198" i="2"/>
  <c r="AO1198" i="2"/>
  <c r="AN1198" i="2"/>
  <c r="AM1198" i="2"/>
  <c r="AL1198" i="2"/>
  <c r="AQ1155" i="2"/>
  <c r="AP1155" i="2"/>
  <c r="AO1155" i="2"/>
  <c r="AN1155" i="2"/>
  <c r="AM1155" i="2"/>
  <c r="AL1155" i="2"/>
  <c r="AQ1146" i="2"/>
  <c r="AP1146" i="2"/>
  <c r="AO1146" i="2"/>
  <c r="AN1146" i="2"/>
  <c r="AM1146" i="2"/>
  <c r="AL1146" i="2"/>
  <c r="AQ1136" i="2"/>
  <c r="AP1136" i="2"/>
  <c r="AO1136" i="2"/>
  <c r="AN1136" i="2"/>
  <c r="AM1136" i="2"/>
  <c r="AL1136" i="2"/>
  <c r="AQ1128" i="2"/>
  <c r="AP1128" i="2"/>
  <c r="AO1128" i="2"/>
  <c r="AN1128" i="2"/>
  <c r="AM1128" i="2"/>
  <c r="AL1128" i="2"/>
  <c r="AQ1121" i="2"/>
  <c r="AP1121" i="2"/>
  <c r="AO1121" i="2"/>
  <c r="AN1121" i="2"/>
  <c r="AM1121" i="2"/>
  <c r="AL1121" i="2"/>
  <c r="AR983" i="2"/>
  <c r="AQ983" i="2"/>
  <c r="AP983" i="2"/>
  <c r="AO983" i="2"/>
  <c r="AN983" i="2"/>
  <c r="AM983" i="2"/>
  <c r="AL983" i="2"/>
  <c r="AS889" i="2"/>
  <c r="AR889" i="2"/>
  <c r="AQ889" i="2"/>
  <c r="AP889" i="2"/>
  <c r="AO889" i="2"/>
  <c r="AN889" i="2"/>
  <c r="AM889" i="2"/>
  <c r="AL889" i="2"/>
  <c r="AT889" i="2"/>
  <c r="AS870" i="2"/>
  <c r="AR870" i="2"/>
  <c r="AQ870" i="2"/>
  <c r="AP870" i="2"/>
  <c r="AO870" i="2"/>
  <c r="AN870" i="2"/>
  <c r="AM870" i="2"/>
  <c r="AL870" i="2"/>
  <c r="AT870" i="2"/>
  <c r="AQ1296" i="2"/>
  <c r="AP1296" i="2"/>
  <c r="AO1296" i="2"/>
  <c r="AN1296" i="2"/>
  <c r="AM1296" i="2"/>
  <c r="AL1296" i="2"/>
  <c r="AQ1248" i="2"/>
  <c r="AP1248" i="2"/>
  <c r="AO1248" i="2"/>
  <c r="AN1248" i="2"/>
  <c r="AM1248" i="2"/>
  <c r="AL1248" i="2"/>
  <c r="AQ1226" i="2"/>
  <c r="AP1226" i="2"/>
  <c r="AO1226" i="2"/>
  <c r="AN1226" i="2"/>
  <c r="AM1226" i="2"/>
  <c r="AL1226" i="2"/>
  <c r="AQ1224" i="2"/>
  <c r="AP1224" i="2"/>
  <c r="AO1224" i="2"/>
  <c r="AN1224" i="2"/>
  <c r="AM1224" i="2"/>
  <c r="AL1224" i="2"/>
  <c r="AQ1222" i="2"/>
  <c r="AQ1218" i="2"/>
  <c r="AP1218" i="2"/>
  <c r="AO1218" i="2"/>
  <c r="AN1218" i="2"/>
  <c r="AM1218" i="2"/>
  <c r="AL1218" i="2"/>
  <c r="AQ1216" i="2"/>
  <c r="AP1216" i="2"/>
  <c r="AO1216" i="2"/>
  <c r="AN1216" i="2"/>
  <c r="AM1216" i="2"/>
  <c r="AL1216" i="2"/>
  <c r="AQ1214" i="2"/>
  <c r="AQ1210" i="2"/>
  <c r="AP1210" i="2"/>
  <c r="AO1210" i="2"/>
  <c r="AN1210" i="2"/>
  <c r="AM1210" i="2"/>
  <c r="AL1210" i="2"/>
  <c r="AQ1208" i="2"/>
  <c r="AP1208" i="2"/>
  <c r="AO1208" i="2"/>
  <c r="AN1208" i="2"/>
  <c r="AM1208" i="2"/>
  <c r="AL1208" i="2"/>
  <c r="AQ1206" i="2"/>
  <c r="AQ1202" i="2"/>
  <c r="AP1202" i="2"/>
  <c r="AO1202" i="2"/>
  <c r="AN1202" i="2"/>
  <c r="AM1202" i="2"/>
  <c r="AL1202" i="2"/>
  <c r="AQ1200" i="2"/>
  <c r="AP1200" i="2"/>
  <c r="AO1200" i="2"/>
  <c r="AN1200" i="2"/>
  <c r="AM1200" i="2"/>
  <c r="AL1200" i="2"/>
  <c r="AQ1198" i="2"/>
  <c r="AQ1194" i="2"/>
  <c r="AP1194" i="2"/>
  <c r="AQ1190" i="2"/>
  <c r="AP1190" i="2"/>
  <c r="AP1188" i="2"/>
  <c r="AO1188" i="2"/>
  <c r="AN1188" i="2"/>
  <c r="AM1188" i="2"/>
  <c r="AL1188" i="2"/>
  <c r="AQ1186" i="2"/>
  <c r="AP1186" i="2"/>
  <c r="AQ1182" i="2"/>
  <c r="AP1182" i="2"/>
  <c r="AQ1178" i="2"/>
  <c r="AP1178" i="2"/>
  <c r="AQ1174" i="2"/>
  <c r="AP1174" i="2"/>
  <c r="AQ1170" i="2"/>
  <c r="AP1170" i="2"/>
  <c r="AQ1166" i="2"/>
  <c r="AP1166" i="2"/>
  <c r="AQ1162" i="2"/>
  <c r="AP1162" i="2"/>
  <c r="AQ1158" i="2"/>
  <c r="AP1158" i="2"/>
  <c r="AQ1151" i="2"/>
  <c r="AP1151" i="2"/>
  <c r="AO1151" i="2"/>
  <c r="AN1151" i="2"/>
  <c r="AM1151" i="2"/>
  <c r="AL1151" i="2"/>
  <c r="AQ1143" i="2"/>
  <c r="AP1143" i="2"/>
  <c r="AO1143" i="2"/>
  <c r="AN1143" i="2"/>
  <c r="AM1143" i="2"/>
  <c r="AL1143" i="2"/>
  <c r="AQ1135" i="2"/>
  <c r="AP1135" i="2"/>
  <c r="AO1135" i="2"/>
  <c r="AN1135" i="2"/>
  <c r="AM1135" i="2"/>
  <c r="AL1135" i="2"/>
  <c r="AQ1127" i="2"/>
  <c r="AP1127" i="2"/>
  <c r="AO1127" i="2"/>
  <c r="AN1127" i="2"/>
  <c r="AM1127" i="2"/>
  <c r="AL1127" i="2"/>
  <c r="AS1012" i="2"/>
  <c r="AR1012" i="2"/>
  <c r="AQ1012" i="2"/>
  <c r="AP1012" i="2"/>
  <c r="AS909" i="2"/>
  <c r="AR909" i="2"/>
  <c r="AQ909" i="2"/>
  <c r="AP909" i="2"/>
  <c r="AO909" i="2"/>
  <c r="AN909" i="2"/>
  <c r="AM909" i="2"/>
  <c r="AL909" i="2"/>
  <c r="AT909" i="2"/>
  <c r="AS777" i="2"/>
  <c r="AR777" i="2"/>
  <c r="AQ777" i="2"/>
  <c r="AP777" i="2"/>
  <c r="AO777" i="2"/>
  <c r="AN777" i="2"/>
  <c r="AM777" i="2"/>
  <c r="AL777" i="2"/>
  <c r="AT777" i="2"/>
  <c r="AT682" i="2"/>
  <c r="AS682" i="2"/>
  <c r="AR682" i="2"/>
  <c r="AQ682" i="2"/>
  <c r="AP682" i="2"/>
  <c r="AO682" i="2"/>
  <c r="AN682" i="2"/>
  <c r="AM682" i="2"/>
  <c r="AL682" i="2"/>
  <c r="AQ1153" i="2"/>
  <c r="AP1153" i="2"/>
  <c r="AO1153" i="2"/>
  <c r="AN1153" i="2"/>
  <c r="AM1153" i="2"/>
  <c r="AL1153" i="2"/>
  <c r="AQ1148" i="2"/>
  <c r="AP1148" i="2"/>
  <c r="AO1148" i="2"/>
  <c r="AN1148" i="2"/>
  <c r="AM1148" i="2"/>
  <c r="AL1148" i="2"/>
  <c r="AQ1142" i="2"/>
  <c r="AP1142" i="2"/>
  <c r="AO1142" i="2"/>
  <c r="AN1142" i="2"/>
  <c r="AM1142" i="2"/>
  <c r="AL1142" i="2"/>
  <c r="AQ1134" i="2"/>
  <c r="AP1134" i="2"/>
  <c r="AO1134" i="2"/>
  <c r="AN1134" i="2"/>
  <c r="AM1134" i="2"/>
  <c r="AL1134" i="2"/>
  <c r="AQ1126" i="2"/>
  <c r="AP1126" i="2"/>
  <c r="AO1126" i="2"/>
  <c r="AN1126" i="2"/>
  <c r="AM1126" i="2"/>
  <c r="AL1126" i="2"/>
  <c r="AT1025" i="2"/>
  <c r="AS1025" i="2"/>
  <c r="AR1025" i="2"/>
  <c r="AQ1025" i="2"/>
  <c r="AP1025" i="2"/>
  <c r="AO1025" i="2"/>
  <c r="AN1025" i="2"/>
  <c r="AM1025" i="2"/>
  <c r="AL1025" i="2"/>
  <c r="AT1017" i="2"/>
  <c r="AS1017" i="2"/>
  <c r="AR1017" i="2"/>
  <c r="AQ1017" i="2"/>
  <c r="AP1017" i="2"/>
  <c r="AO1017" i="2"/>
  <c r="AN1017" i="2"/>
  <c r="AM1017" i="2"/>
  <c r="AL1017" i="2"/>
  <c r="AT1009" i="2"/>
  <c r="AS1009" i="2"/>
  <c r="AR1009" i="2"/>
  <c r="AQ1009" i="2"/>
  <c r="AP1009" i="2"/>
  <c r="AO1009" i="2"/>
  <c r="AN1009" i="2"/>
  <c r="AM1009" i="2"/>
  <c r="AL1009" i="2"/>
  <c r="AT1001" i="2"/>
  <c r="AS1001" i="2"/>
  <c r="AR1001" i="2"/>
  <c r="AQ1001" i="2"/>
  <c r="AP1001" i="2"/>
  <c r="AO1001" i="2"/>
  <c r="AN1001" i="2"/>
  <c r="AM1001" i="2"/>
  <c r="AL1001" i="2"/>
  <c r="AS1301" i="2"/>
  <c r="AR1301" i="2"/>
  <c r="AQ1301" i="2"/>
  <c r="AP1301" i="2"/>
  <c r="AO1301" i="2"/>
  <c r="AN1301" i="2"/>
  <c r="AM1301" i="2"/>
  <c r="AL1301" i="2"/>
  <c r="AS1299" i="2"/>
  <c r="AR1299" i="2"/>
  <c r="AQ1299" i="2"/>
  <c r="AP1299" i="2"/>
  <c r="AO1299" i="2"/>
  <c r="AN1299" i="2"/>
  <c r="AM1299" i="2"/>
  <c r="AL1299" i="2"/>
  <c r="AS1297" i="2"/>
  <c r="AR1297" i="2"/>
  <c r="AQ1297" i="2"/>
  <c r="AP1297" i="2"/>
  <c r="AO1297" i="2"/>
  <c r="AN1297" i="2"/>
  <c r="AM1297" i="2"/>
  <c r="AL1297" i="2"/>
  <c r="AS1295" i="2"/>
  <c r="AR1295" i="2"/>
  <c r="AQ1295" i="2"/>
  <c r="AP1295" i="2"/>
  <c r="AO1295" i="2"/>
  <c r="AN1295" i="2"/>
  <c r="AM1295" i="2"/>
  <c r="AL1295" i="2"/>
  <c r="AS1293" i="2"/>
  <c r="AR1293" i="2"/>
  <c r="AQ1293" i="2"/>
  <c r="AP1293" i="2"/>
  <c r="AO1293" i="2"/>
  <c r="AN1293" i="2"/>
  <c r="AM1293" i="2"/>
  <c r="AL1293" i="2"/>
  <c r="AS1291" i="2"/>
  <c r="AR1291" i="2"/>
  <c r="AQ1291" i="2"/>
  <c r="AP1291" i="2"/>
  <c r="AO1291" i="2"/>
  <c r="AN1291" i="2"/>
  <c r="AM1291" i="2"/>
  <c r="AL1291" i="2"/>
  <c r="AS1289" i="2"/>
  <c r="AR1289" i="2"/>
  <c r="AQ1289" i="2"/>
  <c r="AP1289" i="2"/>
  <c r="AO1289" i="2"/>
  <c r="AN1289" i="2"/>
  <c r="AM1289" i="2"/>
  <c r="AL1289" i="2"/>
  <c r="AS1287" i="2"/>
  <c r="AR1287" i="2"/>
  <c r="AQ1287" i="2"/>
  <c r="AP1287" i="2"/>
  <c r="AO1287" i="2"/>
  <c r="AN1287" i="2"/>
  <c r="AM1287" i="2"/>
  <c r="AL1287" i="2"/>
  <c r="AS1285" i="2"/>
  <c r="AR1285" i="2"/>
  <c r="AQ1285" i="2"/>
  <c r="AP1285" i="2"/>
  <c r="AO1285" i="2"/>
  <c r="AN1285" i="2"/>
  <c r="AM1285" i="2"/>
  <c r="AL1285" i="2"/>
  <c r="AS1283" i="2"/>
  <c r="AR1283" i="2"/>
  <c r="AQ1283" i="2"/>
  <c r="AP1283" i="2"/>
  <c r="AO1283" i="2"/>
  <c r="AN1283" i="2"/>
  <c r="AM1283" i="2"/>
  <c r="AL1283" i="2"/>
  <c r="AS1281" i="2"/>
  <c r="AR1281" i="2"/>
  <c r="AQ1281" i="2"/>
  <c r="AP1281" i="2"/>
  <c r="AO1281" i="2"/>
  <c r="AN1281" i="2"/>
  <c r="AM1281" i="2"/>
  <c r="AL1281" i="2"/>
  <c r="AS1279" i="2"/>
  <c r="AR1279" i="2"/>
  <c r="AQ1279" i="2"/>
  <c r="AP1279" i="2"/>
  <c r="AO1279" i="2"/>
  <c r="AN1279" i="2"/>
  <c r="AM1279" i="2"/>
  <c r="AL1279" i="2"/>
  <c r="AS1277" i="2"/>
  <c r="AR1277" i="2"/>
  <c r="AQ1277" i="2"/>
  <c r="AP1277" i="2"/>
  <c r="AO1277" i="2"/>
  <c r="AN1277" i="2"/>
  <c r="AM1277" i="2"/>
  <c r="AL1277" i="2"/>
  <c r="AS1275" i="2"/>
  <c r="AR1275" i="2"/>
  <c r="AQ1275" i="2"/>
  <c r="AP1275" i="2"/>
  <c r="AO1275" i="2"/>
  <c r="AN1275" i="2"/>
  <c r="AM1275" i="2"/>
  <c r="AL1275" i="2"/>
  <c r="AS1273" i="2"/>
  <c r="AR1273" i="2"/>
  <c r="AQ1273" i="2"/>
  <c r="AP1273" i="2"/>
  <c r="AO1273" i="2"/>
  <c r="AS1271" i="2"/>
  <c r="AR1271" i="2"/>
  <c r="AQ1271" i="2"/>
  <c r="AP1271" i="2"/>
  <c r="AO1271" i="2"/>
  <c r="AN1271" i="2"/>
  <c r="AM1271" i="2"/>
  <c r="AL1271" i="2"/>
  <c r="AS1269" i="2"/>
  <c r="AR1269" i="2"/>
  <c r="AQ1269" i="2"/>
  <c r="AP1269" i="2"/>
  <c r="AO1269" i="2"/>
  <c r="AN1269" i="2"/>
  <c r="AM1269" i="2"/>
  <c r="AL1269" i="2"/>
  <c r="AS1267" i="2"/>
  <c r="AR1267" i="2"/>
  <c r="AQ1267" i="2"/>
  <c r="AP1267" i="2"/>
  <c r="AO1267" i="2"/>
  <c r="AN1267" i="2"/>
  <c r="AM1267" i="2"/>
  <c r="AL1267" i="2"/>
  <c r="AS1265" i="2"/>
  <c r="AR1265" i="2"/>
  <c r="AQ1265" i="2"/>
  <c r="AP1265" i="2"/>
  <c r="AO1265" i="2"/>
  <c r="AN1265" i="2"/>
  <c r="AM1265" i="2"/>
  <c r="AL1265" i="2"/>
  <c r="AS1263" i="2"/>
  <c r="AR1263" i="2"/>
  <c r="AQ1263" i="2"/>
  <c r="AP1263" i="2"/>
  <c r="AO1263" i="2"/>
  <c r="AN1263" i="2"/>
  <c r="AM1263" i="2"/>
  <c r="AL1263" i="2"/>
  <c r="AS1261" i="2"/>
  <c r="AR1261" i="2"/>
  <c r="AQ1261" i="2"/>
  <c r="AP1261" i="2"/>
  <c r="AO1261" i="2"/>
  <c r="AN1261" i="2"/>
  <c r="AM1261" i="2"/>
  <c r="AL1261" i="2"/>
  <c r="AS1259" i="2"/>
  <c r="AR1259" i="2"/>
  <c r="AQ1259" i="2"/>
  <c r="AP1259" i="2"/>
  <c r="AO1259" i="2"/>
  <c r="AN1259" i="2"/>
  <c r="AM1259" i="2"/>
  <c r="AL1259" i="2"/>
  <c r="AS1257" i="2"/>
  <c r="AR1257" i="2"/>
  <c r="AQ1257" i="2"/>
  <c r="AP1257" i="2"/>
  <c r="AO1257" i="2"/>
  <c r="AN1257" i="2"/>
  <c r="AM1257" i="2"/>
  <c r="AL1257" i="2"/>
  <c r="AS1255" i="2"/>
  <c r="AR1255" i="2"/>
  <c r="AQ1255" i="2"/>
  <c r="AP1255" i="2"/>
  <c r="AO1255" i="2"/>
  <c r="AN1255" i="2"/>
  <c r="AM1255" i="2"/>
  <c r="AL1255" i="2"/>
  <c r="AS1253" i="2"/>
  <c r="AR1253" i="2"/>
  <c r="AQ1253" i="2"/>
  <c r="AP1253" i="2"/>
  <c r="AO1253" i="2"/>
  <c r="AN1253" i="2"/>
  <c r="AM1253" i="2"/>
  <c r="AL1253" i="2"/>
  <c r="AS1251" i="2"/>
  <c r="AR1251" i="2"/>
  <c r="AQ1251" i="2"/>
  <c r="AP1251" i="2"/>
  <c r="AO1251" i="2"/>
  <c r="AN1251" i="2"/>
  <c r="AM1251" i="2"/>
  <c r="AL1251" i="2"/>
  <c r="AS1249" i="2"/>
  <c r="AR1249" i="2"/>
  <c r="AQ1249" i="2"/>
  <c r="AP1249" i="2"/>
  <c r="AO1249" i="2"/>
  <c r="AN1249" i="2"/>
  <c r="AM1249" i="2"/>
  <c r="AL1249" i="2"/>
  <c r="AS1247" i="2"/>
  <c r="AR1247" i="2"/>
  <c r="AQ1247" i="2"/>
  <c r="AP1247" i="2"/>
  <c r="AO1247" i="2"/>
  <c r="AN1247" i="2"/>
  <c r="AM1247" i="2"/>
  <c r="AL1247" i="2"/>
  <c r="AS1245" i="2"/>
  <c r="AR1245" i="2"/>
  <c r="AQ1245" i="2"/>
  <c r="AP1245" i="2"/>
  <c r="AO1245" i="2"/>
  <c r="AN1245" i="2"/>
  <c r="AM1245" i="2"/>
  <c r="AL1245" i="2"/>
  <c r="AS1243" i="2"/>
  <c r="AR1243" i="2"/>
  <c r="AQ1243" i="2"/>
  <c r="AP1243" i="2"/>
  <c r="AO1243" i="2"/>
  <c r="AN1243" i="2"/>
  <c r="AM1243" i="2"/>
  <c r="AL1243" i="2"/>
  <c r="AS1241" i="2"/>
  <c r="AR1241" i="2"/>
  <c r="AQ1241" i="2"/>
  <c r="AP1241" i="2"/>
  <c r="AO1241" i="2"/>
  <c r="AN1241" i="2"/>
  <c r="AM1241" i="2"/>
  <c r="AL1241" i="2"/>
  <c r="AS1239" i="2"/>
  <c r="AR1239" i="2"/>
  <c r="AQ1239" i="2"/>
  <c r="AP1239" i="2"/>
  <c r="AO1239" i="2"/>
  <c r="AN1239" i="2"/>
  <c r="AM1239" i="2"/>
  <c r="AL1239" i="2"/>
  <c r="AS1237" i="2"/>
  <c r="AR1237" i="2"/>
  <c r="AQ1237" i="2"/>
  <c r="AP1237" i="2"/>
  <c r="AO1237" i="2"/>
  <c r="AN1237" i="2"/>
  <c r="AM1237" i="2"/>
  <c r="AL1237" i="2"/>
  <c r="AS1235" i="2"/>
  <c r="AR1235" i="2"/>
  <c r="AQ1235" i="2"/>
  <c r="AP1235" i="2"/>
  <c r="AO1235" i="2"/>
  <c r="AN1235" i="2"/>
  <c r="AM1235" i="2"/>
  <c r="AL1235" i="2"/>
  <c r="AS1233" i="2"/>
  <c r="AR1233" i="2"/>
  <c r="AQ1233" i="2"/>
  <c r="AP1233" i="2"/>
  <c r="AO1233" i="2"/>
  <c r="AN1233" i="2"/>
  <c r="AM1233" i="2"/>
  <c r="AL1233" i="2"/>
  <c r="AS1231" i="2"/>
  <c r="AR1231" i="2"/>
  <c r="AQ1231" i="2"/>
  <c r="AP1231" i="2"/>
  <c r="AO1231" i="2"/>
  <c r="AN1231" i="2"/>
  <c r="AM1231" i="2"/>
  <c r="AL1231" i="2"/>
  <c r="AS1229" i="2"/>
  <c r="AR1229" i="2"/>
  <c r="AQ1229" i="2"/>
  <c r="AP1229" i="2"/>
  <c r="AO1229" i="2"/>
  <c r="AN1229" i="2"/>
  <c r="AM1229" i="2"/>
  <c r="AL1229" i="2"/>
  <c r="AS1228" i="2"/>
  <c r="AR1228" i="2"/>
  <c r="AQ1228" i="2"/>
  <c r="AP1228" i="2"/>
  <c r="AO1228" i="2"/>
  <c r="AN1228" i="2"/>
  <c r="AM1228" i="2"/>
  <c r="AL1228" i="2"/>
  <c r="AS1227" i="2"/>
  <c r="AR1227" i="2"/>
  <c r="AQ1227" i="2"/>
  <c r="AP1227" i="2"/>
  <c r="AO1227" i="2"/>
  <c r="AN1227" i="2"/>
  <c r="AM1227" i="2"/>
  <c r="AL1227" i="2"/>
  <c r="AS1226" i="2"/>
  <c r="AR1226" i="2"/>
  <c r="AS1225" i="2"/>
  <c r="AR1225" i="2"/>
  <c r="AQ1225" i="2"/>
  <c r="AP1225" i="2"/>
  <c r="AO1225" i="2"/>
  <c r="AN1225" i="2"/>
  <c r="AM1225" i="2"/>
  <c r="AL1225" i="2"/>
  <c r="AS1224" i="2"/>
  <c r="AR1224" i="2"/>
  <c r="AS1223" i="2"/>
  <c r="AR1223" i="2"/>
  <c r="AQ1223" i="2"/>
  <c r="AP1223" i="2"/>
  <c r="AO1223" i="2"/>
  <c r="AN1223" i="2"/>
  <c r="AM1223" i="2"/>
  <c r="AL1223" i="2"/>
  <c r="AS1222" i="2"/>
  <c r="AR1222" i="2"/>
  <c r="AS1221" i="2"/>
  <c r="AR1221" i="2"/>
  <c r="AQ1221" i="2"/>
  <c r="AP1221" i="2"/>
  <c r="AO1221" i="2"/>
  <c r="AN1221" i="2"/>
  <c r="AM1221" i="2"/>
  <c r="AL1221" i="2"/>
  <c r="AS1220" i="2"/>
  <c r="AR1220" i="2"/>
  <c r="AQ1220" i="2"/>
  <c r="AP1220" i="2"/>
  <c r="AO1220" i="2"/>
  <c r="AN1220" i="2"/>
  <c r="AM1220" i="2"/>
  <c r="AL1220" i="2"/>
  <c r="AS1219" i="2"/>
  <c r="AR1219" i="2"/>
  <c r="AQ1219" i="2"/>
  <c r="AP1219" i="2"/>
  <c r="AO1219" i="2"/>
  <c r="AN1219" i="2"/>
  <c r="AM1219" i="2"/>
  <c r="AL1219" i="2"/>
  <c r="AS1218" i="2"/>
  <c r="AR1218" i="2"/>
  <c r="AS1217" i="2"/>
  <c r="AR1217" i="2"/>
  <c r="AQ1217" i="2"/>
  <c r="AP1217" i="2"/>
  <c r="AO1217" i="2"/>
  <c r="AN1217" i="2"/>
  <c r="AM1217" i="2"/>
  <c r="AL1217" i="2"/>
  <c r="AS1216" i="2"/>
  <c r="AR1216" i="2"/>
  <c r="AS1215" i="2"/>
  <c r="AR1215" i="2"/>
  <c r="AQ1215" i="2"/>
  <c r="AP1215" i="2"/>
  <c r="AO1215" i="2"/>
  <c r="AN1215" i="2"/>
  <c r="AM1215" i="2"/>
  <c r="AL1215" i="2"/>
  <c r="AS1214" i="2"/>
  <c r="AR1214" i="2"/>
  <c r="AS1213" i="2"/>
  <c r="AR1213" i="2"/>
  <c r="AQ1213" i="2"/>
  <c r="AP1213" i="2"/>
  <c r="AO1213" i="2"/>
  <c r="AN1213" i="2"/>
  <c r="AM1213" i="2"/>
  <c r="AL1213" i="2"/>
  <c r="AS1212" i="2"/>
  <c r="AR1212" i="2"/>
  <c r="AQ1212" i="2"/>
  <c r="AP1212" i="2"/>
  <c r="AO1212" i="2"/>
  <c r="AN1212" i="2"/>
  <c r="AM1212" i="2"/>
  <c r="AL1212" i="2"/>
  <c r="AS1211" i="2"/>
  <c r="AR1211" i="2"/>
  <c r="AQ1211" i="2"/>
  <c r="AP1211" i="2"/>
  <c r="AO1211" i="2"/>
  <c r="AN1211" i="2"/>
  <c r="AM1211" i="2"/>
  <c r="AL1211" i="2"/>
  <c r="AS1210" i="2"/>
  <c r="AR1210" i="2"/>
  <c r="AS1209" i="2"/>
  <c r="AR1209" i="2"/>
  <c r="AQ1209" i="2"/>
  <c r="AP1209" i="2"/>
  <c r="AO1209" i="2"/>
  <c r="AN1209" i="2"/>
  <c r="AM1209" i="2"/>
  <c r="AL1209" i="2"/>
  <c r="AS1208" i="2"/>
  <c r="AR1208" i="2"/>
  <c r="AS1207" i="2"/>
  <c r="AR1207" i="2"/>
  <c r="AQ1207" i="2"/>
  <c r="AP1207" i="2"/>
  <c r="AO1207" i="2"/>
  <c r="AN1207" i="2"/>
  <c r="AM1207" i="2"/>
  <c r="AL1207" i="2"/>
  <c r="AS1206" i="2"/>
  <c r="AR1206" i="2"/>
  <c r="AS1205" i="2"/>
  <c r="AR1205" i="2"/>
  <c r="AQ1205" i="2"/>
  <c r="AP1205" i="2"/>
  <c r="AO1205" i="2"/>
  <c r="AN1205" i="2"/>
  <c r="AM1205" i="2"/>
  <c r="AL1205" i="2"/>
  <c r="AS1204" i="2"/>
  <c r="AR1204" i="2"/>
  <c r="AQ1204" i="2"/>
  <c r="AP1204" i="2"/>
  <c r="AO1204" i="2"/>
  <c r="AN1204" i="2"/>
  <c r="AM1204" i="2"/>
  <c r="AL1204" i="2"/>
  <c r="AS1203" i="2"/>
  <c r="AR1203" i="2"/>
  <c r="AQ1203" i="2"/>
  <c r="AP1203" i="2"/>
  <c r="AO1203" i="2"/>
  <c r="AN1203" i="2"/>
  <c r="AM1203" i="2"/>
  <c r="AL1203" i="2"/>
  <c r="AS1202" i="2"/>
  <c r="AR1202" i="2"/>
  <c r="AS1201" i="2"/>
  <c r="AR1201" i="2"/>
  <c r="AQ1201" i="2"/>
  <c r="AP1201" i="2"/>
  <c r="AO1201" i="2"/>
  <c r="AN1201" i="2"/>
  <c r="AM1201" i="2"/>
  <c r="AL1201" i="2"/>
  <c r="AS1200" i="2"/>
  <c r="AR1200" i="2"/>
  <c r="AS1199" i="2"/>
  <c r="AR1199" i="2"/>
  <c r="AQ1199" i="2"/>
  <c r="AP1199" i="2"/>
  <c r="AO1199" i="2"/>
  <c r="AN1199" i="2"/>
  <c r="AM1199" i="2"/>
  <c r="AL1199" i="2"/>
  <c r="AS1198" i="2"/>
  <c r="AR1198" i="2"/>
  <c r="AS1197" i="2"/>
  <c r="AR1197" i="2"/>
  <c r="AQ1197" i="2"/>
  <c r="AP1197" i="2"/>
  <c r="AO1197" i="2"/>
  <c r="AN1197" i="2"/>
  <c r="AM1197" i="2"/>
  <c r="AL1197" i="2"/>
  <c r="AS1196" i="2"/>
  <c r="AR1196" i="2"/>
  <c r="AQ1196" i="2"/>
  <c r="AP1196" i="2"/>
  <c r="AO1196" i="2"/>
  <c r="AN1196" i="2"/>
  <c r="AM1196" i="2"/>
  <c r="AL1196" i="2"/>
  <c r="AQ1195" i="2"/>
  <c r="AP1195" i="2"/>
  <c r="AO1195" i="2"/>
  <c r="AN1195" i="2"/>
  <c r="AM1195" i="2"/>
  <c r="AL1195" i="2"/>
  <c r="AS1192" i="2"/>
  <c r="AR1192" i="2"/>
  <c r="AQ1192" i="2"/>
  <c r="AP1192" i="2"/>
  <c r="AO1192" i="2"/>
  <c r="AN1192" i="2"/>
  <c r="AM1192" i="2"/>
  <c r="AL1192" i="2"/>
  <c r="AN1190" i="2"/>
  <c r="AM1190" i="2"/>
  <c r="AL1190" i="2"/>
  <c r="AS1188" i="2"/>
  <c r="AR1188" i="2"/>
  <c r="AQ1187" i="2"/>
  <c r="AP1187" i="2"/>
  <c r="AO1187" i="2"/>
  <c r="AN1187" i="2"/>
  <c r="AM1187" i="2"/>
  <c r="AL1187" i="2"/>
  <c r="AS1184" i="2"/>
  <c r="AR1184" i="2"/>
  <c r="AN1182" i="2"/>
  <c r="AM1182" i="2"/>
  <c r="AL1182" i="2"/>
  <c r="AS1180" i="2"/>
  <c r="AR1180" i="2"/>
  <c r="AQ1179" i="2"/>
  <c r="AP1179" i="2"/>
  <c r="AO1179" i="2"/>
  <c r="AN1179" i="2"/>
  <c r="AM1179" i="2"/>
  <c r="AL1179" i="2"/>
  <c r="AS1176" i="2"/>
  <c r="AR1176" i="2"/>
  <c r="AQ1176" i="2"/>
  <c r="AP1176" i="2"/>
  <c r="AO1176" i="2"/>
  <c r="AN1176" i="2"/>
  <c r="AM1176" i="2"/>
  <c r="AL1176" i="2"/>
  <c r="AQ1175" i="2"/>
  <c r="AP1175" i="2"/>
  <c r="AO1175" i="2"/>
  <c r="AN1175" i="2"/>
  <c r="AM1175" i="2"/>
  <c r="AL1175" i="2"/>
  <c r="AN1174" i="2"/>
  <c r="AM1174" i="2"/>
  <c r="AL1174" i="2"/>
  <c r="AS1172" i="2"/>
  <c r="AR1172" i="2"/>
  <c r="AQ1171" i="2"/>
  <c r="AP1171" i="2"/>
  <c r="AO1171" i="2"/>
  <c r="AN1171" i="2"/>
  <c r="AM1171" i="2"/>
  <c r="AL1171" i="2"/>
  <c r="AS1168" i="2"/>
  <c r="AR1168" i="2"/>
  <c r="AQ1168" i="2"/>
  <c r="AP1168" i="2"/>
  <c r="AO1168" i="2"/>
  <c r="AN1168" i="2"/>
  <c r="AM1168" i="2"/>
  <c r="AL1168" i="2"/>
  <c r="AQ1167" i="2"/>
  <c r="AP1167" i="2"/>
  <c r="AO1167" i="2"/>
  <c r="AN1167" i="2"/>
  <c r="AM1167" i="2"/>
  <c r="AL1167" i="2"/>
  <c r="AN1166" i="2"/>
  <c r="AM1166" i="2"/>
  <c r="AL1166" i="2"/>
  <c r="AS1164" i="2"/>
  <c r="AR1164" i="2"/>
  <c r="AQ1163" i="2"/>
  <c r="AP1163" i="2"/>
  <c r="AO1163" i="2"/>
  <c r="AN1163" i="2"/>
  <c r="AM1163" i="2"/>
  <c r="AL1163" i="2"/>
  <c r="AS1160" i="2"/>
  <c r="AR1160" i="2"/>
  <c r="AQ1160" i="2"/>
  <c r="AP1160" i="2"/>
  <c r="AO1160" i="2"/>
  <c r="AN1160" i="2"/>
  <c r="AM1160" i="2"/>
  <c r="AL1160" i="2"/>
  <c r="AN1158" i="2"/>
  <c r="AM1158" i="2"/>
  <c r="AL1158" i="2"/>
  <c r="AQ1156" i="2"/>
  <c r="AP1156" i="2"/>
  <c r="AO1156" i="2"/>
  <c r="AN1156" i="2"/>
  <c r="AM1156" i="2"/>
  <c r="AL1156" i="2"/>
  <c r="AQ1145" i="2"/>
  <c r="AP1145" i="2"/>
  <c r="AO1145" i="2"/>
  <c r="AN1145" i="2"/>
  <c r="AM1145" i="2"/>
  <c r="AL1145" i="2"/>
  <c r="AQ1141" i="2"/>
  <c r="AP1141" i="2"/>
  <c r="AO1141" i="2"/>
  <c r="AN1141" i="2"/>
  <c r="AM1141" i="2"/>
  <c r="AL1141" i="2"/>
  <c r="AQ1133" i="2"/>
  <c r="AP1133" i="2"/>
  <c r="AO1133" i="2"/>
  <c r="AN1133" i="2"/>
  <c r="AM1133" i="2"/>
  <c r="AL1133" i="2"/>
  <c r="AQ1125" i="2"/>
  <c r="AP1125" i="2"/>
  <c r="AO1125" i="2"/>
  <c r="AN1125" i="2"/>
  <c r="AM1125" i="2"/>
  <c r="AL1125" i="2"/>
  <c r="AQ1124" i="2"/>
  <c r="AP1124" i="2"/>
  <c r="AO1124" i="2"/>
  <c r="AN1124" i="2"/>
  <c r="AM1124" i="2"/>
  <c r="AL1124" i="2"/>
  <c r="AQ1116" i="2"/>
  <c r="AP1116" i="2"/>
  <c r="AO1116" i="2"/>
  <c r="AN1116" i="2"/>
  <c r="AM1116" i="2"/>
  <c r="AL1116" i="2"/>
  <c r="AQ1111" i="2"/>
  <c r="AP1111" i="2"/>
  <c r="AO1111" i="2"/>
  <c r="AN1111" i="2"/>
  <c r="AM1111" i="2"/>
  <c r="AL1111" i="2"/>
  <c r="AQ1107" i="2"/>
  <c r="AP1107" i="2"/>
  <c r="AO1107" i="2"/>
  <c r="AN1107" i="2"/>
  <c r="AM1107" i="2"/>
  <c r="AL1107" i="2"/>
  <c r="AQ1103" i="2"/>
  <c r="AP1103" i="2"/>
  <c r="AO1103" i="2"/>
  <c r="AN1103" i="2"/>
  <c r="AM1103" i="2"/>
  <c r="AL1103" i="2"/>
  <c r="AQ1100" i="2"/>
  <c r="AP1100" i="2"/>
  <c r="AO1100" i="2"/>
  <c r="AN1100" i="2"/>
  <c r="AM1100" i="2"/>
  <c r="AL1100" i="2"/>
  <c r="AQ1098" i="2"/>
  <c r="AP1098" i="2"/>
  <c r="AO1098" i="2"/>
  <c r="AN1098" i="2"/>
  <c r="AM1098" i="2"/>
  <c r="AL1098" i="2"/>
  <c r="AQ1096" i="2"/>
  <c r="AP1096" i="2"/>
  <c r="AO1096" i="2"/>
  <c r="AN1096" i="2"/>
  <c r="AM1096" i="2"/>
  <c r="AL1096" i="2"/>
  <c r="AQ1094" i="2"/>
  <c r="AP1094" i="2"/>
  <c r="AO1094" i="2"/>
  <c r="AN1094" i="2"/>
  <c r="AM1094" i="2"/>
  <c r="AL1094" i="2"/>
  <c r="AQ1092" i="2"/>
  <c r="AP1092" i="2"/>
  <c r="AO1092" i="2"/>
  <c r="AN1092" i="2"/>
  <c r="AM1092" i="2"/>
  <c r="AL1092" i="2"/>
  <c r="AQ1090" i="2"/>
  <c r="AP1090" i="2"/>
  <c r="AO1090" i="2"/>
  <c r="AN1090" i="2"/>
  <c r="AM1090" i="2"/>
  <c r="AL1090" i="2"/>
  <c r="AQ1088" i="2"/>
  <c r="AP1088" i="2"/>
  <c r="AO1088" i="2"/>
  <c r="AN1088" i="2"/>
  <c r="AM1088" i="2"/>
  <c r="AL1088" i="2"/>
  <c r="AQ1086" i="2"/>
  <c r="AP1086" i="2"/>
  <c r="AO1086" i="2"/>
  <c r="AN1086" i="2"/>
  <c r="AM1086" i="2"/>
  <c r="AL1086" i="2"/>
  <c r="AQ1084" i="2"/>
  <c r="AP1084" i="2"/>
  <c r="AO1084" i="2"/>
  <c r="AN1084" i="2"/>
  <c r="AM1084" i="2"/>
  <c r="AL1084" i="2"/>
  <c r="AQ1082" i="2"/>
  <c r="AP1082" i="2"/>
  <c r="AO1082" i="2"/>
  <c r="AN1082" i="2"/>
  <c r="AM1082" i="2"/>
  <c r="AL1082" i="2"/>
  <c r="AQ1080" i="2"/>
  <c r="AP1080" i="2"/>
  <c r="AO1080" i="2"/>
  <c r="AN1080" i="2"/>
  <c r="AM1080" i="2"/>
  <c r="AL1080" i="2"/>
  <c r="AQ1078" i="2"/>
  <c r="AP1078" i="2"/>
  <c r="AO1078" i="2"/>
  <c r="AN1078" i="2"/>
  <c r="AM1078" i="2"/>
  <c r="AL1078" i="2"/>
  <c r="AQ1076" i="2"/>
  <c r="AP1076" i="2"/>
  <c r="AO1076" i="2"/>
  <c r="AN1076" i="2"/>
  <c r="AM1076" i="2"/>
  <c r="AL1076" i="2"/>
  <c r="AQ1074" i="2"/>
  <c r="AP1074" i="2"/>
  <c r="AO1074" i="2"/>
  <c r="AN1074" i="2"/>
  <c r="AM1074" i="2"/>
  <c r="AL1074" i="2"/>
  <c r="AQ1072" i="2"/>
  <c r="AP1072" i="2"/>
  <c r="AO1072" i="2"/>
  <c r="AN1072" i="2"/>
  <c r="AM1072" i="2"/>
  <c r="AL1072" i="2"/>
  <c r="AQ1070" i="2"/>
  <c r="AP1070" i="2"/>
  <c r="AO1070" i="2"/>
  <c r="AN1070" i="2"/>
  <c r="AM1070" i="2"/>
  <c r="AL1070" i="2"/>
  <c r="AQ1068" i="2"/>
  <c r="AP1068" i="2"/>
  <c r="AO1068" i="2"/>
  <c r="AN1068" i="2"/>
  <c r="AM1068" i="2"/>
  <c r="AL1068" i="2"/>
  <c r="AQ1066" i="2"/>
  <c r="AP1066" i="2"/>
  <c r="AO1066" i="2"/>
  <c r="AN1066" i="2"/>
  <c r="AM1066" i="2"/>
  <c r="AL1066" i="2"/>
  <c r="AT1301" i="2"/>
  <c r="AT1300" i="2"/>
  <c r="AS1300" i="2"/>
  <c r="AR1300" i="2"/>
  <c r="AQ1300" i="2"/>
  <c r="AT1299" i="2"/>
  <c r="AT1298" i="2"/>
  <c r="AS1298" i="2"/>
  <c r="AR1298" i="2"/>
  <c r="AQ1298" i="2"/>
  <c r="AP1298" i="2"/>
  <c r="AO1298" i="2"/>
  <c r="AN1298" i="2"/>
  <c r="AM1298" i="2"/>
  <c r="AL1298" i="2"/>
  <c r="AT1297" i="2"/>
  <c r="AT1296" i="2"/>
  <c r="AS1296" i="2"/>
  <c r="AR1296" i="2"/>
  <c r="AT1295" i="2"/>
  <c r="AT1294" i="2"/>
  <c r="AS1294" i="2"/>
  <c r="AR1294" i="2"/>
  <c r="AQ1294" i="2"/>
  <c r="AP1294" i="2"/>
  <c r="AO1294" i="2"/>
  <c r="AN1294" i="2"/>
  <c r="AM1294" i="2"/>
  <c r="AL1294" i="2"/>
  <c r="AT1293" i="2"/>
  <c r="AT1292" i="2"/>
  <c r="AS1292" i="2"/>
  <c r="AR1292" i="2"/>
  <c r="AQ1292" i="2"/>
  <c r="AP1292" i="2"/>
  <c r="AO1292" i="2"/>
  <c r="AN1292" i="2"/>
  <c r="AM1292" i="2"/>
  <c r="AL1292" i="2"/>
  <c r="AT1291" i="2"/>
  <c r="AT1290" i="2"/>
  <c r="AS1290" i="2"/>
  <c r="AR1290" i="2"/>
  <c r="AQ1290" i="2"/>
  <c r="AP1290" i="2"/>
  <c r="AO1290" i="2"/>
  <c r="AN1290" i="2"/>
  <c r="AM1290" i="2"/>
  <c r="AL1290" i="2"/>
  <c r="AT1289" i="2"/>
  <c r="AT1288" i="2"/>
  <c r="AS1288" i="2"/>
  <c r="AR1288" i="2"/>
  <c r="AQ1288" i="2"/>
  <c r="AP1288" i="2"/>
  <c r="AO1288" i="2"/>
  <c r="AN1288" i="2"/>
  <c r="AM1288" i="2"/>
  <c r="AL1288" i="2"/>
  <c r="AT1287" i="2"/>
  <c r="AT1286" i="2"/>
  <c r="AS1286" i="2"/>
  <c r="AR1286" i="2"/>
  <c r="AQ1286" i="2"/>
  <c r="AP1286" i="2"/>
  <c r="AO1286" i="2"/>
  <c r="AN1286" i="2"/>
  <c r="AM1286" i="2"/>
  <c r="AL1286" i="2"/>
  <c r="AT1285" i="2"/>
  <c r="AT1284" i="2"/>
  <c r="AS1284" i="2"/>
  <c r="AR1284" i="2"/>
  <c r="AQ1284" i="2"/>
  <c r="AT1283" i="2"/>
  <c r="AT1282" i="2"/>
  <c r="AS1282" i="2"/>
  <c r="AR1282" i="2"/>
  <c r="AQ1282" i="2"/>
  <c r="AP1282" i="2"/>
  <c r="AO1282" i="2"/>
  <c r="AN1282" i="2"/>
  <c r="AM1282" i="2"/>
  <c r="AL1282" i="2"/>
  <c r="AT1281" i="2"/>
  <c r="AT1280" i="2"/>
  <c r="AS1280" i="2"/>
  <c r="AR1280" i="2"/>
  <c r="AQ1280" i="2"/>
  <c r="AP1280" i="2"/>
  <c r="AO1280" i="2"/>
  <c r="AN1280" i="2"/>
  <c r="AM1280" i="2"/>
  <c r="AL1280" i="2"/>
  <c r="AT1279" i="2"/>
  <c r="AT1278" i="2"/>
  <c r="AS1278" i="2"/>
  <c r="AR1278" i="2"/>
  <c r="AQ1278" i="2"/>
  <c r="AP1278" i="2"/>
  <c r="AO1278" i="2"/>
  <c r="AN1278" i="2"/>
  <c r="AM1278" i="2"/>
  <c r="AL1278" i="2"/>
  <c r="AT1277" i="2"/>
  <c r="AT1276" i="2"/>
  <c r="AS1276" i="2"/>
  <c r="AR1276" i="2"/>
  <c r="AQ1276" i="2"/>
  <c r="AT1275" i="2"/>
  <c r="AT1274" i="2"/>
  <c r="AS1274" i="2"/>
  <c r="AR1274" i="2"/>
  <c r="AQ1274" i="2"/>
  <c r="AP1274" i="2"/>
  <c r="AO1274" i="2"/>
  <c r="AN1274" i="2"/>
  <c r="AM1274" i="2"/>
  <c r="AL1274" i="2"/>
  <c r="AT1273" i="2"/>
  <c r="AT1272" i="2"/>
  <c r="AS1272" i="2"/>
  <c r="AR1272" i="2"/>
  <c r="AQ1272" i="2"/>
  <c r="AP1272" i="2"/>
  <c r="AO1272" i="2"/>
  <c r="AN1272" i="2"/>
  <c r="AM1272" i="2"/>
  <c r="AL1272" i="2"/>
  <c r="AT1271" i="2"/>
  <c r="AT1270" i="2"/>
  <c r="AS1270" i="2"/>
  <c r="AR1270" i="2"/>
  <c r="AQ1270" i="2"/>
  <c r="AP1270" i="2"/>
  <c r="AO1270" i="2"/>
  <c r="AN1270" i="2"/>
  <c r="AM1270" i="2"/>
  <c r="AL1270" i="2"/>
  <c r="AT1269" i="2"/>
  <c r="AT1268" i="2"/>
  <c r="AS1268" i="2"/>
  <c r="AR1268" i="2"/>
  <c r="AQ1268" i="2"/>
  <c r="AP1268" i="2"/>
  <c r="AO1268" i="2"/>
  <c r="AN1268" i="2"/>
  <c r="AM1268" i="2"/>
  <c r="AL1268" i="2"/>
  <c r="AT1267" i="2"/>
  <c r="AT1266" i="2"/>
  <c r="AS1266" i="2"/>
  <c r="AR1266" i="2"/>
  <c r="AQ1266" i="2"/>
  <c r="AP1266" i="2"/>
  <c r="AO1266" i="2"/>
  <c r="AN1266" i="2"/>
  <c r="AM1266" i="2"/>
  <c r="AL1266" i="2"/>
  <c r="AT1265" i="2"/>
  <c r="AT1264" i="2"/>
  <c r="AS1264" i="2"/>
  <c r="AR1264" i="2"/>
  <c r="AQ1264" i="2"/>
  <c r="AP1264" i="2"/>
  <c r="AO1264" i="2"/>
  <c r="AN1264" i="2"/>
  <c r="AM1264" i="2"/>
  <c r="AL1264" i="2"/>
  <c r="AT1263" i="2"/>
  <c r="AT1262" i="2"/>
  <c r="AS1262" i="2"/>
  <c r="AR1262" i="2"/>
  <c r="AQ1262" i="2"/>
  <c r="AP1262" i="2"/>
  <c r="AO1262" i="2"/>
  <c r="AN1262" i="2"/>
  <c r="AM1262" i="2"/>
  <c r="AL1262" i="2"/>
  <c r="AT1261" i="2"/>
  <c r="AT1260" i="2"/>
  <c r="AS1260" i="2"/>
  <c r="AR1260" i="2"/>
  <c r="AQ1260" i="2"/>
  <c r="AT1259" i="2"/>
  <c r="AT1258" i="2"/>
  <c r="AS1258" i="2"/>
  <c r="AR1258" i="2"/>
  <c r="AQ1258" i="2"/>
  <c r="AP1258" i="2"/>
  <c r="AO1258" i="2"/>
  <c r="AN1258" i="2"/>
  <c r="AM1258" i="2"/>
  <c r="AL1258" i="2"/>
  <c r="AT1257" i="2"/>
  <c r="AT1256" i="2"/>
  <c r="AS1256" i="2"/>
  <c r="AR1256" i="2"/>
  <c r="AQ1256" i="2"/>
  <c r="AP1256" i="2"/>
  <c r="AO1256" i="2"/>
  <c r="AN1256" i="2"/>
  <c r="AM1256" i="2"/>
  <c r="AL1256" i="2"/>
  <c r="AT1255" i="2"/>
  <c r="AT1254" i="2"/>
  <c r="AS1254" i="2"/>
  <c r="AR1254" i="2"/>
  <c r="AQ1254" i="2"/>
  <c r="AP1254" i="2"/>
  <c r="AO1254" i="2"/>
  <c r="AN1254" i="2"/>
  <c r="AM1254" i="2"/>
  <c r="AL1254" i="2"/>
  <c r="AT1253" i="2"/>
  <c r="AT1252" i="2"/>
  <c r="AS1252" i="2"/>
  <c r="AR1252" i="2"/>
  <c r="AQ1252" i="2"/>
  <c r="AT1251" i="2"/>
  <c r="AT1250" i="2"/>
  <c r="AS1250" i="2"/>
  <c r="AR1250" i="2"/>
  <c r="AQ1250" i="2"/>
  <c r="AP1250" i="2"/>
  <c r="AO1250" i="2"/>
  <c r="AN1250" i="2"/>
  <c r="AM1250" i="2"/>
  <c r="AL1250" i="2"/>
  <c r="AT1249" i="2"/>
  <c r="AT1248" i="2"/>
  <c r="AS1248" i="2"/>
  <c r="AR1248" i="2"/>
  <c r="AT1247" i="2"/>
  <c r="AT1246" i="2"/>
  <c r="AS1246" i="2"/>
  <c r="AR1246" i="2"/>
  <c r="AQ1246" i="2"/>
  <c r="AP1246" i="2"/>
  <c r="AO1246" i="2"/>
  <c r="AN1246" i="2"/>
  <c r="AM1246" i="2"/>
  <c r="AL1246" i="2"/>
  <c r="AT1245" i="2"/>
  <c r="AT1244" i="2"/>
  <c r="AS1244" i="2"/>
  <c r="AR1244" i="2"/>
  <c r="AQ1244" i="2"/>
  <c r="AP1244" i="2"/>
  <c r="AO1244" i="2"/>
  <c r="AN1244" i="2"/>
  <c r="AM1244" i="2"/>
  <c r="AL1244" i="2"/>
  <c r="AT1243" i="2"/>
  <c r="AT1242" i="2"/>
  <c r="AS1242" i="2"/>
  <c r="AR1242" i="2"/>
  <c r="AQ1242" i="2"/>
  <c r="AP1242" i="2"/>
  <c r="AO1242" i="2"/>
  <c r="AN1242" i="2"/>
  <c r="AM1242" i="2"/>
  <c r="AL1242" i="2"/>
  <c r="AT1241" i="2"/>
  <c r="AT1240" i="2"/>
  <c r="AS1240" i="2"/>
  <c r="AR1240" i="2"/>
  <c r="AQ1240" i="2"/>
  <c r="AP1240" i="2"/>
  <c r="AO1240" i="2"/>
  <c r="AN1240" i="2"/>
  <c r="AM1240" i="2"/>
  <c r="AL1240" i="2"/>
  <c r="AT1239" i="2"/>
  <c r="AT1238" i="2"/>
  <c r="AS1238" i="2"/>
  <c r="AR1238" i="2"/>
  <c r="AQ1238" i="2"/>
  <c r="AP1238" i="2"/>
  <c r="AO1238" i="2"/>
  <c r="AN1238" i="2"/>
  <c r="AM1238" i="2"/>
  <c r="AL1238" i="2"/>
  <c r="AT1237" i="2"/>
  <c r="AT1236" i="2"/>
  <c r="AS1236" i="2"/>
  <c r="AR1236" i="2"/>
  <c r="AQ1236" i="2"/>
  <c r="AT1235" i="2"/>
  <c r="AT1234" i="2"/>
  <c r="AS1234" i="2"/>
  <c r="AR1234" i="2"/>
  <c r="AQ1234" i="2"/>
  <c r="AP1234" i="2"/>
  <c r="AO1234" i="2"/>
  <c r="AN1234" i="2"/>
  <c r="AM1234" i="2"/>
  <c r="AL1234" i="2"/>
  <c r="AT1233" i="2"/>
  <c r="AT1232" i="2"/>
  <c r="AS1232" i="2"/>
  <c r="AR1232" i="2"/>
  <c r="AQ1232" i="2"/>
  <c r="AP1232" i="2"/>
  <c r="AO1232" i="2"/>
  <c r="AN1232" i="2"/>
  <c r="AM1232" i="2"/>
  <c r="AL1232" i="2"/>
  <c r="AT1231" i="2"/>
  <c r="AT1230" i="2"/>
  <c r="AS1230" i="2"/>
  <c r="AR1230" i="2"/>
  <c r="AQ1230" i="2"/>
  <c r="AP1230" i="2"/>
  <c r="AO1230" i="2"/>
  <c r="AN1230" i="2"/>
  <c r="AM1230" i="2"/>
  <c r="AL1230" i="2"/>
  <c r="AT1229" i="2"/>
  <c r="AO1194" i="2"/>
  <c r="AN1194" i="2"/>
  <c r="AM1194" i="2"/>
  <c r="AL1194" i="2"/>
  <c r="AO1190" i="2"/>
  <c r="AO1186" i="2"/>
  <c r="AN1186" i="2"/>
  <c r="AM1186" i="2"/>
  <c r="AL1186" i="2"/>
  <c r="AO1182" i="2"/>
  <c r="AO1178" i="2"/>
  <c r="AN1178" i="2"/>
  <c r="AM1178" i="2"/>
  <c r="AL1178" i="2"/>
  <c r="AO1174" i="2"/>
  <c r="AO1170" i="2"/>
  <c r="AN1170" i="2"/>
  <c r="AM1170" i="2"/>
  <c r="AL1170" i="2"/>
  <c r="AO1166" i="2"/>
  <c r="AO1162" i="2"/>
  <c r="AN1162" i="2"/>
  <c r="AM1162" i="2"/>
  <c r="AL1162" i="2"/>
  <c r="AO1158" i="2"/>
  <c r="AQ1150" i="2"/>
  <c r="AP1150" i="2"/>
  <c r="AO1150" i="2"/>
  <c r="AN1150" i="2"/>
  <c r="AM1150" i="2"/>
  <c r="AL1150" i="2"/>
  <c r="AQ1140" i="2"/>
  <c r="AP1140" i="2"/>
  <c r="AO1140" i="2"/>
  <c r="AN1140" i="2"/>
  <c r="AM1140" i="2"/>
  <c r="AL1140" i="2"/>
  <c r="AQ1132" i="2"/>
  <c r="AP1132" i="2"/>
  <c r="AO1132" i="2"/>
  <c r="AN1132" i="2"/>
  <c r="AM1132" i="2"/>
  <c r="AL1132" i="2"/>
  <c r="AQ1117" i="2"/>
  <c r="AP1117" i="2"/>
  <c r="AO1117" i="2"/>
  <c r="AN1117" i="2"/>
  <c r="AM1117" i="2"/>
  <c r="AL1117" i="2"/>
  <c r="AN995" i="2"/>
  <c r="AM995" i="2"/>
  <c r="AL995" i="2"/>
  <c r="AS782" i="2"/>
  <c r="AR782" i="2"/>
  <c r="AQ782" i="2"/>
  <c r="AP782" i="2"/>
  <c r="AO782" i="2"/>
  <c r="AN782" i="2"/>
  <c r="AM782" i="2"/>
  <c r="AL782" i="2"/>
  <c r="AT782" i="2"/>
  <c r="AQ1188" i="2"/>
  <c r="AQ1184" i="2"/>
  <c r="AP1184" i="2"/>
  <c r="AO1184" i="2"/>
  <c r="AN1184" i="2"/>
  <c r="AM1184" i="2"/>
  <c r="AL1184" i="2"/>
  <c r="AQ1180" i="2"/>
  <c r="AP1180" i="2"/>
  <c r="AO1180" i="2"/>
  <c r="AN1180" i="2"/>
  <c r="AM1180" i="2"/>
  <c r="AL1180" i="2"/>
  <c r="AQ1172" i="2"/>
  <c r="AP1172" i="2"/>
  <c r="AO1172" i="2"/>
  <c r="AN1172" i="2"/>
  <c r="AM1172" i="2"/>
  <c r="AL1172" i="2"/>
  <c r="AQ1164" i="2"/>
  <c r="AP1164" i="2"/>
  <c r="AO1164" i="2"/>
  <c r="AN1164" i="2"/>
  <c r="AM1164" i="2"/>
  <c r="AL1164" i="2"/>
  <c r="AQ1154" i="2"/>
  <c r="AP1154" i="2"/>
  <c r="AO1154" i="2"/>
  <c r="AN1154" i="2"/>
  <c r="AM1154" i="2"/>
  <c r="AL1154" i="2"/>
  <c r="AQ1147" i="2"/>
  <c r="AP1147" i="2"/>
  <c r="AO1147" i="2"/>
  <c r="AN1147" i="2"/>
  <c r="AM1147" i="2"/>
  <c r="AL1147" i="2"/>
  <c r="AI1063" i="2"/>
  <c r="AJ1063" i="2"/>
  <c r="AS1024" i="2"/>
  <c r="AR1024" i="2"/>
  <c r="AQ1024" i="2"/>
  <c r="AS1016" i="2"/>
  <c r="AR1016" i="2"/>
  <c r="AT720" i="2"/>
  <c r="AS720" i="2"/>
  <c r="AR720" i="2"/>
  <c r="AQ720" i="2"/>
  <c r="AP720" i="2"/>
  <c r="AO720" i="2"/>
  <c r="AN720" i="2"/>
  <c r="AM720" i="2"/>
  <c r="AL720" i="2"/>
  <c r="AQ1157" i="2"/>
  <c r="AP1157" i="2"/>
  <c r="AO1157" i="2"/>
  <c r="AN1157" i="2"/>
  <c r="AM1157" i="2"/>
  <c r="AL1157" i="2"/>
  <c r="AQ1152" i="2"/>
  <c r="AP1152" i="2"/>
  <c r="AO1152" i="2"/>
  <c r="AN1152" i="2"/>
  <c r="AM1152" i="2"/>
  <c r="AL1152" i="2"/>
  <c r="AQ1144" i="2"/>
  <c r="AP1144" i="2"/>
  <c r="AO1144" i="2"/>
  <c r="AN1144" i="2"/>
  <c r="AM1144" i="2"/>
  <c r="AL1144" i="2"/>
  <c r="AQ1138" i="2"/>
  <c r="AP1138" i="2"/>
  <c r="AO1138" i="2"/>
  <c r="AN1138" i="2"/>
  <c r="AM1138" i="2"/>
  <c r="AL1138" i="2"/>
  <c r="AQ1130" i="2"/>
  <c r="AP1130" i="2"/>
  <c r="AO1130" i="2"/>
  <c r="AN1130" i="2"/>
  <c r="AM1130" i="2"/>
  <c r="AL1130" i="2"/>
  <c r="AT1021" i="2"/>
  <c r="AS1021" i="2"/>
  <c r="AR1021" i="2"/>
  <c r="AQ1021" i="2"/>
  <c r="AP1021" i="2"/>
  <c r="AO1021" i="2"/>
  <c r="AN1021" i="2"/>
  <c r="AM1021" i="2"/>
  <c r="AL1021" i="2"/>
  <c r="AT1013" i="2"/>
  <c r="AS1013" i="2"/>
  <c r="AR1013" i="2"/>
  <c r="AQ1013" i="2"/>
  <c r="AP1013" i="2"/>
  <c r="AO1013" i="2"/>
  <c r="AN1013" i="2"/>
  <c r="AM1013" i="2"/>
  <c r="AL1013" i="2"/>
  <c r="AT1005" i="2"/>
  <c r="AS1005" i="2"/>
  <c r="AR1005" i="2"/>
  <c r="AQ1005" i="2"/>
  <c r="AP1005" i="2"/>
  <c r="AO1005" i="2"/>
  <c r="AN1005" i="2"/>
  <c r="AM1005" i="2"/>
  <c r="AL1005" i="2"/>
  <c r="AS1061" i="2"/>
  <c r="AR1061" i="2"/>
  <c r="AQ1061" i="2"/>
  <c r="AP1061" i="2"/>
  <c r="AO1061" i="2"/>
  <c r="AN1061" i="2"/>
  <c r="AM1061" i="2"/>
  <c r="AL1061" i="2"/>
  <c r="AS1059" i="2"/>
  <c r="AR1059" i="2"/>
  <c r="AS1057" i="2"/>
  <c r="AR1057" i="2"/>
  <c r="AQ1057" i="2"/>
  <c r="AN981" i="2"/>
  <c r="AM981" i="2"/>
  <c r="AL981" i="2"/>
  <c r="AT981" i="2"/>
  <c r="AS981" i="2"/>
  <c r="AR981" i="2"/>
  <c r="AQ981" i="2"/>
  <c r="AP981" i="2"/>
  <c r="AO981" i="2"/>
  <c r="AQ969" i="2"/>
  <c r="AP969" i="2"/>
  <c r="AO969" i="2"/>
  <c r="AN969" i="2"/>
  <c r="AM969" i="2"/>
  <c r="AL969" i="2"/>
  <c r="AQ953" i="2"/>
  <c r="AP953" i="2"/>
  <c r="AQ921" i="2"/>
  <c r="AP921" i="2"/>
  <c r="AS854" i="2"/>
  <c r="AR854" i="2"/>
  <c r="AQ854" i="2"/>
  <c r="AP854" i="2"/>
  <c r="AO854" i="2"/>
  <c r="AN854" i="2"/>
  <c r="AM854" i="2"/>
  <c r="AL854" i="2"/>
  <c r="AS833" i="2"/>
  <c r="AR833" i="2"/>
  <c r="AQ833" i="2"/>
  <c r="AP833" i="2"/>
  <c r="AO833" i="2"/>
  <c r="AN833" i="2"/>
  <c r="AM833" i="2"/>
  <c r="AL833" i="2"/>
  <c r="AT748" i="2"/>
  <c r="AS748" i="2"/>
  <c r="AR748" i="2"/>
  <c r="AQ748" i="2"/>
  <c r="AP748" i="2"/>
  <c r="AO748" i="2"/>
  <c r="AN748" i="2"/>
  <c r="AM748" i="2"/>
  <c r="AL748" i="2"/>
  <c r="AT1024" i="2"/>
  <c r="AT1020" i="2"/>
  <c r="AS1020" i="2"/>
  <c r="AR1020" i="2"/>
  <c r="AQ1020" i="2"/>
  <c r="AP1020" i="2"/>
  <c r="AO1020" i="2"/>
  <c r="AN1020" i="2"/>
  <c r="AM1020" i="2"/>
  <c r="AL1020" i="2"/>
  <c r="AQ1016" i="2"/>
  <c r="AT1016" i="2"/>
  <c r="AO1012" i="2"/>
  <c r="AT1012" i="2"/>
  <c r="AT1008" i="2"/>
  <c r="AS1008" i="2"/>
  <c r="AR1008" i="2"/>
  <c r="AQ1008" i="2"/>
  <c r="AP1008" i="2"/>
  <c r="AO1008" i="2"/>
  <c r="AN1008" i="2"/>
  <c r="AM1008" i="2"/>
  <c r="AL1008" i="2"/>
  <c r="AT1004" i="2"/>
  <c r="AS1004" i="2"/>
  <c r="AR1004" i="2"/>
  <c r="AQ1004" i="2"/>
  <c r="AP1004" i="2"/>
  <c r="AO1004" i="2"/>
  <c r="AN1004" i="2"/>
  <c r="AM1004" i="2"/>
  <c r="AL1004" i="2"/>
  <c r="AT1000" i="2"/>
  <c r="AS1000" i="2"/>
  <c r="AR1000" i="2"/>
  <c r="AQ1000" i="2"/>
  <c r="AP1000" i="2"/>
  <c r="AO1000" i="2"/>
  <c r="AN1000" i="2"/>
  <c r="AM1000" i="2"/>
  <c r="AL1000" i="2"/>
  <c r="AP982" i="2"/>
  <c r="AO982" i="2"/>
  <c r="AN982" i="2"/>
  <c r="AM982" i="2"/>
  <c r="AL982" i="2"/>
  <c r="AT982" i="2"/>
  <c r="AS982" i="2"/>
  <c r="AR982" i="2"/>
  <c r="AQ982" i="2"/>
  <c r="AS907" i="2"/>
  <c r="AR907" i="2"/>
  <c r="AQ907" i="2"/>
  <c r="AP907" i="2"/>
  <c r="AO907" i="2"/>
  <c r="AN907" i="2"/>
  <c r="AM907" i="2"/>
  <c r="AL907" i="2"/>
  <c r="AS899" i="2"/>
  <c r="AR899" i="2"/>
  <c r="AQ899" i="2"/>
  <c r="AP899" i="2"/>
  <c r="AO899" i="2"/>
  <c r="AN899" i="2"/>
  <c r="AM899" i="2"/>
  <c r="AL899" i="2"/>
  <c r="AS885" i="2"/>
  <c r="AR885" i="2"/>
  <c r="AQ885" i="2"/>
  <c r="AP885" i="2"/>
  <c r="AO885" i="2"/>
  <c r="AN885" i="2"/>
  <c r="AM885" i="2"/>
  <c r="AL885" i="2"/>
  <c r="AR869" i="2"/>
  <c r="AQ869" i="2"/>
  <c r="AT869" i="2"/>
  <c r="AS869" i="2"/>
  <c r="AP869" i="2"/>
  <c r="AO869" i="2"/>
  <c r="AN869" i="2"/>
  <c r="AM869" i="2"/>
  <c r="AL869" i="2"/>
  <c r="AS838" i="2"/>
  <c r="AR838" i="2"/>
  <c r="AQ838" i="2"/>
  <c r="AN838" i="2"/>
  <c r="AM838" i="2"/>
  <c r="AL838" i="2"/>
  <c r="AP838" i="2"/>
  <c r="AO838" i="2"/>
  <c r="AT830" i="2"/>
  <c r="AS830" i="2"/>
  <c r="AR830" i="2"/>
  <c r="AQ830" i="2"/>
  <c r="AP830" i="2"/>
  <c r="AO830" i="2"/>
  <c r="AN830" i="2"/>
  <c r="AM830" i="2"/>
  <c r="AL830" i="2"/>
  <c r="AS825" i="2"/>
  <c r="AR825" i="2"/>
  <c r="AQ825" i="2"/>
  <c r="AP825" i="2"/>
  <c r="AO825" i="2"/>
  <c r="AN825" i="2"/>
  <c r="AM825" i="2"/>
  <c r="AL825" i="2"/>
  <c r="AT704" i="2"/>
  <c r="AS704" i="2"/>
  <c r="AR704" i="2"/>
  <c r="AQ704" i="2"/>
  <c r="AP704" i="2"/>
  <c r="AO704" i="2"/>
  <c r="AN704" i="2"/>
  <c r="AM704" i="2"/>
  <c r="AL704" i="2"/>
  <c r="AT666" i="2"/>
  <c r="AS666" i="2"/>
  <c r="AR666" i="2"/>
  <c r="AQ666" i="2"/>
  <c r="AP666" i="2"/>
  <c r="AO666" i="2"/>
  <c r="AN666" i="2"/>
  <c r="AM666" i="2"/>
  <c r="AL666" i="2"/>
  <c r="AT613" i="2"/>
  <c r="AR613" i="2"/>
  <c r="AQ613" i="2"/>
  <c r="AP613" i="2"/>
  <c r="AO613" i="2"/>
  <c r="AN613" i="2"/>
  <c r="AM613" i="2"/>
  <c r="AL613" i="2"/>
  <c r="AS613" i="2"/>
  <c r="AQ1059" i="2"/>
  <c r="AQ1055" i="2"/>
  <c r="AP1055" i="2"/>
  <c r="AO1055" i="2"/>
  <c r="AQ1053" i="2"/>
  <c r="AQ1051" i="2"/>
  <c r="AP1051" i="2"/>
  <c r="AO1051" i="2"/>
  <c r="AN1051" i="2"/>
  <c r="AM1051" i="2"/>
  <c r="AL1051" i="2"/>
  <c r="AQ1049" i="2"/>
  <c r="AQ1047" i="2"/>
  <c r="AP1047" i="2"/>
  <c r="AO1047" i="2"/>
  <c r="AN1047" i="2"/>
  <c r="AM1047" i="2"/>
  <c r="AL1047" i="2"/>
  <c r="AQ1045" i="2"/>
  <c r="AQ1043" i="2"/>
  <c r="AP1043" i="2"/>
  <c r="AO1043" i="2"/>
  <c r="AN1043" i="2"/>
  <c r="AM1043" i="2"/>
  <c r="AL1043" i="2"/>
  <c r="AQ1041" i="2"/>
  <c r="AQ1039" i="2"/>
  <c r="AP1039" i="2"/>
  <c r="AO1039" i="2"/>
  <c r="AN1039" i="2"/>
  <c r="AM1039" i="2"/>
  <c r="AL1039" i="2"/>
  <c r="AQ1037" i="2"/>
  <c r="AQ1035" i="2"/>
  <c r="AP1035" i="2"/>
  <c r="AO1035" i="2"/>
  <c r="AN1035" i="2"/>
  <c r="AM1035" i="2"/>
  <c r="AL1035" i="2"/>
  <c r="AQ1033" i="2"/>
  <c r="AQ1031" i="2"/>
  <c r="AP1031" i="2"/>
  <c r="AO1031" i="2"/>
  <c r="AN1031" i="2"/>
  <c r="AM1031" i="2"/>
  <c r="AL1031" i="2"/>
  <c r="AQ1029" i="2"/>
  <c r="AQ1027" i="2"/>
  <c r="AP1027" i="2"/>
  <c r="AO1027" i="2"/>
  <c r="AN1027" i="2"/>
  <c r="AM1027" i="2"/>
  <c r="AL1027" i="2"/>
  <c r="AT983" i="2"/>
  <c r="AS983" i="2"/>
  <c r="AQ970" i="2"/>
  <c r="AP970" i="2"/>
  <c r="AO970" i="2"/>
  <c r="AN970" i="2"/>
  <c r="AM970" i="2"/>
  <c r="AL970" i="2"/>
  <c r="AQ942" i="2"/>
  <c r="AP942" i="2"/>
  <c r="AO942" i="2"/>
  <c r="AN942" i="2"/>
  <c r="AM942" i="2"/>
  <c r="AL942" i="2"/>
  <c r="AQ938" i="2"/>
  <c r="AP938" i="2"/>
  <c r="AO938" i="2"/>
  <c r="AN938" i="2"/>
  <c r="AM938" i="2"/>
  <c r="AL938" i="2"/>
  <c r="AS853" i="2"/>
  <c r="AR853" i="2"/>
  <c r="AQ853" i="2"/>
  <c r="AP853" i="2"/>
  <c r="AO853" i="2"/>
  <c r="AN853" i="2"/>
  <c r="AM853" i="2"/>
  <c r="AL853" i="2"/>
  <c r="AT853" i="2"/>
  <c r="AR822" i="2"/>
  <c r="AQ822" i="2"/>
  <c r="AP822" i="2"/>
  <c r="AO822" i="2"/>
  <c r="AN822" i="2"/>
  <c r="AM822" i="2"/>
  <c r="AL822" i="2"/>
  <c r="AT822" i="2"/>
  <c r="AS822" i="2"/>
  <c r="AS817" i="2"/>
  <c r="AR817" i="2"/>
  <c r="AQ817" i="2"/>
  <c r="AP817" i="2"/>
  <c r="AO817" i="2"/>
  <c r="AN817" i="2"/>
  <c r="AM817" i="2"/>
  <c r="AL817" i="2"/>
  <c r="AT740" i="2"/>
  <c r="AS740" i="2"/>
  <c r="AR740" i="2"/>
  <c r="AQ740" i="2"/>
  <c r="AP740" i="2"/>
  <c r="AO740" i="2"/>
  <c r="AN740" i="2"/>
  <c r="AM740" i="2"/>
  <c r="AL740" i="2"/>
  <c r="AR1062" i="2"/>
  <c r="AR1060" i="2"/>
  <c r="AQ1060" i="2"/>
  <c r="AP1060" i="2"/>
  <c r="AR1058" i="2"/>
  <c r="AR1056" i="2"/>
  <c r="AR1054" i="2"/>
  <c r="AR1052" i="2"/>
  <c r="AR1050" i="2"/>
  <c r="AR1048" i="2"/>
  <c r="AR1046" i="2"/>
  <c r="AQ1046" i="2"/>
  <c r="AP1046" i="2"/>
  <c r="AO1046" i="2"/>
  <c r="AN1046" i="2"/>
  <c r="AM1046" i="2"/>
  <c r="AL1046" i="2"/>
  <c r="AR1044" i="2"/>
  <c r="AQ1044" i="2"/>
  <c r="AP1044" i="2"/>
  <c r="AR1042" i="2"/>
  <c r="AQ1023" i="2"/>
  <c r="AP1023" i="2"/>
  <c r="AO1023" i="2"/>
  <c r="AN1023" i="2"/>
  <c r="AM1023" i="2"/>
  <c r="AL1023" i="2"/>
  <c r="AT1023" i="2"/>
  <c r="AS1023" i="2"/>
  <c r="AR1023" i="2"/>
  <c r="AQ1019" i="2"/>
  <c r="AP1019" i="2"/>
  <c r="AO1019" i="2"/>
  <c r="AN1019" i="2"/>
  <c r="AM1019" i="2"/>
  <c r="AL1019" i="2"/>
  <c r="AT1019" i="2"/>
  <c r="AS1019" i="2"/>
  <c r="AR1019" i="2"/>
  <c r="AQ1015" i="2"/>
  <c r="AP1015" i="2"/>
  <c r="AO1015" i="2"/>
  <c r="AN1015" i="2"/>
  <c r="AM1015" i="2"/>
  <c r="AL1015" i="2"/>
  <c r="AT1015" i="2"/>
  <c r="AS1015" i="2"/>
  <c r="AR1015" i="2"/>
  <c r="AQ1011" i="2"/>
  <c r="AP1011" i="2"/>
  <c r="AO1011" i="2"/>
  <c r="AN1011" i="2"/>
  <c r="AM1011" i="2"/>
  <c r="AL1011" i="2"/>
  <c r="AT1011" i="2"/>
  <c r="AS1011" i="2"/>
  <c r="AR1011" i="2"/>
  <c r="AQ1007" i="2"/>
  <c r="AP1007" i="2"/>
  <c r="AO1007" i="2"/>
  <c r="AN1007" i="2"/>
  <c r="AM1007" i="2"/>
  <c r="AL1007" i="2"/>
  <c r="AT1007" i="2"/>
  <c r="AS1007" i="2"/>
  <c r="AR1007" i="2"/>
  <c r="AT1003" i="2"/>
  <c r="AS1003" i="2"/>
  <c r="AR1003" i="2"/>
  <c r="AQ1003" i="2"/>
  <c r="AP1003" i="2"/>
  <c r="AO1003" i="2"/>
  <c r="AN1003" i="2"/>
  <c r="AM1003" i="2"/>
  <c r="AL1003" i="2"/>
  <c r="AQ999" i="2"/>
  <c r="AP999" i="2"/>
  <c r="AO999" i="2"/>
  <c r="AN999" i="2"/>
  <c r="AM999" i="2"/>
  <c r="AL999" i="2"/>
  <c r="AT999" i="2"/>
  <c r="AS999" i="2"/>
  <c r="AR999" i="2"/>
  <c r="AT998" i="2"/>
  <c r="AS998" i="2"/>
  <c r="AR998" i="2"/>
  <c r="AQ998" i="2"/>
  <c r="AP998" i="2"/>
  <c r="AO998" i="2"/>
  <c r="AN998" i="2"/>
  <c r="AM998" i="2"/>
  <c r="AL998" i="2"/>
  <c r="AT997" i="2"/>
  <c r="AS997" i="2"/>
  <c r="AR997" i="2"/>
  <c r="AQ997" i="2"/>
  <c r="AP997" i="2"/>
  <c r="AO997" i="2"/>
  <c r="AN997" i="2"/>
  <c r="AM997" i="2"/>
  <c r="AL997" i="2"/>
  <c r="AP996" i="2"/>
  <c r="AO996" i="2"/>
  <c r="AN996" i="2"/>
  <c r="AM996" i="2"/>
  <c r="AL996" i="2"/>
  <c r="AT996" i="2"/>
  <c r="AS996" i="2"/>
  <c r="AR996" i="2"/>
  <c r="AQ996" i="2"/>
  <c r="AP995" i="2"/>
  <c r="AO995" i="2"/>
  <c r="AT995" i="2"/>
  <c r="AS995" i="2"/>
  <c r="AR995" i="2"/>
  <c r="AQ995" i="2"/>
  <c r="AP994" i="2"/>
  <c r="AO994" i="2"/>
  <c r="AN994" i="2"/>
  <c r="AM994" i="2"/>
  <c r="AL994" i="2"/>
  <c r="AT994" i="2"/>
  <c r="AS994" i="2"/>
  <c r="AR994" i="2"/>
  <c r="AQ994" i="2"/>
  <c r="AP993" i="2"/>
  <c r="AO993" i="2"/>
  <c r="AN993" i="2"/>
  <c r="AM993" i="2"/>
  <c r="AL993" i="2"/>
  <c r="AT993" i="2"/>
  <c r="AS993" i="2"/>
  <c r="AR993" i="2"/>
  <c r="AQ993" i="2"/>
  <c r="AP992" i="2"/>
  <c r="AO992" i="2"/>
  <c r="AN992" i="2"/>
  <c r="AM992" i="2"/>
  <c r="AL992" i="2"/>
  <c r="AT992" i="2"/>
  <c r="AS992" i="2"/>
  <c r="AR992" i="2"/>
  <c r="AQ992" i="2"/>
  <c r="AP991" i="2"/>
  <c r="AO991" i="2"/>
  <c r="AN991" i="2"/>
  <c r="AM991" i="2"/>
  <c r="AL991" i="2"/>
  <c r="AT991" i="2"/>
  <c r="AS991" i="2"/>
  <c r="AR991" i="2"/>
  <c r="AQ991" i="2"/>
  <c r="AP990" i="2"/>
  <c r="AO990" i="2"/>
  <c r="AN990" i="2"/>
  <c r="AM990" i="2"/>
  <c r="AL990" i="2"/>
  <c r="AT990" i="2"/>
  <c r="AS990" i="2"/>
  <c r="AR990" i="2"/>
  <c r="AQ990" i="2"/>
  <c r="AP989" i="2"/>
  <c r="AO989" i="2"/>
  <c r="AN989" i="2"/>
  <c r="AM989" i="2"/>
  <c r="AL989" i="2"/>
  <c r="AT989" i="2"/>
  <c r="AS989" i="2"/>
  <c r="AR989" i="2"/>
  <c r="AQ989" i="2"/>
  <c r="AP988" i="2"/>
  <c r="AO988" i="2"/>
  <c r="AN988" i="2"/>
  <c r="AM988" i="2"/>
  <c r="AL988" i="2"/>
  <c r="AT988" i="2"/>
  <c r="AS988" i="2"/>
  <c r="AR988" i="2"/>
  <c r="AQ988" i="2"/>
  <c r="AP987" i="2"/>
  <c r="AO987" i="2"/>
  <c r="AN987" i="2"/>
  <c r="AM987" i="2"/>
  <c r="AL987" i="2"/>
  <c r="AT987" i="2"/>
  <c r="AS987" i="2"/>
  <c r="AR987" i="2"/>
  <c r="AQ987" i="2"/>
  <c r="AT986" i="2"/>
  <c r="AS986" i="2"/>
  <c r="AR986" i="2"/>
  <c r="AQ986" i="2"/>
  <c r="AP986" i="2"/>
  <c r="AO986" i="2"/>
  <c r="AN986" i="2"/>
  <c r="AM986" i="2"/>
  <c r="AL986" i="2"/>
  <c r="AT985" i="2"/>
  <c r="AS985" i="2"/>
  <c r="AR985" i="2"/>
  <c r="AQ985" i="2"/>
  <c r="AP985" i="2"/>
  <c r="AO985" i="2"/>
  <c r="AN985" i="2"/>
  <c r="AM985" i="2"/>
  <c r="AL985" i="2"/>
  <c r="AT984" i="2"/>
  <c r="AS984" i="2"/>
  <c r="AR984" i="2"/>
  <c r="AQ984" i="2"/>
  <c r="AP984" i="2"/>
  <c r="AO984" i="2"/>
  <c r="AN984" i="2"/>
  <c r="AM984" i="2"/>
  <c r="AL984" i="2"/>
  <c r="AS905" i="2"/>
  <c r="AR905" i="2"/>
  <c r="AQ905" i="2"/>
  <c r="AP905" i="2"/>
  <c r="AO905" i="2"/>
  <c r="AN905" i="2"/>
  <c r="AM905" i="2"/>
  <c r="AL905" i="2"/>
  <c r="AS897" i="2"/>
  <c r="AR897" i="2"/>
  <c r="AQ897" i="2"/>
  <c r="AP897" i="2"/>
  <c r="AO897" i="2"/>
  <c r="AN897" i="2"/>
  <c r="AM897" i="2"/>
  <c r="AL897" i="2"/>
  <c r="AS881" i="2"/>
  <c r="AR881" i="2"/>
  <c r="AQ881" i="2"/>
  <c r="AP881" i="2"/>
  <c r="AO881" i="2"/>
  <c r="AN881" i="2"/>
  <c r="AM881" i="2"/>
  <c r="AL881" i="2"/>
  <c r="AR837" i="2"/>
  <c r="AQ837" i="2"/>
  <c r="AT837" i="2"/>
  <c r="AS837" i="2"/>
  <c r="AP837" i="2"/>
  <c r="AO837" i="2"/>
  <c r="AN837" i="2"/>
  <c r="AM837" i="2"/>
  <c r="AL837" i="2"/>
  <c r="AT814" i="2"/>
  <c r="AS814" i="2"/>
  <c r="AR814" i="2"/>
  <c r="AQ814" i="2"/>
  <c r="AP814" i="2"/>
  <c r="AO814" i="2"/>
  <c r="AN814" i="2"/>
  <c r="AM814" i="2"/>
  <c r="AL814" i="2"/>
  <c r="AS809" i="2"/>
  <c r="AR809" i="2"/>
  <c r="AQ809" i="2"/>
  <c r="AP809" i="2"/>
  <c r="AO809" i="2"/>
  <c r="AN809" i="2"/>
  <c r="AM809" i="2"/>
  <c r="AL809" i="2"/>
  <c r="AT714" i="2"/>
  <c r="AS714" i="2"/>
  <c r="AR714" i="2"/>
  <c r="AQ714" i="2"/>
  <c r="AP714" i="2"/>
  <c r="AO714" i="2"/>
  <c r="AN714" i="2"/>
  <c r="AM714" i="2"/>
  <c r="AL714" i="2"/>
  <c r="AT688" i="2"/>
  <c r="AS688" i="2"/>
  <c r="AR688" i="2"/>
  <c r="AQ688" i="2"/>
  <c r="AP688" i="2"/>
  <c r="AO688" i="2"/>
  <c r="AN688" i="2"/>
  <c r="AM688" i="2"/>
  <c r="AL688" i="2"/>
  <c r="AQ963" i="2"/>
  <c r="AP963" i="2"/>
  <c r="AO963" i="2"/>
  <c r="AN963" i="2"/>
  <c r="AM963" i="2"/>
  <c r="AL963" i="2"/>
  <c r="AS862" i="2"/>
  <c r="AR862" i="2"/>
  <c r="AQ862" i="2"/>
  <c r="AP862" i="2"/>
  <c r="AO862" i="2"/>
  <c r="AN862" i="2"/>
  <c r="AM862" i="2"/>
  <c r="AL862" i="2"/>
  <c r="AS846" i="2"/>
  <c r="AR846" i="2"/>
  <c r="AQ846" i="2"/>
  <c r="AP846" i="2"/>
  <c r="AO846" i="2"/>
  <c r="AN846" i="2"/>
  <c r="AM846" i="2"/>
  <c r="AL846" i="2"/>
  <c r="AS806" i="2"/>
  <c r="AR806" i="2"/>
  <c r="AQ806" i="2"/>
  <c r="AP806" i="2"/>
  <c r="AO806" i="2"/>
  <c r="AN806" i="2"/>
  <c r="AM806" i="2"/>
  <c r="AL806" i="2"/>
  <c r="AT806" i="2"/>
  <c r="AS801" i="2"/>
  <c r="AR801" i="2"/>
  <c r="AQ801" i="2"/>
  <c r="AP801" i="2"/>
  <c r="AO801" i="2"/>
  <c r="AN801" i="2"/>
  <c r="AM801" i="2"/>
  <c r="AL801" i="2"/>
  <c r="AT732" i="2"/>
  <c r="AS732" i="2"/>
  <c r="AR732" i="2"/>
  <c r="AQ732" i="2"/>
  <c r="AP732" i="2"/>
  <c r="AO732" i="2"/>
  <c r="AN732" i="2"/>
  <c r="AM732" i="2"/>
  <c r="AL732" i="2"/>
  <c r="AN1055" i="2"/>
  <c r="AM1055" i="2"/>
  <c r="AL1055" i="2"/>
  <c r="AQ1026" i="2"/>
  <c r="AP1026" i="2"/>
  <c r="AO1026" i="2"/>
  <c r="AN1026" i="2"/>
  <c r="AM1026" i="2"/>
  <c r="AL1026" i="2"/>
  <c r="AT1026" i="2"/>
  <c r="AS1026" i="2"/>
  <c r="AR1026" i="2"/>
  <c r="AT1022" i="2"/>
  <c r="AS1022" i="2"/>
  <c r="AR1022" i="2"/>
  <c r="AQ1022" i="2"/>
  <c r="AP1022" i="2"/>
  <c r="AO1022" i="2"/>
  <c r="AN1022" i="2"/>
  <c r="AM1022" i="2"/>
  <c r="AL1022" i="2"/>
  <c r="AQ1018" i="2"/>
  <c r="AP1018" i="2"/>
  <c r="AO1018" i="2"/>
  <c r="AN1018" i="2"/>
  <c r="AM1018" i="2"/>
  <c r="AL1018" i="2"/>
  <c r="AT1018" i="2"/>
  <c r="AS1018" i="2"/>
  <c r="AR1018" i="2"/>
  <c r="AT1014" i="2"/>
  <c r="AS1014" i="2"/>
  <c r="AR1014" i="2"/>
  <c r="AQ1014" i="2"/>
  <c r="AP1014" i="2"/>
  <c r="AO1014" i="2"/>
  <c r="AN1014" i="2"/>
  <c r="AM1014" i="2"/>
  <c r="AL1014" i="2"/>
  <c r="AN1012" i="2"/>
  <c r="AM1012" i="2"/>
  <c r="AL1012" i="2"/>
  <c r="AT1010" i="2"/>
  <c r="AS1010" i="2"/>
  <c r="AR1010" i="2"/>
  <c r="AQ1010" i="2"/>
  <c r="AP1010" i="2"/>
  <c r="AO1010" i="2"/>
  <c r="AN1010" i="2"/>
  <c r="AM1010" i="2"/>
  <c r="AL1010" i="2"/>
  <c r="AT1006" i="2"/>
  <c r="AS1006" i="2"/>
  <c r="AR1006" i="2"/>
  <c r="AQ1006" i="2"/>
  <c r="AP1006" i="2"/>
  <c r="AO1006" i="2"/>
  <c r="AN1006" i="2"/>
  <c r="AM1006" i="2"/>
  <c r="AL1006" i="2"/>
  <c r="AT1002" i="2"/>
  <c r="AS1002" i="2"/>
  <c r="AR1002" i="2"/>
  <c r="AQ1002" i="2"/>
  <c r="AP1002" i="2"/>
  <c r="AO1002" i="2"/>
  <c r="AN1002" i="2"/>
  <c r="AM1002" i="2"/>
  <c r="AL1002" i="2"/>
  <c r="AS903" i="2"/>
  <c r="AQ903" i="2"/>
  <c r="AP903" i="2"/>
  <c r="AO903" i="2"/>
  <c r="AN903" i="2"/>
  <c r="AM903" i="2"/>
  <c r="AL903" i="2"/>
  <c r="AR903" i="2"/>
  <c r="AS893" i="2"/>
  <c r="AQ893" i="2"/>
  <c r="AP893" i="2"/>
  <c r="AO893" i="2"/>
  <c r="AN893" i="2"/>
  <c r="AM893" i="2"/>
  <c r="AL893" i="2"/>
  <c r="AR893" i="2"/>
  <c r="AT798" i="2"/>
  <c r="AS798" i="2"/>
  <c r="AR798" i="2"/>
  <c r="AQ798" i="2"/>
  <c r="AP798" i="2"/>
  <c r="AO798" i="2"/>
  <c r="AN798" i="2"/>
  <c r="AM798" i="2"/>
  <c r="AL798" i="2"/>
  <c r="AS793" i="2"/>
  <c r="AR793" i="2"/>
  <c r="AQ793" i="2"/>
  <c r="AP793" i="2"/>
  <c r="AO793" i="2"/>
  <c r="AN793" i="2"/>
  <c r="AM793" i="2"/>
  <c r="AL793" i="2"/>
  <c r="AT698" i="2"/>
  <c r="AS698" i="2"/>
  <c r="AR698" i="2"/>
  <c r="AQ698" i="2"/>
  <c r="AP698" i="2"/>
  <c r="AO698" i="2"/>
  <c r="AN698" i="2"/>
  <c r="AM698" i="2"/>
  <c r="AL698" i="2"/>
  <c r="AT672" i="2"/>
  <c r="AS672" i="2"/>
  <c r="AR672" i="2"/>
  <c r="AQ672" i="2"/>
  <c r="AP672" i="2"/>
  <c r="AO672" i="2"/>
  <c r="AN672" i="2"/>
  <c r="AM672" i="2"/>
  <c r="AL672" i="2"/>
  <c r="AQ1062" i="2"/>
  <c r="AP1062" i="2"/>
  <c r="AO1062" i="2"/>
  <c r="AN1062" i="2"/>
  <c r="AM1062" i="2"/>
  <c r="AL1062" i="2"/>
  <c r="AO1060" i="2"/>
  <c r="AN1060" i="2"/>
  <c r="AM1060" i="2"/>
  <c r="AL1060" i="2"/>
  <c r="AP1059" i="2"/>
  <c r="AO1059" i="2"/>
  <c r="AN1059" i="2"/>
  <c r="AM1059" i="2"/>
  <c r="AL1059" i="2"/>
  <c r="AQ1058" i="2"/>
  <c r="AP1058" i="2"/>
  <c r="AO1058" i="2"/>
  <c r="AN1058" i="2"/>
  <c r="AM1058" i="2"/>
  <c r="AL1058" i="2"/>
  <c r="AP1057" i="2"/>
  <c r="AO1057" i="2"/>
  <c r="AN1057" i="2"/>
  <c r="AM1057" i="2"/>
  <c r="AL1057" i="2"/>
  <c r="AQ1056" i="2"/>
  <c r="AP1056" i="2"/>
  <c r="AO1056" i="2"/>
  <c r="AN1056" i="2"/>
  <c r="AM1056" i="2"/>
  <c r="AL1056" i="2"/>
  <c r="AQ1054" i="2"/>
  <c r="AP1054" i="2"/>
  <c r="AO1054" i="2"/>
  <c r="AN1054" i="2"/>
  <c r="AM1054" i="2"/>
  <c r="AL1054" i="2"/>
  <c r="AP1053" i="2"/>
  <c r="AO1053" i="2"/>
  <c r="AN1053" i="2"/>
  <c r="AM1053" i="2"/>
  <c r="AL1053" i="2"/>
  <c r="AQ1052" i="2"/>
  <c r="AP1052" i="2"/>
  <c r="AO1052" i="2"/>
  <c r="AN1052" i="2"/>
  <c r="AM1052" i="2"/>
  <c r="AL1052" i="2"/>
  <c r="AQ1050" i="2"/>
  <c r="AP1050" i="2"/>
  <c r="AO1050" i="2"/>
  <c r="AN1050" i="2"/>
  <c r="AM1050" i="2"/>
  <c r="AL1050" i="2"/>
  <c r="AP1049" i="2"/>
  <c r="AO1049" i="2"/>
  <c r="AN1049" i="2"/>
  <c r="AM1049" i="2"/>
  <c r="AL1049" i="2"/>
  <c r="AQ1048" i="2"/>
  <c r="AP1048" i="2"/>
  <c r="AO1048" i="2"/>
  <c r="AN1048" i="2"/>
  <c r="AM1048" i="2"/>
  <c r="AL1048" i="2"/>
  <c r="AP1045" i="2"/>
  <c r="AO1045" i="2"/>
  <c r="AN1045" i="2"/>
  <c r="AM1045" i="2"/>
  <c r="AL1045" i="2"/>
  <c r="AO1044" i="2"/>
  <c r="AN1044" i="2"/>
  <c r="AM1044" i="2"/>
  <c r="AL1044" i="2"/>
  <c r="AQ1042" i="2"/>
  <c r="AP1042" i="2"/>
  <c r="AO1042" i="2"/>
  <c r="AN1042" i="2"/>
  <c r="AM1042" i="2"/>
  <c r="AL1042" i="2"/>
  <c r="AP1041" i="2"/>
  <c r="AO1041" i="2"/>
  <c r="AN1041" i="2"/>
  <c r="AM1041" i="2"/>
  <c r="AL1041" i="2"/>
  <c r="AQ1040" i="2"/>
  <c r="AP1040" i="2"/>
  <c r="AO1040" i="2"/>
  <c r="AN1040" i="2"/>
  <c r="AM1040" i="2"/>
  <c r="AL1040" i="2"/>
  <c r="AQ1038" i="2"/>
  <c r="AP1038" i="2"/>
  <c r="AO1038" i="2"/>
  <c r="AN1038" i="2"/>
  <c r="AM1038" i="2"/>
  <c r="AL1038" i="2"/>
  <c r="AP1037" i="2"/>
  <c r="AO1037" i="2"/>
  <c r="AN1037" i="2"/>
  <c r="AM1037" i="2"/>
  <c r="AL1037" i="2"/>
  <c r="AQ1036" i="2"/>
  <c r="AP1036" i="2"/>
  <c r="AO1036" i="2"/>
  <c r="AN1036" i="2"/>
  <c r="AM1036" i="2"/>
  <c r="AL1036" i="2"/>
  <c r="AQ1034" i="2"/>
  <c r="AP1034" i="2"/>
  <c r="AO1034" i="2"/>
  <c r="AN1034" i="2"/>
  <c r="AM1034" i="2"/>
  <c r="AL1034" i="2"/>
  <c r="AP1033" i="2"/>
  <c r="AO1033" i="2"/>
  <c r="AN1033" i="2"/>
  <c r="AM1033" i="2"/>
  <c r="AL1033" i="2"/>
  <c r="AQ1032" i="2"/>
  <c r="AP1032" i="2"/>
  <c r="AO1032" i="2"/>
  <c r="AN1032" i="2"/>
  <c r="AM1032" i="2"/>
  <c r="AL1032" i="2"/>
  <c r="AQ1030" i="2"/>
  <c r="AP1030" i="2"/>
  <c r="AO1030" i="2"/>
  <c r="AN1030" i="2"/>
  <c r="AM1030" i="2"/>
  <c r="AL1030" i="2"/>
  <c r="AP1029" i="2"/>
  <c r="AO1029" i="2"/>
  <c r="AN1029" i="2"/>
  <c r="AM1029" i="2"/>
  <c r="AL1029" i="2"/>
  <c r="AQ1028" i="2"/>
  <c r="AP1028" i="2"/>
  <c r="AO1028" i="2"/>
  <c r="AN1028" i="2"/>
  <c r="AM1028" i="2"/>
  <c r="AL1028" i="2"/>
  <c r="AP1024" i="2"/>
  <c r="AO1024" i="2"/>
  <c r="AN1024" i="2"/>
  <c r="AM1024" i="2"/>
  <c r="AL1024" i="2"/>
  <c r="AP1016" i="2"/>
  <c r="AO1016" i="2"/>
  <c r="AN1016" i="2"/>
  <c r="AM1016" i="2"/>
  <c r="AL1016" i="2"/>
  <c r="AQ980" i="2"/>
  <c r="AP980" i="2"/>
  <c r="AO980" i="2"/>
  <c r="AN980" i="2"/>
  <c r="AM980" i="2"/>
  <c r="AL980" i="2"/>
  <c r="AQ976" i="2"/>
  <c r="AP976" i="2"/>
  <c r="AO976" i="2"/>
  <c r="AN976" i="2"/>
  <c r="AM976" i="2"/>
  <c r="AL976" i="2"/>
  <c r="AQ968" i="2"/>
  <c r="AP968" i="2"/>
  <c r="AO968" i="2"/>
  <c r="AN968" i="2"/>
  <c r="AM968" i="2"/>
  <c r="AL968" i="2"/>
  <c r="AQ964" i="2"/>
  <c r="AQ960" i="2"/>
  <c r="AP960" i="2"/>
  <c r="AO960" i="2"/>
  <c r="AN960" i="2"/>
  <c r="AM960" i="2"/>
  <c r="AL960" i="2"/>
  <c r="AQ952" i="2"/>
  <c r="AP952" i="2"/>
  <c r="AO952" i="2"/>
  <c r="AN952" i="2"/>
  <c r="AM952" i="2"/>
  <c r="AL952" i="2"/>
  <c r="AQ948" i="2"/>
  <c r="AP948" i="2"/>
  <c r="AQ944" i="2"/>
  <c r="AP944" i="2"/>
  <c r="AO944" i="2"/>
  <c r="AN944" i="2"/>
  <c r="AM944" i="2"/>
  <c r="AL944" i="2"/>
  <c r="AQ936" i="2"/>
  <c r="AP936" i="2"/>
  <c r="AO936" i="2"/>
  <c r="AN936" i="2"/>
  <c r="AM936" i="2"/>
  <c r="AL936" i="2"/>
  <c r="AQ932" i="2"/>
  <c r="AP932" i="2"/>
  <c r="AQ928" i="2"/>
  <c r="AP928" i="2"/>
  <c r="AO928" i="2"/>
  <c r="AN928" i="2"/>
  <c r="AM928" i="2"/>
  <c r="AL928" i="2"/>
  <c r="AQ920" i="2"/>
  <c r="AP920" i="2"/>
  <c r="AO920" i="2"/>
  <c r="AN920" i="2"/>
  <c r="AM920" i="2"/>
  <c r="AL920" i="2"/>
  <c r="AQ916" i="2"/>
  <c r="AP916" i="2"/>
  <c r="AQ912" i="2"/>
  <c r="AP912" i="2"/>
  <c r="AO912" i="2"/>
  <c r="AN912" i="2"/>
  <c r="AM912" i="2"/>
  <c r="AL912" i="2"/>
  <c r="AS861" i="2"/>
  <c r="AR861" i="2"/>
  <c r="AQ861" i="2"/>
  <c r="AP861" i="2"/>
  <c r="AO861" i="2"/>
  <c r="AN861" i="2"/>
  <c r="AM861" i="2"/>
  <c r="AL861" i="2"/>
  <c r="AT861" i="2"/>
  <c r="AR845" i="2"/>
  <c r="AQ845" i="2"/>
  <c r="AP845" i="2"/>
  <c r="AO845" i="2"/>
  <c r="AN845" i="2"/>
  <c r="AM845" i="2"/>
  <c r="AL845" i="2"/>
  <c r="AT845" i="2"/>
  <c r="AS845" i="2"/>
  <c r="AS790" i="2"/>
  <c r="AR790" i="2"/>
  <c r="AQ790" i="2"/>
  <c r="AP790" i="2"/>
  <c r="AO790" i="2"/>
  <c r="AN790" i="2"/>
  <c r="AM790" i="2"/>
  <c r="AL790" i="2"/>
  <c r="AT790" i="2"/>
  <c r="AS785" i="2"/>
  <c r="AR785" i="2"/>
  <c r="AQ785" i="2"/>
  <c r="AP785" i="2"/>
  <c r="AO785" i="2"/>
  <c r="AN785" i="2"/>
  <c r="AM785" i="2"/>
  <c r="AL785" i="2"/>
  <c r="AT756" i="2"/>
  <c r="AS756" i="2"/>
  <c r="AR756" i="2"/>
  <c r="AP756" i="2"/>
  <c r="AO756" i="2"/>
  <c r="AN756" i="2"/>
  <c r="AM756" i="2"/>
  <c r="AL756" i="2"/>
  <c r="AQ756" i="2"/>
  <c r="AT271" i="2"/>
  <c r="AS271" i="2"/>
  <c r="AR271" i="2"/>
  <c r="AQ271" i="2"/>
  <c r="AP271" i="2"/>
  <c r="AO271" i="2"/>
  <c r="AN271" i="2"/>
  <c r="AM271" i="2"/>
  <c r="AL271" i="2"/>
  <c r="AT239" i="2"/>
  <c r="AS239" i="2"/>
  <c r="AR239" i="2"/>
  <c r="AQ239" i="2"/>
  <c r="AP239" i="2"/>
  <c r="AO239" i="2"/>
  <c r="AN239" i="2"/>
  <c r="AM239" i="2"/>
  <c r="AL239" i="2"/>
  <c r="AT980" i="2"/>
  <c r="AS980" i="2"/>
  <c r="AR980" i="2"/>
  <c r="AT979" i="2"/>
  <c r="AS979" i="2"/>
  <c r="AR979" i="2"/>
  <c r="AQ979" i="2"/>
  <c r="AP979" i="2"/>
  <c r="AO979" i="2"/>
  <c r="AN979" i="2"/>
  <c r="AM979" i="2"/>
  <c r="AL979" i="2"/>
  <c r="AT978" i="2"/>
  <c r="AS978" i="2"/>
  <c r="AR978" i="2"/>
  <c r="AQ978" i="2"/>
  <c r="AP978" i="2"/>
  <c r="AO978" i="2"/>
  <c r="AN978" i="2"/>
  <c r="AM978" i="2"/>
  <c r="AL978" i="2"/>
  <c r="AT977" i="2"/>
  <c r="AS977" i="2"/>
  <c r="AR977" i="2"/>
  <c r="AQ977" i="2"/>
  <c r="AT976" i="2"/>
  <c r="AS976" i="2"/>
  <c r="AR976" i="2"/>
  <c r="AT975" i="2"/>
  <c r="AS975" i="2"/>
  <c r="AR975" i="2"/>
  <c r="AQ975" i="2"/>
  <c r="AT974" i="2"/>
  <c r="AS974" i="2"/>
  <c r="AR974" i="2"/>
  <c r="AQ974" i="2"/>
  <c r="AP974" i="2"/>
  <c r="AO974" i="2"/>
  <c r="AN974" i="2"/>
  <c r="AM974" i="2"/>
  <c r="AL974" i="2"/>
  <c r="AT973" i="2"/>
  <c r="AS973" i="2"/>
  <c r="AR973" i="2"/>
  <c r="AQ973" i="2"/>
  <c r="AP973" i="2"/>
  <c r="AO973" i="2"/>
  <c r="AN973" i="2"/>
  <c r="AM973" i="2"/>
  <c r="AL973" i="2"/>
  <c r="AT972" i="2"/>
  <c r="AS972" i="2"/>
  <c r="AR972" i="2"/>
  <c r="AQ972" i="2"/>
  <c r="AP972" i="2"/>
  <c r="AT971" i="2"/>
  <c r="AS971" i="2"/>
  <c r="AR971" i="2"/>
  <c r="AQ971" i="2"/>
  <c r="AP971" i="2"/>
  <c r="AO971" i="2"/>
  <c r="AN971" i="2"/>
  <c r="AM971" i="2"/>
  <c r="AL971" i="2"/>
  <c r="AT970" i="2"/>
  <c r="AS970" i="2"/>
  <c r="AR970" i="2"/>
  <c r="AT969" i="2"/>
  <c r="AS969" i="2"/>
  <c r="AR969" i="2"/>
  <c r="AT968" i="2"/>
  <c r="AS968" i="2"/>
  <c r="AR968" i="2"/>
  <c r="AT967" i="2"/>
  <c r="AS967" i="2"/>
  <c r="AR967" i="2"/>
  <c r="AQ967" i="2"/>
  <c r="AP967" i="2"/>
  <c r="AO967" i="2"/>
  <c r="AN967" i="2"/>
  <c r="AM967" i="2"/>
  <c r="AL967" i="2"/>
  <c r="AT966" i="2"/>
  <c r="AS966" i="2"/>
  <c r="AR966" i="2"/>
  <c r="AQ966" i="2"/>
  <c r="AT965" i="2"/>
  <c r="AS965" i="2"/>
  <c r="AR965" i="2"/>
  <c r="AQ965" i="2"/>
  <c r="AP965" i="2"/>
  <c r="AO965" i="2"/>
  <c r="AN965" i="2"/>
  <c r="AM965" i="2"/>
  <c r="AL965" i="2"/>
  <c r="AT964" i="2"/>
  <c r="AS964" i="2"/>
  <c r="AR964" i="2"/>
  <c r="AT963" i="2"/>
  <c r="AS963" i="2"/>
  <c r="AR963" i="2"/>
  <c r="AT962" i="2"/>
  <c r="AS962" i="2"/>
  <c r="AR962" i="2"/>
  <c r="AQ962" i="2"/>
  <c r="AP962" i="2"/>
  <c r="AO962" i="2"/>
  <c r="AN962" i="2"/>
  <c r="AM962" i="2"/>
  <c r="AL962" i="2"/>
  <c r="AT961" i="2"/>
  <c r="AS961" i="2"/>
  <c r="AR961" i="2"/>
  <c r="AQ961" i="2"/>
  <c r="AP961" i="2"/>
  <c r="AT960" i="2"/>
  <c r="AS960" i="2"/>
  <c r="AR960" i="2"/>
  <c r="AT959" i="2"/>
  <c r="AS959" i="2"/>
  <c r="AR959" i="2"/>
  <c r="AQ959" i="2"/>
  <c r="AP959" i="2"/>
  <c r="AT958" i="2"/>
  <c r="AS958" i="2"/>
  <c r="AR958" i="2"/>
  <c r="AQ958" i="2"/>
  <c r="AP958" i="2"/>
  <c r="AO958" i="2"/>
  <c r="AN958" i="2"/>
  <c r="AM958" i="2"/>
  <c r="AL958" i="2"/>
  <c r="AT957" i="2"/>
  <c r="AS957" i="2"/>
  <c r="AR957" i="2"/>
  <c r="AQ957" i="2"/>
  <c r="AP957" i="2"/>
  <c r="AO957" i="2"/>
  <c r="AN957" i="2"/>
  <c r="AM957" i="2"/>
  <c r="AL957" i="2"/>
  <c r="AT956" i="2"/>
  <c r="AS956" i="2"/>
  <c r="AR956" i="2"/>
  <c r="AQ956" i="2"/>
  <c r="AP956" i="2"/>
  <c r="AT955" i="2"/>
  <c r="AS955" i="2"/>
  <c r="AR955" i="2"/>
  <c r="AQ955" i="2"/>
  <c r="AP955" i="2"/>
  <c r="AO955" i="2"/>
  <c r="AN955" i="2"/>
  <c r="AM955" i="2"/>
  <c r="AL955" i="2"/>
  <c r="AT954" i="2"/>
  <c r="AS954" i="2"/>
  <c r="AR954" i="2"/>
  <c r="AQ954" i="2"/>
  <c r="AP954" i="2"/>
  <c r="AO954" i="2"/>
  <c r="AN954" i="2"/>
  <c r="AM954" i="2"/>
  <c r="AL954" i="2"/>
  <c r="AT953" i="2"/>
  <c r="AS953" i="2"/>
  <c r="AR953" i="2"/>
  <c r="AT952" i="2"/>
  <c r="AS952" i="2"/>
  <c r="AR952" i="2"/>
  <c r="AT951" i="2"/>
  <c r="AS951" i="2"/>
  <c r="AR951" i="2"/>
  <c r="AQ951" i="2"/>
  <c r="AP951" i="2"/>
  <c r="AT950" i="2"/>
  <c r="AS950" i="2"/>
  <c r="AR950" i="2"/>
  <c r="AQ950" i="2"/>
  <c r="AP950" i="2"/>
  <c r="AO950" i="2"/>
  <c r="AN950" i="2"/>
  <c r="AM950" i="2"/>
  <c r="AL950" i="2"/>
  <c r="AT949" i="2"/>
  <c r="AS949" i="2"/>
  <c r="AR949" i="2"/>
  <c r="AQ949" i="2"/>
  <c r="AP949" i="2"/>
  <c r="AO949" i="2"/>
  <c r="AN949" i="2"/>
  <c r="AM949" i="2"/>
  <c r="AL949" i="2"/>
  <c r="AT948" i="2"/>
  <c r="AS948" i="2"/>
  <c r="AR948" i="2"/>
  <c r="AT947" i="2"/>
  <c r="AS947" i="2"/>
  <c r="AR947" i="2"/>
  <c r="AQ947" i="2"/>
  <c r="AP947" i="2"/>
  <c r="AO947" i="2"/>
  <c r="AN947" i="2"/>
  <c r="AM947" i="2"/>
  <c r="AL947" i="2"/>
  <c r="AT946" i="2"/>
  <c r="AS946" i="2"/>
  <c r="AR946" i="2"/>
  <c r="AQ946" i="2"/>
  <c r="AP946" i="2"/>
  <c r="AO946" i="2"/>
  <c r="AN946" i="2"/>
  <c r="AM946" i="2"/>
  <c r="AL946" i="2"/>
  <c r="AT945" i="2"/>
  <c r="AS945" i="2"/>
  <c r="AR945" i="2"/>
  <c r="AQ945" i="2"/>
  <c r="AP945" i="2"/>
  <c r="AT944" i="2"/>
  <c r="AS944" i="2"/>
  <c r="AR944" i="2"/>
  <c r="AT943" i="2"/>
  <c r="AS943" i="2"/>
  <c r="AR943" i="2"/>
  <c r="AQ943" i="2"/>
  <c r="AP943" i="2"/>
  <c r="AT942" i="2"/>
  <c r="AS942" i="2"/>
  <c r="AR942" i="2"/>
  <c r="AT941" i="2"/>
  <c r="AS941" i="2"/>
  <c r="AR941" i="2"/>
  <c r="AQ941" i="2"/>
  <c r="AP941" i="2"/>
  <c r="AO941" i="2"/>
  <c r="AN941" i="2"/>
  <c r="AM941" i="2"/>
  <c r="AL941" i="2"/>
  <c r="AT940" i="2"/>
  <c r="AS940" i="2"/>
  <c r="AR940" i="2"/>
  <c r="AQ940" i="2"/>
  <c r="AP940" i="2"/>
  <c r="AT939" i="2"/>
  <c r="AS939" i="2"/>
  <c r="AR939" i="2"/>
  <c r="AQ939" i="2"/>
  <c r="AP939" i="2"/>
  <c r="AO939" i="2"/>
  <c r="AN939" i="2"/>
  <c r="AM939" i="2"/>
  <c r="AL939" i="2"/>
  <c r="AT938" i="2"/>
  <c r="AS938" i="2"/>
  <c r="AR938" i="2"/>
  <c r="AT937" i="2"/>
  <c r="AS937" i="2"/>
  <c r="AR937" i="2"/>
  <c r="AQ937" i="2"/>
  <c r="AP937" i="2"/>
  <c r="AO937" i="2"/>
  <c r="AN937" i="2"/>
  <c r="AM937" i="2"/>
  <c r="AL937" i="2"/>
  <c r="AT936" i="2"/>
  <c r="AS936" i="2"/>
  <c r="AR936" i="2"/>
  <c r="AT935" i="2"/>
  <c r="AS935" i="2"/>
  <c r="AR935" i="2"/>
  <c r="AQ935" i="2"/>
  <c r="AP935" i="2"/>
  <c r="AO935" i="2"/>
  <c r="AN935" i="2"/>
  <c r="AM935" i="2"/>
  <c r="AL935" i="2"/>
  <c r="AT934" i="2"/>
  <c r="AS934" i="2"/>
  <c r="AR934" i="2"/>
  <c r="AQ934" i="2"/>
  <c r="AP934" i="2"/>
  <c r="AO934" i="2"/>
  <c r="AN934" i="2"/>
  <c r="AM934" i="2"/>
  <c r="AL934" i="2"/>
  <c r="AT933" i="2"/>
  <c r="AS933" i="2"/>
  <c r="AR933" i="2"/>
  <c r="AQ933" i="2"/>
  <c r="AP933" i="2"/>
  <c r="AO933" i="2"/>
  <c r="AN933" i="2"/>
  <c r="AM933" i="2"/>
  <c r="AL933" i="2"/>
  <c r="AT932" i="2"/>
  <c r="AS932" i="2"/>
  <c r="AR932" i="2"/>
  <c r="AT931" i="2"/>
  <c r="AS931" i="2"/>
  <c r="AR931" i="2"/>
  <c r="AQ931" i="2"/>
  <c r="AP931" i="2"/>
  <c r="AO931" i="2"/>
  <c r="AN931" i="2"/>
  <c r="AM931" i="2"/>
  <c r="AL931" i="2"/>
  <c r="AT930" i="2"/>
  <c r="AS930" i="2"/>
  <c r="AR930" i="2"/>
  <c r="AQ930" i="2"/>
  <c r="AP930" i="2"/>
  <c r="AO930" i="2"/>
  <c r="AN930" i="2"/>
  <c r="AM930" i="2"/>
  <c r="AL930" i="2"/>
  <c r="AT929" i="2"/>
  <c r="AS929" i="2"/>
  <c r="AR929" i="2"/>
  <c r="AQ929" i="2"/>
  <c r="AP929" i="2"/>
  <c r="AT928" i="2"/>
  <c r="AS928" i="2"/>
  <c r="AR928" i="2"/>
  <c r="AT927" i="2"/>
  <c r="AS927" i="2"/>
  <c r="AR927" i="2"/>
  <c r="AQ927" i="2"/>
  <c r="AP927" i="2"/>
  <c r="AT926" i="2"/>
  <c r="AS926" i="2"/>
  <c r="AR926" i="2"/>
  <c r="AQ926" i="2"/>
  <c r="AP926" i="2"/>
  <c r="AO926" i="2"/>
  <c r="AN926" i="2"/>
  <c r="AM926" i="2"/>
  <c r="AL926" i="2"/>
  <c r="AT925" i="2"/>
  <c r="AS925" i="2"/>
  <c r="AR925" i="2"/>
  <c r="AQ925" i="2"/>
  <c r="AP925" i="2"/>
  <c r="AT924" i="2"/>
  <c r="AS924" i="2"/>
  <c r="AR924" i="2"/>
  <c r="AQ924" i="2"/>
  <c r="AP924" i="2"/>
  <c r="AT923" i="2"/>
  <c r="AS923" i="2"/>
  <c r="AR923" i="2"/>
  <c r="AQ923" i="2"/>
  <c r="AP923" i="2"/>
  <c r="AO923" i="2"/>
  <c r="AN923" i="2"/>
  <c r="AM923" i="2"/>
  <c r="AL923" i="2"/>
  <c r="AT922" i="2"/>
  <c r="AS922" i="2"/>
  <c r="AR922" i="2"/>
  <c r="AQ922" i="2"/>
  <c r="AP922" i="2"/>
  <c r="AO922" i="2"/>
  <c r="AN922" i="2"/>
  <c r="AM922" i="2"/>
  <c r="AL922" i="2"/>
  <c r="AT921" i="2"/>
  <c r="AS921" i="2"/>
  <c r="AR921" i="2"/>
  <c r="AT920" i="2"/>
  <c r="AS920" i="2"/>
  <c r="AR920" i="2"/>
  <c r="AT919" i="2"/>
  <c r="AS919" i="2"/>
  <c r="AR919" i="2"/>
  <c r="AQ919" i="2"/>
  <c r="AP919" i="2"/>
  <c r="AO919" i="2"/>
  <c r="AN919" i="2"/>
  <c r="AM919" i="2"/>
  <c r="AL919" i="2"/>
  <c r="AT918" i="2"/>
  <c r="AS918" i="2"/>
  <c r="AR918" i="2"/>
  <c r="AQ918" i="2"/>
  <c r="AP918" i="2"/>
  <c r="AO918" i="2"/>
  <c r="AN918" i="2"/>
  <c r="AM918" i="2"/>
  <c r="AL918" i="2"/>
  <c r="AT917" i="2"/>
  <c r="AS917" i="2"/>
  <c r="AR917" i="2"/>
  <c r="AQ917" i="2"/>
  <c r="AP917" i="2"/>
  <c r="AO917" i="2"/>
  <c r="AN917" i="2"/>
  <c r="AM917" i="2"/>
  <c r="AL917" i="2"/>
  <c r="AT916" i="2"/>
  <c r="AS916" i="2"/>
  <c r="AR916" i="2"/>
  <c r="AT915" i="2"/>
  <c r="AS915" i="2"/>
  <c r="AR915" i="2"/>
  <c r="AQ915" i="2"/>
  <c r="AP915" i="2"/>
  <c r="AO915" i="2"/>
  <c r="AN915" i="2"/>
  <c r="AM915" i="2"/>
  <c r="AL915" i="2"/>
  <c r="AT914" i="2"/>
  <c r="AS914" i="2"/>
  <c r="AR914" i="2"/>
  <c r="AQ914" i="2"/>
  <c r="AP914" i="2"/>
  <c r="AO914" i="2"/>
  <c r="AN914" i="2"/>
  <c r="AM914" i="2"/>
  <c r="AL914" i="2"/>
  <c r="AT913" i="2"/>
  <c r="AS913" i="2"/>
  <c r="AR913" i="2"/>
  <c r="AQ913" i="2"/>
  <c r="AP913" i="2"/>
  <c r="AT912" i="2"/>
  <c r="AS912" i="2"/>
  <c r="AR912" i="2"/>
  <c r="AT911" i="2"/>
  <c r="AS911" i="2"/>
  <c r="AR911" i="2"/>
  <c r="AQ911" i="2"/>
  <c r="AP911" i="2"/>
  <c r="AO911" i="2"/>
  <c r="AN911" i="2"/>
  <c r="AM911" i="2"/>
  <c r="AL911" i="2"/>
  <c r="AT910" i="2"/>
  <c r="AS910" i="2"/>
  <c r="AR910" i="2"/>
  <c r="AQ910" i="2"/>
  <c r="AP910" i="2"/>
  <c r="AO910" i="2"/>
  <c r="AN910" i="2"/>
  <c r="AM910" i="2"/>
  <c r="AL910" i="2"/>
  <c r="AS871" i="2"/>
  <c r="AR871" i="2"/>
  <c r="AQ871" i="2"/>
  <c r="AP871" i="2"/>
  <c r="AO871" i="2"/>
  <c r="AN871" i="2"/>
  <c r="AM871" i="2"/>
  <c r="AL871" i="2"/>
  <c r="AS863" i="2"/>
  <c r="AR863" i="2"/>
  <c r="AQ863" i="2"/>
  <c r="AP863" i="2"/>
  <c r="AO863" i="2"/>
  <c r="AN863" i="2"/>
  <c r="AM863" i="2"/>
  <c r="AL863" i="2"/>
  <c r="AS855" i="2"/>
  <c r="AR855" i="2"/>
  <c r="AQ855" i="2"/>
  <c r="AP855" i="2"/>
  <c r="AO855" i="2"/>
  <c r="AN855" i="2"/>
  <c r="AM855" i="2"/>
  <c r="AL855" i="2"/>
  <c r="AS847" i="2"/>
  <c r="AR847" i="2"/>
  <c r="AQ847" i="2"/>
  <c r="AP847" i="2"/>
  <c r="AO847" i="2"/>
  <c r="AN847" i="2"/>
  <c r="AM847" i="2"/>
  <c r="AL847" i="2"/>
  <c r="AP841" i="2"/>
  <c r="AS839" i="2"/>
  <c r="AR839" i="2"/>
  <c r="AQ839" i="2"/>
  <c r="AP839" i="2"/>
  <c r="AO839" i="2"/>
  <c r="AN839" i="2"/>
  <c r="AM839" i="2"/>
  <c r="AL839" i="2"/>
  <c r="AS828" i="2"/>
  <c r="AR828" i="2"/>
  <c r="AQ828" i="2"/>
  <c r="AP828" i="2"/>
  <c r="AO828" i="2"/>
  <c r="AN828" i="2"/>
  <c r="AM828" i="2"/>
  <c r="AL828" i="2"/>
  <c r="AS820" i="2"/>
  <c r="AR820" i="2"/>
  <c r="AQ820" i="2"/>
  <c r="AP820" i="2"/>
  <c r="AO820" i="2"/>
  <c r="AN820" i="2"/>
  <c r="AM820" i="2"/>
  <c r="AL820" i="2"/>
  <c r="AS812" i="2"/>
  <c r="AR812" i="2"/>
  <c r="AQ812" i="2"/>
  <c r="AP812" i="2"/>
  <c r="AO812" i="2"/>
  <c r="AN812" i="2"/>
  <c r="AM812" i="2"/>
  <c r="AL812" i="2"/>
  <c r="AS804" i="2"/>
  <c r="AR804" i="2"/>
  <c r="AQ804" i="2"/>
  <c r="AP804" i="2"/>
  <c r="AO804" i="2"/>
  <c r="AN804" i="2"/>
  <c r="AM804" i="2"/>
  <c r="AL804" i="2"/>
  <c r="AS796" i="2"/>
  <c r="AR796" i="2"/>
  <c r="AQ796" i="2"/>
  <c r="AP796" i="2"/>
  <c r="AO796" i="2"/>
  <c r="AN796" i="2"/>
  <c r="AM796" i="2"/>
  <c r="AL796" i="2"/>
  <c r="AS788" i="2"/>
  <c r="AR788" i="2"/>
  <c r="AQ788" i="2"/>
  <c r="AP788" i="2"/>
  <c r="AO788" i="2"/>
  <c r="AN788" i="2"/>
  <c r="AM788" i="2"/>
  <c r="AL788" i="2"/>
  <c r="AS780" i="2"/>
  <c r="AR780" i="2"/>
  <c r="AQ780" i="2"/>
  <c r="AP780" i="2"/>
  <c r="AO780" i="2"/>
  <c r="AN780" i="2"/>
  <c r="AM780" i="2"/>
  <c r="AL780" i="2"/>
  <c r="AT726" i="2"/>
  <c r="AS726" i="2"/>
  <c r="AR726" i="2"/>
  <c r="AQ726" i="2"/>
  <c r="AP726" i="2"/>
  <c r="AO726" i="2"/>
  <c r="AN726" i="2"/>
  <c r="AM726" i="2"/>
  <c r="AL726" i="2"/>
  <c r="AT710" i="2"/>
  <c r="AS710" i="2"/>
  <c r="AR710" i="2"/>
  <c r="AQ710" i="2"/>
  <c r="AP710" i="2"/>
  <c r="AO710" i="2"/>
  <c r="AN710" i="2"/>
  <c r="AM710" i="2"/>
  <c r="AL710" i="2"/>
  <c r="AT694" i="2"/>
  <c r="AS694" i="2"/>
  <c r="AR694" i="2"/>
  <c r="AQ694" i="2"/>
  <c r="AP694" i="2"/>
  <c r="AO694" i="2"/>
  <c r="AN694" i="2"/>
  <c r="AM694" i="2"/>
  <c r="AL694" i="2"/>
  <c r="AT678" i="2"/>
  <c r="AS678" i="2"/>
  <c r="AR678" i="2"/>
  <c r="AQ678" i="2"/>
  <c r="AP678" i="2"/>
  <c r="AO678" i="2"/>
  <c r="AN678" i="2"/>
  <c r="AM678" i="2"/>
  <c r="AL678" i="2"/>
  <c r="AR508" i="2"/>
  <c r="AS896" i="2"/>
  <c r="AR896" i="2"/>
  <c r="AQ896" i="2"/>
  <c r="AP896" i="2"/>
  <c r="AO896" i="2"/>
  <c r="AN896" i="2"/>
  <c r="AM896" i="2"/>
  <c r="AL896" i="2"/>
  <c r="AS892" i="2"/>
  <c r="AR892" i="2"/>
  <c r="AQ892" i="2"/>
  <c r="AP892" i="2"/>
  <c r="AO892" i="2"/>
  <c r="AN892" i="2"/>
  <c r="AM892" i="2"/>
  <c r="AL892" i="2"/>
  <c r="AS888" i="2"/>
  <c r="AR888" i="2"/>
  <c r="AQ888" i="2"/>
  <c r="AP888" i="2"/>
  <c r="AO888" i="2"/>
  <c r="AN888" i="2"/>
  <c r="AM888" i="2"/>
  <c r="AL888" i="2"/>
  <c r="AS884" i="2"/>
  <c r="AR884" i="2"/>
  <c r="AQ884" i="2"/>
  <c r="AP884" i="2"/>
  <c r="AO884" i="2"/>
  <c r="AN884" i="2"/>
  <c r="AM884" i="2"/>
  <c r="AL884" i="2"/>
  <c r="AS880" i="2"/>
  <c r="AR880" i="2"/>
  <c r="AQ880" i="2"/>
  <c r="AP880" i="2"/>
  <c r="AO880" i="2"/>
  <c r="AN880" i="2"/>
  <c r="AM880" i="2"/>
  <c r="AL880" i="2"/>
  <c r="AS879" i="2"/>
  <c r="AR879" i="2"/>
  <c r="AQ879" i="2"/>
  <c r="AP879" i="2"/>
  <c r="AO879" i="2"/>
  <c r="AN879" i="2"/>
  <c r="AM879" i="2"/>
  <c r="AL879" i="2"/>
  <c r="AS878" i="2"/>
  <c r="AR878" i="2"/>
  <c r="AQ878" i="2"/>
  <c r="AP878" i="2"/>
  <c r="AO878" i="2"/>
  <c r="AN878" i="2"/>
  <c r="AM878" i="2"/>
  <c r="AL878" i="2"/>
  <c r="AS877" i="2"/>
  <c r="AR877" i="2"/>
  <c r="AQ877" i="2"/>
  <c r="AP877" i="2"/>
  <c r="AO877" i="2"/>
  <c r="AN877" i="2"/>
  <c r="AM877" i="2"/>
  <c r="AL877" i="2"/>
  <c r="AS876" i="2"/>
  <c r="AR876" i="2"/>
  <c r="AQ876" i="2"/>
  <c r="AP876" i="2"/>
  <c r="AO876" i="2"/>
  <c r="AN876" i="2"/>
  <c r="AM876" i="2"/>
  <c r="AL876" i="2"/>
  <c r="AS875" i="2"/>
  <c r="AR875" i="2"/>
  <c r="AQ875" i="2"/>
  <c r="AP875" i="2"/>
  <c r="AO875" i="2"/>
  <c r="AN875" i="2"/>
  <c r="AM875" i="2"/>
  <c r="AL875" i="2"/>
  <c r="AS874" i="2"/>
  <c r="AR874" i="2"/>
  <c r="AQ874" i="2"/>
  <c r="AP874" i="2"/>
  <c r="AO874" i="2"/>
  <c r="AN874" i="2"/>
  <c r="AM874" i="2"/>
  <c r="AL874" i="2"/>
  <c r="AS873" i="2"/>
  <c r="AR873" i="2"/>
  <c r="AQ873" i="2"/>
  <c r="AP873" i="2"/>
  <c r="AO873" i="2"/>
  <c r="AN873" i="2"/>
  <c r="AM873" i="2"/>
  <c r="AL873" i="2"/>
  <c r="AS872" i="2"/>
  <c r="AR872" i="2"/>
  <c r="AQ872" i="2"/>
  <c r="AP872" i="2"/>
  <c r="AO872" i="2"/>
  <c r="AN872" i="2"/>
  <c r="AM872" i="2"/>
  <c r="AL872" i="2"/>
  <c r="AS864" i="2"/>
  <c r="AR864" i="2"/>
  <c r="AQ864" i="2"/>
  <c r="AP864" i="2"/>
  <c r="AO864" i="2"/>
  <c r="AN864" i="2"/>
  <c r="AM864" i="2"/>
  <c r="AL864" i="2"/>
  <c r="AS856" i="2"/>
  <c r="AR856" i="2"/>
  <c r="AQ856" i="2"/>
  <c r="AP856" i="2"/>
  <c r="AO856" i="2"/>
  <c r="AN856" i="2"/>
  <c r="AM856" i="2"/>
  <c r="AL856" i="2"/>
  <c r="AS848" i="2"/>
  <c r="AR848" i="2"/>
  <c r="AQ848" i="2"/>
  <c r="AP848" i="2"/>
  <c r="AO848" i="2"/>
  <c r="AN848" i="2"/>
  <c r="AM848" i="2"/>
  <c r="AL848" i="2"/>
  <c r="AS840" i="2"/>
  <c r="AR840" i="2"/>
  <c r="AQ840" i="2"/>
  <c r="AP840" i="2"/>
  <c r="AO840" i="2"/>
  <c r="AN840" i="2"/>
  <c r="AM840" i="2"/>
  <c r="AL840" i="2"/>
  <c r="AS831" i="2"/>
  <c r="AR831" i="2"/>
  <c r="AQ831" i="2"/>
  <c r="AP831" i="2"/>
  <c r="AO831" i="2"/>
  <c r="AN831" i="2"/>
  <c r="AM831" i="2"/>
  <c r="AL831" i="2"/>
  <c r="AS823" i="2"/>
  <c r="AR823" i="2"/>
  <c r="AQ823" i="2"/>
  <c r="AP823" i="2"/>
  <c r="AO823" i="2"/>
  <c r="AN823" i="2"/>
  <c r="AM823" i="2"/>
  <c r="AL823" i="2"/>
  <c r="AS815" i="2"/>
  <c r="AR815" i="2"/>
  <c r="AQ815" i="2"/>
  <c r="AP815" i="2"/>
  <c r="AO815" i="2"/>
  <c r="AN815" i="2"/>
  <c r="AM815" i="2"/>
  <c r="AL815" i="2"/>
  <c r="AS807" i="2"/>
  <c r="AR807" i="2"/>
  <c r="AQ807" i="2"/>
  <c r="AP807" i="2"/>
  <c r="AO807" i="2"/>
  <c r="AN807" i="2"/>
  <c r="AM807" i="2"/>
  <c r="AL807" i="2"/>
  <c r="AS799" i="2"/>
  <c r="AR799" i="2"/>
  <c r="AQ799" i="2"/>
  <c r="AP799" i="2"/>
  <c r="AO799" i="2"/>
  <c r="AN799" i="2"/>
  <c r="AM799" i="2"/>
  <c r="AL799" i="2"/>
  <c r="AS791" i="2"/>
  <c r="AR791" i="2"/>
  <c r="AQ791" i="2"/>
  <c r="AP791" i="2"/>
  <c r="AO791" i="2"/>
  <c r="AN791" i="2"/>
  <c r="AM791" i="2"/>
  <c r="AL791" i="2"/>
  <c r="AS783" i="2"/>
  <c r="AR783" i="2"/>
  <c r="AQ783" i="2"/>
  <c r="AP783" i="2"/>
  <c r="AO783" i="2"/>
  <c r="AN783" i="2"/>
  <c r="AM783" i="2"/>
  <c r="AL783" i="2"/>
  <c r="AS775" i="2"/>
  <c r="AR775" i="2"/>
  <c r="AQ775" i="2"/>
  <c r="AP775" i="2"/>
  <c r="AO775" i="2"/>
  <c r="AN775" i="2"/>
  <c r="AM775" i="2"/>
  <c r="AL775" i="2"/>
  <c r="AT716" i="2"/>
  <c r="AS716" i="2"/>
  <c r="AR716" i="2"/>
  <c r="AQ716" i="2"/>
  <c r="AP716" i="2"/>
  <c r="AO716" i="2"/>
  <c r="AN716" i="2"/>
  <c r="AM716" i="2"/>
  <c r="AL716" i="2"/>
  <c r="AT700" i="2"/>
  <c r="AS700" i="2"/>
  <c r="AR700" i="2"/>
  <c r="AQ700" i="2"/>
  <c r="AP700" i="2"/>
  <c r="AO700" i="2"/>
  <c r="AN700" i="2"/>
  <c r="AM700" i="2"/>
  <c r="AL700" i="2"/>
  <c r="AT684" i="2"/>
  <c r="AS684" i="2"/>
  <c r="AR684" i="2"/>
  <c r="AQ684" i="2"/>
  <c r="AP684" i="2"/>
  <c r="AO684" i="2"/>
  <c r="AN684" i="2"/>
  <c r="AM684" i="2"/>
  <c r="AL684" i="2"/>
  <c r="AT668" i="2"/>
  <c r="AS668" i="2"/>
  <c r="AR668" i="2"/>
  <c r="AQ668" i="2"/>
  <c r="AP668" i="2"/>
  <c r="AO668" i="2"/>
  <c r="AN668" i="2"/>
  <c r="AM668" i="2"/>
  <c r="AL668" i="2"/>
  <c r="AT645" i="2"/>
  <c r="AS645" i="2"/>
  <c r="AR645" i="2"/>
  <c r="AQ645" i="2"/>
  <c r="AP645" i="2"/>
  <c r="AO645" i="2"/>
  <c r="AN645" i="2"/>
  <c r="AM645" i="2"/>
  <c r="AL645" i="2"/>
  <c r="AS865" i="2"/>
  <c r="AR865" i="2"/>
  <c r="AQ865" i="2"/>
  <c r="AP865" i="2"/>
  <c r="AO865" i="2"/>
  <c r="AN865" i="2"/>
  <c r="AM865" i="2"/>
  <c r="AL865" i="2"/>
  <c r="AS857" i="2"/>
  <c r="AR857" i="2"/>
  <c r="AQ857" i="2"/>
  <c r="AP857" i="2"/>
  <c r="AO857" i="2"/>
  <c r="AN857" i="2"/>
  <c r="AM857" i="2"/>
  <c r="AL857" i="2"/>
  <c r="AS849" i="2"/>
  <c r="AR849" i="2"/>
  <c r="AQ849" i="2"/>
  <c r="AP849" i="2"/>
  <c r="AO849" i="2"/>
  <c r="AN849" i="2"/>
  <c r="AM849" i="2"/>
  <c r="AL849" i="2"/>
  <c r="AP843" i="2"/>
  <c r="AO843" i="2"/>
  <c r="AN843" i="2"/>
  <c r="AM843" i="2"/>
  <c r="AL843" i="2"/>
  <c r="AS841" i="2"/>
  <c r="AR841" i="2"/>
  <c r="AQ841" i="2"/>
  <c r="AO841" i="2"/>
  <c r="AN841" i="2"/>
  <c r="AM841" i="2"/>
  <c r="AL841" i="2"/>
  <c r="AS834" i="2"/>
  <c r="AR834" i="2"/>
  <c r="AQ834" i="2"/>
  <c r="AP834" i="2"/>
  <c r="AO834" i="2"/>
  <c r="AN834" i="2"/>
  <c r="AM834" i="2"/>
  <c r="AL834" i="2"/>
  <c r="AS826" i="2"/>
  <c r="AR826" i="2"/>
  <c r="AQ826" i="2"/>
  <c r="AP826" i="2"/>
  <c r="AO826" i="2"/>
  <c r="AN826" i="2"/>
  <c r="AM826" i="2"/>
  <c r="AL826" i="2"/>
  <c r="AS818" i="2"/>
  <c r="AR818" i="2"/>
  <c r="AQ818" i="2"/>
  <c r="AP818" i="2"/>
  <c r="AO818" i="2"/>
  <c r="AN818" i="2"/>
  <c r="AM818" i="2"/>
  <c r="AL818" i="2"/>
  <c r="AS810" i="2"/>
  <c r="AR810" i="2"/>
  <c r="AQ810" i="2"/>
  <c r="AP810" i="2"/>
  <c r="AO810" i="2"/>
  <c r="AN810" i="2"/>
  <c r="AM810" i="2"/>
  <c r="AL810" i="2"/>
  <c r="AS802" i="2"/>
  <c r="AR802" i="2"/>
  <c r="AQ802" i="2"/>
  <c r="AP802" i="2"/>
  <c r="AO802" i="2"/>
  <c r="AN802" i="2"/>
  <c r="AM802" i="2"/>
  <c r="AL802" i="2"/>
  <c r="AS794" i="2"/>
  <c r="AR794" i="2"/>
  <c r="AQ794" i="2"/>
  <c r="AP794" i="2"/>
  <c r="AO794" i="2"/>
  <c r="AN794" i="2"/>
  <c r="AM794" i="2"/>
  <c r="AL794" i="2"/>
  <c r="AS786" i="2"/>
  <c r="AR786" i="2"/>
  <c r="AQ786" i="2"/>
  <c r="AP786" i="2"/>
  <c r="AO786" i="2"/>
  <c r="AN786" i="2"/>
  <c r="AM786" i="2"/>
  <c r="AL786" i="2"/>
  <c r="AS778" i="2"/>
  <c r="AR778" i="2"/>
  <c r="AQ778" i="2"/>
  <c r="AP778" i="2"/>
  <c r="AO778" i="2"/>
  <c r="AN778" i="2"/>
  <c r="AM778" i="2"/>
  <c r="AL778" i="2"/>
  <c r="AT722" i="2"/>
  <c r="AS722" i="2"/>
  <c r="AR722" i="2"/>
  <c r="AQ722" i="2"/>
  <c r="AP722" i="2"/>
  <c r="AO722" i="2"/>
  <c r="AN722" i="2"/>
  <c r="AM722" i="2"/>
  <c r="AL722" i="2"/>
  <c r="AT706" i="2"/>
  <c r="AS706" i="2"/>
  <c r="AR706" i="2"/>
  <c r="AQ706" i="2"/>
  <c r="AP706" i="2"/>
  <c r="AO706" i="2"/>
  <c r="AN706" i="2"/>
  <c r="AM706" i="2"/>
  <c r="AL706" i="2"/>
  <c r="AT690" i="2"/>
  <c r="AS690" i="2"/>
  <c r="AR690" i="2"/>
  <c r="AQ690" i="2"/>
  <c r="AP690" i="2"/>
  <c r="AO690" i="2"/>
  <c r="AN690" i="2"/>
  <c r="AM690" i="2"/>
  <c r="AL690" i="2"/>
  <c r="AT674" i="2"/>
  <c r="AS674" i="2"/>
  <c r="AR674" i="2"/>
  <c r="AQ674" i="2"/>
  <c r="AP674" i="2"/>
  <c r="AO674" i="2"/>
  <c r="AN674" i="2"/>
  <c r="AM674" i="2"/>
  <c r="AL674" i="2"/>
  <c r="AT628" i="2"/>
  <c r="AS628" i="2"/>
  <c r="AR628" i="2"/>
  <c r="AQ628" i="2"/>
  <c r="AP628" i="2"/>
  <c r="AO628" i="2"/>
  <c r="AN628" i="2"/>
  <c r="AM628" i="2"/>
  <c r="AL628" i="2"/>
  <c r="AO977" i="2"/>
  <c r="AN977" i="2"/>
  <c r="AM977" i="2"/>
  <c r="AL977" i="2"/>
  <c r="AO972" i="2"/>
  <c r="AN972" i="2"/>
  <c r="AM972" i="2"/>
  <c r="AL972" i="2"/>
  <c r="AO964" i="2"/>
  <c r="AN964" i="2"/>
  <c r="AM964" i="2"/>
  <c r="AL964" i="2"/>
  <c r="AO961" i="2"/>
  <c r="AN961" i="2"/>
  <c r="AM961" i="2"/>
  <c r="AL961" i="2"/>
  <c r="AO959" i="2"/>
  <c r="AN959" i="2"/>
  <c r="AM959" i="2"/>
  <c r="AL959" i="2"/>
  <c r="AO956" i="2"/>
  <c r="AN956" i="2"/>
  <c r="AM956" i="2"/>
  <c r="AL956" i="2"/>
  <c r="AO953" i="2"/>
  <c r="AN953" i="2"/>
  <c r="AM953" i="2"/>
  <c r="AL953" i="2"/>
  <c r="AO951" i="2"/>
  <c r="AN951" i="2"/>
  <c r="AM951" i="2"/>
  <c r="AL951" i="2"/>
  <c r="AO948" i="2"/>
  <c r="AN948" i="2"/>
  <c r="AM948" i="2"/>
  <c r="AL948" i="2"/>
  <c r="AO945" i="2"/>
  <c r="AN945" i="2"/>
  <c r="AM945" i="2"/>
  <c r="AL945" i="2"/>
  <c r="AO943" i="2"/>
  <c r="AN943" i="2"/>
  <c r="AM943" i="2"/>
  <c r="AL943" i="2"/>
  <c r="AO940" i="2"/>
  <c r="AN940" i="2"/>
  <c r="AM940" i="2"/>
  <c r="AL940" i="2"/>
  <c r="AO932" i="2"/>
  <c r="AN932" i="2"/>
  <c r="AM932" i="2"/>
  <c r="AL932" i="2"/>
  <c r="AO929" i="2"/>
  <c r="AN929" i="2"/>
  <c r="AM929" i="2"/>
  <c r="AL929" i="2"/>
  <c r="AO927" i="2"/>
  <c r="AN927" i="2"/>
  <c r="AM927" i="2"/>
  <c r="AL927" i="2"/>
  <c r="AO925" i="2"/>
  <c r="AN925" i="2"/>
  <c r="AM925" i="2"/>
  <c r="AL925" i="2"/>
  <c r="AO924" i="2"/>
  <c r="AN924" i="2"/>
  <c r="AM924" i="2"/>
  <c r="AL924" i="2"/>
  <c r="AO921" i="2"/>
  <c r="AN921" i="2"/>
  <c r="AM921" i="2"/>
  <c r="AL921" i="2"/>
  <c r="AO916" i="2"/>
  <c r="AN916" i="2"/>
  <c r="AM916" i="2"/>
  <c r="AL916" i="2"/>
  <c r="AO913" i="2"/>
  <c r="AN913" i="2"/>
  <c r="AM913" i="2"/>
  <c r="AL913" i="2"/>
  <c r="AS908" i="2"/>
  <c r="AR908" i="2"/>
  <c r="AQ908" i="2"/>
  <c r="AP908" i="2"/>
  <c r="AO908" i="2"/>
  <c r="AN908" i="2"/>
  <c r="AM908" i="2"/>
  <c r="AL908" i="2"/>
  <c r="AS906" i="2"/>
  <c r="AR906" i="2"/>
  <c r="AQ906" i="2"/>
  <c r="AP906" i="2"/>
  <c r="AO906" i="2"/>
  <c r="AN906" i="2"/>
  <c r="AM906" i="2"/>
  <c r="AL906" i="2"/>
  <c r="AS904" i="2"/>
  <c r="AR904" i="2"/>
  <c r="AQ904" i="2"/>
  <c r="AP904" i="2"/>
  <c r="AO904" i="2"/>
  <c r="AN904" i="2"/>
  <c r="AM904" i="2"/>
  <c r="AL904" i="2"/>
  <c r="AS902" i="2"/>
  <c r="AR902" i="2"/>
  <c r="AQ902" i="2"/>
  <c r="AP902" i="2"/>
  <c r="AO902" i="2"/>
  <c r="AN902" i="2"/>
  <c r="AM902" i="2"/>
  <c r="AL902" i="2"/>
  <c r="AS900" i="2"/>
  <c r="AR900" i="2"/>
  <c r="AQ900" i="2"/>
  <c r="AP900" i="2"/>
  <c r="AO900" i="2"/>
  <c r="AN900" i="2"/>
  <c r="AM900" i="2"/>
  <c r="AL900" i="2"/>
  <c r="AS898" i="2"/>
  <c r="AR898" i="2"/>
  <c r="AQ898" i="2"/>
  <c r="AP898" i="2"/>
  <c r="AO898" i="2"/>
  <c r="AN898" i="2"/>
  <c r="AM898" i="2"/>
  <c r="AL898" i="2"/>
  <c r="AS895" i="2"/>
  <c r="AR895" i="2"/>
  <c r="AQ895" i="2"/>
  <c r="AP895" i="2"/>
  <c r="AO895" i="2"/>
  <c r="AN895" i="2"/>
  <c r="AM895" i="2"/>
  <c r="AL895" i="2"/>
  <c r="AS891" i="2"/>
  <c r="AR891" i="2"/>
  <c r="AQ891" i="2"/>
  <c r="AP891" i="2"/>
  <c r="AO891" i="2"/>
  <c r="AN891" i="2"/>
  <c r="AM891" i="2"/>
  <c r="AL891" i="2"/>
  <c r="AS887" i="2"/>
  <c r="AR887" i="2"/>
  <c r="AQ887" i="2"/>
  <c r="AP887" i="2"/>
  <c r="AO887" i="2"/>
  <c r="AN887" i="2"/>
  <c r="AM887" i="2"/>
  <c r="AL887" i="2"/>
  <c r="AS883" i="2"/>
  <c r="AR883" i="2"/>
  <c r="AQ883" i="2"/>
  <c r="AP883" i="2"/>
  <c r="AO883" i="2"/>
  <c r="AN883" i="2"/>
  <c r="AM883" i="2"/>
  <c r="AL883" i="2"/>
  <c r="AS866" i="2"/>
  <c r="AR866" i="2"/>
  <c r="AQ866" i="2"/>
  <c r="AP866" i="2"/>
  <c r="AO866" i="2"/>
  <c r="AN866" i="2"/>
  <c r="AM866" i="2"/>
  <c r="AL866" i="2"/>
  <c r="AS858" i="2"/>
  <c r="AR858" i="2"/>
  <c r="AQ858" i="2"/>
  <c r="AP858" i="2"/>
  <c r="AO858" i="2"/>
  <c r="AN858" i="2"/>
  <c r="AM858" i="2"/>
  <c r="AL858" i="2"/>
  <c r="AS850" i="2"/>
  <c r="AR850" i="2"/>
  <c r="AQ850" i="2"/>
  <c r="AP850" i="2"/>
  <c r="AO850" i="2"/>
  <c r="AN850" i="2"/>
  <c r="AM850" i="2"/>
  <c r="AL850" i="2"/>
  <c r="AS842" i="2"/>
  <c r="AR842" i="2"/>
  <c r="AQ842" i="2"/>
  <c r="AP842" i="2"/>
  <c r="AO842" i="2"/>
  <c r="AN842" i="2"/>
  <c r="AM842" i="2"/>
  <c r="AL842" i="2"/>
  <c r="AS829" i="2"/>
  <c r="AR829" i="2"/>
  <c r="AQ829" i="2"/>
  <c r="AP829" i="2"/>
  <c r="AO829" i="2"/>
  <c r="AN829" i="2"/>
  <c r="AM829" i="2"/>
  <c r="AL829" i="2"/>
  <c r="AS821" i="2"/>
  <c r="AR821" i="2"/>
  <c r="AQ821" i="2"/>
  <c r="AP821" i="2"/>
  <c r="AO821" i="2"/>
  <c r="AN821" i="2"/>
  <c r="AM821" i="2"/>
  <c r="AL821" i="2"/>
  <c r="AS813" i="2"/>
  <c r="AR813" i="2"/>
  <c r="AQ813" i="2"/>
  <c r="AP813" i="2"/>
  <c r="AO813" i="2"/>
  <c r="AN813" i="2"/>
  <c r="AM813" i="2"/>
  <c r="AL813" i="2"/>
  <c r="AS805" i="2"/>
  <c r="AR805" i="2"/>
  <c r="AQ805" i="2"/>
  <c r="AP805" i="2"/>
  <c r="AO805" i="2"/>
  <c r="AN805" i="2"/>
  <c r="AM805" i="2"/>
  <c r="AL805" i="2"/>
  <c r="AS797" i="2"/>
  <c r="AR797" i="2"/>
  <c r="AQ797" i="2"/>
  <c r="AP797" i="2"/>
  <c r="AO797" i="2"/>
  <c r="AN797" i="2"/>
  <c r="AM797" i="2"/>
  <c r="AL797" i="2"/>
  <c r="AS789" i="2"/>
  <c r="AR789" i="2"/>
  <c r="AQ789" i="2"/>
  <c r="AP789" i="2"/>
  <c r="AO789" i="2"/>
  <c r="AN789" i="2"/>
  <c r="AM789" i="2"/>
  <c r="AL789" i="2"/>
  <c r="AS781" i="2"/>
  <c r="AR781" i="2"/>
  <c r="AQ781" i="2"/>
  <c r="AP781" i="2"/>
  <c r="AO781" i="2"/>
  <c r="AN781" i="2"/>
  <c r="AM781" i="2"/>
  <c r="AL781" i="2"/>
  <c r="AT760" i="2"/>
  <c r="AS760" i="2"/>
  <c r="AR760" i="2"/>
  <c r="AQ760" i="2"/>
  <c r="AP760" i="2"/>
  <c r="AO760" i="2"/>
  <c r="AN760" i="2"/>
  <c r="AM760" i="2"/>
  <c r="AL760" i="2"/>
  <c r="AT752" i="2"/>
  <c r="AS752" i="2"/>
  <c r="AR752" i="2"/>
  <c r="AQ752" i="2"/>
  <c r="AP752" i="2"/>
  <c r="AO752" i="2"/>
  <c r="AN752" i="2"/>
  <c r="AM752" i="2"/>
  <c r="AL752" i="2"/>
  <c r="AT744" i="2"/>
  <c r="AS744" i="2"/>
  <c r="AR744" i="2"/>
  <c r="AQ744" i="2"/>
  <c r="AP744" i="2"/>
  <c r="AO744" i="2"/>
  <c r="AN744" i="2"/>
  <c r="AM744" i="2"/>
  <c r="AL744" i="2"/>
  <c r="AT736" i="2"/>
  <c r="AS736" i="2"/>
  <c r="AR736" i="2"/>
  <c r="AQ736" i="2"/>
  <c r="AP736" i="2"/>
  <c r="AO736" i="2"/>
  <c r="AN736" i="2"/>
  <c r="AM736" i="2"/>
  <c r="AL736" i="2"/>
  <c r="AT728" i="2"/>
  <c r="AS728" i="2"/>
  <c r="AR728" i="2"/>
  <c r="AQ728" i="2"/>
  <c r="AP728" i="2"/>
  <c r="AO728" i="2"/>
  <c r="AN728" i="2"/>
  <c r="AM728" i="2"/>
  <c r="AL728" i="2"/>
  <c r="AT712" i="2"/>
  <c r="AS712" i="2"/>
  <c r="AR712" i="2"/>
  <c r="AQ712" i="2"/>
  <c r="AP712" i="2"/>
  <c r="AO712" i="2"/>
  <c r="AN712" i="2"/>
  <c r="AM712" i="2"/>
  <c r="AL712" i="2"/>
  <c r="AT696" i="2"/>
  <c r="AS696" i="2"/>
  <c r="AR696" i="2"/>
  <c r="AQ696" i="2"/>
  <c r="AP696" i="2"/>
  <c r="AO696" i="2"/>
  <c r="AN696" i="2"/>
  <c r="AM696" i="2"/>
  <c r="AL696" i="2"/>
  <c r="AT680" i="2"/>
  <c r="AS680" i="2"/>
  <c r="AR680" i="2"/>
  <c r="AQ680" i="2"/>
  <c r="AP680" i="2"/>
  <c r="AO680" i="2"/>
  <c r="AN680" i="2"/>
  <c r="AM680" i="2"/>
  <c r="AL680" i="2"/>
  <c r="AT664" i="2"/>
  <c r="AS664" i="2"/>
  <c r="AR664" i="2"/>
  <c r="AQ664" i="2"/>
  <c r="AP664" i="2"/>
  <c r="AO664" i="2"/>
  <c r="AN664" i="2"/>
  <c r="AM664" i="2"/>
  <c r="AL664" i="2"/>
  <c r="AS644" i="2"/>
  <c r="AP977" i="2"/>
  <c r="AP975" i="2"/>
  <c r="AO975" i="2"/>
  <c r="AN975" i="2"/>
  <c r="AM975" i="2"/>
  <c r="AL975" i="2"/>
  <c r="AP966" i="2"/>
  <c r="AO966" i="2"/>
  <c r="AN966" i="2"/>
  <c r="AM966" i="2"/>
  <c r="AL966" i="2"/>
  <c r="AP964" i="2"/>
  <c r="AS867" i="2"/>
  <c r="AR867" i="2"/>
  <c r="AQ867" i="2"/>
  <c r="AP867" i="2"/>
  <c r="AO867" i="2"/>
  <c r="AN867" i="2"/>
  <c r="AM867" i="2"/>
  <c r="AL867" i="2"/>
  <c r="AS859" i="2"/>
  <c r="AR859" i="2"/>
  <c r="AQ859" i="2"/>
  <c r="AP859" i="2"/>
  <c r="AO859" i="2"/>
  <c r="AN859" i="2"/>
  <c r="AM859" i="2"/>
  <c r="AL859" i="2"/>
  <c r="AS851" i="2"/>
  <c r="AR851" i="2"/>
  <c r="AQ851" i="2"/>
  <c r="AP851" i="2"/>
  <c r="AO851" i="2"/>
  <c r="AN851" i="2"/>
  <c r="AM851" i="2"/>
  <c r="AL851" i="2"/>
  <c r="AS843" i="2"/>
  <c r="AR843" i="2"/>
  <c r="AQ843" i="2"/>
  <c r="AS835" i="2"/>
  <c r="AR835" i="2"/>
  <c r="AQ835" i="2"/>
  <c r="AP835" i="2"/>
  <c r="AO835" i="2"/>
  <c r="AN835" i="2"/>
  <c r="AM835" i="2"/>
  <c r="AL835" i="2"/>
  <c r="AS832" i="2"/>
  <c r="AR832" i="2"/>
  <c r="AQ832" i="2"/>
  <c r="AP832" i="2"/>
  <c r="AO832" i="2"/>
  <c r="AN832" i="2"/>
  <c r="AM832" i="2"/>
  <c r="AL832" i="2"/>
  <c r="AS824" i="2"/>
  <c r="AR824" i="2"/>
  <c r="AQ824" i="2"/>
  <c r="AP824" i="2"/>
  <c r="AO824" i="2"/>
  <c r="AN824" i="2"/>
  <c r="AM824" i="2"/>
  <c r="AL824" i="2"/>
  <c r="AS816" i="2"/>
  <c r="AR816" i="2"/>
  <c r="AQ816" i="2"/>
  <c r="AP816" i="2"/>
  <c r="AO816" i="2"/>
  <c r="AN816" i="2"/>
  <c r="AM816" i="2"/>
  <c r="AL816" i="2"/>
  <c r="AS808" i="2"/>
  <c r="AR808" i="2"/>
  <c r="AQ808" i="2"/>
  <c r="AP808" i="2"/>
  <c r="AO808" i="2"/>
  <c r="AN808" i="2"/>
  <c r="AM808" i="2"/>
  <c r="AL808" i="2"/>
  <c r="AS800" i="2"/>
  <c r="AR800" i="2"/>
  <c r="AQ800" i="2"/>
  <c r="AP800" i="2"/>
  <c r="AO800" i="2"/>
  <c r="AN800" i="2"/>
  <c r="AM800" i="2"/>
  <c r="AL800" i="2"/>
  <c r="AS792" i="2"/>
  <c r="AR792" i="2"/>
  <c r="AQ792" i="2"/>
  <c r="AP792" i="2"/>
  <c r="AO792" i="2"/>
  <c r="AN792" i="2"/>
  <c r="AM792" i="2"/>
  <c r="AL792" i="2"/>
  <c r="AS784" i="2"/>
  <c r="AR784" i="2"/>
  <c r="AQ784" i="2"/>
  <c r="AP784" i="2"/>
  <c r="AO784" i="2"/>
  <c r="AN784" i="2"/>
  <c r="AM784" i="2"/>
  <c r="AL784" i="2"/>
  <c r="AS776" i="2"/>
  <c r="AR776" i="2"/>
  <c r="AQ776" i="2"/>
  <c r="AP776" i="2"/>
  <c r="AO776" i="2"/>
  <c r="AN776" i="2"/>
  <c r="AM776" i="2"/>
  <c r="AL776" i="2"/>
  <c r="AT718" i="2"/>
  <c r="AS718" i="2"/>
  <c r="AR718" i="2"/>
  <c r="AQ718" i="2"/>
  <c r="AP718" i="2"/>
  <c r="AO718" i="2"/>
  <c r="AN718" i="2"/>
  <c r="AM718" i="2"/>
  <c r="AL718" i="2"/>
  <c r="AT702" i="2"/>
  <c r="AS702" i="2"/>
  <c r="AR702" i="2"/>
  <c r="AQ702" i="2"/>
  <c r="AP702" i="2"/>
  <c r="AO702" i="2"/>
  <c r="AN702" i="2"/>
  <c r="AM702" i="2"/>
  <c r="AL702" i="2"/>
  <c r="AT686" i="2"/>
  <c r="AS686" i="2"/>
  <c r="AR686" i="2"/>
  <c r="AQ686" i="2"/>
  <c r="AP686" i="2"/>
  <c r="AO686" i="2"/>
  <c r="AN686" i="2"/>
  <c r="AM686" i="2"/>
  <c r="AL686" i="2"/>
  <c r="AT670" i="2"/>
  <c r="AS670" i="2"/>
  <c r="AR670" i="2"/>
  <c r="AQ670" i="2"/>
  <c r="AP670" i="2"/>
  <c r="AO670" i="2"/>
  <c r="AN670" i="2"/>
  <c r="AM670" i="2"/>
  <c r="AL670" i="2"/>
  <c r="AT660" i="2"/>
  <c r="AS660" i="2"/>
  <c r="AR660" i="2"/>
  <c r="AQ660" i="2"/>
  <c r="AP660" i="2"/>
  <c r="AO660" i="2"/>
  <c r="AN660" i="2"/>
  <c r="AM660" i="2"/>
  <c r="AL660" i="2"/>
  <c r="AS652" i="2"/>
  <c r="AT589" i="2"/>
  <c r="AS589" i="2"/>
  <c r="AR589" i="2"/>
  <c r="AQ589" i="2"/>
  <c r="AP589" i="2"/>
  <c r="AO589" i="2"/>
  <c r="AN589" i="2"/>
  <c r="AM589" i="2"/>
  <c r="AL589" i="2"/>
  <c r="AS894" i="2"/>
  <c r="AR894" i="2"/>
  <c r="AQ894" i="2"/>
  <c r="AP894" i="2"/>
  <c r="AO894" i="2"/>
  <c r="AN894" i="2"/>
  <c r="AM894" i="2"/>
  <c r="AL894" i="2"/>
  <c r="AS890" i="2"/>
  <c r="AR890" i="2"/>
  <c r="AQ890" i="2"/>
  <c r="AP890" i="2"/>
  <c r="AO890" i="2"/>
  <c r="AN890" i="2"/>
  <c r="AM890" i="2"/>
  <c r="AL890" i="2"/>
  <c r="AS886" i="2"/>
  <c r="AR886" i="2"/>
  <c r="AQ886" i="2"/>
  <c r="AP886" i="2"/>
  <c r="AO886" i="2"/>
  <c r="AN886" i="2"/>
  <c r="AM886" i="2"/>
  <c r="AL886" i="2"/>
  <c r="AS882" i="2"/>
  <c r="AR882" i="2"/>
  <c r="AQ882" i="2"/>
  <c r="AP882" i="2"/>
  <c r="AO882" i="2"/>
  <c r="AN882" i="2"/>
  <c r="AM882" i="2"/>
  <c r="AL882" i="2"/>
  <c r="AS868" i="2"/>
  <c r="AR868" i="2"/>
  <c r="AQ868" i="2"/>
  <c r="AP868" i="2"/>
  <c r="AO868" i="2"/>
  <c r="AN868" i="2"/>
  <c r="AM868" i="2"/>
  <c r="AL868" i="2"/>
  <c r="AS860" i="2"/>
  <c r="AR860" i="2"/>
  <c r="AQ860" i="2"/>
  <c r="AP860" i="2"/>
  <c r="AO860" i="2"/>
  <c r="AN860" i="2"/>
  <c r="AM860" i="2"/>
  <c r="AL860" i="2"/>
  <c r="AS852" i="2"/>
  <c r="AR852" i="2"/>
  <c r="AQ852" i="2"/>
  <c r="AP852" i="2"/>
  <c r="AO852" i="2"/>
  <c r="AN852" i="2"/>
  <c r="AM852" i="2"/>
  <c r="AL852" i="2"/>
  <c r="AS844" i="2"/>
  <c r="AR844" i="2"/>
  <c r="AQ844" i="2"/>
  <c r="AP844" i="2"/>
  <c r="AO844" i="2"/>
  <c r="AN844" i="2"/>
  <c r="AM844" i="2"/>
  <c r="AL844" i="2"/>
  <c r="AS836" i="2"/>
  <c r="AR836" i="2"/>
  <c r="AQ836" i="2"/>
  <c r="AP836" i="2"/>
  <c r="AO836" i="2"/>
  <c r="AN836" i="2"/>
  <c r="AM836" i="2"/>
  <c r="AL836" i="2"/>
  <c r="AS827" i="2"/>
  <c r="AR827" i="2"/>
  <c r="AQ827" i="2"/>
  <c r="AP827" i="2"/>
  <c r="AO827" i="2"/>
  <c r="AN827" i="2"/>
  <c r="AM827" i="2"/>
  <c r="AL827" i="2"/>
  <c r="AS819" i="2"/>
  <c r="AR819" i="2"/>
  <c r="AQ819" i="2"/>
  <c r="AP819" i="2"/>
  <c r="AO819" i="2"/>
  <c r="AN819" i="2"/>
  <c r="AM819" i="2"/>
  <c r="AL819" i="2"/>
  <c r="AS811" i="2"/>
  <c r="AR811" i="2"/>
  <c r="AQ811" i="2"/>
  <c r="AP811" i="2"/>
  <c r="AO811" i="2"/>
  <c r="AN811" i="2"/>
  <c r="AM811" i="2"/>
  <c r="AL811" i="2"/>
  <c r="AS803" i="2"/>
  <c r="AR803" i="2"/>
  <c r="AQ803" i="2"/>
  <c r="AP803" i="2"/>
  <c r="AO803" i="2"/>
  <c r="AN803" i="2"/>
  <c r="AM803" i="2"/>
  <c r="AL803" i="2"/>
  <c r="AS795" i="2"/>
  <c r="AR795" i="2"/>
  <c r="AQ795" i="2"/>
  <c r="AP795" i="2"/>
  <c r="AO795" i="2"/>
  <c r="AN795" i="2"/>
  <c r="AM795" i="2"/>
  <c r="AL795" i="2"/>
  <c r="AS787" i="2"/>
  <c r="AR787" i="2"/>
  <c r="AQ787" i="2"/>
  <c r="AP787" i="2"/>
  <c r="AO787" i="2"/>
  <c r="AN787" i="2"/>
  <c r="AM787" i="2"/>
  <c r="AL787" i="2"/>
  <c r="AS779" i="2"/>
  <c r="AR779" i="2"/>
  <c r="AQ779" i="2"/>
  <c r="AP779" i="2"/>
  <c r="AO779" i="2"/>
  <c r="AN779" i="2"/>
  <c r="AM779" i="2"/>
  <c r="AL779" i="2"/>
  <c r="AT724" i="2"/>
  <c r="AS724" i="2"/>
  <c r="AR724" i="2"/>
  <c r="AQ724" i="2"/>
  <c r="AP724" i="2"/>
  <c r="AO724" i="2"/>
  <c r="AN724" i="2"/>
  <c r="AM724" i="2"/>
  <c r="AL724" i="2"/>
  <c r="AT708" i="2"/>
  <c r="AS708" i="2"/>
  <c r="AR708" i="2"/>
  <c r="AQ708" i="2"/>
  <c r="AP708" i="2"/>
  <c r="AO708" i="2"/>
  <c r="AN708" i="2"/>
  <c r="AM708" i="2"/>
  <c r="AL708" i="2"/>
  <c r="AT692" i="2"/>
  <c r="AS692" i="2"/>
  <c r="AR692" i="2"/>
  <c r="AQ692" i="2"/>
  <c r="AP692" i="2"/>
  <c r="AO692" i="2"/>
  <c r="AN692" i="2"/>
  <c r="AM692" i="2"/>
  <c r="AL692" i="2"/>
  <c r="AT676" i="2"/>
  <c r="AS676" i="2"/>
  <c r="AR676" i="2"/>
  <c r="AQ676" i="2"/>
  <c r="AP676" i="2"/>
  <c r="AO676" i="2"/>
  <c r="AN676" i="2"/>
  <c r="AM676" i="2"/>
  <c r="AL676" i="2"/>
  <c r="AT435" i="2"/>
  <c r="AS435" i="2"/>
  <c r="AR435" i="2"/>
  <c r="AQ435" i="2"/>
  <c r="AP435" i="2"/>
  <c r="AO435" i="2"/>
  <c r="AN435" i="2"/>
  <c r="AM435" i="2"/>
  <c r="AL435" i="2"/>
  <c r="AT773" i="2"/>
  <c r="AS773" i="2"/>
  <c r="AR773" i="2"/>
  <c r="AQ773" i="2"/>
  <c r="AP773" i="2"/>
  <c r="AO773" i="2"/>
  <c r="AN773" i="2"/>
  <c r="AM773" i="2"/>
  <c r="AL773" i="2"/>
  <c r="AT771" i="2"/>
  <c r="AS771" i="2"/>
  <c r="AR771" i="2"/>
  <c r="AQ771" i="2"/>
  <c r="AT769" i="2"/>
  <c r="AS769" i="2"/>
  <c r="AR769" i="2"/>
  <c r="AQ769" i="2"/>
  <c r="AP769" i="2"/>
  <c r="AO769" i="2"/>
  <c r="AN769" i="2"/>
  <c r="AM769" i="2"/>
  <c r="AL769" i="2"/>
  <c r="AT767" i="2"/>
  <c r="AS767" i="2"/>
  <c r="AR767" i="2"/>
  <c r="AQ767" i="2"/>
  <c r="AT761" i="2"/>
  <c r="AS761" i="2"/>
  <c r="AR761" i="2"/>
  <c r="AQ761" i="2"/>
  <c r="AP761" i="2"/>
  <c r="AO761" i="2"/>
  <c r="AN761" i="2"/>
  <c r="AM761" i="2"/>
  <c r="AL761" i="2"/>
  <c r="AT757" i="2"/>
  <c r="AS757" i="2"/>
  <c r="AR757" i="2"/>
  <c r="AQ757" i="2"/>
  <c r="AP757" i="2"/>
  <c r="AO757" i="2"/>
  <c r="AN757" i="2"/>
  <c r="AM757" i="2"/>
  <c r="AL757" i="2"/>
  <c r="AT753" i="2"/>
  <c r="AS753" i="2"/>
  <c r="AR753" i="2"/>
  <c r="AQ753" i="2"/>
  <c r="AP753" i="2"/>
  <c r="AO753" i="2"/>
  <c r="AN753" i="2"/>
  <c r="AM753" i="2"/>
  <c r="AL753" i="2"/>
  <c r="AT749" i="2"/>
  <c r="AS749" i="2"/>
  <c r="AR749" i="2"/>
  <c r="AQ749" i="2"/>
  <c r="AP749" i="2"/>
  <c r="AO749" i="2"/>
  <c r="AN749" i="2"/>
  <c r="AM749" i="2"/>
  <c r="AL749" i="2"/>
  <c r="AT745" i="2"/>
  <c r="AS745" i="2"/>
  <c r="AR745" i="2"/>
  <c r="AQ745" i="2"/>
  <c r="AP745" i="2"/>
  <c r="AO745" i="2"/>
  <c r="AN745" i="2"/>
  <c r="AM745" i="2"/>
  <c r="AL745" i="2"/>
  <c r="AT741" i="2"/>
  <c r="AS741" i="2"/>
  <c r="AR741" i="2"/>
  <c r="AQ741" i="2"/>
  <c r="AP741" i="2"/>
  <c r="AO741" i="2"/>
  <c r="AN741" i="2"/>
  <c r="AM741" i="2"/>
  <c r="AL741" i="2"/>
  <c r="AT737" i="2"/>
  <c r="AS737" i="2"/>
  <c r="AR737" i="2"/>
  <c r="AQ737" i="2"/>
  <c r="AP737" i="2"/>
  <c r="AO737" i="2"/>
  <c r="AN737" i="2"/>
  <c r="AM737" i="2"/>
  <c r="AL737" i="2"/>
  <c r="AT733" i="2"/>
  <c r="AS733" i="2"/>
  <c r="AR733" i="2"/>
  <c r="AQ733" i="2"/>
  <c r="AP733" i="2"/>
  <c r="AO733" i="2"/>
  <c r="AN733" i="2"/>
  <c r="AM733" i="2"/>
  <c r="AL733" i="2"/>
  <c r="AT729" i="2"/>
  <c r="AS729" i="2"/>
  <c r="AR729" i="2"/>
  <c r="AQ729" i="2"/>
  <c r="AP729" i="2"/>
  <c r="AO729" i="2"/>
  <c r="AN729" i="2"/>
  <c r="AM729" i="2"/>
  <c r="AL729" i="2"/>
  <c r="AT636" i="2"/>
  <c r="AS636" i="2"/>
  <c r="AR636" i="2"/>
  <c r="AQ636" i="2"/>
  <c r="AP636" i="2"/>
  <c r="AO636" i="2"/>
  <c r="AN636" i="2"/>
  <c r="AM636" i="2"/>
  <c r="AL636" i="2"/>
  <c r="AT467" i="2"/>
  <c r="AS467" i="2"/>
  <c r="AR467" i="2"/>
  <c r="AQ467" i="2"/>
  <c r="AP467" i="2"/>
  <c r="AO467" i="2"/>
  <c r="AN467" i="2"/>
  <c r="AM467" i="2"/>
  <c r="AL467" i="2"/>
  <c r="AT438" i="2"/>
  <c r="AS438" i="2"/>
  <c r="AR438" i="2"/>
  <c r="AQ438" i="2"/>
  <c r="AP438" i="2"/>
  <c r="AO438" i="2"/>
  <c r="AN438" i="2"/>
  <c r="AM438" i="2"/>
  <c r="AL438" i="2"/>
  <c r="AT653" i="2"/>
  <c r="AR653" i="2"/>
  <c r="AQ653" i="2"/>
  <c r="AP653" i="2"/>
  <c r="AO653" i="2"/>
  <c r="AN653" i="2"/>
  <c r="AM653" i="2"/>
  <c r="AL653" i="2"/>
  <c r="AS653" i="2"/>
  <c r="AT621" i="2"/>
  <c r="AS621" i="2"/>
  <c r="AR621" i="2"/>
  <c r="AQ621" i="2"/>
  <c r="AP621" i="2"/>
  <c r="AO621" i="2"/>
  <c r="AN621" i="2"/>
  <c r="AM621" i="2"/>
  <c r="AL621" i="2"/>
  <c r="AT606" i="2"/>
  <c r="AS606" i="2"/>
  <c r="AR606" i="2"/>
  <c r="AQ606" i="2"/>
  <c r="AP606" i="2"/>
  <c r="AO606" i="2"/>
  <c r="AN606" i="2"/>
  <c r="AM606" i="2"/>
  <c r="AL606" i="2"/>
  <c r="AT762" i="2"/>
  <c r="AS762" i="2"/>
  <c r="AR762" i="2"/>
  <c r="AQ762" i="2"/>
  <c r="AP762" i="2"/>
  <c r="AO762" i="2"/>
  <c r="AN762" i="2"/>
  <c r="AM762" i="2"/>
  <c r="AL762" i="2"/>
  <c r="AT758" i="2"/>
  <c r="AS758" i="2"/>
  <c r="AR758" i="2"/>
  <c r="AQ758" i="2"/>
  <c r="AP758" i="2"/>
  <c r="AO758" i="2"/>
  <c r="AN758" i="2"/>
  <c r="AM758" i="2"/>
  <c r="AL758" i="2"/>
  <c r="AT754" i="2"/>
  <c r="AS754" i="2"/>
  <c r="AR754" i="2"/>
  <c r="AQ754" i="2"/>
  <c r="AP754" i="2"/>
  <c r="AO754" i="2"/>
  <c r="AN754" i="2"/>
  <c r="AM754" i="2"/>
  <c r="AL754" i="2"/>
  <c r="AT750" i="2"/>
  <c r="AS750" i="2"/>
  <c r="AR750" i="2"/>
  <c r="AQ750" i="2"/>
  <c r="AP750" i="2"/>
  <c r="AO750" i="2"/>
  <c r="AN750" i="2"/>
  <c r="AM750" i="2"/>
  <c r="AL750" i="2"/>
  <c r="AT746" i="2"/>
  <c r="AS746" i="2"/>
  <c r="AR746" i="2"/>
  <c r="AQ746" i="2"/>
  <c r="AP746" i="2"/>
  <c r="AO746" i="2"/>
  <c r="AN746" i="2"/>
  <c r="AM746" i="2"/>
  <c r="AL746" i="2"/>
  <c r="AT742" i="2"/>
  <c r="AS742" i="2"/>
  <c r="AR742" i="2"/>
  <c r="AQ742" i="2"/>
  <c r="AP742" i="2"/>
  <c r="AO742" i="2"/>
  <c r="AN742" i="2"/>
  <c r="AM742" i="2"/>
  <c r="AL742" i="2"/>
  <c r="AT738" i="2"/>
  <c r="AS738" i="2"/>
  <c r="AR738" i="2"/>
  <c r="AQ738" i="2"/>
  <c r="AP738" i="2"/>
  <c r="AO738" i="2"/>
  <c r="AN738" i="2"/>
  <c r="AM738" i="2"/>
  <c r="AL738" i="2"/>
  <c r="AT734" i="2"/>
  <c r="AS734" i="2"/>
  <c r="AR734" i="2"/>
  <c r="AQ734" i="2"/>
  <c r="AP734" i="2"/>
  <c r="AO734" i="2"/>
  <c r="AN734" i="2"/>
  <c r="AM734" i="2"/>
  <c r="AL734" i="2"/>
  <c r="AT730" i="2"/>
  <c r="AS730" i="2"/>
  <c r="AR730" i="2"/>
  <c r="AQ730" i="2"/>
  <c r="AP730" i="2"/>
  <c r="AO730" i="2"/>
  <c r="AN730" i="2"/>
  <c r="AM730" i="2"/>
  <c r="AL730" i="2"/>
  <c r="AT644" i="2"/>
  <c r="AR644" i="2"/>
  <c r="AQ644" i="2"/>
  <c r="AP644" i="2"/>
  <c r="AO644" i="2"/>
  <c r="AN644" i="2"/>
  <c r="AM644" i="2"/>
  <c r="AL644" i="2"/>
  <c r="AT612" i="2"/>
  <c r="AS612" i="2"/>
  <c r="AR612" i="2"/>
  <c r="AQ612" i="2"/>
  <c r="AP612" i="2"/>
  <c r="AO612" i="2"/>
  <c r="AN612" i="2"/>
  <c r="AM612" i="2"/>
  <c r="AL612" i="2"/>
  <c r="AT499" i="2"/>
  <c r="AS499" i="2"/>
  <c r="AR499" i="2"/>
  <c r="AQ499" i="2"/>
  <c r="AP499" i="2"/>
  <c r="AO499" i="2"/>
  <c r="AN499" i="2"/>
  <c r="AM499" i="2"/>
  <c r="AL499" i="2"/>
  <c r="AT470" i="2"/>
  <c r="AS470" i="2"/>
  <c r="AR470" i="2"/>
  <c r="AQ470" i="2"/>
  <c r="AP470" i="2"/>
  <c r="AO470" i="2"/>
  <c r="AN470" i="2"/>
  <c r="AM470" i="2"/>
  <c r="AL470" i="2"/>
  <c r="AT727" i="2"/>
  <c r="AS727" i="2"/>
  <c r="AR727" i="2"/>
  <c r="AQ727" i="2"/>
  <c r="AP727" i="2"/>
  <c r="AO727" i="2"/>
  <c r="AN727" i="2"/>
  <c r="AM727" i="2"/>
  <c r="AL727" i="2"/>
  <c r="AT725" i="2"/>
  <c r="AS725" i="2"/>
  <c r="AR725" i="2"/>
  <c r="AQ725" i="2"/>
  <c r="AP725" i="2"/>
  <c r="AO725" i="2"/>
  <c r="AN725" i="2"/>
  <c r="AM725" i="2"/>
  <c r="AL725" i="2"/>
  <c r="AT723" i="2"/>
  <c r="AS723" i="2"/>
  <c r="AR723" i="2"/>
  <c r="AQ723" i="2"/>
  <c r="AP723" i="2"/>
  <c r="AO723" i="2"/>
  <c r="AN723" i="2"/>
  <c r="AM723" i="2"/>
  <c r="AL723" i="2"/>
  <c r="AT721" i="2"/>
  <c r="AS721" i="2"/>
  <c r="AR721" i="2"/>
  <c r="AQ721" i="2"/>
  <c r="AP721" i="2"/>
  <c r="AO721" i="2"/>
  <c r="AN721" i="2"/>
  <c r="AM721" i="2"/>
  <c r="AL721" i="2"/>
  <c r="AT719" i="2"/>
  <c r="AS719" i="2"/>
  <c r="AR719" i="2"/>
  <c r="AQ719" i="2"/>
  <c r="AP719" i="2"/>
  <c r="AO719" i="2"/>
  <c r="AN719" i="2"/>
  <c r="AM719" i="2"/>
  <c r="AL719" i="2"/>
  <c r="AT717" i="2"/>
  <c r="AS717" i="2"/>
  <c r="AR717" i="2"/>
  <c r="AQ717" i="2"/>
  <c r="AP717" i="2"/>
  <c r="AO717" i="2"/>
  <c r="AN717" i="2"/>
  <c r="AM717" i="2"/>
  <c r="AL717" i="2"/>
  <c r="AT715" i="2"/>
  <c r="AS715" i="2"/>
  <c r="AR715" i="2"/>
  <c r="AQ715" i="2"/>
  <c r="AP715" i="2"/>
  <c r="AO715" i="2"/>
  <c r="AN715" i="2"/>
  <c r="AM715" i="2"/>
  <c r="AL715" i="2"/>
  <c r="AT713" i="2"/>
  <c r="AS713" i="2"/>
  <c r="AR713" i="2"/>
  <c r="AQ713" i="2"/>
  <c r="AP713" i="2"/>
  <c r="AO713" i="2"/>
  <c r="AN713" i="2"/>
  <c r="AM713" i="2"/>
  <c r="AL713" i="2"/>
  <c r="AT711" i="2"/>
  <c r="AS711" i="2"/>
  <c r="AR711" i="2"/>
  <c r="AQ711" i="2"/>
  <c r="AP711" i="2"/>
  <c r="AO711" i="2"/>
  <c r="AN711" i="2"/>
  <c r="AM711" i="2"/>
  <c r="AL711" i="2"/>
  <c r="AT709" i="2"/>
  <c r="AS709" i="2"/>
  <c r="AR709" i="2"/>
  <c r="AQ709" i="2"/>
  <c r="AP709" i="2"/>
  <c r="AO709" i="2"/>
  <c r="AN709" i="2"/>
  <c r="AM709" i="2"/>
  <c r="AL709" i="2"/>
  <c r="AT707" i="2"/>
  <c r="AS707" i="2"/>
  <c r="AR707" i="2"/>
  <c r="AQ707" i="2"/>
  <c r="AP707" i="2"/>
  <c r="AO707" i="2"/>
  <c r="AN707" i="2"/>
  <c r="AM707" i="2"/>
  <c r="AL707" i="2"/>
  <c r="AT705" i="2"/>
  <c r="AS705" i="2"/>
  <c r="AR705" i="2"/>
  <c r="AQ705" i="2"/>
  <c r="AP705" i="2"/>
  <c r="AO705" i="2"/>
  <c r="AN705" i="2"/>
  <c r="AM705" i="2"/>
  <c r="AL705" i="2"/>
  <c r="AT703" i="2"/>
  <c r="AS703" i="2"/>
  <c r="AR703" i="2"/>
  <c r="AQ703" i="2"/>
  <c r="AP703" i="2"/>
  <c r="AO703" i="2"/>
  <c r="AN703" i="2"/>
  <c r="AM703" i="2"/>
  <c r="AL703" i="2"/>
  <c r="AT701" i="2"/>
  <c r="AS701" i="2"/>
  <c r="AR701" i="2"/>
  <c r="AQ701" i="2"/>
  <c r="AP701" i="2"/>
  <c r="AO701" i="2"/>
  <c r="AN701" i="2"/>
  <c r="AM701" i="2"/>
  <c r="AL701" i="2"/>
  <c r="AT699" i="2"/>
  <c r="AS699" i="2"/>
  <c r="AR699" i="2"/>
  <c r="AQ699" i="2"/>
  <c r="AP699" i="2"/>
  <c r="AO699" i="2"/>
  <c r="AN699" i="2"/>
  <c r="AM699" i="2"/>
  <c r="AL699" i="2"/>
  <c r="AT697" i="2"/>
  <c r="AS697" i="2"/>
  <c r="AR697" i="2"/>
  <c r="AQ697" i="2"/>
  <c r="AP697" i="2"/>
  <c r="AO697" i="2"/>
  <c r="AN697" i="2"/>
  <c r="AM697" i="2"/>
  <c r="AL697" i="2"/>
  <c r="AT695" i="2"/>
  <c r="AS695" i="2"/>
  <c r="AR695" i="2"/>
  <c r="AQ695" i="2"/>
  <c r="AP695" i="2"/>
  <c r="AO695" i="2"/>
  <c r="AN695" i="2"/>
  <c r="AM695" i="2"/>
  <c r="AL695" i="2"/>
  <c r="AT693" i="2"/>
  <c r="AS693" i="2"/>
  <c r="AR693" i="2"/>
  <c r="AQ693" i="2"/>
  <c r="AP693" i="2"/>
  <c r="AO693" i="2"/>
  <c r="AN693" i="2"/>
  <c r="AM693" i="2"/>
  <c r="AL693" i="2"/>
  <c r="AT691" i="2"/>
  <c r="AS691" i="2"/>
  <c r="AR691" i="2"/>
  <c r="AQ691" i="2"/>
  <c r="AP691" i="2"/>
  <c r="AO691" i="2"/>
  <c r="AN691" i="2"/>
  <c r="AM691" i="2"/>
  <c r="AL691" i="2"/>
  <c r="AT689" i="2"/>
  <c r="AS689" i="2"/>
  <c r="AR689" i="2"/>
  <c r="AQ689" i="2"/>
  <c r="AP689" i="2"/>
  <c r="AO689" i="2"/>
  <c r="AN689" i="2"/>
  <c r="AM689" i="2"/>
  <c r="AL689" i="2"/>
  <c r="AT687" i="2"/>
  <c r="AS687" i="2"/>
  <c r="AR687" i="2"/>
  <c r="AQ687" i="2"/>
  <c r="AP687" i="2"/>
  <c r="AO687" i="2"/>
  <c r="AN687" i="2"/>
  <c r="AM687" i="2"/>
  <c r="AL687" i="2"/>
  <c r="AT685" i="2"/>
  <c r="AS685" i="2"/>
  <c r="AR685" i="2"/>
  <c r="AQ685" i="2"/>
  <c r="AP685" i="2"/>
  <c r="AO685" i="2"/>
  <c r="AN685" i="2"/>
  <c r="AM685" i="2"/>
  <c r="AL685" i="2"/>
  <c r="AT683" i="2"/>
  <c r="AS683" i="2"/>
  <c r="AR683" i="2"/>
  <c r="AQ683" i="2"/>
  <c r="AP683" i="2"/>
  <c r="AO683" i="2"/>
  <c r="AN683" i="2"/>
  <c r="AM683" i="2"/>
  <c r="AL683" i="2"/>
  <c r="AT681" i="2"/>
  <c r="AS681" i="2"/>
  <c r="AR681" i="2"/>
  <c r="AQ681" i="2"/>
  <c r="AP681" i="2"/>
  <c r="AO681" i="2"/>
  <c r="AN681" i="2"/>
  <c r="AM681" i="2"/>
  <c r="AL681" i="2"/>
  <c r="AT679" i="2"/>
  <c r="AS679" i="2"/>
  <c r="AR679" i="2"/>
  <c r="AQ679" i="2"/>
  <c r="AP679" i="2"/>
  <c r="AO679" i="2"/>
  <c r="AN679" i="2"/>
  <c r="AM679" i="2"/>
  <c r="AL679" i="2"/>
  <c r="AT677" i="2"/>
  <c r="AS677" i="2"/>
  <c r="AR677" i="2"/>
  <c r="AQ677" i="2"/>
  <c r="AP677" i="2"/>
  <c r="AO677" i="2"/>
  <c r="AN677" i="2"/>
  <c r="AM677" i="2"/>
  <c r="AL677" i="2"/>
  <c r="AT675" i="2"/>
  <c r="AS675" i="2"/>
  <c r="AR675" i="2"/>
  <c r="AQ675" i="2"/>
  <c r="AP675" i="2"/>
  <c r="AO675" i="2"/>
  <c r="AN675" i="2"/>
  <c r="AM675" i="2"/>
  <c r="AL675" i="2"/>
  <c r="AT673" i="2"/>
  <c r="AS673" i="2"/>
  <c r="AR673" i="2"/>
  <c r="AQ673" i="2"/>
  <c r="AP673" i="2"/>
  <c r="AO673" i="2"/>
  <c r="AN673" i="2"/>
  <c r="AM673" i="2"/>
  <c r="AL673" i="2"/>
  <c r="AT671" i="2"/>
  <c r="AS671" i="2"/>
  <c r="AR671" i="2"/>
  <c r="AQ671" i="2"/>
  <c r="AP671" i="2"/>
  <c r="AO671" i="2"/>
  <c r="AN671" i="2"/>
  <c r="AM671" i="2"/>
  <c r="AL671" i="2"/>
  <c r="AT669" i="2"/>
  <c r="AS669" i="2"/>
  <c r="AR669" i="2"/>
  <c r="AQ669" i="2"/>
  <c r="AP669" i="2"/>
  <c r="AO669" i="2"/>
  <c r="AN669" i="2"/>
  <c r="AM669" i="2"/>
  <c r="AL669" i="2"/>
  <c r="AT667" i="2"/>
  <c r="AS667" i="2"/>
  <c r="AR667" i="2"/>
  <c r="AQ667" i="2"/>
  <c r="AP667" i="2"/>
  <c r="AO667" i="2"/>
  <c r="AN667" i="2"/>
  <c r="AM667" i="2"/>
  <c r="AL667" i="2"/>
  <c r="AT665" i="2"/>
  <c r="AS665" i="2"/>
  <c r="AR665" i="2"/>
  <c r="AQ665" i="2"/>
  <c r="AP665" i="2"/>
  <c r="AO665" i="2"/>
  <c r="AN665" i="2"/>
  <c r="AM665" i="2"/>
  <c r="AL665" i="2"/>
  <c r="AT663" i="2"/>
  <c r="AS663" i="2"/>
  <c r="AR663" i="2"/>
  <c r="AQ663" i="2"/>
  <c r="AP663" i="2"/>
  <c r="AO663" i="2"/>
  <c r="AN663" i="2"/>
  <c r="AM663" i="2"/>
  <c r="AL663" i="2"/>
  <c r="AT661" i="2"/>
  <c r="AR661" i="2"/>
  <c r="AQ661" i="2"/>
  <c r="AP661" i="2"/>
  <c r="AO661" i="2"/>
  <c r="AN661" i="2"/>
  <c r="AM661" i="2"/>
  <c r="AL661" i="2"/>
  <c r="AS661" i="2"/>
  <c r="AT629" i="2"/>
  <c r="AS629" i="2"/>
  <c r="AR629" i="2"/>
  <c r="AQ629" i="2"/>
  <c r="AP629" i="2"/>
  <c r="AO629" i="2"/>
  <c r="AN629" i="2"/>
  <c r="AM629" i="2"/>
  <c r="AL629" i="2"/>
  <c r="AT605" i="2"/>
  <c r="AS605" i="2"/>
  <c r="AR605" i="2"/>
  <c r="AQ605" i="2"/>
  <c r="AP605" i="2"/>
  <c r="AO605" i="2"/>
  <c r="AN605" i="2"/>
  <c r="AM605" i="2"/>
  <c r="AL605" i="2"/>
  <c r="AT598" i="2"/>
  <c r="AS598" i="2"/>
  <c r="AR598" i="2"/>
  <c r="AQ598" i="2"/>
  <c r="AP598" i="2"/>
  <c r="AO598" i="2"/>
  <c r="AN598" i="2"/>
  <c r="AM598" i="2"/>
  <c r="AL598" i="2"/>
  <c r="AT774" i="2"/>
  <c r="AS774" i="2"/>
  <c r="AR774" i="2"/>
  <c r="AQ774" i="2"/>
  <c r="AP774" i="2"/>
  <c r="AO774" i="2"/>
  <c r="AN774" i="2"/>
  <c r="AM774" i="2"/>
  <c r="AL774" i="2"/>
  <c r="AT772" i="2"/>
  <c r="AS772" i="2"/>
  <c r="AR772" i="2"/>
  <c r="AQ772" i="2"/>
  <c r="AP772" i="2"/>
  <c r="AO772" i="2"/>
  <c r="AN772" i="2"/>
  <c r="AM772" i="2"/>
  <c r="AL772" i="2"/>
  <c r="AT770" i="2"/>
  <c r="AS770" i="2"/>
  <c r="AR770" i="2"/>
  <c r="AQ770" i="2"/>
  <c r="AP770" i="2"/>
  <c r="AO770" i="2"/>
  <c r="AN770" i="2"/>
  <c r="AM770" i="2"/>
  <c r="AL770" i="2"/>
  <c r="AT768" i="2"/>
  <c r="AS768" i="2"/>
  <c r="AR768" i="2"/>
  <c r="AQ768" i="2"/>
  <c r="AP768" i="2"/>
  <c r="AO768" i="2"/>
  <c r="AN768" i="2"/>
  <c r="AM768" i="2"/>
  <c r="AL768" i="2"/>
  <c r="AT766" i="2"/>
  <c r="AS766" i="2"/>
  <c r="AR766" i="2"/>
  <c r="AQ766" i="2"/>
  <c r="AP766" i="2"/>
  <c r="AO766" i="2"/>
  <c r="AN766" i="2"/>
  <c r="AM766" i="2"/>
  <c r="AL766" i="2"/>
  <c r="AT765" i="2"/>
  <c r="AS765" i="2"/>
  <c r="AR765" i="2"/>
  <c r="AQ765" i="2"/>
  <c r="AP765" i="2"/>
  <c r="AO765" i="2"/>
  <c r="AN765" i="2"/>
  <c r="AM765" i="2"/>
  <c r="AL765" i="2"/>
  <c r="AT764" i="2"/>
  <c r="AS764" i="2"/>
  <c r="AR764" i="2"/>
  <c r="AQ764" i="2"/>
  <c r="AP764" i="2"/>
  <c r="AO764" i="2"/>
  <c r="AN764" i="2"/>
  <c r="AM764" i="2"/>
  <c r="AL764" i="2"/>
  <c r="AT763" i="2"/>
  <c r="AS763" i="2"/>
  <c r="AR763" i="2"/>
  <c r="AQ763" i="2"/>
  <c r="AP763" i="2"/>
  <c r="AO763" i="2"/>
  <c r="AN763" i="2"/>
  <c r="AM763" i="2"/>
  <c r="AL763" i="2"/>
  <c r="AT759" i="2"/>
  <c r="AS759" i="2"/>
  <c r="AR759" i="2"/>
  <c r="AQ759" i="2"/>
  <c r="AP759" i="2"/>
  <c r="AO759" i="2"/>
  <c r="AN759" i="2"/>
  <c r="AM759" i="2"/>
  <c r="AL759" i="2"/>
  <c r="AT755" i="2"/>
  <c r="AS755" i="2"/>
  <c r="AR755" i="2"/>
  <c r="AQ755" i="2"/>
  <c r="AP755" i="2"/>
  <c r="AO755" i="2"/>
  <c r="AN755" i="2"/>
  <c r="AM755" i="2"/>
  <c r="AL755" i="2"/>
  <c r="AT751" i="2"/>
  <c r="AS751" i="2"/>
  <c r="AR751" i="2"/>
  <c r="AQ751" i="2"/>
  <c r="AP751" i="2"/>
  <c r="AO751" i="2"/>
  <c r="AN751" i="2"/>
  <c r="AM751" i="2"/>
  <c r="AL751" i="2"/>
  <c r="AT747" i="2"/>
  <c r="AS747" i="2"/>
  <c r="AR747" i="2"/>
  <c r="AQ747" i="2"/>
  <c r="AP747" i="2"/>
  <c r="AO747" i="2"/>
  <c r="AN747" i="2"/>
  <c r="AM747" i="2"/>
  <c r="AL747" i="2"/>
  <c r="AT743" i="2"/>
  <c r="AS743" i="2"/>
  <c r="AR743" i="2"/>
  <c r="AQ743" i="2"/>
  <c r="AP743" i="2"/>
  <c r="AO743" i="2"/>
  <c r="AN743" i="2"/>
  <c r="AM743" i="2"/>
  <c r="AL743" i="2"/>
  <c r="AT739" i="2"/>
  <c r="AS739" i="2"/>
  <c r="AR739" i="2"/>
  <c r="AQ739" i="2"/>
  <c r="AP739" i="2"/>
  <c r="AO739" i="2"/>
  <c r="AN739" i="2"/>
  <c r="AM739" i="2"/>
  <c r="AL739" i="2"/>
  <c r="AT735" i="2"/>
  <c r="AS735" i="2"/>
  <c r="AR735" i="2"/>
  <c r="AQ735" i="2"/>
  <c r="AP735" i="2"/>
  <c r="AO735" i="2"/>
  <c r="AN735" i="2"/>
  <c r="AM735" i="2"/>
  <c r="AL735" i="2"/>
  <c r="AT731" i="2"/>
  <c r="AS731" i="2"/>
  <c r="AR731" i="2"/>
  <c r="AQ731" i="2"/>
  <c r="AP731" i="2"/>
  <c r="AO731" i="2"/>
  <c r="AN731" i="2"/>
  <c r="AM731" i="2"/>
  <c r="AL731" i="2"/>
  <c r="AT652" i="2"/>
  <c r="AR652" i="2"/>
  <c r="AQ652" i="2"/>
  <c r="AP652" i="2"/>
  <c r="AO652" i="2"/>
  <c r="AN652" i="2"/>
  <c r="AM652" i="2"/>
  <c r="AL652" i="2"/>
  <c r="AS631" i="2"/>
  <c r="AR631" i="2"/>
  <c r="AQ631" i="2"/>
  <c r="AP631" i="2"/>
  <c r="AO631" i="2"/>
  <c r="AN631" i="2"/>
  <c r="AM631" i="2"/>
  <c r="AL631" i="2"/>
  <c r="AT620" i="2"/>
  <c r="AS620" i="2"/>
  <c r="AR620" i="2"/>
  <c r="AQ620" i="2"/>
  <c r="AP620" i="2"/>
  <c r="AO620" i="2"/>
  <c r="AN620" i="2"/>
  <c r="AM620" i="2"/>
  <c r="AL620" i="2"/>
  <c r="AT502" i="2"/>
  <c r="AS502" i="2"/>
  <c r="AR502" i="2"/>
  <c r="AQ502" i="2"/>
  <c r="AP502" i="2"/>
  <c r="AO502" i="2"/>
  <c r="AN502" i="2"/>
  <c r="AM502" i="2"/>
  <c r="AL502" i="2"/>
  <c r="AP771" i="2"/>
  <c r="AO771" i="2"/>
  <c r="AN771" i="2"/>
  <c r="AM771" i="2"/>
  <c r="AL771" i="2"/>
  <c r="AP767" i="2"/>
  <c r="AO767" i="2"/>
  <c r="AN767" i="2"/>
  <c r="AM767" i="2"/>
  <c r="AL767" i="2"/>
  <c r="AT637" i="2"/>
  <c r="AR637" i="2"/>
  <c r="AQ637" i="2"/>
  <c r="AP637" i="2"/>
  <c r="AO637" i="2"/>
  <c r="AN637" i="2"/>
  <c r="AM637" i="2"/>
  <c r="AL637" i="2"/>
  <c r="AS637" i="2"/>
  <c r="AT597" i="2"/>
  <c r="AS597" i="2"/>
  <c r="AR597" i="2"/>
  <c r="AQ597" i="2"/>
  <c r="AP597" i="2"/>
  <c r="AO597" i="2"/>
  <c r="AN597" i="2"/>
  <c r="AM597" i="2"/>
  <c r="AL597" i="2"/>
  <c r="AT590" i="2"/>
  <c r="AS590" i="2"/>
  <c r="AR590" i="2"/>
  <c r="AQ590" i="2"/>
  <c r="AP590" i="2"/>
  <c r="AO590" i="2"/>
  <c r="AN590" i="2"/>
  <c r="AM590" i="2"/>
  <c r="AL590" i="2"/>
  <c r="AT659" i="2"/>
  <c r="AS659" i="2"/>
  <c r="AR659" i="2"/>
  <c r="AQ659" i="2"/>
  <c r="AP659" i="2"/>
  <c r="AO659" i="2"/>
  <c r="AN659" i="2"/>
  <c r="AM659" i="2"/>
  <c r="AL659" i="2"/>
  <c r="AT651" i="2"/>
  <c r="AS651" i="2"/>
  <c r="AR651" i="2"/>
  <c r="AQ651" i="2"/>
  <c r="AP651" i="2"/>
  <c r="AO651" i="2"/>
  <c r="AN651" i="2"/>
  <c r="AM651" i="2"/>
  <c r="AL651" i="2"/>
  <c r="AT643" i="2"/>
  <c r="AS643" i="2"/>
  <c r="AR643" i="2"/>
  <c r="AQ643" i="2"/>
  <c r="AP643" i="2"/>
  <c r="AO643" i="2"/>
  <c r="AN643" i="2"/>
  <c r="AM643" i="2"/>
  <c r="AL643" i="2"/>
  <c r="AT635" i="2"/>
  <c r="AS635" i="2"/>
  <c r="AR635" i="2"/>
  <c r="AQ635" i="2"/>
  <c r="AP635" i="2"/>
  <c r="AO635" i="2"/>
  <c r="AN635" i="2"/>
  <c r="AM635" i="2"/>
  <c r="AL635" i="2"/>
  <c r="AT627" i="2"/>
  <c r="AS627" i="2"/>
  <c r="AR627" i="2"/>
  <c r="AQ627" i="2"/>
  <c r="AP627" i="2"/>
  <c r="AO627" i="2"/>
  <c r="AN627" i="2"/>
  <c r="AM627" i="2"/>
  <c r="AL627" i="2"/>
  <c r="AT619" i="2"/>
  <c r="AS619" i="2"/>
  <c r="AR619" i="2"/>
  <c r="AQ619" i="2"/>
  <c r="AP619" i="2"/>
  <c r="AO619" i="2"/>
  <c r="AN619" i="2"/>
  <c r="AM619" i="2"/>
  <c r="AL619" i="2"/>
  <c r="AT611" i="2"/>
  <c r="AS611" i="2"/>
  <c r="AR611" i="2"/>
  <c r="AQ611" i="2"/>
  <c r="AP611" i="2"/>
  <c r="AO611" i="2"/>
  <c r="AN611" i="2"/>
  <c r="AM611" i="2"/>
  <c r="AL611" i="2"/>
  <c r="AT607" i="2"/>
  <c r="AS607" i="2"/>
  <c r="AR607" i="2"/>
  <c r="AQ607" i="2"/>
  <c r="AP607" i="2"/>
  <c r="AO607" i="2"/>
  <c r="AN607" i="2"/>
  <c r="AM607" i="2"/>
  <c r="AL607" i="2"/>
  <c r="AT599" i="2"/>
  <c r="AS599" i="2"/>
  <c r="AR599" i="2"/>
  <c r="AQ599" i="2"/>
  <c r="AP599" i="2"/>
  <c r="AO599" i="2"/>
  <c r="AN599" i="2"/>
  <c r="AM599" i="2"/>
  <c r="AL599" i="2"/>
  <c r="AT591" i="2"/>
  <c r="AS591" i="2"/>
  <c r="AR591" i="2"/>
  <c r="AQ591" i="2"/>
  <c r="AP591" i="2"/>
  <c r="AO591" i="2"/>
  <c r="AN591" i="2"/>
  <c r="AM591" i="2"/>
  <c r="AL591" i="2"/>
  <c r="AT277" i="2"/>
  <c r="AS277" i="2"/>
  <c r="AR277" i="2"/>
  <c r="AQ277" i="2"/>
  <c r="AP277" i="2"/>
  <c r="AO277" i="2"/>
  <c r="AN277" i="2"/>
  <c r="AM277" i="2"/>
  <c r="AL277" i="2"/>
  <c r="AT658" i="2"/>
  <c r="AS658" i="2"/>
  <c r="AR658" i="2"/>
  <c r="AQ658" i="2"/>
  <c r="AP658" i="2"/>
  <c r="AO658" i="2"/>
  <c r="AN658" i="2"/>
  <c r="AM658" i="2"/>
  <c r="AL658" i="2"/>
  <c r="AT650" i="2"/>
  <c r="AS650" i="2"/>
  <c r="AR650" i="2"/>
  <c r="AQ650" i="2"/>
  <c r="AP650" i="2"/>
  <c r="AO650" i="2"/>
  <c r="AN650" i="2"/>
  <c r="AM650" i="2"/>
  <c r="AL650" i="2"/>
  <c r="AT642" i="2"/>
  <c r="AS642" i="2"/>
  <c r="AR642" i="2"/>
  <c r="AQ642" i="2"/>
  <c r="AP642" i="2"/>
  <c r="AO642" i="2"/>
  <c r="AN642" i="2"/>
  <c r="AM642" i="2"/>
  <c r="AL642" i="2"/>
  <c r="AT634" i="2"/>
  <c r="AS634" i="2"/>
  <c r="AR634" i="2"/>
  <c r="AQ634" i="2"/>
  <c r="AP634" i="2"/>
  <c r="AO634" i="2"/>
  <c r="AN634" i="2"/>
  <c r="AM634" i="2"/>
  <c r="AL634" i="2"/>
  <c r="AT626" i="2"/>
  <c r="AS626" i="2"/>
  <c r="AR626" i="2"/>
  <c r="AQ626" i="2"/>
  <c r="AP626" i="2"/>
  <c r="AO626" i="2"/>
  <c r="AN626" i="2"/>
  <c r="AM626" i="2"/>
  <c r="AL626" i="2"/>
  <c r="AT618" i="2"/>
  <c r="AS618" i="2"/>
  <c r="AR618" i="2"/>
  <c r="AQ618" i="2"/>
  <c r="AP618" i="2"/>
  <c r="AO618" i="2"/>
  <c r="AN618" i="2"/>
  <c r="AM618" i="2"/>
  <c r="AL618" i="2"/>
  <c r="AT610" i="2"/>
  <c r="AS610" i="2"/>
  <c r="AR610" i="2"/>
  <c r="AQ610" i="2"/>
  <c r="AP610" i="2"/>
  <c r="AO610" i="2"/>
  <c r="AN610" i="2"/>
  <c r="AM610" i="2"/>
  <c r="AL610" i="2"/>
  <c r="AT608" i="2"/>
  <c r="AS608" i="2"/>
  <c r="AR608" i="2"/>
  <c r="AQ608" i="2"/>
  <c r="AP608" i="2"/>
  <c r="AO608" i="2"/>
  <c r="AN608" i="2"/>
  <c r="AM608" i="2"/>
  <c r="AL608" i="2"/>
  <c r="AT600" i="2"/>
  <c r="AS600" i="2"/>
  <c r="AR600" i="2"/>
  <c r="AQ600" i="2"/>
  <c r="AP600" i="2"/>
  <c r="AO600" i="2"/>
  <c r="AN600" i="2"/>
  <c r="AM600" i="2"/>
  <c r="AL600" i="2"/>
  <c r="AT592" i="2"/>
  <c r="AS592" i="2"/>
  <c r="AR592" i="2"/>
  <c r="AQ592" i="2"/>
  <c r="AP592" i="2"/>
  <c r="AO592" i="2"/>
  <c r="AN592" i="2"/>
  <c r="AM592" i="2"/>
  <c r="AL592" i="2"/>
  <c r="AT510" i="2"/>
  <c r="AS510" i="2"/>
  <c r="AR510" i="2"/>
  <c r="AQ510" i="2"/>
  <c r="AP510" i="2"/>
  <c r="AO510" i="2"/>
  <c r="AN510" i="2"/>
  <c r="AM510" i="2"/>
  <c r="AL510" i="2"/>
  <c r="AT507" i="2"/>
  <c r="AS507" i="2"/>
  <c r="AR507" i="2"/>
  <c r="AQ507" i="2"/>
  <c r="AP507" i="2"/>
  <c r="AO507" i="2"/>
  <c r="AN507" i="2"/>
  <c r="AM507" i="2"/>
  <c r="AL507" i="2"/>
  <c r="AT478" i="2"/>
  <c r="AS478" i="2"/>
  <c r="AR478" i="2"/>
  <c r="AQ478" i="2"/>
  <c r="AP478" i="2"/>
  <c r="AO478" i="2"/>
  <c r="AN478" i="2"/>
  <c r="AM478" i="2"/>
  <c r="AL478" i="2"/>
  <c r="AT475" i="2"/>
  <c r="AS475" i="2"/>
  <c r="AR475" i="2"/>
  <c r="AQ475" i="2"/>
  <c r="AP475" i="2"/>
  <c r="AO475" i="2"/>
  <c r="AN475" i="2"/>
  <c r="AM475" i="2"/>
  <c r="AL475" i="2"/>
  <c r="AT446" i="2"/>
  <c r="AS446" i="2"/>
  <c r="AR446" i="2"/>
  <c r="AQ446" i="2"/>
  <c r="AP446" i="2"/>
  <c r="AO446" i="2"/>
  <c r="AN446" i="2"/>
  <c r="AM446" i="2"/>
  <c r="AL446" i="2"/>
  <c r="AT443" i="2"/>
  <c r="AS443" i="2"/>
  <c r="AR443" i="2"/>
  <c r="AQ443" i="2"/>
  <c r="AP443" i="2"/>
  <c r="AO443" i="2"/>
  <c r="AN443" i="2"/>
  <c r="AM443" i="2"/>
  <c r="AL443" i="2"/>
  <c r="AT657" i="2"/>
  <c r="AS657" i="2"/>
  <c r="AR657" i="2"/>
  <c r="AQ657" i="2"/>
  <c r="AP657" i="2"/>
  <c r="AO657" i="2"/>
  <c r="AN657" i="2"/>
  <c r="AM657" i="2"/>
  <c r="AL657" i="2"/>
  <c r="AT649" i="2"/>
  <c r="AS649" i="2"/>
  <c r="AR649" i="2"/>
  <c r="AQ649" i="2"/>
  <c r="AP649" i="2"/>
  <c r="AO649" i="2"/>
  <c r="AN649" i="2"/>
  <c r="AM649" i="2"/>
  <c r="AL649" i="2"/>
  <c r="AT641" i="2"/>
  <c r="AS641" i="2"/>
  <c r="AR641" i="2"/>
  <c r="AQ641" i="2"/>
  <c r="AP641" i="2"/>
  <c r="AO641" i="2"/>
  <c r="AN641" i="2"/>
  <c r="AM641" i="2"/>
  <c r="AL641" i="2"/>
  <c r="AT633" i="2"/>
  <c r="AS633" i="2"/>
  <c r="AR633" i="2"/>
  <c r="AQ633" i="2"/>
  <c r="AP633" i="2"/>
  <c r="AO633" i="2"/>
  <c r="AN633" i="2"/>
  <c r="AM633" i="2"/>
  <c r="AL633" i="2"/>
  <c r="AT625" i="2"/>
  <c r="AS625" i="2"/>
  <c r="AR625" i="2"/>
  <c r="AQ625" i="2"/>
  <c r="AP625" i="2"/>
  <c r="AO625" i="2"/>
  <c r="AN625" i="2"/>
  <c r="AM625" i="2"/>
  <c r="AL625" i="2"/>
  <c r="AT617" i="2"/>
  <c r="AS617" i="2"/>
  <c r="AR617" i="2"/>
  <c r="AQ617" i="2"/>
  <c r="AP617" i="2"/>
  <c r="AO617" i="2"/>
  <c r="AN617" i="2"/>
  <c r="AM617" i="2"/>
  <c r="AL617" i="2"/>
  <c r="AT609" i="2"/>
  <c r="AS609" i="2"/>
  <c r="AR609" i="2"/>
  <c r="AQ609" i="2"/>
  <c r="AP609" i="2"/>
  <c r="AO609" i="2"/>
  <c r="AN609" i="2"/>
  <c r="AM609" i="2"/>
  <c r="AL609" i="2"/>
  <c r="AT601" i="2"/>
  <c r="AS601" i="2"/>
  <c r="AR601" i="2"/>
  <c r="AQ601" i="2"/>
  <c r="AP601" i="2"/>
  <c r="AO601" i="2"/>
  <c r="AN601" i="2"/>
  <c r="AM601" i="2"/>
  <c r="AL601" i="2"/>
  <c r="AT593" i="2"/>
  <c r="AS593" i="2"/>
  <c r="AR593" i="2"/>
  <c r="AQ593" i="2"/>
  <c r="AP593" i="2"/>
  <c r="AO593" i="2"/>
  <c r="AN593" i="2"/>
  <c r="AM593" i="2"/>
  <c r="AL593" i="2"/>
  <c r="AT585" i="2"/>
  <c r="AS585" i="2"/>
  <c r="AR585" i="2"/>
  <c r="AQ585" i="2"/>
  <c r="AP585" i="2"/>
  <c r="AO585" i="2"/>
  <c r="AN585" i="2"/>
  <c r="AM585" i="2"/>
  <c r="AL585" i="2"/>
  <c r="AT662" i="2"/>
  <c r="AS662" i="2"/>
  <c r="AR662" i="2"/>
  <c r="AQ662" i="2"/>
  <c r="AP662" i="2"/>
  <c r="AO662" i="2"/>
  <c r="AN662" i="2"/>
  <c r="AM662" i="2"/>
  <c r="AL662" i="2"/>
  <c r="AT656" i="2"/>
  <c r="AS656" i="2"/>
  <c r="AR656" i="2"/>
  <c r="AQ656" i="2"/>
  <c r="AP656" i="2"/>
  <c r="AO656" i="2"/>
  <c r="AN656" i="2"/>
  <c r="AM656" i="2"/>
  <c r="AL656" i="2"/>
  <c r="AT648" i="2"/>
  <c r="AS648" i="2"/>
  <c r="AR648" i="2"/>
  <c r="AQ648" i="2"/>
  <c r="AP648" i="2"/>
  <c r="AO648" i="2"/>
  <c r="AN648" i="2"/>
  <c r="AM648" i="2"/>
  <c r="AL648" i="2"/>
  <c r="AT640" i="2"/>
  <c r="AS640" i="2"/>
  <c r="AR640" i="2"/>
  <c r="AQ640" i="2"/>
  <c r="AP640" i="2"/>
  <c r="AO640" i="2"/>
  <c r="AN640" i="2"/>
  <c r="AM640" i="2"/>
  <c r="AL640" i="2"/>
  <c r="AT632" i="2"/>
  <c r="AS632" i="2"/>
  <c r="AR632" i="2"/>
  <c r="AQ632" i="2"/>
  <c r="AP632" i="2"/>
  <c r="AO632" i="2"/>
  <c r="AN632" i="2"/>
  <c r="AM632" i="2"/>
  <c r="AL632" i="2"/>
  <c r="AT624" i="2"/>
  <c r="AS624" i="2"/>
  <c r="AR624" i="2"/>
  <c r="AQ624" i="2"/>
  <c r="AP624" i="2"/>
  <c r="AO624" i="2"/>
  <c r="AN624" i="2"/>
  <c r="AM624" i="2"/>
  <c r="AL624" i="2"/>
  <c r="AT616" i="2"/>
  <c r="AS616" i="2"/>
  <c r="AR616" i="2"/>
  <c r="AQ616" i="2"/>
  <c r="AP616" i="2"/>
  <c r="AO616" i="2"/>
  <c r="AN616" i="2"/>
  <c r="AM616" i="2"/>
  <c r="AL616" i="2"/>
  <c r="AT602" i="2"/>
  <c r="AS602" i="2"/>
  <c r="AR602" i="2"/>
  <c r="AQ602" i="2"/>
  <c r="AP602" i="2"/>
  <c r="AO602" i="2"/>
  <c r="AN602" i="2"/>
  <c r="AM602" i="2"/>
  <c r="AL602" i="2"/>
  <c r="AT594" i="2"/>
  <c r="AS594" i="2"/>
  <c r="AR594" i="2"/>
  <c r="AQ594" i="2"/>
  <c r="AP594" i="2"/>
  <c r="AO594" i="2"/>
  <c r="AN594" i="2"/>
  <c r="AM594" i="2"/>
  <c r="AL594" i="2"/>
  <c r="AT586" i="2"/>
  <c r="AS586" i="2"/>
  <c r="AR586" i="2"/>
  <c r="AQ586" i="2"/>
  <c r="AP586" i="2"/>
  <c r="AO586" i="2"/>
  <c r="AN586" i="2"/>
  <c r="AM586" i="2"/>
  <c r="AL586" i="2"/>
  <c r="AT524" i="2"/>
  <c r="AS524" i="2"/>
  <c r="AR524" i="2"/>
  <c r="AQ524" i="2"/>
  <c r="AP524" i="2"/>
  <c r="AO524" i="2"/>
  <c r="AN524" i="2"/>
  <c r="AM524" i="2"/>
  <c r="AL524" i="2"/>
  <c r="AT518" i="2"/>
  <c r="AS518" i="2"/>
  <c r="AR518" i="2"/>
  <c r="AQ518" i="2"/>
  <c r="AP518" i="2"/>
  <c r="AO518" i="2"/>
  <c r="AN518" i="2"/>
  <c r="AM518" i="2"/>
  <c r="AL518" i="2"/>
  <c r="AT515" i="2"/>
  <c r="AS515" i="2"/>
  <c r="AR515" i="2"/>
  <c r="AQ515" i="2"/>
  <c r="AP515" i="2"/>
  <c r="AO515" i="2"/>
  <c r="AN515" i="2"/>
  <c r="AM515" i="2"/>
  <c r="AL515" i="2"/>
  <c r="AT486" i="2"/>
  <c r="AS486" i="2"/>
  <c r="AR486" i="2"/>
  <c r="AQ486" i="2"/>
  <c r="AP486" i="2"/>
  <c r="AO486" i="2"/>
  <c r="AN486" i="2"/>
  <c r="AM486" i="2"/>
  <c r="AL486" i="2"/>
  <c r="AT483" i="2"/>
  <c r="AS483" i="2"/>
  <c r="AR483" i="2"/>
  <c r="AQ483" i="2"/>
  <c r="AP483" i="2"/>
  <c r="AO483" i="2"/>
  <c r="AN483" i="2"/>
  <c r="AM483" i="2"/>
  <c r="AL483" i="2"/>
  <c r="AR477" i="2"/>
  <c r="AT454" i="2"/>
  <c r="AS454" i="2"/>
  <c r="AR454" i="2"/>
  <c r="AQ454" i="2"/>
  <c r="AP454" i="2"/>
  <c r="AO454" i="2"/>
  <c r="AN454" i="2"/>
  <c r="AM454" i="2"/>
  <c r="AL454" i="2"/>
  <c r="AT451" i="2"/>
  <c r="AS451" i="2"/>
  <c r="AR451" i="2"/>
  <c r="AQ451" i="2"/>
  <c r="AP451" i="2"/>
  <c r="AO451" i="2"/>
  <c r="AN451" i="2"/>
  <c r="AM451" i="2"/>
  <c r="AL451" i="2"/>
  <c r="AR395" i="2"/>
  <c r="AQ395" i="2"/>
  <c r="AP395" i="2"/>
  <c r="AO395" i="2"/>
  <c r="AN395" i="2"/>
  <c r="AM395" i="2"/>
  <c r="AL395" i="2"/>
  <c r="AT395" i="2"/>
  <c r="AS395" i="2"/>
  <c r="AT655" i="2"/>
  <c r="AS655" i="2"/>
  <c r="AR655" i="2"/>
  <c r="AQ655" i="2"/>
  <c r="AP655" i="2"/>
  <c r="AO655" i="2"/>
  <c r="AN655" i="2"/>
  <c r="AM655" i="2"/>
  <c r="AL655" i="2"/>
  <c r="AT647" i="2"/>
  <c r="AS647" i="2"/>
  <c r="AR647" i="2"/>
  <c r="AQ647" i="2"/>
  <c r="AP647" i="2"/>
  <c r="AO647" i="2"/>
  <c r="AN647" i="2"/>
  <c r="AM647" i="2"/>
  <c r="AL647" i="2"/>
  <c r="AT639" i="2"/>
  <c r="AS639" i="2"/>
  <c r="AR639" i="2"/>
  <c r="AQ639" i="2"/>
  <c r="AP639" i="2"/>
  <c r="AO639" i="2"/>
  <c r="AN639" i="2"/>
  <c r="AM639" i="2"/>
  <c r="AL639" i="2"/>
  <c r="AT631" i="2"/>
  <c r="AT623" i="2"/>
  <c r="AS623" i="2"/>
  <c r="AR623" i="2"/>
  <c r="AQ623" i="2"/>
  <c r="AP623" i="2"/>
  <c r="AO623" i="2"/>
  <c r="AN623" i="2"/>
  <c r="AM623" i="2"/>
  <c r="AL623" i="2"/>
  <c r="AT615" i="2"/>
  <c r="AS615" i="2"/>
  <c r="AR615" i="2"/>
  <c r="AQ615" i="2"/>
  <c r="AP615" i="2"/>
  <c r="AO615" i="2"/>
  <c r="AN615" i="2"/>
  <c r="AM615" i="2"/>
  <c r="AL615" i="2"/>
  <c r="AT603" i="2"/>
  <c r="AS603" i="2"/>
  <c r="AR603" i="2"/>
  <c r="AQ603" i="2"/>
  <c r="AP603" i="2"/>
  <c r="AO603" i="2"/>
  <c r="AN603" i="2"/>
  <c r="AM603" i="2"/>
  <c r="AL603" i="2"/>
  <c r="AT595" i="2"/>
  <c r="AS595" i="2"/>
  <c r="AR595" i="2"/>
  <c r="AQ595" i="2"/>
  <c r="AP595" i="2"/>
  <c r="AO595" i="2"/>
  <c r="AN595" i="2"/>
  <c r="AM595" i="2"/>
  <c r="AL595" i="2"/>
  <c r="AT587" i="2"/>
  <c r="AS587" i="2"/>
  <c r="AR587" i="2"/>
  <c r="AQ587" i="2"/>
  <c r="AP587" i="2"/>
  <c r="AO587" i="2"/>
  <c r="AN587" i="2"/>
  <c r="AM587" i="2"/>
  <c r="AL587" i="2"/>
  <c r="AR439" i="2"/>
  <c r="AT654" i="2"/>
  <c r="AS654" i="2"/>
  <c r="AR654" i="2"/>
  <c r="AQ654" i="2"/>
  <c r="AP654" i="2"/>
  <c r="AO654" i="2"/>
  <c r="AN654" i="2"/>
  <c r="AM654" i="2"/>
  <c r="AL654" i="2"/>
  <c r="AT646" i="2"/>
  <c r="AS646" i="2"/>
  <c r="AR646" i="2"/>
  <c r="AQ646" i="2"/>
  <c r="AP646" i="2"/>
  <c r="AO646" i="2"/>
  <c r="AN646" i="2"/>
  <c r="AM646" i="2"/>
  <c r="AL646" i="2"/>
  <c r="AT638" i="2"/>
  <c r="AS638" i="2"/>
  <c r="AR638" i="2"/>
  <c r="AQ638" i="2"/>
  <c r="AP638" i="2"/>
  <c r="AO638" i="2"/>
  <c r="AN638" i="2"/>
  <c r="AM638" i="2"/>
  <c r="AL638" i="2"/>
  <c r="AT630" i="2"/>
  <c r="AS630" i="2"/>
  <c r="AR630" i="2"/>
  <c r="AQ630" i="2"/>
  <c r="AP630" i="2"/>
  <c r="AO630" i="2"/>
  <c r="AN630" i="2"/>
  <c r="AM630" i="2"/>
  <c r="AL630" i="2"/>
  <c r="AT622" i="2"/>
  <c r="AS622" i="2"/>
  <c r="AR622" i="2"/>
  <c r="AQ622" i="2"/>
  <c r="AP622" i="2"/>
  <c r="AO622" i="2"/>
  <c r="AN622" i="2"/>
  <c r="AM622" i="2"/>
  <c r="AL622" i="2"/>
  <c r="AT614" i="2"/>
  <c r="AS614" i="2"/>
  <c r="AR614" i="2"/>
  <c r="AQ614" i="2"/>
  <c r="AP614" i="2"/>
  <c r="AO614" i="2"/>
  <c r="AN614" i="2"/>
  <c r="AM614" i="2"/>
  <c r="AL614" i="2"/>
  <c r="AT604" i="2"/>
  <c r="AS604" i="2"/>
  <c r="AR604" i="2"/>
  <c r="AQ604" i="2"/>
  <c r="AP604" i="2"/>
  <c r="AO604" i="2"/>
  <c r="AN604" i="2"/>
  <c r="AM604" i="2"/>
  <c r="AL604" i="2"/>
  <c r="AT596" i="2"/>
  <c r="AS596" i="2"/>
  <c r="AR596" i="2"/>
  <c r="AQ596" i="2"/>
  <c r="AP596" i="2"/>
  <c r="AO596" i="2"/>
  <c r="AN596" i="2"/>
  <c r="AM596" i="2"/>
  <c r="AL596" i="2"/>
  <c r="AT588" i="2"/>
  <c r="AS588" i="2"/>
  <c r="AR588" i="2"/>
  <c r="AQ588" i="2"/>
  <c r="AP588" i="2"/>
  <c r="AO588" i="2"/>
  <c r="AN588" i="2"/>
  <c r="AM588" i="2"/>
  <c r="AL588" i="2"/>
  <c r="AT523" i="2"/>
  <c r="AS523" i="2"/>
  <c r="AR523" i="2"/>
  <c r="AQ523" i="2"/>
  <c r="AP523" i="2"/>
  <c r="AO523" i="2"/>
  <c r="AN523" i="2"/>
  <c r="AM523" i="2"/>
  <c r="AL523" i="2"/>
  <c r="AT494" i="2"/>
  <c r="AS494" i="2"/>
  <c r="AR494" i="2"/>
  <c r="AQ494" i="2"/>
  <c r="AP494" i="2"/>
  <c r="AO494" i="2"/>
  <c r="AN494" i="2"/>
  <c r="AM494" i="2"/>
  <c r="AL494" i="2"/>
  <c r="AT491" i="2"/>
  <c r="AS491" i="2"/>
  <c r="AR491" i="2"/>
  <c r="AQ491" i="2"/>
  <c r="AP491" i="2"/>
  <c r="AO491" i="2"/>
  <c r="AN491" i="2"/>
  <c r="AM491" i="2"/>
  <c r="AL491" i="2"/>
  <c r="AT462" i="2"/>
  <c r="AS462" i="2"/>
  <c r="AR462" i="2"/>
  <c r="AQ462" i="2"/>
  <c r="AP462" i="2"/>
  <c r="AO462" i="2"/>
  <c r="AN462" i="2"/>
  <c r="AM462" i="2"/>
  <c r="AL462" i="2"/>
  <c r="AT459" i="2"/>
  <c r="AS459" i="2"/>
  <c r="AR459" i="2"/>
  <c r="AQ459" i="2"/>
  <c r="AP459" i="2"/>
  <c r="AO459" i="2"/>
  <c r="AN459" i="2"/>
  <c r="AM459" i="2"/>
  <c r="AL459" i="2"/>
  <c r="AT430" i="2"/>
  <c r="AS430" i="2"/>
  <c r="AR430" i="2"/>
  <c r="AQ430" i="2"/>
  <c r="AP430" i="2"/>
  <c r="AO430" i="2"/>
  <c r="AN430" i="2"/>
  <c r="AM430" i="2"/>
  <c r="AL430" i="2"/>
  <c r="AQ579" i="2"/>
  <c r="AP579" i="2"/>
  <c r="AO579" i="2"/>
  <c r="AN579" i="2"/>
  <c r="AM579" i="2"/>
  <c r="AL579" i="2"/>
  <c r="AQ571" i="2"/>
  <c r="AP571" i="2"/>
  <c r="AO571" i="2"/>
  <c r="AN571" i="2"/>
  <c r="AM571" i="2"/>
  <c r="AL571" i="2"/>
  <c r="AQ563" i="2"/>
  <c r="AP563" i="2"/>
  <c r="AO563" i="2"/>
  <c r="AN563" i="2"/>
  <c r="AM563" i="2"/>
  <c r="AL563" i="2"/>
  <c r="AQ558" i="2"/>
  <c r="AP558" i="2"/>
  <c r="AO558" i="2"/>
  <c r="AN558" i="2"/>
  <c r="AM558" i="2"/>
  <c r="AL558" i="2"/>
  <c r="AQ555" i="2"/>
  <c r="AP555" i="2"/>
  <c r="AO555" i="2"/>
  <c r="AN555" i="2"/>
  <c r="AM555" i="2"/>
  <c r="AL555" i="2"/>
  <c r="AQ550" i="2"/>
  <c r="AP550" i="2"/>
  <c r="AO550" i="2"/>
  <c r="AN550" i="2"/>
  <c r="AM550" i="2"/>
  <c r="AL550" i="2"/>
  <c r="AQ547" i="2"/>
  <c r="AP547" i="2"/>
  <c r="AO547" i="2"/>
  <c r="AN547" i="2"/>
  <c r="AM547" i="2"/>
  <c r="AL547" i="2"/>
  <c r="AQ542" i="2"/>
  <c r="AP542" i="2"/>
  <c r="AO542" i="2"/>
  <c r="AN542" i="2"/>
  <c r="AM542" i="2"/>
  <c r="AL542" i="2"/>
  <c r="AQ539" i="2"/>
  <c r="AP539" i="2"/>
  <c r="AO539" i="2"/>
  <c r="AN539" i="2"/>
  <c r="AM539" i="2"/>
  <c r="AL539" i="2"/>
  <c r="AQ534" i="2"/>
  <c r="AP534" i="2"/>
  <c r="AO534" i="2"/>
  <c r="AN534" i="2"/>
  <c r="AM534" i="2"/>
  <c r="AL534" i="2"/>
  <c r="AQ531" i="2"/>
  <c r="AP531" i="2"/>
  <c r="AO531" i="2"/>
  <c r="AN531" i="2"/>
  <c r="AM531" i="2"/>
  <c r="AL531" i="2"/>
  <c r="AQ526" i="2"/>
  <c r="AP526" i="2"/>
  <c r="AO526" i="2"/>
  <c r="AN526" i="2"/>
  <c r="AM526" i="2"/>
  <c r="AL526" i="2"/>
  <c r="AT526" i="2"/>
  <c r="AS526" i="2"/>
  <c r="AR526" i="2"/>
  <c r="AT525" i="2"/>
  <c r="AS525" i="2"/>
  <c r="AR525" i="2"/>
  <c r="AQ525" i="2"/>
  <c r="AP525" i="2"/>
  <c r="AO525" i="2"/>
  <c r="AN525" i="2"/>
  <c r="AM525" i="2"/>
  <c r="AL525" i="2"/>
  <c r="AT521" i="2"/>
  <c r="AS521" i="2"/>
  <c r="AR521" i="2"/>
  <c r="AQ521" i="2"/>
  <c r="AP521" i="2"/>
  <c r="AO521" i="2"/>
  <c r="AN521" i="2"/>
  <c r="AM521" i="2"/>
  <c r="AL521" i="2"/>
  <c r="AT513" i="2"/>
  <c r="AS513" i="2"/>
  <c r="AR513" i="2"/>
  <c r="AQ513" i="2"/>
  <c r="AP513" i="2"/>
  <c r="AO513" i="2"/>
  <c r="AN513" i="2"/>
  <c r="AM513" i="2"/>
  <c r="AL513" i="2"/>
  <c r="AT505" i="2"/>
  <c r="AS505" i="2"/>
  <c r="AR505" i="2"/>
  <c r="AQ505" i="2"/>
  <c r="AP505" i="2"/>
  <c r="AO505" i="2"/>
  <c r="AN505" i="2"/>
  <c r="AM505" i="2"/>
  <c r="AL505" i="2"/>
  <c r="AT497" i="2"/>
  <c r="AS497" i="2"/>
  <c r="AR497" i="2"/>
  <c r="AQ497" i="2"/>
  <c r="AP497" i="2"/>
  <c r="AO497" i="2"/>
  <c r="AN497" i="2"/>
  <c r="AM497" i="2"/>
  <c r="AL497" i="2"/>
  <c r="AT489" i="2"/>
  <c r="AS489" i="2"/>
  <c r="AR489" i="2"/>
  <c r="AQ489" i="2"/>
  <c r="AP489" i="2"/>
  <c r="AO489" i="2"/>
  <c r="AN489" i="2"/>
  <c r="AM489" i="2"/>
  <c r="AL489" i="2"/>
  <c r="AT481" i="2"/>
  <c r="AS481" i="2"/>
  <c r="AR481" i="2"/>
  <c r="AQ481" i="2"/>
  <c r="AP481" i="2"/>
  <c r="AO481" i="2"/>
  <c r="AN481" i="2"/>
  <c r="AM481" i="2"/>
  <c r="AL481" i="2"/>
  <c r="AT473" i="2"/>
  <c r="AS473" i="2"/>
  <c r="AR473" i="2"/>
  <c r="AQ473" i="2"/>
  <c r="AP473" i="2"/>
  <c r="AO473" i="2"/>
  <c r="AN473" i="2"/>
  <c r="AM473" i="2"/>
  <c r="AL473" i="2"/>
  <c r="AT465" i="2"/>
  <c r="AS465" i="2"/>
  <c r="AR465" i="2"/>
  <c r="AQ465" i="2"/>
  <c r="AP465" i="2"/>
  <c r="AO465" i="2"/>
  <c r="AN465" i="2"/>
  <c r="AM465" i="2"/>
  <c r="AL465" i="2"/>
  <c r="AT457" i="2"/>
  <c r="AS457" i="2"/>
  <c r="AR457" i="2"/>
  <c r="AQ457" i="2"/>
  <c r="AP457" i="2"/>
  <c r="AO457" i="2"/>
  <c r="AN457" i="2"/>
  <c r="AM457" i="2"/>
  <c r="AL457" i="2"/>
  <c r="AQ449" i="2"/>
  <c r="AP449" i="2"/>
  <c r="AO449" i="2"/>
  <c r="AN449" i="2"/>
  <c r="AM449" i="2"/>
  <c r="AL449" i="2"/>
  <c r="AT449" i="2"/>
  <c r="AS449" i="2"/>
  <c r="AR449" i="2"/>
  <c r="AT441" i="2"/>
  <c r="AS441" i="2"/>
  <c r="AR441" i="2"/>
  <c r="AQ441" i="2"/>
  <c r="AP441" i="2"/>
  <c r="AO441" i="2"/>
  <c r="AN441" i="2"/>
  <c r="AM441" i="2"/>
  <c r="AL441" i="2"/>
  <c r="AT433" i="2"/>
  <c r="AS433" i="2"/>
  <c r="AR433" i="2"/>
  <c r="AQ433" i="2"/>
  <c r="AP433" i="2"/>
  <c r="AO433" i="2"/>
  <c r="AN433" i="2"/>
  <c r="AM433" i="2"/>
  <c r="AL433" i="2"/>
  <c r="AR579" i="2"/>
  <c r="AR571" i="2"/>
  <c r="AR563" i="2"/>
  <c r="AR558" i="2"/>
  <c r="AR557" i="2"/>
  <c r="AQ557" i="2"/>
  <c r="AP557" i="2"/>
  <c r="AO557" i="2"/>
  <c r="AN557" i="2"/>
  <c r="AM557" i="2"/>
  <c r="AL557" i="2"/>
  <c r="AR555" i="2"/>
  <c r="AR552" i="2"/>
  <c r="AQ552" i="2"/>
  <c r="AP552" i="2"/>
  <c r="AO552" i="2"/>
  <c r="AN552" i="2"/>
  <c r="AM552" i="2"/>
  <c r="AL552" i="2"/>
  <c r="AR550" i="2"/>
  <c r="AR549" i="2"/>
  <c r="AQ549" i="2"/>
  <c r="AP549" i="2"/>
  <c r="AO549" i="2"/>
  <c r="AN549" i="2"/>
  <c r="AM549" i="2"/>
  <c r="AL549" i="2"/>
  <c r="AR547" i="2"/>
  <c r="AR544" i="2"/>
  <c r="AQ544" i="2"/>
  <c r="AP544" i="2"/>
  <c r="AO544" i="2"/>
  <c r="AN544" i="2"/>
  <c r="AM544" i="2"/>
  <c r="AL544" i="2"/>
  <c r="AR542" i="2"/>
  <c r="AR541" i="2"/>
  <c r="AQ541" i="2"/>
  <c r="AP541" i="2"/>
  <c r="AO541" i="2"/>
  <c r="AN541" i="2"/>
  <c r="AM541" i="2"/>
  <c r="AL541" i="2"/>
  <c r="AR539" i="2"/>
  <c r="AR536" i="2"/>
  <c r="AQ536" i="2"/>
  <c r="AP536" i="2"/>
  <c r="AO536" i="2"/>
  <c r="AN536" i="2"/>
  <c r="AM536" i="2"/>
  <c r="AL536" i="2"/>
  <c r="AR534" i="2"/>
  <c r="AR533" i="2"/>
  <c r="AQ533" i="2"/>
  <c r="AP533" i="2"/>
  <c r="AO533" i="2"/>
  <c r="AN533" i="2"/>
  <c r="AM533" i="2"/>
  <c r="AL533" i="2"/>
  <c r="AR531" i="2"/>
  <c r="AR528" i="2"/>
  <c r="AQ528" i="2"/>
  <c r="AP528" i="2"/>
  <c r="AO528" i="2"/>
  <c r="AN528" i="2"/>
  <c r="AM528" i="2"/>
  <c r="AL528" i="2"/>
  <c r="AT516" i="2"/>
  <c r="AS516" i="2"/>
  <c r="AR516" i="2"/>
  <c r="AQ516" i="2"/>
  <c r="AP516" i="2"/>
  <c r="AO516" i="2"/>
  <c r="AN516" i="2"/>
  <c r="AM516" i="2"/>
  <c r="AL516" i="2"/>
  <c r="AQ508" i="2"/>
  <c r="AP508" i="2"/>
  <c r="AO508" i="2"/>
  <c r="AN508" i="2"/>
  <c r="AM508" i="2"/>
  <c r="AL508" i="2"/>
  <c r="AT508" i="2"/>
  <c r="AS508" i="2"/>
  <c r="AT500" i="2"/>
  <c r="AS500" i="2"/>
  <c r="AR500" i="2"/>
  <c r="AQ500" i="2"/>
  <c r="AP500" i="2"/>
  <c r="AO500" i="2"/>
  <c r="AN500" i="2"/>
  <c r="AM500" i="2"/>
  <c r="AL500" i="2"/>
  <c r="AT492" i="2"/>
  <c r="AS492" i="2"/>
  <c r="AR492" i="2"/>
  <c r="AQ492" i="2"/>
  <c r="AP492" i="2"/>
  <c r="AO492" i="2"/>
  <c r="AN492" i="2"/>
  <c r="AM492" i="2"/>
  <c r="AL492" i="2"/>
  <c r="AT484" i="2"/>
  <c r="AS484" i="2"/>
  <c r="AR484" i="2"/>
  <c r="AQ484" i="2"/>
  <c r="AP484" i="2"/>
  <c r="AO484" i="2"/>
  <c r="AN484" i="2"/>
  <c r="AM484" i="2"/>
  <c r="AL484" i="2"/>
  <c r="AT476" i="2"/>
  <c r="AS476" i="2"/>
  <c r="AR476" i="2"/>
  <c r="AQ476" i="2"/>
  <c r="AP476" i="2"/>
  <c r="AO476" i="2"/>
  <c r="AN476" i="2"/>
  <c r="AM476" i="2"/>
  <c r="AL476" i="2"/>
  <c r="AT468" i="2"/>
  <c r="AS468" i="2"/>
  <c r="AR468" i="2"/>
  <c r="AQ468" i="2"/>
  <c r="AP468" i="2"/>
  <c r="AO468" i="2"/>
  <c r="AN468" i="2"/>
  <c r="AM468" i="2"/>
  <c r="AL468" i="2"/>
  <c r="AT460" i="2"/>
  <c r="AS460" i="2"/>
  <c r="AR460" i="2"/>
  <c r="AQ460" i="2"/>
  <c r="AP460" i="2"/>
  <c r="AO460" i="2"/>
  <c r="AN460" i="2"/>
  <c r="AM460" i="2"/>
  <c r="AL460" i="2"/>
  <c r="AT452" i="2"/>
  <c r="AS452" i="2"/>
  <c r="AR452" i="2"/>
  <c r="AQ452" i="2"/>
  <c r="AP452" i="2"/>
  <c r="AO452" i="2"/>
  <c r="AN452" i="2"/>
  <c r="AM452" i="2"/>
  <c r="AL452" i="2"/>
  <c r="AT444" i="2"/>
  <c r="AS444" i="2"/>
  <c r="AR444" i="2"/>
  <c r="AQ444" i="2"/>
  <c r="AP444" i="2"/>
  <c r="AO444" i="2"/>
  <c r="AN444" i="2"/>
  <c r="AM444" i="2"/>
  <c r="AL444" i="2"/>
  <c r="AT436" i="2"/>
  <c r="AS436" i="2"/>
  <c r="AR436" i="2"/>
  <c r="AQ436" i="2"/>
  <c r="AP436" i="2"/>
  <c r="AO436" i="2"/>
  <c r="AN436" i="2"/>
  <c r="AM436" i="2"/>
  <c r="AL436" i="2"/>
  <c r="AR379" i="2"/>
  <c r="AQ379" i="2"/>
  <c r="AP379" i="2"/>
  <c r="AO379" i="2"/>
  <c r="AN379" i="2"/>
  <c r="AM379" i="2"/>
  <c r="AL379" i="2"/>
  <c r="AT379" i="2"/>
  <c r="AS379" i="2"/>
  <c r="AS343" i="2"/>
  <c r="AR343" i="2"/>
  <c r="AQ343" i="2"/>
  <c r="AP343" i="2"/>
  <c r="AO343" i="2"/>
  <c r="AN343" i="2"/>
  <c r="AM343" i="2"/>
  <c r="AL343" i="2"/>
  <c r="AT343" i="2"/>
  <c r="AS583" i="2"/>
  <c r="AR583" i="2"/>
  <c r="AQ583" i="2"/>
  <c r="AP583" i="2"/>
  <c r="AO583" i="2"/>
  <c r="AN583" i="2"/>
  <c r="AM583" i="2"/>
  <c r="AL583" i="2"/>
  <c r="AS582" i="2"/>
  <c r="AR582" i="2"/>
  <c r="AQ582" i="2"/>
  <c r="AP582" i="2"/>
  <c r="AO582" i="2"/>
  <c r="AN582" i="2"/>
  <c r="AM582" i="2"/>
  <c r="AL582" i="2"/>
  <c r="AS579" i="2"/>
  <c r="AS577" i="2"/>
  <c r="AR577" i="2"/>
  <c r="AQ577" i="2"/>
  <c r="AP577" i="2"/>
  <c r="AO577" i="2"/>
  <c r="AN577" i="2"/>
  <c r="AM577" i="2"/>
  <c r="AL577" i="2"/>
  <c r="AS575" i="2"/>
  <c r="AR575" i="2"/>
  <c r="AQ575" i="2"/>
  <c r="AP575" i="2"/>
  <c r="AO575" i="2"/>
  <c r="AN575" i="2"/>
  <c r="AM575" i="2"/>
  <c r="AL575" i="2"/>
  <c r="AS574" i="2"/>
  <c r="AR574" i="2"/>
  <c r="AQ574" i="2"/>
  <c r="AP574" i="2"/>
  <c r="AO574" i="2"/>
  <c r="AN574" i="2"/>
  <c r="AM574" i="2"/>
  <c r="AL574" i="2"/>
  <c r="AS571" i="2"/>
  <c r="AS569" i="2"/>
  <c r="AR569" i="2"/>
  <c r="AQ569" i="2"/>
  <c r="AP569" i="2"/>
  <c r="AO569" i="2"/>
  <c r="AN569" i="2"/>
  <c r="AM569" i="2"/>
  <c r="AL569" i="2"/>
  <c r="AS567" i="2"/>
  <c r="AR567" i="2"/>
  <c r="AQ567" i="2"/>
  <c r="AP567" i="2"/>
  <c r="AO567" i="2"/>
  <c r="AN567" i="2"/>
  <c r="AM567" i="2"/>
  <c r="AL567" i="2"/>
  <c r="AS566" i="2"/>
  <c r="AR566" i="2"/>
  <c r="AQ566" i="2"/>
  <c r="AP566" i="2"/>
  <c r="AO566" i="2"/>
  <c r="AN566" i="2"/>
  <c r="AM566" i="2"/>
  <c r="AL566" i="2"/>
  <c r="AS563" i="2"/>
  <c r="AS561" i="2"/>
  <c r="AR561" i="2"/>
  <c r="AQ561" i="2"/>
  <c r="AP561" i="2"/>
  <c r="AO561" i="2"/>
  <c r="AN561" i="2"/>
  <c r="AM561" i="2"/>
  <c r="AL561" i="2"/>
  <c r="AT519" i="2"/>
  <c r="AS519" i="2"/>
  <c r="AR519" i="2"/>
  <c r="AQ519" i="2"/>
  <c r="AP519" i="2"/>
  <c r="AO519" i="2"/>
  <c r="AN519" i="2"/>
  <c r="AM519" i="2"/>
  <c r="AL519" i="2"/>
  <c r="AT511" i="2"/>
  <c r="AS511" i="2"/>
  <c r="AR511" i="2"/>
  <c r="AQ511" i="2"/>
  <c r="AP511" i="2"/>
  <c r="AO511" i="2"/>
  <c r="AN511" i="2"/>
  <c r="AM511" i="2"/>
  <c r="AL511" i="2"/>
  <c r="AT503" i="2"/>
  <c r="AS503" i="2"/>
  <c r="AR503" i="2"/>
  <c r="AQ503" i="2"/>
  <c r="AP503" i="2"/>
  <c r="AO503" i="2"/>
  <c r="AN503" i="2"/>
  <c r="AM503" i="2"/>
  <c r="AL503" i="2"/>
  <c r="AT495" i="2"/>
  <c r="AS495" i="2"/>
  <c r="AR495" i="2"/>
  <c r="AQ495" i="2"/>
  <c r="AP495" i="2"/>
  <c r="AO495" i="2"/>
  <c r="AN495" i="2"/>
  <c r="AM495" i="2"/>
  <c r="AL495" i="2"/>
  <c r="AT487" i="2"/>
  <c r="AS487" i="2"/>
  <c r="AR487" i="2"/>
  <c r="AQ487" i="2"/>
  <c r="AP487" i="2"/>
  <c r="AO487" i="2"/>
  <c r="AN487" i="2"/>
  <c r="AM487" i="2"/>
  <c r="AL487" i="2"/>
  <c r="AT479" i="2"/>
  <c r="AS479" i="2"/>
  <c r="AR479" i="2"/>
  <c r="AQ479" i="2"/>
  <c r="AP479" i="2"/>
  <c r="AO479" i="2"/>
  <c r="AN479" i="2"/>
  <c r="AM479" i="2"/>
  <c r="AL479" i="2"/>
  <c r="AT471" i="2"/>
  <c r="AS471" i="2"/>
  <c r="AR471" i="2"/>
  <c r="AQ471" i="2"/>
  <c r="AP471" i="2"/>
  <c r="AO471" i="2"/>
  <c r="AN471" i="2"/>
  <c r="AM471" i="2"/>
  <c r="AL471" i="2"/>
  <c r="AT463" i="2"/>
  <c r="AS463" i="2"/>
  <c r="AR463" i="2"/>
  <c r="AQ463" i="2"/>
  <c r="AP463" i="2"/>
  <c r="AO463" i="2"/>
  <c r="AN463" i="2"/>
  <c r="AM463" i="2"/>
  <c r="AL463" i="2"/>
  <c r="AT455" i="2"/>
  <c r="AS455" i="2"/>
  <c r="AR455" i="2"/>
  <c r="AQ455" i="2"/>
  <c r="AP455" i="2"/>
  <c r="AO455" i="2"/>
  <c r="AN455" i="2"/>
  <c r="AM455" i="2"/>
  <c r="AL455" i="2"/>
  <c r="AT447" i="2"/>
  <c r="AS447" i="2"/>
  <c r="AR447" i="2"/>
  <c r="AQ447" i="2"/>
  <c r="AP447" i="2"/>
  <c r="AO447" i="2"/>
  <c r="AN447" i="2"/>
  <c r="AM447" i="2"/>
  <c r="AL447" i="2"/>
  <c r="AQ439" i="2"/>
  <c r="AP439" i="2"/>
  <c r="AO439" i="2"/>
  <c r="AN439" i="2"/>
  <c r="AM439" i="2"/>
  <c r="AL439" i="2"/>
  <c r="AT439" i="2"/>
  <c r="AS439" i="2"/>
  <c r="AT431" i="2"/>
  <c r="AS431" i="2"/>
  <c r="AR431" i="2"/>
  <c r="AQ431" i="2"/>
  <c r="AP431" i="2"/>
  <c r="AO431" i="2"/>
  <c r="AN431" i="2"/>
  <c r="AM431" i="2"/>
  <c r="AL431" i="2"/>
  <c r="AT403" i="2"/>
  <c r="AS403" i="2"/>
  <c r="AR403" i="2"/>
  <c r="AQ403" i="2"/>
  <c r="AP403" i="2"/>
  <c r="AO403" i="2"/>
  <c r="AN403" i="2"/>
  <c r="AM403" i="2"/>
  <c r="AL403" i="2"/>
  <c r="AT351" i="2"/>
  <c r="AS351" i="2"/>
  <c r="AR351" i="2"/>
  <c r="AQ351" i="2"/>
  <c r="AP351" i="2"/>
  <c r="AO351" i="2"/>
  <c r="AN351" i="2"/>
  <c r="AM351" i="2"/>
  <c r="AL351" i="2"/>
  <c r="AT584" i="2"/>
  <c r="AS584" i="2"/>
  <c r="AR584" i="2"/>
  <c r="AQ584" i="2"/>
  <c r="AP584" i="2"/>
  <c r="AO584" i="2"/>
  <c r="AN584" i="2"/>
  <c r="AM584" i="2"/>
  <c r="AL584" i="2"/>
  <c r="AT583" i="2"/>
  <c r="AT582" i="2"/>
  <c r="AT581" i="2"/>
  <c r="AS581" i="2"/>
  <c r="AR581" i="2"/>
  <c r="AQ581" i="2"/>
  <c r="AP581" i="2"/>
  <c r="AO581" i="2"/>
  <c r="AN581" i="2"/>
  <c r="AM581" i="2"/>
  <c r="AL581" i="2"/>
  <c r="AT580" i="2"/>
  <c r="AS580" i="2"/>
  <c r="AR580" i="2"/>
  <c r="AQ580" i="2"/>
  <c r="AP580" i="2"/>
  <c r="AO580" i="2"/>
  <c r="AN580" i="2"/>
  <c r="AM580" i="2"/>
  <c r="AL580" i="2"/>
  <c r="AT579" i="2"/>
  <c r="AT578" i="2"/>
  <c r="AS578" i="2"/>
  <c r="AR578" i="2"/>
  <c r="AQ578" i="2"/>
  <c r="AP578" i="2"/>
  <c r="AO578" i="2"/>
  <c r="AN578" i="2"/>
  <c r="AM578" i="2"/>
  <c r="AL578" i="2"/>
  <c r="AT577" i="2"/>
  <c r="AT576" i="2"/>
  <c r="AS576" i="2"/>
  <c r="AR576" i="2"/>
  <c r="AQ576" i="2"/>
  <c r="AP576" i="2"/>
  <c r="AO576" i="2"/>
  <c r="AN576" i="2"/>
  <c r="AM576" i="2"/>
  <c r="AL576" i="2"/>
  <c r="AT575" i="2"/>
  <c r="AT574" i="2"/>
  <c r="AT573" i="2"/>
  <c r="AS573" i="2"/>
  <c r="AR573" i="2"/>
  <c r="AQ573" i="2"/>
  <c r="AP573" i="2"/>
  <c r="AO573" i="2"/>
  <c r="AN573" i="2"/>
  <c r="AM573" i="2"/>
  <c r="AL573" i="2"/>
  <c r="AT572" i="2"/>
  <c r="AS572" i="2"/>
  <c r="AR572" i="2"/>
  <c r="AQ572" i="2"/>
  <c r="AP572" i="2"/>
  <c r="AO572" i="2"/>
  <c r="AN572" i="2"/>
  <c r="AM572" i="2"/>
  <c r="AL572" i="2"/>
  <c r="AT571" i="2"/>
  <c r="AT570" i="2"/>
  <c r="AS570" i="2"/>
  <c r="AR570" i="2"/>
  <c r="AQ570" i="2"/>
  <c r="AP570" i="2"/>
  <c r="AO570" i="2"/>
  <c r="AN570" i="2"/>
  <c r="AM570" i="2"/>
  <c r="AL570" i="2"/>
  <c r="AT569" i="2"/>
  <c r="AT568" i="2"/>
  <c r="AS568" i="2"/>
  <c r="AR568" i="2"/>
  <c r="AQ568" i="2"/>
  <c r="AP568" i="2"/>
  <c r="AO568" i="2"/>
  <c r="AN568" i="2"/>
  <c r="AM568" i="2"/>
  <c r="AL568" i="2"/>
  <c r="AT567" i="2"/>
  <c r="AT566" i="2"/>
  <c r="AT565" i="2"/>
  <c r="AS565" i="2"/>
  <c r="AR565" i="2"/>
  <c r="AQ565" i="2"/>
  <c r="AP565" i="2"/>
  <c r="AO565" i="2"/>
  <c r="AN565" i="2"/>
  <c r="AM565" i="2"/>
  <c r="AL565" i="2"/>
  <c r="AT564" i="2"/>
  <c r="AS564" i="2"/>
  <c r="AR564" i="2"/>
  <c r="AQ564" i="2"/>
  <c r="AP564" i="2"/>
  <c r="AO564" i="2"/>
  <c r="AN564" i="2"/>
  <c r="AM564" i="2"/>
  <c r="AL564" i="2"/>
  <c r="AT563" i="2"/>
  <c r="AT562" i="2"/>
  <c r="AS562" i="2"/>
  <c r="AR562" i="2"/>
  <c r="AQ562" i="2"/>
  <c r="AP562" i="2"/>
  <c r="AO562" i="2"/>
  <c r="AN562" i="2"/>
  <c r="AM562" i="2"/>
  <c r="AL562" i="2"/>
  <c r="AT561" i="2"/>
  <c r="AT560" i="2"/>
  <c r="AS560" i="2"/>
  <c r="AR560" i="2"/>
  <c r="AQ560" i="2"/>
  <c r="AP560" i="2"/>
  <c r="AO560" i="2"/>
  <c r="AN560" i="2"/>
  <c r="AM560" i="2"/>
  <c r="AL560" i="2"/>
  <c r="AT559" i="2"/>
  <c r="AS559" i="2"/>
  <c r="AR559" i="2"/>
  <c r="AQ559" i="2"/>
  <c r="AP559" i="2"/>
  <c r="AO559" i="2"/>
  <c r="AN559" i="2"/>
  <c r="AM559" i="2"/>
  <c r="AL559" i="2"/>
  <c r="AT558" i="2"/>
  <c r="AS558" i="2"/>
  <c r="AT557" i="2"/>
  <c r="AS557" i="2"/>
  <c r="AT556" i="2"/>
  <c r="AS556" i="2"/>
  <c r="AR556" i="2"/>
  <c r="AQ556" i="2"/>
  <c r="AP556" i="2"/>
  <c r="AO556" i="2"/>
  <c r="AN556" i="2"/>
  <c r="AM556" i="2"/>
  <c r="AL556" i="2"/>
  <c r="AT555" i="2"/>
  <c r="AS555" i="2"/>
  <c r="AT554" i="2"/>
  <c r="AS554" i="2"/>
  <c r="AR554" i="2"/>
  <c r="AQ554" i="2"/>
  <c r="AP554" i="2"/>
  <c r="AO554" i="2"/>
  <c r="AN554" i="2"/>
  <c r="AM554" i="2"/>
  <c r="AL554" i="2"/>
  <c r="AT553" i="2"/>
  <c r="AS553" i="2"/>
  <c r="AR553" i="2"/>
  <c r="AQ553" i="2"/>
  <c r="AP553" i="2"/>
  <c r="AO553" i="2"/>
  <c r="AN553" i="2"/>
  <c r="AM553" i="2"/>
  <c r="AL553" i="2"/>
  <c r="AT552" i="2"/>
  <c r="AS552" i="2"/>
  <c r="AT551" i="2"/>
  <c r="AS551" i="2"/>
  <c r="AR551" i="2"/>
  <c r="AQ551" i="2"/>
  <c r="AP551" i="2"/>
  <c r="AO551" i="2"/>
  <c r="AN551" i="2"/>
  <c r="AM551" i="2"/>
  <c r="AL551" i="2"/>
  <c r="AT550" i="2"/>
  <c r="AS550" i="2"/>
  <c r="AT549" i="2"/>
  <c r="AS549" i="2"/>
  <c r="AT548" i="2"/>
  <c r="AS548" i="2"/>
  <c r="AR548" i="2"/>
  <c r="AQ548" i="2"/>
  <c r="AP548" i="2"/>
  <c r="AO548" i="2"/>
  <c r="AN548" i="2"/>
  <c r="AM548" i="2"/>
  <c r="AL548" i="2"/>
  <c r="AT547" i="2"/>
  <c r="AS547" i="2"/>
  <c r="AT546" i="2"/>
  <c r="AS546" i="2"/>
  <c r="AR546" i="2"/>
  <c r="AQ546" i="2"/>
  <c r="AP546" i="2"/>
  <c r="AO546" i="2"/>
  <c r="AN546" i="2"/>
  <c r="AM546" i="2"/>
  <c r="AL546" i="2"/>
  <c r="AT545" i="2"/>
  <c r="AS545" i="2"/>
  <c r="AR545" i="2"/>
  <c r="AQ545" i="2"/>
  <c r="AP545" i="2"/>
  <c r="AO545" i="2"/>
  <c r="AN545" i="2"/>
  <c r="AM545" i="2"/>
  <c r="AL545" i="2"/>
  <c r="AT544" i="2"/>
  <c r="AS544" i="2"/>
  <c r="AT543" i="2"/>
  <c r="AS543" i="2"/>
  <c r="AR543" i="2"/>
  <c r="AQ543" i="2"/>
  <c r="AP543" i="2"/>
  <c r="AO543" i="2"/>
  <c r="AN543" i="2"/>
  <c r="AM543" i="2"/>
  <c r="AL543" i="2"/>
  <c r="AT542" i="2"/>
  <c r="AS542" i="2"/>
  <c r="AT541" i="2"/>
  <c r="AS541" i="2"/>
  <c r="AT540" i="2"/>
  <c r="AS540" i="2"/>
  <c r="AR540" i="2"/>
  <c r="AQ540" i="2"/>
  <c r="AP540" i="2"/>
  <c r="AO540" i="2"/>
  <c r="AN540" i="2"/>
  <c r="AM540" i="2"/>
  <c r="AL540" i="2"/>
  <c r="AT539" i="2"/>
  <c r="AS539" i="2"/>
  <c r="AT538" i="2"/>
  <c r="AS538" i="2"/>
  <c r="AR538" i="2"/>
  <c r="AQ538" i="2"/>
  <c r="AP538" i="2"/>
  <c r="AO538" i="2"/>
  <c r="AN538" i="2"/>
  <c r="AM538" i="2"/>
  <c r="AL538" i="2"/>
  <c r="AT537" i="2"/>
  <c r="AS537" i="2"/>
  <c r="AR537" i="2"/>
  <c r="AQ537" i="2"/>
  <c r="AP537" i="2"/>
  <c r="AO537" i="2"/>
  <c r="AN537" i="2"/>
  <c r="AM537" i="2"/>
  <c r="AL537" i="2"/>
  <c r="AT536" i="2"/>
  <c r="AS536" i="2"/>
  <c r="AT535" i="2"/>
  <c r="AS535" i="2"/>
  <c r="AR535" i="2"/>
  <c r="AQ535" i="2"/>
  <c r="AP535" i="2"/>
  <c r="AO535" i="2"/>
  <c r="AN535" i="2"/>
  <c r="AM535" i="2"/>
  <c r="AL535" i="2"/>
  <c r="AT534" i="2"/>
  <c r="AS534" i="2"/>
  <c r="AT533" i="2"/>
  <c r="AS533" i="2"/>
  <c r="AT532" i="2"/>
  <c r="AS532" i="2"/>
  <c r="AR532" i="2"/>
  <c r="AQ532" i="2"/>
  <c r="AP532" i="2"/>
  <c r="AO532" i="2"/>
  <c r="AN532" i="2"/>
  <c r="AM532" i="2"/>
  <c r="AL532" i="2"/>
  <c r="AT531" i="2"/>
  <c r="AS531" i="2"/>
  <c r="AT530" i="2"/>
  <c r="AS530" i="2"/>
  <c r="AR530" i="2"/>
  <c r="AQ530" i="2"/>
  <c r="AP530" i="2"/>
  <c r="AO530" i="2"/>
  <c r="AN530" i="2"/>
  <c r="AM530" i="2"/>
  <c r="AL530" i="2"/>
  <c r="AT529" i="2"/>
  <c r="AS529" i="2"/>
  <c r="AR529" i="2"/>
  <c r="AQ529" i="2"/>
  <c r="AP529" i="2"/>
  <c r="AO529" i="2"/>
  <c r="AN529" i="2"/>
  <c r="AM529" i="2"/>
  <c r="AL529" i="2"/>
  <c r="AT528" i="2"/>
  <c r="AS528" i="2"/>
  <c r="AT527" i="2"/>
  <c r="AS527" i="2"/>
  <c r="AR527" i="2"/>
  <c r="AQ527" i="2"/>
  <c r="AP527" i="2"/>
  <c r="AO527" i="2"/>
  <c r="AN527" i="2"/>
  <c r="AM527" i="2"/>
  <c r="AL527" i="2"/>
  <c r="AT522" i="2"/>
  <c r="AS522" i="2"/>
  <c r="AR522" i="2"/>
  <c r="AQ522" i="2"/>
  <c r="AP522" i="2"/>
  <c r="AO522" i="2"/>
  <c r="AN522" i="2"/>
  <c r="AM522" i="2"/>
  <c r="AL522" i="2"/>
  <c r="AT514" i="2"/>
  <c r="AS514" i="2"/>
  <c r="AR514" i="2"/>
  <c r="AQ514" i="2"/>
  <c r="AP514" i="2"/>
  <c r="AO514" i="2"/>
  <c r="AN514" i="2"/>
  <c r="AM514" i="2"/>
  <c r="AL514" i="2"/>
  <c r="AT506" i="2"/>
  <c r="AS506" i="2"/>
  <c r="AR506" i="2"/>
  <c r="AQ506" i="2"/>
  <c r="AP506" i="2"/>
  <c r="AO506" i="2"/>
  <c r="AN506" i="2"/>
  <c r="AM506" i="2"/>
  <c r="AL506" i="2"/>
  <c r="AQ498" i="2"/>
  <c r="AP498" i="2"/>
  <c r="AO498" i="2"/>
  <c r="AN498" i="2"/>
  <c r="AM498" i="2"/>
  <c r="AL498" i="2"/>
  <c r="AT498" i="2"/>
  <c r="AS498" i="2"/>
  <c r="AR498" i="2"/>
  <c r="AT490" i="2"/>
  <c r="AS490" i="2"/>
  <c r="AR490" i="2"/>
  <c r="AQ490" i="2"/>
  <c r="AP490" i="2"/>
  <c r="AO490" i="2"/>
  <c r="AN490" i="2"/>
  <c r="AM490" i="2"/>
  <c r="AL490" i="2"/>
  <c r="AT482" i="2"/>
  <c r="AS482" i="2"/>
  <c r="AR482" i="2"/>
  <c r="AQ482" i="2"/>
  <c r="AP482" i="2"/>
  <c r="AO482" i="2"/>
  <c r="AN482" i="2"/>
  <c r="AM482" i="2"/>
  <c r="AL482" i="2"/>
  <c r="AT474" i="2"/>
  <c r="AS474" i="2"/>
  <c r="AR474" i="2"/>
  <c r="AQ474" i="2"/>
  <c r="AP474" i="2"/>
  <c r="AO474" i="2"/>
  <c r="AN474" i="2"/>
  <c r="AM474" i="2"/>
  <c r="AL474" i="2"/>
  <c r="AQ466" i="2"/>
  <c r="AP466" i="2"/>
  <c r="AO466" i="2"/>
  <c r="AN466" i="2"/>
  <c r="AM466" i="2"/>
  <c r="AL466" i="2"/>
  <c r="AT466" i="2"/>
  <c r="AS466" i="2"/>
  <c r="AR466" i="2"/>
  <c r="AT458" i="2"/>
  <c r="AS458" i="2"/>
  <c r="AR458" i="2"/>
  <c r="AQ458" i="2"/>
  <c r="AP458" i="2"/>
  <c r="AO458" i="2"/>
  <c r="AN458" i="2"/>
  <c r="AM458" i="2"/>
  <c r="AL458" i="2"/>
  <c r="AT450" i="2"/>
  <c r="AS450" i="2"/>
  <c r="AR450" i="2"/>
  <c r="AQ450" i="2"/>
  <c r="AP450" i="2"/>
  <c r="AO450" i="2"/>
  <c r="AN450" i="2"/>
  <c r="AM450" i="2"/>
  <c r="AL450" i="2"/>
  <c r="AT442" i="2"/>
  <c r="AS442" i="2"/>
  <c r="AR442" i="2"/>
  <c r="AQ442" i="2"/>
  <c r="AP442" i="2"/>
  <c r="AO442" i="2"/>
  <c r="AN442" i="2"/>
  <c r="AM442" i="2"/>
  <c r="AL442" i="2"/>
  <c r="AT434" i="2"/>
  <c r="AS434" i="2"/>
  <c r="AR434" i="2"/>
  <c r="AQ434" i="2"/>
  <c r="AP434" i="2"/>
  <c r="AO434" i="2"/>
  <c r="AN434" i="2"/>
  <c r="AM434" i="2"/>
  <c r="AL434" i="2"/>
  <c r="AT359" i="2"/>
  <c r="AS359" i="2"/>
  <c r="AR359" i="2"/>
  <c r="AQ359" i="2"/>
  <c r="AP359" i="2"/>
  <c r="AO359" i="2"/>
  <c r="AN359" i="2"/>
  <c r="AM359" i="2"/>
  <c r="AL359" i="2"/>
  <c r="AT517" i="2"/>
  <c r="AS517" i="2"/>
  <c r="AR517" i="2"/>
  <c r="AQ517" i="2"/>
  <c r="AP517" i="2"/>
  <c r="AO517" i="2"/>
  <c r="AN517" i="2"/>
  <c r="AM517" i="2"/>
  <c r="AL517" i="2"/>
  <c r="AT509" i="2"/>
  <c r="AS509" i="2"/>
  <c r="AR509" i="2"/>
  <c r="AQ509" i="2"/>
  <c r="AP509" i="2"/>
  <c r="AO509" i="2"/>
  <c r="AN509" i="2"/>
  <c r="AM509" i="2"/>
  <c r="AL509" i="2"/>
  <c r="AT501" i="2"/>
  <c r="AS501" i="2"/>
  <c r="AR501" i="2"/>
  <c r="AQ501" i="2"/>
  <c r="AP501" i="2"/>
  <c r="AO501" i="2"/>
  <c r="AN501" i="2"/>
  <c r="AM501" i="2"/>
  <c r="AL501" i="2"/>
  <c r="AT493" i="2"/>
  <c r="AS493" i="2"/>
  <c r="AR493" i="2"/>
  <c r="AQ493" i="2"/>
  <c r="AP493" i="2"/>
  <c r="AO493" i="2"/>
  <c r="AN493" i="2"/>
  <c r="AM493" i="2"/>
  <c r="AL493" i="2"/>
  <c r="AT485" i="2"/>
  <c r="AS485" i="2"/>
  <c r="AR485" i="2"/>
  <c r="AQ485" i="2"/>
  <c r="AP485" i="2"/>
  <c r="AO485" i="2"/>
  <c r="AN485" i="2"/>
  <c r="AM485" i="2"/>
  <c r="AL485" i="2"/>
  <c r="AQ477" i="2"/>
  <c r="AP477" i="2"/>
  <c r="AO477" i="2"/>
  <c r="AN477" i="2"/>
  <c r="AM477" i="2"/>
  <c r="AL477" i="2"/>
  <c r="AT477" i="2"/>
  <c r="AS477" i="2"/>
  <c r="AT469" i="2"/>
  <c r="AS469" i="2"/>
  <c r="AR469" i="2"/>
  <c r="AQ469" i="2"/>
  <c r="AP469" i="2"/>
  <c r="AO469" i="2"/>
  <c r="AN469" i="2"/>
  <c r="AM469" i="2"/>
  <c r="AL469" i="2"/>
  <c r="AT461" i="2"/>
  <c r="AS461" i="2"/>
  <c r="AR461" i="2"/>
  <c r="AQ461" i="2"/>
  <c r="AP461" i="2"/>
  <c r="AO461" i="2"/>
  <c r="AN461" i="2"/>
  <c r="AM461" i="2"/>
  <c r="AL461" i="2"/>
  <c r="AT453" i="2"/>
  <c r="AS453" i="2"/>
  <c r="AR453" i="2"/>
  <c r="AQ453" i="2"/>
  <c r="AP453" i="2"/>
  <c r="AO453" i="2"/>
  <c r="AN453" i="2"/>
  <c r="AM453" i="2"/>
  <c r="AL453" i="2"/>
  <c r="AT445" i="2"/>
  <c r="AS445" i="2"/>
  <c r="AR445" i="2"/>
  <c r="AQ445" i="2"/>
  <c r="AP445" i="2"/>
  <c r="AO445" i="2"/>
  <c r="AN445" i="2"/>
  <c r="AM445" i="2"/>
  <c r="AL445" i="2"/>
  <c r="AT437" i="2"/>
  <c r="AS437" i="2"/>
  <c r="AR437" i="2"/>
  <c r="AQ437" i="2"/>
  <c r="AP437" i="2"/>
  <c r="AO437" i="2"/>
  <c r="AN437" i="2"/>
  <c r="AM437" i="2"/>
  <c r="AL437" i="2"/>
  <c r="AQ425" i="2"/>
  <c r="AP425" i="2"/>
  <c r="AO425" i="2"/>
  <c r="AN425" i="2"/>
  <c r="AM425" i="2"/>
  <c r="AL425" i="2"/>
  <c r="AR387" i="2"/>
  <c r="AQ387" i="2"/>
  <c r="AP387" i="2"/>
  <c r="AO387" i="2"/>
  <c r="AN387" i="2"/>
  <c r="AM387" i="2"/>
  <c r="AL387" i="2"/>
  <c r="AT387" i="2"/>
  <c r="AS387" i="2"/>
  <c r="AT369" i="2"/>
  <c r="AS369" i="2"/>
  <c r="AR369" i="2"/>
  <c r="AQ369" i="2"/>
  <c r="AP369" i="2"/>
  <c r="AO369" i="2"/>
  <c r="AN369" i="2"/>
  <c r="AM369" i="2"/>
  <c r="AL369" i="2"/>
  <c r="AT520" i="2"/>
  <c r="AS520" i="2"/>
  <c r="AR520" i="2"/>
  <c r="AQ520" i="2"/>
  <c r="AP520" i="2"/>
  <c r="AO520" i="2"/>
  <c r="AN520" i="2"/>
  <c r="AM520" i="2"/>
  <c r="AL520" i="2"/>
  <c r="AQ512" i="2"/>
  <c r="AP512" i="2"/>
  <c r="AO512" i="2"/>
  <c r="AN512" i="2"/>
  <c r="AM512" i="2"/>
  <c r="AL512" i="2"/>
  <c r="AT512" i="2"/>
  <c r="AS512" i="2"/>
  <c r="AR512" i="2"/>
  <c r="AT504" i="2"/>
  <c r="AS504" i="2"/>
  <c r="AR504" i="2"/>
  <c r="AQ504" i="2"/>
  <c r="AP504" i="2"/>
  <c r="AO504" i="2"/>
  <c r="AN504" i="2"/>
  <c r="AM504" i="2"/>
  <c r="AL504" i="2"/>
  <c r="AT496" i="2"/>
  <c r="AS496" i="2"/>
  <c r="AR496" i="2"/>
  <c r="AQ496" i="2"/>
  <c r="AP496" i="2"/>
  <c r="AO496" i="2"/>
  <c r="AN496" i="2"/>
  <c r="AM496" i="2"/>
  <c r="AL496" i="2"/>
  <c r="AT488" i="2"/>
  <c r="AS488" i="2"/>
  <c r="AR488" i="2"/>
  <c r="AQ488" i="2"/>
  <c r="AP488" i="2"/>
  <c r="AO488" i="2"/>
  <c r="AN488" i="2"/>
  <c r="AM488" i="2"/>
  <c r="AL488" i="2"/>
  <c r="AQ480" i="2"/>
  <c r="AP480" i="2"/>
  <c r="AO480" i="2"/>
  <c r="AN480" i="2"/>
  <c r="AM480" i="2"/>
  <c r="AL480" i="2"/>
  <c r="AT480" i="2"/>
  <c r="AS480" i="2"/>
  <c r="AR480" i="2"/>
  <c r="AT472" i="2"/>
  <c r="AS472" i="2"/>
  <c r="AR472" i="2"/>
  <c r="AQ472" i="2"/>
  <c r="AP472" i="2"/>
  <c r="AO472" i="2"/>
  <c r="AN472" i="2"/>
  <c r="AM472" i="2"/>
  <c r="AL472" i="2"/>
  <c r="AT464" i="2"/>
  <c r="AS464" i="2"/>
  <c r="AR464" i="2"/>
  <c r="AQ464" i="2"/>
  <c r="AP464" i="2"/>
  <c r="AO464" i="2"/>
  <c r="AN464" i="2"/>
  <c r="AM464" i="2"/>
  <c r="AL464" i="2"/>
  <c r="AT456" i="2"/>
  <c r="AS456" i="2"/>
  <c r="AR456" i="2"/>
  <c r="AQ456" i="2"/>
  <c r="AP456" i="2"/>
  <c r="AO456" i="2"/>
  <c r="AN456" i="2"/>
  <c r="AM456" i="2"/>
  <c r="AL456" i="2"/>
  <c r="AT448" i="2"/>
  <c r="AS448" i="2"/>
  <c r="AR448" i="2"/>
  <c r="AQ448" i="2"/>
  <c r="AP448" i="2"/>
  <c r="AO448" i="2"/>
  <c r="AN448" i="2"/>
  <c r="AM448" i="2"/>
  <c r="AL448" i="2"/>
  <c r="AQ440" i="2"/>
  <c r="AP440" i="2"/>
  <c r="AO440" i="2"/>
  <c r="AN440" i="2"/>
  <c r="AM440" i="2"/>
  <c r="AL440" i="2"/>
  <c r="AT440" i="2"/>
  <c r="AS440" i="2"/>
  <c r="AR440" i="2"/>
  <c r="AT432" i="2"/>
  <c r="AS432" i="2"/>
  <c r="AR432" i="2"/>
  <c r="AQ432" i="2"/>
  <c r="AP432" i="2"/>
  <c r="AO432" i="2"/>
  <c r="AN432" i="2"/>
  <c r="AM432" i="2"/>
  <c r="AL432" i="2"/>
  <c r="AS428" i="2"/>
  <c r="AR428" i="2"/>
  <c r="AQ428" i="2"/>
  <c r="AP428" i="2"/>
  <c r="AO428" i="2"/>
  <c r="AN428" i="2"/>
  <c r="AM428" i="2"/>
  <c r="AL428" i="2"/>
  <c r="AS425" i="2"/>
  <c r="AR425" i="2"/>
  <c r="AS422" i="2"/>
  <c r="AR422" i="2"/>
  <c r="AQ422" i="2"/>
  <c r="AP422" i="2"/>
  <c r="AO422" i="2"/>
  <c r="AN422" i="2"/>
  <c r="AM422" i="2"/>
  <c r="AL422" i="2"/>
  <c r="AS420" i="2"/>
  <c r="AR420" i="2"/>
  <c r="AQ420" i="2"/>
  <c r="AP420" i="2"/>
  <c r="AO420" i="2"/>
  <c r="AN420" i="2"/>
  <c r="AM420" i="2"/>
  <c r="AL420" i="2"/>
  <c r="AS417" i="2"/>
  <c r="AR417" i="2"/>
  <c r="AQ417" i="2"/>
  <c r="AP417" i="2"/>
  <c r="AO417" i="2"/>
  <c r="AN417" i="2"/>
  <c r="AM417" i="2"/>
  <c r="AL417" i="2"/>
  <c r="AS414" i="2"/>
  <c r="AR414" i="2"/>
  <c r="AQ414" i="2"/>
  <c r="AP414" i="2"/>
  <c r="AO414" i="2"/>
  <c r="AN414" i="2"/>
  <c r="AM414" i="2"/>
  <c r="AL414" i="2"/>
  <c r="AS412" i="2"/>
  <c r="AR412" i="2"/>
  <c r="AQ412" i="2"/>
  <c r="AP412" i="2"/>
  <c r="AO412" i="2"/>
  <c r="AN412" i="2"/>
  <c r="AM412" i="2"/>
  <c r="AL412" i="2"/>
  <c r="AR406" i="2"/>
  <c r="AQ406" i="2"/>
  <c r="AP406" i="2"/>
  <c r="AO406" i="2"/>
  <c r="AN406" i="2"/>
  <c r="AM406" i="2"/>
  <c r="AL406" i="2"/>
  <c r="AS404" i="2"/>
  <c r="AR404" i="2"/>
  <c r="AQ404" i="2"/>
  <c r="AP404" i="2"/>
  <c r="AO404" i="2"/>
  <c r="AN404" i="2"/>
  <c r="AM404" i="2"/>
  <c r="AL404" i="2"/>
  <c r="AR398" i="2"/>
  <c r="AQ398" i="2"/>
  <c r="AP398" i="2"/>
  <c r="AO398" i="2"/>
  <c r="AN398" i="2"/>
  <c r="AM398" i="2"/>
  <c r="AL398" i="2"/>
  <c r="AS396" i="2"/>
  <c r="AR390" i="2"/>
  <c r="AQ390" i="2"/>
  <c r="AP390" i="2"/>
  <c r="AO390" i="2"/>
  <c r="AN390" i="2"/>
  <c r="AM390" i="2"/>
  <c r="AL390" i="2"/>
  <c r="AS388" i="2"/>
  <c r="AR388" i="2"/>
  <c r="AQ388" i="2"/>
  <c r="AP388" i="2"/>
  <c r="AO388" i="2"/>
  <c r="AN388" i="2"/>
  <c r="AM388" i="2"/>
  <c r="AL388" i="2"/>
  <c r="AR382" i="2"/>
  <c r="AQ382" i="2"/>
  <c r="AP382" i="2"/>
  <c r="AO382" i="2"/>
  <c r="AN382" i="2"/>
  <c r="AM382" i="2"/>
  <c r="AL382" i="2"/>
  <c r="AS380" i="2"/>
  <c r="AR380" i="2"/>
  <c r="AQ380" i="2"/>
  <c r="AP380" i="2"/>
  <c r="AO380" i="2"/>
  <c r="AN380" i="2"/>
  <c r="AM380" i="2"/>
  <c r="AL380" i="2"/>
  <c r="AP378" i="2"/>
  <c r="AO378" i="2"/>
  <c r="AN378" i="2"/>
  <c r="AM378" i="2"/>
  <c r="AL378" i="2"/>
  <c r="AR374" i="2"/>
  <c r="AS372" i="2"/>
  <c r="AS368" i="2"/>
  <c r="AR368" i="2"/>
  <c r="AQ368" i="2"/>
  <c r="AP368" i="2"/>
  <c r="AO368" i="2"/>
  <c r="AN368" i="2"/>
  <c r="AM368" i="2"/>
  <c r="AL368" i="2"/>
  <c r="AS360" i="2"/>
  <c r="AR360" i="2"/>
  <c r="AQ360" i="2"/>
  <c r="AP360" i="2"/>
  <c r="AO360" i="2"/>
  <c r="AN360" i="2"/>
  <c r="AM360" i="2"/>
  <c r="AL360" i="2"/>
  <c r="AS352" i="2"/>
  <c r="AR352" i="2"/>
  <c r="AQ352" i="2"/>
  <c r="AP352" i="2"/>
  <c r="AO352" i="2"/>
  <c r="AN352" i="2"/>
  <c r="AM352" i="2"/>
  <c r="AL352" i="2"/>
  <c r="AS344" i="2"/>
  <c r="AR344" i="2"/>
  <c r="AQ344" i="2"/>
  <c r="AP344" i="2"/>
  <c r="AO344" i="2"/>
  <c r="AN344" i="2"/>
  <c r="AM344" i="2"/>
  <c r="AL344" i="2"/>
  <c r="AS337" i="2"/>
  <c r="AS333" i="2"/>
  <c r="AS329" i="2"/>
  <c r="AS325" i="2"/>
  <c r="AR325" i="2"/>
  <c r="AQ325" i="2"/>
  <c r="AP325" i="2"/>
  <c r="AO325" i="2"/>
  <c r="AN325" i="2"/>
  <c r="AM325" i="2"/>
  <c r="AL325" i="2"/>
  <c r="AS321" i="2"/>
  <c r="AS317" i="2"/>
  <c r="AS313" i="2"/>
  <c r="AR313" i="2"/>
  <c r="AQ313" i="2"/>
  <c r="AP313" i="2"/>
  <c r="AO313" i="2"/>
  <c r="AN313" i="2"/>
  <c r="AM313" i="2"/>
  <c r="AL313" i="2"/>
  <c r="AS309" i="2"/>
  <c r="AT429" i="2"/>
  <c r="AS429" i="2"/>
  <c r="AR429" i="2"/>
  <c r="AQ429" i="2"/>
  <c r="AP429" i="2"/>
  <c r="AO429" i="2"/>
  <c r="AN429" i="2"/>
  <c r="AM429" i="2"/>
  <c r="AL429" i="2"/>
  <c r="AT428" i="2"/>
  <c r="AT427" i="2"/>
  <c r="AS427" i="2"/>
  <c r="AR427" i="2"/>
  <c r="AQ427" i="2"/>
  <c r="AP427" i="2"/>
  <c r="AO427" i="2"/>
  <c r="AN427" i="2"/>
  <c r="AM427" i="2"/>
  <c r="AL427" i="2"/>
  <c r="AT426" i="2"/>
  <c r="AS426" i="2"/>
  <c r="AR426" i="2"/>
  <c r="AQ426" i="2"/>
  <c r="AP426" i="2"/>
  <c r="AO426" i="2"/>
  <c r="AN426" i="2"/>
  <c r="AM426" i="2"/>
  <c r="AL426" i="2"/>
  <c r="AT425" i="2"/>
  <c r="AT424" i="2"/>
  <c r="AS424" i="2"/>
  <c r="AR424" i="2"/>
  <c r="AQ424" i="2"/>
  <c r="AP424" i="2"/>
  <c r="AO424" i="2"/>
  <c r="AN424" i="2"/>
  <c r="AM424" i="2"/>
  <c r="AL424" i="2"/>
  <c r="AT423" i="2"/>
  <c r="AS423" i="2"/>
  <c r="AR423" i="2"/>
  <c r="AQ423" i="2"/>
  <c r="AP423" i="2"/>
  <c r="AO423" i="2"/>
  <c r="AN423" i="2"/>
  <c r="AM423" i="2"/>
  <c r="AL423" i="2"/>
  <c r="AT422" i="2"/>
  <c r="AT421" i="2"/>
  <c r="AS421" i="2"/>
  <c r="AR421" i="2"/>
  <c r="AQ421" i="2"/>
  <c r="AP421" i="2"/>
  <c r="AO421" i="2"/>
  <c r="AN421" i="2"/>
  <c r="AM421" i="2"/>
  <c r="AL421" i="2"/>
  <c r="AT420" i="2"/>
  <c r="AT419" i="2"/>
  <c r="AS419" i="2"/>
  <c r="AR419" i="2"/>
  <c r="AQ419" i="2"/>
  <c r="AP419" i="2"/>
  <c r="AO419" i="2"/>
  <c r="AN419" i="2"/>
  <c r="AM419" i="2"/>
  <c r="AL419" i="2"/>
  <c r="AT418" i="2"/>
  <c r="AS418" i="2"/>
  <c r="AR418" i="2"/>
  <c r="AQ418" i="2"/>
  <c r="AP418" i="2"/>
  <c r="AO418" i="2"/>
  <c r="AN418" i="2"/>
  <c r="AM418" i="2"/>
  <c r="AL418" i="2"/>
  <c r="AT417" i="2"/>
  <c r="AT416" i="2"/>
  <c r="AS416" i="2"/>
  <c r="AR416" i="2"/>
  <c r="AQ416" i="2"/>
  <c r="AP416" i="2"/>
  <c r="AO416" i="2"/>
  <c r="AN416" i="2"/>
  <c r="AM416" i="2"/>
  <c r="AL416" i="2"/>
  <c r="AT415" i="2"/>
  <c r="AS415" i="2"/>
  <c r="AR415" i="2"/>
  <c r="AQ415" i="2"/>
  <c r="AP415" i="2"/>
  <c r="AO415" i="2"/>
  <c r="AN415" i="2"/>
  <c r="AM415" i="2"/>
  <c r="AL415" i="2"/>
  <c r="AT414" i="2"/>
  <c r="AT413" i="2"/>
  <c r="AS413" i="2"/>
  <c r="AR413" i="2"/>
  <c r="AQ413" i="2"/>
  <c r="AP413" i="2"/>
  <c r="AO413" i="2"/>
  <c r="AN413" i="2"/>
  <c r="AM413" i="2"/>
  <c r="AL413" i="2"/>
  <c r="AT412" i="2"/>
  <c r="AT411" i="2"/>
  <c r="AS411" i="2"/>
  <c r="AR411" i="2"/>
  <c r="AQ411" i="2"/>
  <c r="AP411" i="2"/>
  <c r="AO411" i="2"/>
  <c r="AN411" i="2"/>
  <c r="AM411" i="2"/>
  <c r="AL411" i="2"/>
  <c r="AT410" i="2"/>
  <c r="AS410" i="2"/>
  <c r="AR410" i="2"/>
  <c r="AQ410" i="2"/>
  <c r="AP410" i="2"/>
  <c r="AO410" i="2"/>
  <c r="AN410" i="2"/>
  <c r="AM410" i="2"/>
  <c r="AL410" i="2"/>
  <c r="AR409" i="2"/>
  <c r="AQ409" i="2"/>
  <c r="AQ402" i="2"/>
  <c r="AP402" i="2"/>
  <c r="AO402" i="2"/>
  <c r="AN402" i="2"/>
  <c r="AM402" i="2"/>
  <c r="AL402" i="2"/>
  <c r="AR401" i="2"/>
  <c r="AQ401" i="2"/>
  <c r="AN401" i="2"/>
  <c r="AM401" i="2"/>
  <c r="AL401" i="2"/>
  <c r="AQ394" i="2"/>
  <c r="AP394" i="2"/>
  <c r="AO394" i="2"/>
  <c r="AN394" i="2"/>
  <c r="AM394" i="2"/>
  <c r="AL394" i="2"/>
  <c r="AR393" i="2"/>
  <c r="AQ393" i="2"/>
  <c r="AP393" i="2"/>
  <c r="AO393" i="2"/>
  <c r="AN393" i="2"/>
  <c r="AM393" i="2"/>
  <c r="AL393" i="2"/>
  <c r="AR385" i="2"/>
  <c r="AQ385" i="2"/>
  <c r="AN385" i="2"/>
  <c r="AM385" i="2"/>
  <c r="AL385" i="2"/>
  <c r="AQ378" i="2"/>
  <c r="AR377" i="2"/>
  <c r="AQ377" i="2"/>
  <c r="AP377" i="2"/>
  <c r="AO377" i="2"/>
  <c r="AN377" i="2"/>
  <c r="AM377" i="2"/>
  <c r="AL377" i="2"/>
  <c r="AS367" i="2"/>
  <c r="AR367" i="2"/>
  <c r="AQ367" i="2"/>
  <c r="AP367" i="2"/>
  <c r="AO367" i="2"/>
  <c r="AN367" i="2"/>
  <c r="AM367" i="2"/>
  <c r="AL367" i="2"/>
  <c r="AS361" i="2"/>
  <c r="AR361" i="2"/>
  <c r="AQ361" i="2"/>
  <c r="AP361" i="2"/>
  <c r="AO361" i="2"/>
  <c r="AN361" i="2"/>
  <c r="AM361" i="2"/>
  <c r="AL361" i="2"/>
  <c r="AS353" i="2"/>
  <c r="AR353" i="2"/>
  <c r="AQ353" i="2"/>
  <c r="AP353" i="2"/>
  <c r="AO353" i="2"/>
  <c r="AN353" i="2"/>
  <c r="AM353" i="2"/>
  <c r="AL353" i="2"/>
  <c r="AS345" i="2"/>
  <c r="AR345" i="2"/>
  <c r="AQ345" i="2"/>
  <c r="AP345" i="2"/>
  <c r="AO345" i="2"/>
  <c r="AN345" i="2"/>
  <c r="AM345" i="2"/>
  <c r="AL345" i="2"/>
  <c r="AT247" i="2"/>
  <c r="AS247" i="2"/>
  <c r="AR247" i="2"/>
  <c r="AQ247" i="2"/>
  <c r="AP247" i="2"/>
  <c r="AO247" i="2"/>
  <c r="AN247" i="2"/>
  <c r="AM247" i="2"/>
  <c r="AL247" i="2"/>
  <c r="AR396" i="2"/>
  <c r="AQ396" i="2"/>
  <c r="AR372" i="2"/>
  <c r="AQ372" i="2"/>
  <c r="AS366" i="2"/>
  <c r="AR366" i="2"/>
  <c r="AQ366" i="2"/>
  <c r="AP366" i="2"/>
  <c r="AO366" i="2"/>
  <c r="AN366" i="2"/>
  <c r="AM366" i="2"/>
  <c r="AL366" i="2"/>
  <c r="AS362" i="2"/>
  <c r="AR362" i="2"/>
  <c r="AQ362" i="2"/>
  <c r="AP362" i="2"/>
  <c r="AO362" i="2"/>
  <c r="AN362" i="2"/>
  <c r="AM362" i="2"/>
  <c r="AL362" i="2"/>
  <c r="AS354" i="2"/>
  <c r="AR354" i="2"/>
  <c r="AQ354" i="2"/>
  <c r="AP354" i="2"/>
  <c r="AO354" i="2"/>
  <c r="AN354" i="2"/>
  <c r="AM354" i="2"/>
  <c r="AL354" i="2"/>
  <c r="AS346" i="2"/>
  <c r="AR346" i="2"/>
  <c r="AQ346" i="2"/>
  <c r="AP346" i="2"/>
  <c r="AO346" i="2"/>
  <c r="AN346" i="2"/>
  <c r="AM346" i="2"/>
  <c r="AL346" i="2"/>
  <c r="AS338" i="2"/>
  <c r="AR338" i="2"/>
  <c r="AQ338" i="2"/>
  <c r="AP338" i="2"/>
  <c r="AO338" i="2"/>
  <c r="AN338" i="2"/>
  <c r="AM338" i="2"/>
  <c r="AL338" i="2"/>
  <c r="AN409" i="2"/>
  <c r="AM409" i="2"/>
  <c r="AL409" i="2"/>
  <c r="AR407" i="2"/>
  <c r="AQ407" i="2"/>
  <c r="AP407" i="2"/>
  <c r="AO407" i="2"/>
  <c r="AN407" i="2"/>
  <c r="AM407" i="2"/>
  <c r="AL407" i="2"/>
  <c r="AR399" i="2"/>
  <c r="AQ399" i="2"/>
  <c r="AP399" i="2"/>
  <c r="AO399" i="2"/>
  <c r="AN399" i="2"/>
  <c r="AM399" i="2"/>
  <c r="AL399" i="2"/>
  <c r="AR391" i="2"/>
  <c r="AQ391" i="2"/>
  <c r="AP391" i="2"/>
  <c r="AO391" i="2"/>
  <c r="AN391" i="2"/>
  <c r="AM391" i="2"/>
  <c r="AL391" i="2"/>
  <c r="AQ384" i="2"/>
  <c r="AP384" i="2"/>
  <c r="AO384" i="2"/>
  <c r="AN384" i="2"/>
  <c r="AM384" i="2"/>
  <c r="AL384" i="2"/>
  <c r="AR383" i="2"/>
  <c r="AQ383" i="2"/>
  <c r="AP383" i="2"/>
  <c r="AO383" i="2"/>
  <c r="AN383" i="2"/>
  <c r="AM383" i="2"/>
  <c r="AL383" i="2"/>
  <c r="AQ376" i="2"/>
  <c r="AP376" i="2"/>
  <c r="AO376" i="2"/>
  <c r="AN376" i="2"/>
  <c r="AM376" i="2"/>
  <c r="AL376" i="2"/>
  <c r="AR375" i="2"/>
  <c r="AQ375" i="2"/>
  <c r="AP375" i="2"/>
  <c r="AO375" i="2"/>
  <c r="AN375" i="2"/>
  <c r="AM375" i="2"/>
  <c r="AL375" i="2"/>
  <c r="AS365" i="2"/>
  <c r="AR365" i="2"/>
  <c r="AQ365" i="2"/>
  <c r="AP365" i="2"/>
  <c r="AO365" i="2"/>
  <c r="AN365" i="2"/>
  <c r="AM365" i="2"/>
  <c r="AL365" i="2"/>
  <c r="AS363" i="2"/>
  <c r="AR363" i="2"/>
  <c r="AQ363" i="2"/>
  <c r="AP363" i="2"/>
  <c r="AO363" i="2"/>
  <c r="AN363" i="2"/>
  <c r="AM363" i="2"/>
  <c r="AL363" i="2"/>
  <c r="AS355" i="2"/>
  <c r="AR355" i="2"/>
  <c r="AQ355" i="2"/>
  <c r="AP355" i="2"/>
  <c r="AO355" i="2"/>
  <c r="AN355" i="2"/>
  <c r="AM355" i="2"/>
  <c r="AL355" i="2"/>
  <c r="AS347" i="2"/>
  <c r="AR347" i="2"/>
  <c r="AQ347" i="2"/>
  <c r="AP347" i="2"/>
  <c r="AO347" i="2"/>
  <c r="AN347" i="2"/>
  <c r="AM347" i="2"/>
  <c r="AL347" i="2"/>
  <c r="AS339" i="2"/>
  <c r="AR339" i="2"/>
  <c r="AQ339" i="2"/>
  <c r="AP339" i="2"/>
  <c r="AO339" i="2"/>
  <c r="AN339" i="2"/>
  <c r="AM339" i="2"/>
  <c r="AL339" i="2"/>
  <c r="AS255" i="2"/>
  <c r="AR255" i="2"/>
  <c r="AQ255" i="2"/>
  <c r="AP255" i="2"/>
  <c r="AO255" i="2"/>
  <c r="AN255" i="2"/>
  <c r="AM255" i="2"/>
  <c r="AL255" i="2"/>
  <c r="AT255" i="2"/>
  <c r="AS408" i="2"/>
  <c r="AR408" i="2"/>
  <c r="AQ408" i="2"/>
  <c r="AP408" i="2"/>
  <c r="AO408" i="2"/>
  <c r="AN408" i="2"/>
  <c r="AM408" i="2"/>
  <c r="AL408" i="2"/>
  <c r="AR402" i="2"/>
  <c r="AS400" i="2"/>
  <c r="AR394" i="2"/>
  <c r="AS392" i="2"/>
  <c r="AR386" i="2"/>
  <c r="AQ386" i="2"/>
  <c r="AP386" i="2"/>
  <c r="AO386" i="2"/>
  <c r="AN386" i="2"/>
  <c r="AM386" i="2"/>
  <c r="AL386" i="2"/>
  <c r="AS384" i="2"/>
  <c r="AR378" i="2"/>
  <c r="AS364" i="2"/>
  <c r="AR364" i="2"/>
  <c r="AQ364" i="2"/>
  <c r="AP364" i="2"/>
  <c r="AO364" i="2"/>
  <c r="AN364" i="2"/>
  <c r="AM364" i="2"/>
  <c r="AL364" i="2"/>
  <c r="AS356" i="2"/>
  <c r="AR356" i="2"/>
  <c r="AQ356" i="2"/>
  <c r="AP356" i="2"/>
  <c r="AO356" i="2"/>
  <c r="AN356" i="2"/>
  <c r="AM356" i="2"/>
  <c r="AL356" i="2"/>
  <c r="AS348" i="2"/>
  <c r="AR348" i="2"/>
  <c r="AQ348" i="2"/>
  <c r="AP348" i="2"/>
  <c r="AO348" i="2"/>
  <c r="AN348" i="2"/>
  <c r="AM348" i="2"/>
  <c r="AL348" i="2"/>
  <c r="AS340" i="2"/>
  <c r="AR340" i="2"/>
  <c r="AQ340" i="2"/>
  <c r="AP340" i="2"/>
  <c r="AO340" i="2"/>
  <c r="AN340" i="2"/>
  <c r="AM340" i="2"/>
  <c r="AL340" i="2"/>
  <c r="AP409" i="2"/>
  <c r="AO409" i="2"/>
  <c r="AR405" i="2"/>
  <c r="AQ405" i="2"/>
  <c r="AP405" i="2"/>
  <c r="AO405" i="2"/>
  <c r="AN405" i="2"/>
  <c r="AM405" i="2"/>
  <c r="AL405" i="2"/>
  <c r="AP401" i="2"/>
  <c r="AO401" i="2"/>
  <c r="AR397" i="2"/>
  <c r="AQ397" i="2"/>
  <c r="AP397" i="2"/>
  <c r="AO397" i="2"/>
  <c r="AN397" i="2"/>
  <c r="AM397" i="2"/>
  <c r="AL397" i="2"/>
  <c r="AR389" i="2"/>
  <c r="AQ389" i="2"/>
  <c r="AP389" i="2"/>
  <c r="AO389" i="2"/>
  <c r="AN389" i="2"/>
  <c r="AM389" i="2"/>
  <c r="AL389" i="2"/>
  <c r="AP385" i="2"/>
  <c r="AO385" i="2"/>
  <c r="AR381" i="2"/>
  <c r="AQ381" i="2"/>
  <c r="AP381" i="2"/>
  <c r="AO381" i="2"/>
  <c r="AN381" i="2"/>
  <c r="AM381" i="2"/>
  <c r="AL381" i="2"/>
  <c r="AQ374" i="2"/>
  <c r="AP374" i="2"/>
  <c r="AO374" i="2"/>
  <c r="AN374" i="2"/>
  <c r="AM374" i="2"/>
  <c r="AL374" i="2"/>
  <c r="AR373" i="2"/>
  <c r="AQ373" i="2"/>
  <c r="AP373" i="2"/>
  <c r="AO373" i="2"/>
  <c r="AN373" i="2"/>
  <c r="AM373" i="2"/>
  <c r="AL373" i="2"/>
  <c r="AS371" i="2"/>
  <c r="AR371" i="2"/>
  <c r="AQ371" i="2"/>
  <c r="AP371" i="2"/>
  <c r="AO371" i="2"/>
  <c r="AN371" i="2"/>
  <c r="AM371" i="2"/>
  <c r="AL371" i="2"/>
  <c r="AS357" i="2"/>
  <c r="AR357" i="2"/>
  <c r="AQ357" i="2"/>
  <c r="AP357" i="2"/>
  <c r="AO357" i="2"/>
  <c r="AN357" i="2"/>
  <c r="AM357" i="2"/>
  <c r="AL357" i="2"/>
  <c r="AS349" i="2"/>
  <c r="AR349" i="2"/>
  <c r="AQ349" i="2"/>
  <c r="AP349" i="2"/>
  <c r="AO349" i="2"/>
  <c r="AN349" i="2"/>
  <c r="AM349" i="2"/>
  <c r="AL349" i="2"/>
  <c r="AS341" i="2"/>
  <c r="AR341" i="2"/>
  <c r="AQ341" i="2"/>
  <c r="AP341" i="2"/>
  <c r="AO341" i="2"/>
  <c r="AN341" i="2"/>
  <c r="AM341" i="2"/>
  <c r="AL341" i="2"/>
  <c r="AR308" i="2"/>
  <c r="AQ308" i="2"/>
  <c r="AP308" i="2"/>
  <c r="AO308" i="2"/>
  <c r="AN308" i="2"/>
  <c r="AM308" i="2"/>
  <c r="AL308" i="2"/>
  <c r="AR306" i="2"/>
  <c r="AQ306" i="2"/>
  <c r="AR304" i="2"/>
  <c r="AQ304" i="2"/>
  <c r="AR302" i="2"/>
  <c r="AQ302" i="2"/>
  <c r="AP302" i="2"/>
  <c r="AO302" i="2"/>
  <c r="AN302" i="2"/>
  <c r="AM302" i="2"/>
  <c r="AL302" i="2"/>
  <c r="AR300" i="2"/>
  <c r="AQ300" i="2"/>
  <c r="AT263" i="2"/>
  <c r="AS263" i="2"/>
  <c r="AR263" i="2"/>
  <c r="AQ263" i="2"/>
  <c r="AP263" i="2"/>
  <c r="AO263" i="2"/>
  <c r="AN263" i="2"/>
  <c r="AM263" i="2"/>
  <c r="AL263" i="2"/>
  <c r="AS231" i="2"/>
  <c r="AR231" i="2"/>
  <c r="AQ231" i="2"/>
  <c r="AP231" i="2"/>
  <c r="AO231" i="2"/>
  <c r="AN231" i="2"/>
  <c r="AM231" i="2"/>
  <c r="AL231" i="2"/>
  <c r="AT231" i="2"/>
  <c r="AQ222" i="2"/>
  <c r="AP222" i="2"/>
  <c r="AO222" i="2"/>
  <c r="AN222" i="2"/>
  <c r="AM222" i="2"/>
  <c r="AL222" i="2"/>
  <c r="AR400" i="2"/>
  <c r="AQ400" i="2"/>
  <c r="AP400" i="2"/>
  <c r="AO400" i="2"/>
  <c r="AN400" i="2"/>
  <c r="AM400" i="2"/>
  <c r="AL400" i="2"/>
  <c r="AP396" i="2"/>
  <c r="AO396" i="2"/>
  <c r="AN396" i="2"/>
  <c r="AM396" i="2"/>
  <c r="AL396" i="2"/>
  <c r="AR392" i="2"/>
  <c r="AQ392" i="2"/>
  <c r="AP392" i="2"/>
  <c r="AO392" i="2"/>
  <c r="AN392" i="2"/>
  <c r="AM392" i="2"/>
  <c r="AL392" i="2"/>
  <c r="AR384" i="2"/>
  <c r="AR376" i="2"/>
  <c r="AP372" i="2"/>
  <c r="AO372" i="2"/>
  <c r="AN372" i="2"/>
  <c r="AM372" i="2"/>
  <c r="AL372" i="2"/>
  <c r="AS370" i="2"/>
  <c r="AR370" i="2"/>
  <c r="AQ370" i="2"/>
  <c r="AP370" i="2"/>
  <c r="AO370" i="2"/>
  <c r="AN370" i="2"/>
  <c r="AM370" i="2"/>
  <c r="AL370" i="2"/>
  <c r="AS358" i="2"/>
  <c r="AR358" i="2"/>
  <c r="AQ358" i="2"/>
  <c r="AP358" i="2"/>
  <c r="AO358" i="2"/>
  <c r="AN358" i="2"/>
  <c r="AM358" i="2"/>
  <c r="AL358" i="2"/>
  <c r="AS350" i="2"/>
  <c r="AR350" i="2"/>
  <c r="AQ350" i="2"/>
  <c r="AP350" i="2"/>
  <c r="AO350" i="2"/>
  <c r="AN350" i="2"/>
  <c r="AM350" i="2"/>
  <c r="AL350" i="2"/>
  <c r="AS342" i="2"/>
  <c r="AR342" i="2"/>
  <c r="AQ342" i="2"/>
  <c r="AP342" i="2"/>
  <c r="AO342" i="2"/>
  <c r="AN342" i="2"/>
  <c r="AM342" i="2"/>
  <c r="AL342" i="2"/>
  <c r="AS298" i="2"/>
  <c r="AR298" i="2"/>
  <c r="AQ298" i="2"/>
  <c r="AP298" i="2"/>
  <c r="AO298" i="2"/>
  <c r="AN298" i="2"/>
  <c r="AM298" i="2"/>
  <c r="AL298" i="2"/>
  <c r="AS250" i="2"/>
  <c r="AR250" i="2"/>
  <c r="AQ250" i="2"/>
  <c r="AP250" i="2"/>
  <c r="AO250" i="2"/>
  <c r="AN250" i="2"/>
  <c r="AM250" i="2"/>
  <c r="AL250" i="2"/>
  <c r="AS242" i="2"/>
  <c r="AR242" i="2"/>
  <c r="AQ242" i="2"/>
  <c r="AP242" i="2"/>
  <c r="AO242" i="2"/>
  <c r="AN242" i="2"/>
  <c r="AM242" i="2"/>
  <c r="AL242" i="2"/>
  <c r="AS234" i="2"/>
  <c r="AR234" i="2"/>
  <c r="AQ234" i="2"/>
  <c r="AP234" i="2"/>
  <c r="AO234" i="2"/>
  <c r="AN234" i="2"/>
  <c r="AM234" i="2"/>
  <c r="AL234" i="2"/>
  <c r="AT209" i="2"/>
  <c r="AS209" i="2"/>
  <c r="AR209" i="2"/>
  <c r="AQ209" i="2"/>
  <c r="AP209" i="2"/>
  <c r="AO209" i="2"/>
  <c r="AN209" i="2"/>
  <c r="AM209" i="2"/>
  <c r="AL209" i="2"/>
  <c r="AI192" i="2"/>
  <c r="AJ192" i="2"/>
  <c r="AN305" i="2"/>
  <c r="AM305" i="2"/>
  <c r="AL305" i="2"/>
  <c r="AN303" i="2"/>
  <c r="AM303" i="2"/>
  <c r="AL303" i="2"/>
  <c r="AN301" i="2"/>
  <c r="AM301" i="2"/>
  <c r="AL301" i="2"/>
  <c r="AN300" i="2"/>
  <c r="AM300" i="2"/>
  <c r="AL300" i="2"/>
  <c r="AQ297" i="2"/>
  <c r="AP297" i="2"/>
  <c r="AO297" i="2"/>
  <c r="AN297" i="2"/>
  <c r="AM297" i="2"/>
  <c r="AL297" i="2"/>
  <c r="AO279" i="2"/>
  <c r="AN279" i="2"/>
  <c r="AM279" i="2"/>
  <c r="AL279" i="2"/>
  <c r="AS253" i="2"/>
  <c r="AR253" i="2"/>
  <c r="AQ253" i="2"/>
  <c r="AP253" i="2"/>
  <c r="AO253" i="2"/>
  <c r="AN253" i="2"/>
  <c r="AM253" i="2"/>
  <c r="AL253" i="2"/>
  <c r="AS245" i="2"/>
  <c r="AR245" i="2"/>
  <c r="AQ245" i="2"/>
  <c r="AP245" i="2"/>
  <c r="AO245" i="2"/>
  <c r="AN245" i="2"/>
  <c r="AM245" i="2"/>
  <c r="AL245" i="2"/>
  <c r="AQ237" i="2"/>
  <c r="AP237" i="2"/>
  <c r="AO237" i="2"/>
  <c r="AN237" i="2"/>
  <c r="AM237" i="2"/>
  <c r="AL237" i="2"/>
  <c r="AS237" i="2"/>
  <c r="AR237" i="2"/>
  <c r="AS229" i="2"/>
  <c r="AR229" i="2"/>
  <c r="AQ229" i="2"/>
  <c r="AP229" i="2"/>
  <c r="AO229" i="2"/>
  <c r="AN229" i="2"/>
  <c r="AM229" i="2"/>
  <c r="AL229" i="2"/>
  <c r="AT175" i="2"/>
  <c r="AS175" i="2"/>
  <c r="AR175" i="2"/>
  <c r="AQ175" i="2"/>
  <c r="AP175" i="2"/>
  <c r="AO175" i="2"/>
  <c r="AN175" i="2"/>
  <c r="AM175" i="2"/>
  <c r="AL175" i="2"/>
  <c r="AO291" i="2"/>
  <c r="AN291" i="2"/>
  <c r="AM291" i="2"/>
  <c r="AL291" i="2"/>
  <c r="AP287" i="2"/>
  <c r="AO287" i="2"/>
  <c r="AN287" i="2"/>
  <c r="AM287" i="2"/>
  <c r="AL287" i="2"/>
  <c r="AK287" i="2"/>
  <c r="AP283" i="2"/>
  <c r="AO283" i="2"/>
  <c r="AN283" i="2"/>
  <c r="AM283" i="2"/>
  <c r="AL283" i="2"/>
  <c r="AI283" i="2"/>
  <c r="AS256" i="2"/>
  <c r="AR256" i="2"/>
  <c r="AQ256" i="2"/>
  <c r="AP256" i="2"/>
  <c r="AO256" i="2"/>
  <c r="AN256" i="2"/>
  <c r="AM256" i="2"/>
  <c r="AL256" i="2"/>
  <c r="AS248" i="2"/>
  <c r="AR248" i="2"/>
  <c r="AQ248" i="2"/>
  <c r="AP248" i="2"/>
  <c r="AO248" i="2"/>
  <c r="AN248" i="2"/>
  <c r="AM248" i="2"/>
  <c r="AL248" i="2"/>
  <c r="AQ240" i="2"/>
  <c r="AP240" i="2"/>
  <c r="AO240" i="2"/>
  <c r="AN240" i="2"/>
  <c r="AM240" i="2"/>
  <c r="AL240" i="2"/>
  <c r="AS240" i="2"/>
  <c r="AR240" i="2"/>
  <c r="AS232" i="2"/>
  <c r="AR232" i="2"/>
  <c r="AQ232" i="2"/>
  <c r="AP232" i="2"/>
  <c r="AO232" i="2"/>
  <c r="AN232" i="2"/>
  <c r="AM232" i="2"/>
  <c r="AL232" i="2"/>
  <c r="AT225" i="2"/>
  <c r="AS225" i="2"/>
  <c r="AR225" i="2"/>
  <c r="AQ225" i="2"/>
  <c r="AP225" i="2"/>
  <c r="AO225" i="2"/>
  <c r="AN225" i="2"/>
  <c r="AM225" i="2"/>
  <c r="AL225" i="2"/>
  <c r="AT221" i="2"/>
  <c r="AS221" i="2"/>
  <c r="AR221" i="2"/>
  <c r="AQ221" i="2"/>
  <c r="AP221" i="2"/>
  <c r="AO221" i="2"/>
  <c r="AN221" i="2"/>
  <c r="AM221" i="2"/>
  <c r="AL221" i="2"/>
  <c r="AS217" i="2"/>
  <c r="AT217" i="2"/>
  <c r="AR217" i="2"/>
  <c r="AQ217" i="2"/>
  <c r="AP217" i="2"/>
  <c r="AO217" i="2"/>
  <c r="AN217" i="2"/>
  <c r="AM217" i="2"/>
  <c r="AL217" i="2"/>
  <c r="AT213" i="2"/>
  <c r="AS213" i="2"/>
  <c r="AR213" i="2"/>
  <c r="AQ213" i="2"/>
  <c r="AP213" i="2"/>
  <c r="AO213" i="2"/>
  <c r="AN213" i="2"/>
  <c r="AM213" i="2"/>
  <c r="AL213" i="2"/>
  <c r="AI200" i="2"/>
  <c r="AJ200" i="2"/>
  <c r="G174" i="2"/>
  <c r="Z174" i="2"/>
  <c r="AU174" i="2"/>
  <c r="AT150" i="2"/>
  <c r="AS150" i="2"/>
  <c r="AR150" i="2"/>
  <c r="AQ150" i="2"/>
  <c r="AP150" i="2"/>
  <c r="AO150" i="2"/>
  <c r="AN150" i="2"/>
  <c r="AM150" i="2"/>
  <c r="AL150" i="2"/>
  <c r="AP307" i="2"/>
  <c r="AO307" i="2"/>
  <c r="AN307" i="2"/>
  <c r="AM307" i="2"/>
  <c r="AL307" i="2"/>
  <c r="AP306" i="2"/>
  <c r="AO306" i="2"/>
  <c r="AN306" i="2"/>
  <c r="AM306" i="2"/>
  <c r="AL306" i="2"/>
  <c r="AP305" i="2"/>
  <c r="AO305" i="2"/>
  <c r="AP304" i="2"/>
  <c r="AO304" i="2"/>
  <c r="AN304" i="2"/>
  <c r="AM304" i="2"/>
  <c r="AL304" i="2"/>
  <c r="AP303" i="2"/>
  <c r="AO303" i="2"/>
  <c r="AP301" i="2"/>
  <c r="AO301" i="2"/>
  <c r="AP300" i="2"/>
  <c r="AO300" i="2"/>
  <c r="AS267" i="2"/>
  <c r="AR267" i="2"/>
  <c r="AQ267" i="2"/>
  <c r="AP267" i="2"/>
  <c r="AO267" i="2"/>
  <c r="AN267" i="2"/>
  <c r="AM267" i="2"/>
  <c r="AL267" i="2"/>
  <c r="AI267" i="2"/>
  <c r="AS259" i="2"/>
  <c r="AR259" i="2"/>
  <c r="AQ259" i="2"/>
  <c r="AP259" i="2"/>
  <c r="AO259" i="2"/>
  <c r="AN259" i="2"/>
  <c r="AM259" i="2"/>
  <c r="AL259" i="2"/>
  <c r="AI259" i="2"/>
  <c r="AS251" i="2"/>
  <c r="AR251" i="2"/>
  <c r="AQ251" i="2"/>
  <c r="AP251" i="2"/>
  <c r="AO251" i="2"/>
  <c r="AN251" i="2"/>
  <c r="AM251" i="2"/>
  <c r="AL251" i="2"/>
  <c r="AS243" i="2"/>
  <c r="AR243" i="2"/>
  <c r="AQ243" i="2"/>
  <c r="AP243" i="2"/>
  <c r="AO243" i="2"/>
  <c r="AN243" i="2"/>
  <c r="AM243" i="2"/>
  <c r="AL243" i="2"/>
  <c r="AS235" i="2"/>
  <c r="AR235" i="2"/>
  <c r="AQ235" i="2"/>
  <c r="AP235" i="2"/>
  <c r="AO235" i="2"/>
  <c r="AN235" i="2"/>
  <c r="AM235" i="2"/>
  <c r="AL235" i="2"/>
  <c r="AQ337" i="2"/>
  <c r="AP337" i="2"/>
  <c r="AO337" i="2"/>
  <c r="AN337" i="2"/>
  <c r="AM337" i="2"/>
  <c r="AL337" i="2"/>
  <c r="AQ335" i="2"/>
  <c r="AP335" i="2"/>
  <c r="AO335" i="2"/>
  <c r="AN335" i="2"/>
  <c r="AM335" i="2"/>
  <c r="AL335" i="2"/>
  <c r="AQ332" i="2"/>
  <c r="AP332" i="2"/>
  <c r="AO332" i="2"/>
  <c r="AN332" i="2"/>
  <c r="AM332" i="2"/>
  <c r="AL332" i="2"/>
  <c r="AQ329" i="2"/>
  <c r="AP329" i="2"/>
  <c r="AO329" i="2"/>
  <c r="AN329" i="2"/>
  <c r="AM329" i="2"/>
  <c r="AL329" i="2"/>
  <c r="AQ327" i="2"/>
  <c r="AP327" i="2"/>
  <c r="AO327" i="2"/>
  <c r="AN327" i="2"/>
  <c r="AM327" i="2"/>
  <c r="AL327" i="2"/>
  <c r="AQ324" i="2"/>
  <c r="AP324" i="2"/>
  <c r="AO324" i="2"/>
  <c r="AN324" i="2"/>
  <c r="AM324" i="2"/>
  <c r="AL324" i="2"/>
  <c r="AQ321" i="2"/>
  <c r="AP321" i="2"/>
  <c r="AO321" i="2"/>
  <c r="AN321" i="2"/>
  <c r="AM321" i="2"/>
  <c r="AL321" i="2"/>
  <c r="AQ319" i="2"/>
  <c r="AP319" i="2"/>
  <c r="AO319" i="2"/>
  <c r="AN319" i="2"/>
  <c r="AM319" i="2"/>
  <c r="AL319" i="2"/>
  <c r="AQ316" i="2"/>
  <c r="AP316" i="2"/>
  <c r="AO316" i="2"/>
  <c r="AN316" i="2"/>
  <c r="AM316" i="2"/>
  <c r="AL316" i="2"/>
  <c r="AQ311" i="2"/>
  <c r="AP311" i="2"/>
  <c r="AO311" i="2"/>
  <c r="AN311" i="2"/>
  <c r="AM311" i="2"/>
  <c r="AL311" i="2"/>
  <c r="AS299" i="2"/>
  <c r="AR299" i="2"/>
  <c r="AQ299" i="2"/>
  <c r="AP299" i="2"/>
  <c r="AO299" i="2"/>
  <c r="AN299" i="2"/>
  <c r="AM299" i="2"/>
  <c r="AL299" i="2"/>
  <c r="AS297" i="2"/>
  <c r="AR297" i="2"/>
  <c r="AQ295" i="2"/>
  <c r="AP295" i="2"/>
  <c r="AO295" i="2"/>
  <c r="AN295" i="2"/>
  <c r="AM295" i="2"/>
  <c r="AL295" i="2"/>
  <c r="AI295" i="2"/>
  <c r="AQ254" i="2"/>
  <c r="AP254" i="2"/>
  <c r="AO254" i="2"/>
  <c r="AN254" i="2"/>
  <c r="AM254" i="2"/>
  <c r="AL254" i="2"/>
  <c r="AS254" i="2"/>
  <c r="AR254" i="2"/>
  <c r="AS246" i="2"/>
  <c r="AR246" i="2"/>
  <c r="AQ246" i="2"/>
  <c r="AP246" i="2"/>
  <c r="AO246" i="2"/>
  <c r="AN246" i="2"/>
  <c r="AM246" i="2"/>
  <c r="AL246" i="2"/>
  <c r="AQ238" i="2"/>
  <c r="AP238" i="2"/>
  <c r="AO238" i="2"/>
  <c r="AN238" i="2"/>
  <c r="AM238" i="2"/>
  <c r="AL238" i="2"/>
  <c r="AS238" i="2"/>
  <c r="AR238" i="2"/>
  <c r="AS230" i="2"/>
  <c r="AR230" i="2"/>
  <c r="AQ230" i="2"/>
  <c r="AP230" i="2"/>
  <c r="AO230" i="2"/>
  <c r="AN230" i="2"/>
  <c r="AM230" i="2"/>
  <c r="AL230" i="2"/>
  <c r="AI196" i="2"/>
  <c r="AJ196" i="2"/>
  <c r="AJ193" i="2"/>
  <c r="AU153" i="2"/>
  <c r="G153" i="2"/>
  <c r="Z153" i="2"/>
  <c r="AR337" i="2"/>
  <c r="AR336" i="2"/>
  <c r="AQ336" i="2"/>
  <c r="AP336" i="2"/>
  <c r="AO336" i="2"/>
  <c r="AN336" i="2"/>
  <c r="AM336" i="2"/>
  <c r="AL336" i="2"/>
  <c r="AR335" i="2"/>
  <c r="AR334" i="2"/>
  <c r="AQ334" i="2"/>
  <c r="AP334" i="2"/>
  <c r="AO334" i="2"/>
  <c r="AN334" i="2"/>
  <c r="AM334" i="2"/>
  <c r="AL334" i="2"/>
  <c r="AR333" i="2"/>
  <c r="AQ333" i="2"/>
  <c r="AP333" i="2"/>
  <c r="AO333" i="2"/>
  <c r="AN333" i="2"/>
  <c r="AM333" i="2"/>
  <c r="AL333" i="2"/>
  <c r="AR332" i="2"/>
  <c r="AR331" i="2"/>
  <c r="AQ331" i="2"/>
  <c r="AP331" i="2"/>
  <c r="AO331" i="2"/>
  <c r="AN331" i="2"/>
  <c r="AM331" i="2"/>
  <c r="AL331" i="2"/>
  <c r="AR330" i="2"/>
  <c r="AQ330" i="2"/>
  <c r="AP330" i="2"/>
  <c r="AO330" i="2"/>
  <c r="AN330" i="2"/>
  <c r="AM330" i="2"/>
  <c r="AL330" i="2"/>
  <c r="AR329" i="2"/>
  <c r="AR328" i="2"/>
  <c r="AQ328" i="2"/>
  <c r="AP328" i="2"/>
  <c r="AO328" i="2"/>
  <c r="AN328" i="2"/>
  <c r="AM328" i="2"/>
  <c r="AL328" i="2"/>
  <c r="AR327" i="2"/>
  <c r="AR326" i="2"/>
  <c r="AQ326" i="2"/>
  <c r="AP326" i="2"/>
  <c r="AO326" i="2"/>
  <c r="AN326" i="2"/>
  <c r="AM326" i="2"/>
  <c r="AL326" i="2"/>
  <c r="AR324" i="2"/>
  <c r="AR323" i="2"/>
  <c r="AQ323" i="2"/>
  <c r="AP323" i="2"/>
  <c r="AO323" i="2"/>
  <c r="AN323" i="2"/>
  <c r="AM323" i="2"/>
  <c r="AL323" i="2"/>
  <c r="AR322" i="2"/>
  <c r="AQ322" i="2"/>
  <c r="AP322" i="2"/>
  <c r="AO322" i="2"/>
  <c r="AN322" i="2"/>
  <c r="AM322" i="2"/>
  <c r="AL322" i="2"/>
  <c r="AR321" i="2"/>
  <c r="AR320" i="2"/>
  <c r="AQ320" i="2"/>
  <c r="AP320" i="2"/>
  <c r="AO320" i="2"/>
  <c r="AN320" i="2"/>
  <c r="AM320" i="2"/>
  <c r="AL320" i="2"/>
  <c r="AR319" i="2"/>
  <c r="AR318" i="2"/>
  <c r="AQ318" i="2"/>
  <c r="AP318" i="2"/>
  <c r="AO318" i="2"/>
  <c r="AN318" i="2"/>
  <c r="AM318" i="2"/>
  <c r="AL318" i="2"/>
  <c r="AR317" i="2"/>
  <c r="AQ317" i="2"/>
  <c r="AP317" i="2"/>
  <c r="AO317" i="2"/>
  <c r="AN317" i="2"/>
  <c r="AM317" i="2"/>
  <c r="AL317" i="2"/>
  <c r="AR316" i="2"/>
  <c r="AR315" i="2"/>
  <c r="AQ315" i="2"/>
  <c r="AP315" i="2"/>
  <c r="AO315" i="2"/>
  <c r="AN315" i="2"/>
  <c r="AM315" i="2"/>
  <c r="AL315" i="2"/>
  <c r="AR314" i="2"/>
  <c r="AQ314" i="2"/>
  <c r="AP314" i="2"/>
  <c r="AO314" i="2"/>
  <c r="AN314" i="2"/>
  <c r="AM314" i="2"/>
  <c r="AL314" i="2"/>
  <c r="AR312" i="2"/>
  <c r="AQ312" i="2"/>
  <c r="AP312" i="2"/>
  <c r="AO312" i="2"/>
  <c r="AN312" i="2"/>
  <c r="AM312" i="2"/>
  <c r="AL312" i="2"/>
  <c r="AR311" i="2"/>
  <c r="AR310" i="2"/>
  <c r="AQ310" i="2"/>
  <c r="AP310" i="2"/>
  <c r="AO310" i="2"/>
  <c r="AN310" i="2"/>
  <c r="AM310" i="2"/>
  <c r="AL310" i="2"/>
  <c r="AR309" i="2"/>
  <c r="AQ309" i="2"/>
  <c r="AP309" i="2"/>
  <c r="AO309" i="2"/>
  <c r="AN309" i="2"/>
  <c r="AM309" i="2"/>
  <c r="AL309" i="2"/>
  <c r="AQ249" i="2"/>
  <c r="AP249" i="2"/>
  <c r="AO249" i="2"/>
  <c r="AN249" i="2"/>
  <c r="AM249" i="2"/>
  <c r="AL249" i="2"/>
  <c r="AS249" i="2"/>
  <c r="AR249" i="2"/>
  <c r="AS241" i="2"/>
  <c r="AR241" i="2"/>
  <c r="AQ241" i="2"/>
  <c r="AP241" i="2"/>
  <c r="AO241" i="2"/>
  <c r="AN241" i="2"/>
  <c r="AM241" i="2"/>
  <c r="AL241" i="2"/>
  <c r="AQ233" i="2"/>
  <c r="AP233" i="2"/>
  <c r="AO233" i="2"/>
  <c r="AN233" i="2"/>
  <c r="AM233" i="2"/>
  <c r="AL233" i="2"/>
  <c r="AS233" i="2"/>
  <c r="AR233" i="2"/>
  <c r="AS289" i="2"/>
  <c r="AR289" i="2"/>
  <c r="AQ289" i="2"/>
  <c r="AP289" i="2"/>
  <c r="AO289" i="2"/>
  <c r="AN289" i="2"/>
  <c r="AM289" i="2"/>
  <c r="AL289" i="2"/>
  <c r="AS285" i="2"/>
  <c r="AR285" i="2"/>
  <c r="AQ285" i="2"/>
  <c r="AP285" i="2"/>
  <c r="AO285" i="2"/>
  <c r="AN285" i="2"/>
  <c r="AM285" i="2"/>
  <c r="AL285" i="2"/>
  <c r="AS260" i="2"/>
  <c r="AR260" i="2"/>
  <c r="AQ260" i="2"/>
  <c r="AP260" i="2"/>
  <c r="AO260" i="2"/>
  <c r="AN260" i="2"/>
  <c r="AM260" i="2"/>
  <c r="AL260" i="2"/>
  <c r="AS252" i="2"/>
  <c r="AR252" i="2"/>
  <c r="AQ252" i="2"/>
  <c r="AP252" i="2"/>
  <c r="AO252" i="2"/>
  <c r="AN252" i="2"/>
  <c r="AM252" i="2"/>
  <c r="AL252" i="2"/>
  <c r="AS244" i="2"/>
  <c r="AR244" i="2"/>
  <c r="AQ244" i="2"/>
  <c r="AP244" i="2"/>
  <c r="AO244" i="2"/>
  <c r="AN244" i="2"/>
  <c r="AM244" i="2"/>
  <c r="AL244" i="2"/>
  <c r="AS236" i="2"/>
  <c r="AR236" i="2"/>
  <c r="AQ236" i="2"/>
  <c r="AP236" i="2"/>
  <c r="AO236" i="2"/>
  <c r="AN236" i="2"/>
  <c r="AM236" i="2"/>
  <c r="AL236" i="2"/>
  <c r="AQ228" i="2"/>
  <c r="AP228" i="2"/>
  <c r="AO228" i="2"/>
  <c r="AN228" i="2"/>
  <c r="AM228" i="2"/>
  <c r="AL228" i="2"/>
  <c r="AS228" i="2"/>
  <c r="AR228" i="2"/>
  <c r="AQ212" i="2"/>
  <c r="AP212" i="2"/>
  <c r="AO212" i="2"/>
  <c r="AN212" i="2"/>
  <c r="AM212" i="2"/>
  <c r="AL212" i="2"/>
  <c r="AT186" i="2"/>
  <c r="AS186" i="2"/>
  <c r="AR186" i="2"/>
  <c r="AQ186" i="2"/>
  <c r="AP186" i="2"/>
  <c r="AO186" i="2"/>
  <c r="AN186" i="2"/>
  <c r="AM186" i="2"/>
  <c r="AL186" i="2"/>
  <c r="AR226" i="2"/>
  <c r="AQ226" i="2"/>
  <c r="AP226" i="2"/>
  <c r="AO226" i="2"/>
  <c r="AN226" i="2"/>
  <c r="AM226" i="2"/>
  <c r="AL226" i="2"/>
  <c r="AS224" i="2"/>
  <c r="AR224" i="2"/>
  <c r="AQ224" i="2"/>
  <c r="AP224" i="2"/>
  <c r="AO224" i="2"/>
  <c r="AN224" i="2"/>
  <c r="AM224" i="2"/>
  <c r="AL224" i="2"/>
  <c r="AS220" i="2"/>
  <c r="AR220" i="2"/>
  <c r="AQ220" i="2"/>
  <c r="AP220" i="2"/>
  <c r="AO220" i="2"/>
  <c r="AN220" i="2"/>
  <c r="AM220" i="2"/>
  <c r="AL220" i="2"/>
  <c r="AS216" i="2"/>
  <c r="AS210" i="2"/>
  <c r="AR210" i="2"/>
  <c r="AQ210" i="2"/>
  <c r="AP210" i="2"/>
  <c r="AO210" i="2"/>
  <c r="AN210" i="2"/>
  <c r="AM210" i="2"/>
  <c r="AL210" i="2"/>
  <c r="AS205" i="2"/>
  <c r="AR205" i="2"/>
  <c r="AQ205" i="2"/>
  <c r="AS202" i="2"/>
  <c r="AR202" i="2"/>
  <c r="AQ202" i="2"/>
  <c r="AP202" i="2"/>
  <c r="AO202" i="2"/>
  <c r="AN202" i="2"/>
  <c r="AM202" i="2"/>
  <c r="AL202" i="2"/>
  <c r="AS194" i="2"/>
  <c r="AR194" i="2"/>
  <c r="AQ194" i="2"/>
  <c r="AP194" i="2"/>
  <c r="AO194" i="2"/>
  <c r="AN194" i="2"/>
  <c r="AM194" i="2"/>
  <c r="AL194" i="2"/>
  <c r="G183" i="2"/>
  <c r="Z183" i="2"/>
  <c r="AU183" i="2"/>
  <c r="AT164" i="2"/>
  <c r="AS164" i="2"/>
  <c r="AR164" i="2"/>
  <c r="AQ164" i="2"/>
  <c r="AP164" i="2"/>
  <c r="AO164" i="2"/>
  <c r="AN164" i="2"/>
  <c r="AM164" i="2"/>
  <c r="AL164" i="2"/>
  <c r="AT159" i="2"/>
  <c r="AS159" i="2"/>
  <c r="AR159" i="2"/>
  <c r="AQ159" i="2"/>
  <c r="AP159" i="2"/>
  <c r="AO159" i="2"/>
  <c r="AN159" i="2"/>
  <c r="AM159" i="2"/>
  <c r="AL159" i="2"/>
  <c r="AS140" i="2"/>
  <c r="AR140" i="2"/>
  <c r="AQ140" i="2"/>
  <c r="AP140" i="2"/>
  <c r="AO140" i="2"/>
  <c r="AN140" i="2"/>
  <c r="AM140" i="2"/>
  <c r="AL140" i="2"/>
  <c r="AT32" i="2"/>
  <c r="AS32" i="2"/>
  <c r="AR32" i="2"/>
  <c r="AQ32" i="2"/>
  <c r="AP32" i="2"/>
  <c r="AO32" i="2"/>
  <c r="AN32" i="2"/>
  <c r="AM32" i="2"/>
  <c r="AL32" i="2"/>
  <c r="AS227" i="2"/>
  <c r="AR227" i="2"/>
  <c r="AQ227" i="2"/>
  <c r="AP227" i="2"/>
  <c r="AO227" i="2"/>
  <c r="AN227" i="2"/>
  <c r="AM227" i="2"/>
  <c r="AL227" i="2"/>
  <c r="AS226" i="2"/>
  <c r="AO215" i="2"/>
  <c r="AN215" i="2"/>
  <c r="AM215" i="2"/>
  <c r="AL215" i="2"/>
  <c r="AS204" i="2"/>
  <c r="AR204" i="2"/>
  <c r="AQ204" i="2"/>
  <c r="AS203" i="2"/>
  <c r="AR203" i="2"/>
  <c r="AQ203" i="2"/>
  <c r="AP203" i="2"/>
  <c r="AS195" i="2"/>
  <c r="AR195" i="2"/>
  <c r="AQ195" i="2"/>
  <c r="AP195" i="2"/>
  <c r="AO195" i="2"/>
  <c r="AN195" i="2"/>
  <c r="AM195" i="2"/>
  <c r="AL195" i="2"/>
  <c r="AU187" i="2"/>
  <c r="G187" i="2"/>
  <c r="Z187" i="2"/>
  <c r="AT181" i="2"/>
  <c r="AS181" i="2"/>
  <c r="AR181" i="2"/>
  <c r="AQ181" i="2"/>
  <c r="AP181" i="2"/>
  <c r="AO181" i="2"/>
  <c r="AN181" i="2"/>
  <c r="AM181" i="2"/>
  <c r="AL181" i="2"/>
  <c r="AU178" i="2"/>
  <c r="G178" i="2"/>
  <c r="Z178" i="2"/>
  <c r="AU176" i="2"/>
  <c r="G176" i="2"/>
  <c r="Z176" i="2"/>
  <c r="G159" i="2"/>
  <c r="Z159" i="2"/>
  <c r="AS197" i="2"/>
  <c r="AR197" i="2"/>
  <c r="AQ197" i="2"/>
  <c r="AP197" i="2"/>
  <c r="AO197" i="2"/>
  <c r="AN197" i="2"/>
  <c r="AM197" i="2"/>
  <c r="AL197" i="2"/>
  <c r="Z184" i="2"/>
  <c r="AU184" i="2"/>
  <c r="Z171" i="2"/>
  <c r="AU171" i="2"/>
  <c r="AT167" i="2"/>
  <c r="AS167" i="2"/>
  <c r="AR167" i="2"/>
  <c r="AQ167" i="2"/>
  <c r="AP167" i="2"/>
  <c r="AO167" i="2"/>
  <c r="AN167" i="2"/>
  <c r="AM167" i="2"/>
  <c r="AL167" i="2"/>
  <c r="G158" i="2"/>
  <c r="Z158" i="2"/>
  <c r="AU158" i="2"/>
  <c r="AS97" i="2"/>
  <c r="AR97" i="2"/>
  <c r="AQ97" i="2"/>
  <c r="AP97" i="2"/>
  <c r="AO97" i="2"/>
  <c r="AN97" i="2"/>
  <c r="AM97" i="2"/>
  <c r="AL97" i="2"/>
  <c r="G66" i="2"/>
  <c r="Z66" i="2"/>
  <c r="AU66" i="2"/>
  <c r="AS222" i="2"/>
  <c r="AR222" i="2"/>
  <c r="AS218" i="2"/>
  <c r="AR218" i="2"/>
  <c r="AQ218" i="2"/>
  <c r="AP218" i="2"/>
  <c r="AO218" i="2"/>
  <c r="AN218" i="2"/>
  <c r="AM218" i="2"/>
  <c r="AL218" i="2"/>
  <c r="AS214" i="2"/>
  <c r="AR214" i="2"/>
  <c r="AQ214" i="2"/>
  <c r="AP214" i="2"/>
  <c r="AO214" i="2"/>
  <c r="AN214" i="2"/>
  <c r="AM214" i="2"/>
  <c r="AL214" i="2"/>
  <c r="AS212" i="2"/>
  <c r="AR212" i="2"/>
  <c r="AS208" i="2"/>
  <c r="AR208" i="2"/>
  <c r="AQ208" i="2"/>
  <c r="AP208" i="2"/>
  <c r="AO208" i="2"/>
  <c r="AN208" i="2"/>
  <c r="AM208" i="2"/>
  <c r="AL208" i="2"/>
  <c r="AS198" i="2"/>
  <c r="AR198" i="2"/>
  <c r="AQ198" i="2"/>
  <c r="AP198" i="2"/>
  <c r="AO198" i="2"/>
  <c r="AN198" i="2"/>
  <c r="AM198" i="2"/>
  <c r="AL198" i="2"/>
  <c r="AS190" i="2"/>
  <c r="AR190" i="2"/>
  <c r="AQ190" i="2"/>
  <c r="AP190" i="2"/>
  <c r="AO190" i="2"/>
  <c r="AN190" i="2"/>
  <c r="AM190" i="2"/>
  <c r="AL190" i="2"/>
  <c r="G189" i="2"/>
  <c r="AU189" i="2"/>
  <c r="Z188" i="2"/>
  <c r="AU188" i="2"/>
  <c r="AT172" i="2"/>
  <c r="AS172" i="2"/>
  <c r="AR172" i="2"/>
  <c r="AQ172" i="2"/>
  <c r="AP172" i="2"/>
  <c r="AO172" i="2"/>
  <c r="AN172" i="2"/>
  <c r="AM172" i="2"/>
  <c r="AL172" i="2"/>
  <c r="AT165" i="2"/>
  <c r="AQ165" i="2"/>
  <c r="AP165" i="2"/>
  <c r="AO165" i="2"/>
  <c r="AN165" i="2"/>
  <c r="AM165" i="2"/>
  <c r="AL165" i="2"/>
  <c r="AS165" i="2"/>
  <c r="AR165" i="2"/>
  <c r="AT134" i="2"/>
  <c r="AS134" i="2"/>
  <c r="AR134" i="2"/>
  <c r="AQ134" i="2"/>
  <c r="AP134" i="2"/>
  <c r="AO134" i="2"/>
  <c r="AN134" i="2"/>
  <c r="AM134" i="2"/>
  <c r="AL134" i="2"/>
  <c r="AU125" i="2"/>
  <c r="G125" i="2"/>
  <c r="Z125" i="2"/>
  <c r="AU106" i="2"/>
  <c r="G106" i="2"/>
  <c r="Z106" i="2"/>
  <c r="AS83" i="2"/>
  <c r="AR83" i="2"/>
  <c r="AS199" i="2"/>
  <c r="AR199" i="2"/>
  <c r="AQ199" i="2"/>
  <c r="AP199" i="2"/>
  <c r="AO199" i="2"/>
  <c r="AN199" i="2"/>
  <c r="AM199" i="2"/>
  <c r="AL199" i="2"/>
  <c r="AS191" i="2"/>
  <c r="AR191" i="2"/>
  <c r="AQ191" i="2"/>
  <c r="AP191" i="2"/>
  <c r="AO191" i="2"/>
  <c r="AN191" i="2"/>
  <c r="AM191" i="2"/>
  <c r="AL191" i="2"/>
  <c r="G182" i="2"/>
  <c r="Z182" i="2"/>
  <c r="AU182" i="2"/>
  <c r="Z179" i="2"/>
  <c r="AU179" i="2"/>
  <c r="Z163" i="2"/>
  <c r="AU163" i="2"/>
  <c r="G147" i="2"/>
  <c r="Z147" i="2"/>
  <c r="AU147" i="2"/>
  <c r="AS223" i="2"/>
  <c r="AR223" i="2"/>
  <c r="AQ223" i="2"/>
  <c r="AP223" i="2"/>
  <c r="AO223" i="2"/>
  <c r="AN223" i="2"/>
  <c r="AM223" i="2"/>
  <c r="AL223" i="2"/>
  <c r="AS219" i="2"/>
  <c r="AR219" i="2"/>
  <c r="AQ219" i="2"/>
  <c r="AP219" i="2"/>
  <c r="AO219" i="2"/>
  <c r="AN219" i="2"/>
  <c r="AM219" i="2"/>
  <c r="AL219" i="2"/>
  <c r="AR216" i="2"/>
  <c r="AQ216" i="2"/>
  <c r="AP216" i="2"/>
  <c r="AO216" i="2"/>
  <c r="AN216" i="2"/>
  <c r="AM216" i="2"/>
  <c r="AL216" i="2"/>
  <c r="AS215" i="2"/>
  <c r="AR215" i="2"/>
  <c r="AQ215" i="2"/>
  <c r="AP215" i="2"/>
  <c r="AS211" i="2"/>
  <c r="AR211" i="2"/>
  <c r="AQ211" i="2"/>
  <c r="AP211" i="2"/>
  <c r="AO211" i="2"/>
  <c r="AN211" i="2"/>
  <c r="AM211" i="2"/>
  <c r="AL211" i="2"/>
  <c r="AQ180" i="2"/>
  <c r="AP180" i="2"/>
  <c r="AO180" i="2"/>
  <c r="AN180" i="2"/>
  <c r="AM180" i="2"/>
  <c r="AL180" i="2"/>
  <c r="AR180" i="2"/>
  <c r="AT180" i="2"/>
  <c r="AS180" i="2"/>
  <c r="G175" i="2"/>
  <c r="Z175" i="2"/>
  <c r="AT173" i="2"/>
  <c r="AS173" i="2"/>
  <c r="AR173" i="2"/>
  <c r="AQ173" i="2"/>
  <c r="AP173" i="2"/>
  <c r="AO173" i="2"/>
  <c r="AN173" i="2"/>
  <c r="AM173" i="2"/>
  <c r="AL173" i="2"/>
  <c r="G155" i="2"/>
  <c r="Z155" i="2"/>
  <c r="AU155" i="2"/>
  <c r="Z128" i="2"/>
  <c r="AU128" i="2"/>
  <c r="G128" i="2"/>
  <c r="Z109" i="2"/>
  <c r="AU109" i="2"/>
  <c r="G109" i="2"/>
  <c r="G186" i="2"/>
  <c r="Z186" i="2"/>
  <c r="G170" i="2"/>
  <c r="Z170" i="2"/>
  <c r="AU170" i="2"/>
  <c r="AU168" i="2"/>
  <c r="G168" i="2"/>
  <c r="Z168" i="2"/>
  <c r="AU162" i="2"/>
  <c r="G162" i="2"/>
  <c r="Z162" i="2"/>
  <c r="AT146" i="2"/>
  <c r="AS146" i="2"/>
  <c r="AR146" i="2"/>
  <c r="AQ146" i="2"/>
  <c r="AP146" i="2"/>
  <c r="AO146" i="2"/>
  <c r="AN146" i="2"/>
  <c r="AM146" i="2"/>
  <c r="AL146" i="2"/>
  <c r="AR51" i="2"/>
  <c r="AQ51" i="2"/>
  <c r="AP51" i="2"/>
  <c r="AO51" i="2"/>
  <c r="AN51" i="2"/>
  <c r="AM51" i="2"/>
  <c r="AL51" i="2"/>
  <c r="AS51" i="2"/>
  <c r="AT51" i="2"/>
  <c r="Z29" i="2"/>
  <c r="G29" i="2"/>
  <c r="AT157" i="2"/>
  <c r="AS157" i="2"/>
  <c r="AR157" i="2"/>
  <c r="AQ157" i="2"/>
  <c r="AP157" i="2"/>
  <c r="AO157" i="2"/>
  <c r="AN157" i="2"/>
  <c r="AM157" i="2"/>
  <c r="AL157" i="2"/>
  <c r="Z144" i="2"/>
  <c r="AU144" i="2"/>
  <c r="AT113" i="2"/>
  <c r="AS113" i="2"/>
  <c r="AR113" i="2"/>
  <c r="AQ113" i="2"/>
  <c r="AP113" i="2"/>
  <c r="AO113" i="2"/>
  <c r="AN113" i="2"/>
  <c r="AM113" i="2"/>
  <c r="AL113" i="2"/>
  <c r="G112" i="2"/>
  <c r="Z112" i="2"/>
  <c r="AU112" i="2"/>
  <c r="AU86" i="2"/>
  <c r="G86" i="2"/>
  <c r="AU84" i="2"/>
  <c r="G84" i="2"/>
  <c r="Z84" i="2"/>
  <c r="AT79" i="2"/>
  <c r="AS79" i="2"/>
  <c r="AR79" i="2"/>
  <c r="AQ79" i="2"/>
  <c r="AP79" i="2"/>
  <c r="AO79" i="2"/>
  <c r="AN79" i="2"/>
  <c r="AM79" i="2"/>
  <c r="AL79" i="2"/>
  <c r="AQ40" i="2"/>
  <c r="AP40" i="2"/>
  <c r="AO40" i="2"/>
  <c r="AN40" i="2"/>
  <c r="AM40" i="2"/>
  <c r="AL40" i="2"/>
  <c r="AT40" i="2"/>
  <c r="AS40" i="2"/>
  <c r="AR40" i="2"/>
  <c r="AO121" i="2"/>
  <c r="AN121" i="2"/>
  <c r="AM121" i="2"/>
  <c r="AL121" i="2"/>
  <c r="AT121" i="2"/>
  <c r="AS121" i="2"/>
  <c r="AR121" i="2"/>
  <c r="AQ121" i="2"/>
  <c r="AP121" i="2"/>
  <c r="G120" i="2"/>
  <c r="Z120" i="2"/>
  <c r="AU120" i="2"/>
  <c r="Z101" i="2"/>
  <c r="AU101" i="2"/>
  <c r="AU98" i="2"/>
  <c r="G98" i="2"/>
  <c r="G89" i="2"/>
  <c r="Z89" i="2"/>
  <c r="AU89" i="2"/>
  <c r="G79" i="2"/>
  <c r="Z79" i="2"/>
  <c r="G60" i="2"/>
  <c r="Z60" i="2"/>
  <c r="AO206" i="2"/>
  <c r="AN206" i="2"/>
  <c r="AM206" i="2"/>
  <c r="AL206" i="2"/>
  <c r="AO203" i="2"/>
  <c r="AN203" i="2"/>
  <c r="AM203" i="2"/>
  <c r="AL203" i="2"/>
  <c r="AO201" i="2"/>
  <c r="AN201" i="2"/>
  <c r="AM201" i="2"/>
  <c r="AL201" i="2"/>
  <c r="Z181" i="2"/>
  <c r="G180" i="2"/>
  <c r="G169" i="2"/>
  <c r="Z165" i="2"/>
  <c r="G164" i="2"/>
  <c r="AU156" i="2"/>
  <c r="AU154" i="2"/>
  <c r="G150" i="2"/>
  <c r="Z150" i="2"/>
  <c r="Z149" i="2"/>
  <c r="AO148" i="2"/>
  <c r="AN148" i="2"/>
  <c r="AM148" i="2"/>
  <c r="AL148" i="2"/>
  <c r="Z146" i="2"/>
  <c r="Z117" i="2"/>
  <c r="AU117" i="2"/>
  <c r="AU114" i="2"/>
  <c r="G114" i="2"/>
  <c r="G102" i="2"/>
  <c r="Z102" i="2"/>
  <c r="AU102" i="2"/>
  <c r="AU95" i="2"/>
  <c r="AT56" i="2"/>
  <c r="AS56" i="2"/>
  <c r="AR56" i="2"/>
  <c r="AQ56" i="2"/>
  <c r="AP56" i="2"/>
  <c r="AO56" i="2"/>
  <c r="AN56" i="2"/>
  <c r="AM56" i="2"/>
  <c r="AL56" i="2"/>
  <c r="AP207" i="2"/>
  <c r="AO207" i="2"/>
  <c r="AN207" i="2"/>
  <c r="AM207" i="2"/>
  <c r="AL207" i="2"/>
  <c r="AP206" i="2"/>
  <c r="AP205" i="2"/>
  <c r="AO205" i="2"/>
  <c r="AN205" i="2"/>
  <c r="AM205" i="2"/>
  <c r="AL205" i="2"/>
  <c r="AP204" i="2"/>
  <c r="AO204" i="2"/>
  <c r="AN204" i="2"/>
  <c r="AM204" i="2"/>
  <c r="AL204" i="2"/>
  <c r="AP201" i="2"/>
  <c r="AU166" i="2"/>
  <c r="Z160" i="2"/>
  <c r="G156" i="2"/>
  <c r="Z154" i="2"/>
  <c r="G149" i="2"/>
  <c r="AS148" i="2"/>
  <c r="AR148" i="2"/>
  <c r="AQ148" i="2"/>
  <c r="AP148" i="2"/>
  <c r="AR132" i="2"/>
  <c r="AQ132" i="2"/>
  <c r="AP132" i="2"/>
  <c r="AO132" i="2"/>
  <c r="AN132" i="2"/>
  <c r="AM132" i="2"/>
  <c r="AL132" i="2"/>
  <c r="AT132" i="2"/>
  <c r="AS132" i="2"/>
  <c r="G129" i="2"/>
  <c r="Z129" i="2"/>
  <c r="AU129" i="2"/>
  <c r="AU122" i="2"/>
  <c r="G122" i="2"/>
  <c r="G110" i="2"/>
  <c r="Z110" i="2"/>
  <c r="AU110" i="2"/>
  <c r="AU103" i="2"/>
  <c r="G99" i="2"/>
  <c r="Z99" i="2"/>
  <c r="AU99" i="2"/>
  <c r="G95" i="2"/>
  <c r="Z87" i="2"/>
  <c r="AU87" i="2"/>
  <c r="G85" i="2"/>
  <c r="Z85" i="2"/>
  <c r="AU85" i="2"/>
  <c r="AQ83" i="2"/>
  <c r="AP83" i="2"/>
  <c r="AO83" i="2"/>
  <c r="AN83" i="2"/>
  <c r="AM83" i="2"/>
  <c r="AL83" i="2"/>
  <c r="AT83" i="2"/>
  <c r="G78" i="2"/>
  <c r="Z78" i="2"/>
  <c r="AU78" i="2"/>
  <c r="AU185" i="2"/>
  <c r="AT177" i="2"/>
  <c r="AS177" i="2"/>
  <c r="AR177" i="2"/>
  <c r="AQ177" i="2"/>
  <c r="AP177" i="2"/>
  <c r="AO177" i="2"/>
  <c r="AN177" i="2"/>
  <c r="AM177" i="2"/>
  <c r="AL177" i="2"/>
  <c r="Z166" i="2"/>
  <c r="AT161" i="2"/>
  <c r="AS161" i="2"/>
  <c r="AR161" i="2"/>
  <c r="AQ161" i="2"/>
  <c r="AP161" i="2"/>
  <c r="AO161" i="2"/>
  <c r="AN161" i="2"/>
  <c r="AM161" i="2"/>
  <c r="AL161" i="2"/>
  <c r="G160" i="2"/>
  <c r="AT149" i="2"/>
  <c r="AS149" i="2"/>
  <c r="AR149" i="2"/>
  <c r="AQ149" i="2"/>
  <c r="AP149" i="2"/>
  <c r="AO149" i="2"/>
  <c r="AN149" i="2"/>
  <c r="AM149" i="2"/>
  <c r="AL149" i="2"/>
  <c r="AT140" i="2"/>
  <c r="AU133" i="2"/>
  <c r="G133" i="2"/>
  <c r="AT130" i="2"/>
  <c r="AS130" i="2"/>
  <c r="AR130" i="2"/>
  <c r="AQ130" i="2"/>
  <c r="AP130" i="2"/>
  <c r="AO130" i="2"/>
  <c r="AN130" i="2"/>
  <c r="AM130" i="2"/>
  <c r="AL130" i="2"/>
  <c r="G126" i="2"/>
  <c r="Z126" i="2"/>
  <c r="AU126" i="2"/>
  <c r="G118" i="2"/>
  <c r="Z118" i="2"/>
  <c r="AU118" i="2"/>
  <c r="AT111" i="2"/>
  <c r="AS111" i="2"/>
  <c r="AR111" i="2"/>
  <c r="AQ111" i="2"/>
  <c r="AP111" i="2"/>
  <c r="AO111" i="2"/>
  <c r="AN111" i="2"/>
  <c r="AM111" i="2"/>
  <c r="AL111" i="2"/>
  <c r="G107" i="2"/>
  <c r="Z107" i="2"/>
  <c r="AU107" i="2"/>
  <c r="G103" i="2"/>
  <c r="AT92" i="2"/>
  <c r="AS92" i="2"/>
  <c r="AR92" i="2"/>
  <c r="AQ92" i="2"/>
  <c r="AP92" i="2"/>
  <c r="AO92" i="2"/>
  <c r="AN92" i="2"/>
  <c r="AM92" i="2"/>
  <c r="AL92" i="2"/>
  <c r="Z90" i="2"/>
  <c r="G90" i="2"/>
  <c r="AU90" i="2"/>
  <c r="AR88" i="2"/>
  <c r="AQ88" i="2"/>
  <c r="AP88" i="2"/>
  <c r="AO88" i="2"/>
  <c r="AN88" i="2"/>
  <c r="AM88" i="2"/>
  <c r="AL88" i="2"/>
  <c r="AT88" i="2"/>
  <c r="AS88" i="2"/>
  <c r="G58" i="2"/>
  <c r="Z58" i="2"/>
  <c r="AU58" i="2"/>
  <c r="G24" i="2"/>
  <c r="Z24" i="2"/>
  <c r="AU24" i="2"/>
  <c r="AS46" i="2"/>
  <c r="AP46" i="2"/>
  <c r="AO46" i="2"/>
  <c r="AN46" i="2"/>
  <c r="AM46" i="2"/>
  <c r="AL46" i="2"/>
  <c r="AR46" i="2"/>
  <c r="AQ46" i="2"/>
  <c r="AR160" i="2"/>
  <c r="AQ160" i="2"/>
  <c r="AP160" i="2"/>
  <c r="AO160" i="2"/>
  <c r="AN160" i="2"/>
  <c r="AM160" i="2"/>
  <c r="AL160" i="2"/>
  <c r="Z152" i="2"/>
  <c r="AU152" i="2"/>
  <c r="G145" i="2"/>
  <c r="AU145" i="2"/>
  <c r="AO142" i="2"/>
  <c r="AN142" i="2"/>
  <c r="AM142" i="2"/>
  <c r="AL142" i="2"/>
  <c r="AT142" i="2"/>
  <c r="AS142" i="2"/>
  <c r="AR142" i="2"/>
  <c r="AQ142" i="2"/>
  <c r="AP142" i="2"/>
  <c r="AU141" i="2"/>
  <c r="G141" i="2"/>
  <c r="AT138" i="2"/>
  <c r="AS138" i="2"/>
  <c r="AR138" i="2"/>
  <c r="AQ138" i="2"/>
  <c r="AP138" i="2"/>
  <c r="AO138" i="2"/>
  <c r="AN138" i="2"/>
  <c r="AM138" i="2"/>
  <c r="AL138" i="2"/>
  <c r="G135" i="2"/>
  <c r="AU135" i="2"/>
  <c r="G134" i="2"/>
  <c r="Z134" i="2"/>
  <c r="G131" i="2"/>
  <c r="Z131" i="2"/>
  <c r="AU131" i="2"/>
  <c r="AT119" i="2"/>
  <c r="AS119" i="2"/>
  <c r="AR119" i="2"/>
  <c r="AQ119" i="2"/>
  <c r="AP119" i="2"/>
  <c r="AO119" i="2"/>
  <c r="AN119" i="2"/>
  <c r="AM119" i="2"/>
  <c r="AL119" i="2"/>
  <c r="G115" i="2"/>
  <c r="Z115" i="2"/>
  <c r="AU115" i="2"/>
  <c r="AT97" i="2"/>
  <c r="G96" i="2"/>
  <c r="Z96" i="2"/>
  <c r="AU96" i="2"/>
  <c r="AS80" i="2"/>
  <c r="AR80" i="2"/>
  <c r="AQ80" i="2"/>
  <c r="AT80" i="2"/>
  <c r="AP80" i="2"/>
  <c r="AO80" i="2"/>
  <c r="AN80" i="2"/>
  <c r="AM80" i="2"/>
  <c r="AL80" i="2"/>
  <c r="AS57" i="2"/>
  <c r="AR57" i="2"/>
  <c r="AQ57" i="2"/>
  <c r="AP57" i="2"/>
  <c r="AO57" i="2"/>
  <c r="G177" i="2"/>
  <c r="G172" i="2"/>
  <c r="AR169" i="2"/>
  <c r="AQ169" i="2"/>
  <c r="AP169" i="2"/>
  <c r="AO169" i="2"/>
  <c r="AN169" i="2"/>
  <c r="AM169" i="2"/>
  <c r="AL169" i="2"/>
  <c r="Z167" i="2"/>
  <c r="G161" i="2"/>
  <c r="G157" i="2"/>
  <c r="AU151" i="2"/>
  <c r="G144" i="2"/>
  <c r="G143" i="2"/>
  <c r="AU143" i="2"/>
  <c r="G142" i="2"/>
  <c r="Z142" i="2"/>
  <c r="G139" i="2"/>
  <c r="Z139" i="2"/>
  <c r="AU139" i="2"/>
  <c r="G138" i="2"/>
  <c r="G137" i="2"/>
  <c r="AU137" i="2"/>
  <c r="Z136" i="2"/>
  <c r="AU136" i="2"/>
  <c r="AT124" i="2"/>
  <c r="AS124" i="2"/>
  <c r="AR124" i="2"/>
  <c r="AQ124" i="2"/>
  <c r="AP124" i="2"/>
  <c r="AO124" i="2"/>
  <c r="AN124" i="2"/>
  <c r="AM124" i="2"/>
  <c r="AL124" i="2"/>
  <c r="Z123" i="2"/>
  <c r="AU123" i="2"/>
  <c r="G119" i="2"/>
  <c r="AR105" i="2"/>
  <c r="AQ105" i="2"/>
  <c r="AP105" i="2"/>
  <c r="AO105" i="2"/>
  <c r="AN105" i="2"/>
  <c r="AM105" i="2"/>
  <c r="AL105" i="2"/>
  <c r="AT105" i="2"/>
  <c r="AS105" i="2"/>
  <c r="G104" i="2"/>
  <c r="Z104" i="2"/>
  <c r="AU104" i="2"/>
  <c r="AT93" i="2"/>
  <c r="AS93" i="2"/>
  <c r="AR93" i="2"/>
  <c r="AQ93" i="2"/>
  <c r="AP93" i="2"/>
  <c r="AO93" i="2"/>
  <c r="AN93" i="2"/>
  <c r="AM93" i="2"/>
  <c r="AL93" i="2"/>
  <c r="AS91" i="2"/>
  <c r="AR91" i="2"/>
  <c r="AQ91" i="2"/>
  <c r="AP91" i="2"/>
  <c r="AO91" i="2"/>
  <c r="AN91" i="2"/>
  <c r="AM91" i="2"/>
  <c r="AL91" i="2"/>
  <c r="Z86" i="2"/>
  <c r="AU127" i="2"/>
  <c r="AU116" i="2"/>
  <c r="AU108" i="2"/>
  <c r="AU100" i="2"/>
  <c r="AU94" i="2"/>
  <c r="Z82" i="2"/>
  <c r="AU82" i="2"/>
  <c r="AS70" i="2"/>
  <c r="AR70" i="2"/>
  <c r="AT70" i="2"/>
  <c r="AQ70" i="2"/>
  <c r="AP70" i="2"/>
  <c r="AO70" i="2"/>
  <c r="AN70" i="2"/>
  <c r="AM70" i="2"/>
  <c r="AL70" i="2"/>
  <c r="G50" i="2"/>
  <c r="AU50" i="2"/>
  <c r="Z93" i="2"/>
  <c r="Z81" i="2"/>
  <c r="AU77" i="2"/>
  <c r="AT73" i="2"/>
  <c r="AS73" i="2"/>
  <c r="AR73" i="2"/>
  <c r="AQ73" i="2"/>
  <c r="AP73" i="2"/>
  <c r="AO73" i="2"/>
  <c r="AN73" i="2"/>
  <c r="AM73" i="2"/>
  <c r="AL73" i="2"/>
  <c r="G32" i="2"/>
  <c r="Z32" i="2"/>
  <c r="G26" i="2"/>
  <c r="Z26" i="2"/>
  <c r="AT81" i="2"/>
  <c r="AS81" i="2"/>
  <c r="AR81" i="2"/>
  <c r="AQ81" i="2"/>
  <c r="AP81" i="2"/>
  <c r="AO81" i="2"/>
  <c r="AN81" i="2"/>
  <c r="AM81" i="2"/>
  <c r="AL81" i="2"/>
  <c r="AR76" i="2"/>
  <c r="AQ76" i="2"/>
  <c r="AP76" i="2"/>
  <c r="AO76" i="2"/>
  <c r="AN76" i="2"/>
  <c r="AM76" i="2"/>
  <c r="AL76" i="2"/>
  <c r="Z74" i="2"/>
  <c r="AU74" i="2"/>
  <c r="G59" i="2"/>
  <c r="AU59" i="2"/>
  <c r="Z59" i="2"/>
  <c r="G40" i="2"/>
  <c r="Z40" i="2"/>
  <c r="G34" i="2"/>
  <c r="Z34" i="2"/>
  <c r="G23" i="2"/>
  <c r="Z23" i="2"/>
  <c r="AU23" i="2"/>
  <c r="AS62" i="2"/>
  <c r="AR62" i="2"/>
  <c r="AQ62" i="2"/>
  <c r="AP62" i="2"/>
  <c r="AO62" i="2"/>
  <c r="AN62" i="2"/>
  <c r="AM62" i="2"/>
  <c r="AL62" i="2"/>
  <c r="AU49" i="2"/>
  <c r="G49" i="2"/>
  <c r="Z49" i="2"/>
  <c r="G42" i="2"/>
  <c r="Z42" i="2"/>
  <c r="BL8" i="2"/>
  <c r="AU31" i="2"/>
  <c r="AU39" i="2"/>
  <c r="AQ72" i="2"/>
  <c r="AP72" i="2"/>
  <c r="AO72" i="2"/>
  <c r="AN72" i="2"/>
  <c r="AM72" i="2"/>
  <c r="AL72" i="2"/>
  <c r="AR72" i="2"/>
  <c r="AR67" i="2"/>
  <c r="AQ67" i="2"/>
  <c r="AP67" i="2"/>
  <c r="AO67" i="2"/>
  <c r="AN67" i="2"/>
  <c r="AM67" i="2"/>
  <c r="AL67" i="2"/>
  <c r="Z64" i="2"/>
  <c r="AU64" i="2"/>
  <c r="G64" i="2"/>
  <c r="Z63" i="2"/>
  <c r="G63" i="2"/>
  <c r="AU63" i="2"/>
  <c r="Z54" i="2"/>
  <c r="AU54" i="2"/>
  <c r="G52" i="2"/>
  <c r="Z52" i="2"/>
  <c r="AS71" i="2"/>
  <c r="AR71" i="2"/>
  <c r="AQ71" i="2"/>
  <c r="AP71" i="2"/>
  <c r="AO71" i="2"/>
  <c r="AN71" i="2"/>
  <c r="AM71" i="2"/>
  <c r="AL71" i="2"/>
  <c r="Z69" i="2"/>
  <c r="G69" i="2"/>
  <c r="G68" i="2"/>
  <c r="Z68" i="2"/>
  <c r="AU65" i="2"/>
  <c r="Z65" i="2"/>
  <c r="AT57" i="2"/>
  <c r="AN57" i="2"/>
  <c r="AM57" i="2"/>
  <c r="AL57" i="2"/>
  <c r="AT55" i="2"/>
  <c r="AS55" i="2"/>
  <c r="AR55" i="2"/>
  <c r="AQ55" i="2"/>
  <c r="AP55" i="2"/>
  <c r="AO55" i="2"/>
  <c r="AN55" i="2"/>
  <c r="AM55" i="2"/>
  <c r="AL55" i="2"/>
  <c r="Z22" i="2"/>
  <c r="AU22" i="2"/>
  <c r="G53" i="2"/>
  <c r="G48" i="2"/>
  <c r="G45" i="2"/>
  <c r="Z41" i="2"/>
  <c r="G38" i="2"/>
  <c r="Z33" i="2"/>
  <c r="G30" i="2"/>
  <c r="BL7" i="2"/>
  <c r="BL6" i="2"/>
  <c r="BL2" i="2"/>
  <c r="BL3" i="2"/>
  <c r="BL9" i="2"/>
  <c r="BL5" i="2"/>
  <c r="BL4" i="2"/>
  <c r="AU28" i="2"/>
  <c r="AU36" i="2"/>
  <c r="AU44" i="2"/>
  <c r="AU52" i="2"/>
  <c r="AU60" i="2"/>
  <c r="AU68" i="2"/>
  <c r="AU26" i="2"/>
  <c r="AU34" i="2"/>
  <c r="AU42" i="2"/>
  <c r="AU21" i="2"/>
  <c r="AU29" i="2"/>
  <c r="AU37" i="2"/>
  <c r="AU45" i="2"/>
  <c r="AU53" i="2"/>
  <c r="AU61" i="2"/>
  <c r="AU69" i="2"/>
  <c r="AU75" i="2"/>
  <c r="BL10" i="2"/>
  <c r="AU27" i="2"/>
  <c r="AU35" i="2"/>
  <c r="AU43" i="2"/>
  <c r="AU47" i="2"/>
  <c r="AU48" i="2"/>
  <c r="G47" i="2"/>
  <c r="AU41" i="2"/>
  <c r="AU38" i="2"/>
  <c r="AU33" i="2"/>
  <c r="AU30" i="2"/>
  <c r="AU25" i="2"/>
  <c r="AB12" i="2"/>
  <c r="AY4" i="2"/>
  <c r="AY9" i="2"/>
  <c r="AY7" i="2"/>
  <c r="AB11" i="2"/>
  <c r="G162" i="3"/>
  <c r="G115" i="3"/>
  <c r="I115" i="3" s="1"/>
  <c r="Z115" i="3"/>
  <c r="AY5" i="2"/>
  <c r="G170" i="3"/>
  <c r="K170" i="3" s="1"/>
  <c r="G155" i="3"/>
  <c r="Z155" i="3"/>
  <c r="G169" i="3"/>
  <c r="K169" i="3" s="1"/>
  <c r="Z169" i="3"/>
  <c r="G147" i="3"/>
  <c r="AC147" i="3" s="1"/>
  <c r="Z147" i="3"/>
  <c r="G141" i="3"/>
  <c r="Z141" i="3"/>
  <c r="G139" i="3"/>
  <c r="AC139" i="3" s="1"/>
  <c r="Z139" i="3"/>
  <c r="G132" i="3"/>
  <c r="K132" i="3" s="1"/>
  <c r="Z132" i="3"/>
  <c r="G123" i="3"/>
  <c r="K123" i="3" s="1"/>
  <c r="Z123" i="3"/>
  <c r="G117" i="3"/>
  <c r="Z117" i="3"/>
  <c r="G163" i="3"/>
  <c r="K163" i="3" s="1"/>
  <c r="Z163" i="3"/>
  <c r="G154" i="3"/>
  <c r="AC154" i="3" s="1"/>
  <c r="G144" i="3"/>
  <c r="AC144" i="3" s="1"/>
  <c r="G173" i="3"/>
  <c r="K173" i="3" s="1"/>
  <c r="G146" i="3"/>
  <c r="AC146" i="3" s="1"/>
  <c r="Z146" i="3"/>
  <c r="G137" i="3"/>
  <c r="K137" i="3" s="1"/>
  <c r="Z137" i="3"/>
  <c r="Z171" i="3"/>
  <c r="G108" i="3"/>
  <c r="K108" i="3" s="1"/>
  <c r="Z108" i="3"/>
  <c r="G121" i="3"/>
  <c r="K121" i="3" s="1"/>
  <c r="Z121" i="3"/>
  <c r="G114" i="3"/>
  <c r="K114" i="3" s="1"/>
  <c r="G92" i="3"/>
  <c r="Z92" i="3"/>
  <c r="Z152" i="3"/>
  <c r="G97" i="3"/>
  <c r="AC97" i="3" s="1"/>
  <c r="G69" i="3"/>
  <c r="J69" i="3" s="1"/>
  <c r="Z69" i="3"/>
  <c r="G107" i="3"/>
  <c r="Z73" i="3"/>
  <c r="Z104" i="3"/>
  <c r="Z98" i="3"/>
  <c r="Z90" i="3"/>
  <c r="G85" i="3"/>
  <c r="Z85" i="3"/>
  <c r="Z64" i="3"/>
  <c r="Z43" i="3"/>
  <c r="G38" i="3"/>
  <c r="J38" i="3" s="1"/>
  <c r="G36" i="3"/>
  <c r="Z36" i="3"/>
  <c r="G56" i="3"/>
  <c r="AC56" i="3" s="1"/>
  <c r="Z56" i="3"/>
  <c r="G60" i="3"/>
  <c r="J60" i="3" s="1"/>
  <c r="Z60" i="3"/>
  <c r="G42" i="3"/>
  <c r="J42" i="3" s="1"/>
  <c r="G33" i="3"/>
  <c r="AC33" i="3" s="1"/>
  <c r="G44" i="3"/>
  <c r="AC44" i="3" s="1"/>
  <c r="Z44" i="3"/>
  <c r="Z35" i="3"/>
  <c r="G32" i="3"/>
  <c r="J32" i="3" s="1"/>
  <c r="Z32" i="3"/>
  <c r="G52" i="3"/>
  <c r="J52" i="3" s="1"/>
  <c r="Z52" i="3"/>
  <c r="G24" i="3"/>
  <c r="AC24" i="3" s="1"/>
  <c r="Z24" i="3"/>
  <c r="AY3" i="3"/>
  <c r="AY2" i="3"/>
  <c r="AY10" i="3"/>
  <c r="AY5" i="3"/>
  <c r="AB12" i="3"/>
  <c r="AI93" i="2"/>
  <c r="AJ93" i="2"/>
  <c r="AK93" i="2"/>
  <c r="AI149" i="2"/>
  <c r="AJ149" i="2"/>
  <c r="AK149" i="2"/>
  <c r="AI208" i="2"/>
  <c r="AJ208" i="2"/>
  <c r="AK208" i="2"/>
  <c r="AJ113" i="2"/>
  <c r="AI113" i="2"/>
  <c r="AK113" i="2"/>
  <c r="AJ124" i="2"/>
  <c r="AI124" i="2"/>
  <c r="AK124" i="2"/>
  <c r="AJ172" i="2"/>
  <c r="AI172" i="2"/>
  <c r="AK172" i="2"/>
  <c r="AI111" i="2"/>
  <c r="AJ111" i="2"/>
  <c r="AK111" i="2"/>
  <c r="AI161" i="2"/>
  <c r="AJ161" i="2"/>
  <c r="AK161" i="2"/>
  <c r="AI56" i="2"/>
  <c r="AJ56" i="2"/>
  <c r="AK56" i="2"/>
  <c r="AJ76" i="2"/>
  <c r="AI76" i="2"/>
  <c r="AK76" i="2"/>
  <c r="AJ72" i="2"/>
  <c r="AI72" i="2"/>
  <c r="AK72" i="2"/>
  <c r="AJ105" i="2"/>
  <c r="AI105" i="2"/>
  <c r="AK105" i="2"/>
  <c r="AJ167" i="2"/>
  <c r="AI167" i="2"/>
  <c r="AK167" i="2"/>
  <c r="AI226" i="2"/>
  <c r="AJ226" i="2"/>
  <c r="AK226" i="2"/>
  <c r="AC40" i="2"/>
  <c r="AF40" i="2"/>
  <c r="J40" i="2"/>
  <c r="AI80" i="2"/>
  <c r="AJ80" i="2"/>
  <c r="AK80" i="2"/>
  <c r="AJ121" i="2"/>
  <c r="AI121" i="2"/>
  <c r="AK121" i="2"/>
  <c r="AI212" i="2"/>
  <c r="AJ212" i="2"/>
  <c r="AK212" i="2"/>
  <c r="AI230" i="2"/>
  <c r="AJ230" i="2"/>
  <c r="AK230" i="2"/>
  <c r="AI213" i="2"/>
  <c r="AJ213" i="2"/>
  <c r="AK213" i="2"/>
  <c r="AI355" i="2"/>
  <c r="AJ355" i="2"/>
  <c r="AK355" i="2"/>
  <c r="AI423" i="2"/>
  <c r="AJ423" i="2"/>
  <c r="AK423" i="2"/>
  <c r="AI453" i="2"/>
  <c r="AJ453" i="2"/>
  <c r="AK453" i="2"/>
  <c r="AI527" i="2"/>
  <c r="AJ527" i="2"/>
  <c r="AK527" i="2"/>
  <c r="AI559" i="2"/>
  <c r="AJ559" i="2"/>
  <c r="AK559" i="2"/>
  <c r="AI583" i="2"/>
  <c r="AJ583" i="2"/>
  <c r="AK583" i="2"/>
  <c r="AI473" i="2"/>
  <c r="AJ473" i="2"/>
  <c r="AK473" i="2"/>
  <c r="AI587" i="2"/>
  <c r="AJ587" i="2"/>
  <c r="AK587" i="2"/>
  <c r="AI593" i="2"/>
  <c r="AJ593" i="2"/>
  <c r="AK593" i="2"/>
  <c r="AJ626" i="2"/>
  <c r="AI626" i="2"/>
  <c r="AK626" i="2"/>
  <c r="AI665" i="2"/>
  <c r="AJ665" i="2"/>
  <c r="AK665" i="2"/>
  <c r="AI703" i="2"/>
  <c r="AJ703" i="2"/>
  <c r="AK703" i="2"/>
  <c r="AJ653" i="2"/>
  <c r="AI653" i="2"/>
  <c r="AK653" i="2"/>
  <c r="AI718" i="2"/>
  <c r="AJ718" i="2"/>
  <c r="AK718" i="2"/>
  <c r="AI975" i="2"/>
  <c r="AJ975" i="2"/>
  <c r="AK975" i="2"/>
  <c r="AI895" i="2"/>
  <c r="AJ895" i="2"/>
  <c r="AK895" i="2"/>
  <c r="AI843" i="2"/>
  <c r="AJ843" i="2"/>
  <c r="AK843" i="2"/>
  <c r="AI831" i="2"/>
  <c r="AJ831" i="2"/>
  <c r="AK831" i="2"/>
  <c r="AI884" i="2"/>
  <c r="AJ884" i="2"/>
  <c r="AK884" i="2"/>
  <c r="AI793" i="2"/>
  <c r="AJ793" i="2"/>
  <c r="AK793" i="2"/>
  <c r="AI801" i="2"/>
  <c r="AJ801" i="2"/>
  <c r="AK801" i="2"/>
  <c r="AI885" i="2"/>
  <c r="AJ885" i="2"/>
  <c r="AK885" i="2"/>
  <c r="AI1240" i="2"/>
  <c r="AJ1240" i="2"/>
  <c r="AK1240" i="2"/>
  <c r="AI1272" i="2"/>
  <c r="AJ1272" i="2"/>
  <c r="AK1272" i="2"/>
  <c r="AI1316" i="2"/>
  <c r="AJ1316" i="2"/>
  <c r="AK1316" i="2"/>
  <c r="AI1547" i="2"/>
  <c r="AJ1547" i="2"/>
  <c r="AK1547" i="2"/>
  <c r="AI1832" i="2"/>
  <c r="AJ1832" i="2"/>
  <c r="AK1832" i="2"/>
  <c r="AI1888" i="2"/>
  <c r="AJ1888" i="2"/>
  <c r="AK1888" i="2"/>
  <c r="AC137" i="3"/>
  <c r="J38" i="2"/>
  <c r="AC38" i="2"/>
  <c r="AF38" i="2"/>
  <c r="AI57" i="2"/>
  <c r="AJ57" i="2"/>
  <c r="AK57" i="2"/>
  <c r="AI71" i="2"/>
  <c r="AJ71" i="2"/>
  <c r="AK71" i="2"/>
  <c r="AJ160" i="2"/>
  <c r="AI160" i="2"/>
  <c r="AK160" i="2"/>
  <c r="AJ92" i="2"/>
  <c r="AI92" i="2"/>
  <c r="AK92" i="2"/>
  <c r="AF133" i="2"/>
  <c r="AC133" i="2"/>
  <c r="K133" i="2"/>
  <c r="AJ177" i="2"/>
  <c r="AI177" i="2"/>
  <c r="AK177" i="2"/>
  <c r="AF164" i="2"/>
  <c r="K164" i="2"/>
  <c r="AC164" i="2"/>
  <c r="AF86" i="2"/>
  <c r="J86" i="2"/>
  <c r="AC86" i="2"/>
  <c r="AI223" i="2"/>
  <c r="AJ223" i="2"/>
  <c r="AK223" i="2"/>
  <c r="AT188" i="2"/>
  <c r="AS188" i="2"/>
  <c r="AR188" i="2"/>
  <c r="AQ188" i="2"/>
  <c r="AP188" i="2"/>
  <c r="AO188" i="2"/>
  <c r="AN188" i="2"/>
  <c r="AM188" i="2"/>
  <c r="AL188" i="2"/>
  <c r="AJ97" i="2"/>
  <c r="AI97" i="2"/>
  <c r="AK97" i="2"/>
  <c r="AJ159" i="2"/>
  <c r="AI159" i="2"/>
  <c r="AK159" i="2"/>
  <c r="AI241" i="2"/>
  <c r="AJ241" i="2"/>
  <c r="AK241" i="2"/>
  <c r="AI320" i="2"/>
  <c r="AJ320" i="2"/>
  <c r="AK320" i="2"/>
  <c r="AI324" i="2"/>
  <c r="AJ324" i="2"/>
  <c r="AK324" i="2"/>
  <c r="AI251" i="2"/>
  <c r="AJ251" i="2"/>
  <c r="AK251" i="2"/>
  <c r="AI150" i="2"/>
  <c r="AJ150" i="2"/>
  <c r="AK150" i="2"/>
  <c r="AI217" i="2"/>
  <c r="AJ217" i="2"/>
  <c r="AK217" i="2"/>
  <c r="AI240" i="2"/>
  <c r="AJ240" i="2"/>
  <c r="AK240" i="2"/>
  <c r="AJ287" i="2"/>
  <c r="AI245" i="2"/>
  <c r="AJ245" i="2"/>
  <c r="AK245" i="2"/>
  <c r="AI297" i="2"/>
  <c r="AJ297" i="2"/>
  <c r="AK297" i="2"/>
  <c r="AI234" i="2"/>
  <c r="AJ234" i="2"/>
  <c r="AK234" i="2"/>
  <c r="AI298" i="2"/>
  <c r="AJ298" i="2"/>
  <c r="AK298" i="2"/>
  <c r="AJ397" i="2"/>
  <c r="AI397" i="2"/>
  <c r="AK397" i="2"/>
  <c r="AJ408" i="2"/>
  <c r="AI408" i="2"/>
  <c r="AK408" i="2"/>
  <c r="AI363" i="2"/>
  <c r="AJ363" i="2"/>
  <c r="AK363" i="2"/>
  <c r="AJ399" i="2"/>
  <c r="AI399" i="2"/>
  <c r="AK399" i="2"/>
  <c r="AI366" i="2"/>
  <c r="AJ366" i="2"/>
  <c r="AK366" i="2"/>
  <c r="AJ377" i="2"/>
  <c r="AI377" i="2"/>
  <c r="AK377" i="2"/>
  <c r="AJ402" i="2"/>
  <c r="AI402" i="2"/>
  <c r="AK402" i="2"/>
  <c r="AI416" i="2"/>
  <c r="AJ416" i="2"/>
  <c r="AK416" i="2"/>
  <c r="AI424" i="2"/>
  <c r="AJ424" i="2"/>
  <c r="AK424" i="2"/>
  <c r="AI352" i="2"/>
  <c r="AJ352" i="2"/>
  <c r="AK352" i="2"/>
  <c r="AJ382" i="2"/>
  <c r="AI382" i="2"/>
  <c r="AK382" i="2"/>
  <c r="AI414" i="2"/>
  <c r="AJ414" i="2"/>
  <c r="AK414" i="2"/>
  <c r="AI480" i="2"/>
  <c r="AJ480" i="2"/>
  <c r="AK480" i="2"/>
  <c r="AI369" i="2"/>
  <c r="AJ369" i="2"/>
  <c r="AK369" i="2"/>
  <c r="AI501" i="2"/>
  <c r="AJ501" i="2"/>
  <c r="AK501" i="2"/>
  <c r="AI450" i="2"/>
  <c r="AJ450" i="2"/>
  <c r="AK450" i="2"/>
  <c r="AI490" i="2"/>
  <c r="AJ490" i="2"/>
  <c r="AK490" i="2"/>
  <c r="AI560" i="2"/>
  <c r="AJ560" i="2"/>
  <c r="AK560" i="2"/>
  <c r="AI568" i="2"/>
  <c r="AJ568" i="2"/>
  <c r="AK568" i="2"/>
  <c r="AI576" i="2"/>
  <c r="AJ576" i="2"/>
  <c r="AK576" i="2"/>
  <c r="AI584" i="2"/>
  <c r="AJ584" i="2"/>
  <c r="AK584" i="2"/>
  <c r="AI447" i="2"/>
  <c r="AJ447" i="2"/>
  <c r="AK447" i="2"/>
  <c r="AI503" i="2"/>
  <c r="AJ503" i="2"/>
  <c r="AK503" i="2"/>
  <c r="AI569" i="2"/>
  <c r="AJ569" i="2"/>
  <c r="AK569" i="2"/>
  <c r="AI536" i="2"/>
  <c r="AJ536" i="2"/>
  <c r="AK536" i="2"/>
  <c r="AI552" i="2"/>
  <c r="AJ552" i="2"/>
  <c r="AK552" i="2"/>
  <c r="AI441" i="2"/>
  <c r="AJ441" i="2"/>
  <c r="AK441" i="2"/>
  <c r="AI521" i="2"/>
  <c r="AJ521" i="2"/>
  <c r="AK521" i="2"/>
  <c r="AI542" i="2"/>
  <c r="AJ542" i="2"/>
  <c r="AK542" i="2"/>
  <c r="AI430" i="2"/>
  <c r="AJ430" i="2"/>
  <c r="AK430" i="2"/>
  <c r="AI588" i="2"/>
  <c r="AJ588" i="2"/>
  <c r="AK588" i="2"/>
  <c r="AJ630" i="2"/>
  <c r="AI630" i="2"/>
  <c r="AK630" i="2"/>
  <c r="AJ647" i="2"/>
  <c r="AI647" i="2"/>
  <c r="AK647" i="2"/>
  <c r="AI483" i="2"/>
  <c r="AJ483" i="2"/>
  <c r="AK483" i="2"/>
  <c r="AJ640" i="2"/>
  <c r="AI640" i="2"/>
  <c r="AK640" i="2"/>
  <c r="AI601" i="2"/>
  <c r="AJ601" i="2"/>
  <c r="AK601" i="2"/>
  <c r="AJ649" i="2"/>
  <c r="AI649" i="2"/>
  <c r="AK649" i="2"/>
  <c r="AJ631" i="2"/>
  <c r="AI631" i="2"/>
  <c r="AK631" i="2"/>
  <c r="AJ765" i="2"/>
  <c r="AI765" i="2"/>
  <c r="AK765" i="2"/>
  <c r="AI667" i="2"/>
  <c r="AJ667" i="2"/>
  <c r="AK667" i="2"/>
  <c r="AI679" i="2"/>
  <c r="AJ679" i="2"/>
  <c r="AK679" i="2"/>
  <c r="AI705" i="2"/>
  <c r="AJ705" i="2"/>
  <c r="AK705" i="2"/>
  <c r="AI717" i="2"/>
  <c r="AJ717" i="2"/>
  <c r="AK717" i="2"/>
  <c r="AI734" i="2"/>
  <c r="AJ734" i="2"/>
  <c r="AK734" i="2"/>
  <c r="AI758" i="2"/>
  <c r="AJ758" i="2"/>
  <c r="AK758" i="2"/>
  <c r="AI733" i="2"/>
  <c r="AJ733" i="2"/>
  <c r="AK733" i="2"/>
  <c r="AI757" i="2"/>
  <c r="AJ757" i="2"/>
  <c r="AK757" i="2"/>
  <c r="AJ773" i="2"/>
  <c r="AI773" i="2"/>
  <c r="AK773" i="2"/>
  <c r="AI724" i="2"/>
  <c r="AJ724" i="2"/>
  <c r="AK724" i="2"/>
  <c r="AI803" i="2"/>
  <c r="AJ803" i="2"/>
  <c r="AK803" i="2"/>
  <c r="AI776" i="2"/>
  <c r="AJ776" i="2"/>
  <c r="AK776" i="2"/>
  <c r="AI800" i="2"/>
  <c r="AJ800" i="2"/>
  <c r="AK800" i="2"/>
  <c r="AI728" i="2"/>
  <c r="AJ728" i="2"/>
  <c r="AK728" i="2"/>
  <c r="AI821" i="2"/>
  <c r="AJ821" i="2"/>
  <c r="AK821" i="2"/>
  <c r="AI866" i="2"/>
  <c r="AJ866" i="2"/>
  <c r="AK866" i="2"/>
  <c r="AI706" i="2"/>
  <c r="AJ706" i="2"/>
  <c r="AK706" i="2"/>
  <c r="AI802" i="2"/>
  <c r="AJ802" i="2"/>
  <c r="AK802" i="2"/>
  <c r="AI849" i="2"/>
  <c r="AJ849" i="2"/>
  <c r="AK849" i="2"/>
  <c r="AI684" i="2"/>
  <c r="AJ684" i="2"/>
  <c r="AK684" i="2"/>
  <c r="AI872" i="2"/>
  <c r="AJ872" i="2"/>
  <c r="AK872" i="2"/>
  <c r="AI888" i="2"/>
  <c r="AJ888" i="2"/>
  <c r="AK888" i="2"/>
  <c r="AI694" i="2"/>
  <c r="AJ694" i="2"/>
  <c r="AK694" i="2"/>
  <c r="AI788" i="2"/>
  <c r="AJ788" i="2"/>
  <c r="AK788" i="2"/>
  <c r="AI915" i="2"/>
  <c r="AJ915" i="2"/>
  <c r="AK915" i="2"/>
  <c r="AI923" i="2"/>
  <c r="AJ923" i="2"/>
  <c r="AK923" i="2"/>
  <c r="AI931" i="2"/>
  <c r="AJ931" i="2"/>
  <c r="AK931" i="2"/>
  <c r="AI939" i="2"/>
  <c r="AJ939" i="2"/>
  <c r="AK939" i="2"/>
  <c r="AI947" i="2"/>
  <c r="AJ947" i="2"/>
  <c r="AK947" i="2"/>
  <c r="AI955" i="2"/>
  <c r="AJ955" i="2"/>
  <c r="AK955" i="2"/>
  <c r="AI971" i="2"/>
  <c r="AJ971" i="2"/>
  <c r="AK971" i="2"/>
  <c r="AI979" i="2"/>
  <c r="AJ979" i="2"/>
  <c r="AK979" i="2"/>
  <c r="AI1016" i="2"/>
  <c r="AJ1016" i="2"/>
  <c r="AK1016" i="2"/>
  <c r="AI1059" i="2"/>
  <c r="AJ1059" i="2"/>
  <c r="AK1059" i="2"/>
  <c r="AJ1022" i="2"/>
  <c r="AI1022" i="2"/>
  <c r="AK1022" i="2"/>
  <c r="AI990" i="2"/>
  <c r="AJ990" i="2"/>
  <c r="AK990" i="2"/>
  <c r="AI994" i="2"/>
  <c r="AJ994" i="2"/>
  <c r="AK994" i="2"/>
  <c r="AI1046" i="2"/>
  <c r="AJ1046" i="2"/>
  <c r="AK1046" i="2"/>
  <c r="AI830" i="2"/>
  <c r="AJ830" i="2"/>
  <c r="AK830" i="2"/>
  <c r="AI899" i="2"/>
  <c r="AJ899" i="2"/>
  <c r="AK899" i="2"/>
  <c r="AI1248" i="2"/>
  <c r="AJ1248" i="2"/>
  <c r="AK1248" i="2"/>
  <c r="AI1307" i="2"/>
  <c r="AJ1307" i="2"/>
  <c r="AK1307" i="2"/>
  <c r="AI1389" i="2"/>
  <c r="AJ1389" i="2"/>
  <c r="AK1389" i="2"/>
  <c r="AI1362" i="2"/>
  <c r="AJ1362" i="2"/>
  <c r="AK1362" i="2"/>
  <c r="AI1644" i="2"/>
  <c r="AJ1644" i="2"/>
  <c r="AK1644" i="2"/>
  <c r="AI1612" i="2"/>
  <c r="AJ1612" i="2"/>
  <c r="AK1612" i="2"/>
  <c r="AI1800" i="2"/>
  <c r="AJ1800" i="2"/>
  <c r="AK1800" i="2"/>
  <c r="AJ1793" i="2"/>
  <c r="AK1793" i="2"/>
  <c r="AI1793" i="2"/>
  <c r="AI1681" i="2"/>
  <c r="AJ1681" i="2"/>
  <c r="AK1681" i="2"/>
  <c r="AJ1708" i="2"/>
  <c r="AI1708" i="2"/>
  <c r="AK1708" i="2"/>
  <c r="AI1561" i="2"/>
  <c r="AJ1561" i="2"/>
  <c r="AK1561" i="2"/>
  <c r="AJ1723" i="2"/>
  <c r="AI1723" i="2"/>
  <c r="AK1723" i="2"/>
  <c r="AI1857" i="2"/>
  <c r="AJ1857" i="2"/>
  <c r="AK1857" i="2"/>
  <c r="AI1937" i="2"/>
  <c r="AJ1937" i="2"/>
  <c r="AK1937" i="2"/>
  <c r="AI1868" i="2"/>
  <c r="AJ1868" i="2"/>
  <c r="AK1868" i="2"/>
  <c r="AI1664" i="2"/>
  <c r="AJ1664" i="2"/>
  <c r="AK1664" i="2"/>
  <c r="AI70" i="2"/>
  <c r="AJ70" i="2"/>
  <c r="AK70" i="2"/>
  <c r="AI146" i="2"/>
  <c r="AJ146" i="2"/>
  <c r="AK146" i="2"/>
  <c r="AJ140" i="2"/>
  <c r="AI140" i="2"/>
  <c r="AK140" i="2"/>
  <c r="AI209" i="2"/>
  <c r="AJ209" i="2"/>
  <c r="AK209" i="2"/>
  <c r="AJ389" i="2"/>
  <c r="AI389" i="2"/>
  <c r="AK389" i="2"/>
  <c r="AI367" i="2"/>
  <c r="AJ367" i="2"/>
  <c r="AK367" i="2"/>
  <c r="AJ380" i="2"/>
  <c r="AI380" i="2"/>
  <c r="AK380" i="2"/>
  <c r="AI442" i="2"/>
  <c r="AJ442" i="2"/>
  <c r="AK442" i="2"/>
  <c r="AI535" i="2"/>
  <c r="AJ535" i="2"/>
  <c r="AK535" i="2"/>
  <c r="AI495" i="2"/>
  <c r="AJ495" i="2"/>
  <c r="AK495" i="2"/>
  <c r="AI500" i="2"/>
  <c r="AJ500" i="2"/>
  <c r="AK500" i="2"/>
  <c r="AI523" i="2"/>
  <c r="AJ523" i="2"/>
  <c r="AK523" i="2"/>
  <c r="AJ632" i="2"/>
  <c r="AI632" i="2"/>
  <c r="AK632" i="2"/>
  <c r="AI475" i="2"/>
  <c r="AJ475" i="2"/>
  <c r="AK475" i="2"/>
  <c r="AI743" i="2"/>
  <c r="AJ743" i="2"/>
  <c r="AK743" i="2"/>
  <c r="AI598" i="2"/>
  <c r="AJ598" i="2"/>
  <c r="AK598" i="2"/>
  <c r="AI691" i="2"/>
  <c r="AJ691" i="2"/>
  <c r="AK691" i="2"/>
  <c r="AI754" i="2"/>
  <c r="AJ754" i="2"/>
  <c r="AK754" i="2"/>
  <c r="AI836" i="2"/>
  <c r="AJ836" i="2"/>
  <c r="AK836" i="2"/>
  <c r="AI589" i="2"/>
  <c r="AJ589" i="2"/>
  <c r="AK589" i="2"/>
  <c r="AI824" i="2"/>
  <c r="AJ824" i="2"/>
  <c r="AK824" i="2"/>
  <c r="AI712" i="2"/>
  <c r="AJ712" i="2"/>
  <c r="AK712" i="2"/>
  <c r="AI826" i="2"/>
  <c r="AJ826" i="2"/>
  <c r="AK826" i="2"/>
  <c r="AI775" i="2"/>
  <c r="AJ775" i="2"/>
  <c r="AK775" i="2"/>
  <c r="AI877" i="2"/>
  <c r="AJ877" i="2"/>
  <c r="AK877" i="2"/>
  <c r="AI855" i="2"/>
  <c r="AJ855" i="2"/>
  <c r="AK855" i="2"/>
  <c r="AI845" i="2"/>
  <c r="AJ845" i="2"/>
  <c r="AK845" i="2"/>
  <c r="AI903" i="2"/>
  <c r="AJ903" i="2"/>
  <c r="AK903" i="2"/>
  <c r="AI688" i="2"/>
  <c r="AJ688" i="2"/>
  <c r="AK688" i="2"/>
  <c r="AI825" i="2"/>
  <c r="AJ825" i="2"/>
  <c r="AK825" i="2"/>
  <c r="AI1232" i="2"/>
  <c r="AJ1232" i="2"/>
  <c r="AK1232" i="2"/>
  <c r="AI1264" i="2"/>
  <c r="AJ1264" i="2"/>
  <c r="AK1264" i="2"/>
  <c r="AI1288" i="2"/>
  <c r="AJ1288" i="2"/>
  <c r="AK1288" i="2"/>
  <c r="AI1437" i="2"/>
  <c r="AJ1437" i="2"/>
  <c r="AK1437" i="2"/>
  <c r="AI1595" i="2"/>
  <c r="AJ1595" i="2"/>
  <c r="AK1595" i="2"/>
  <c r="AJ1721" i="2"/>
  <c r="AI1721" i="2"/>
  <c r="AK1721" i="2"/>
  <c r="AI1818" i="2"/>
  <c r="AJ1818" i="2"/>
  <c r="AK1818" i="2"/>
  <c r="AI1771" i="2"/>
  <c r="AJ1771" i="2"/>
  <c r="AK1771" i="2"/>
  <c r="AI1939" i="2"/>
  <c r="AJ1939" i="2"/>
  <c r="AK1939" i="2"/>
  <c r="AT27" i="2"/>
  <c r="AS27" i="2"/>
  <c r="AR27" i="2"/>
  <c r="AQ27" i="2"/>
  <c r="AP27" i="2"/>
  <c r="AO27" i="2"/>
  <c r="AN27" i="2"/>
  <c r="AM27" i="2"/>
  <c r="AL27" i="2"/>
  <c r="AT29" i="2"/>
  <c r="AS29" i="2"/>
  <c r="AR29" i="2"/>
  <c r="AQ29" i="2"/>
  <c r="AP29" i="2"/>
  <c r="AO29" i="2"/>
  <c r="AN29" i="2"/>
  <c r="AM29" i="2"/>
  <c r="AL29" i="2"/>
  <c r="AS44" i="2"/>
  <c r="AR44" i="2"/>
  <c r="AQ44" i="2"/>
  <c r="AP44" i="2"/>
  <c r="AO44" i="2"/>
  <c r="AN44" i="2"/>
  <c r="AM44" i="2"/>
  <c r="AL44" i="2"/>
  <c r="AT44" i="2"/>
  <c r="BK6" i="2"/>
  <c r="BJ6" i="2"/>
  <c r="BI6" i="2"/>
  <c r="BH6" i="2"/>
  <c r="BG6" i="2"/>
  <c r="BF6" i="2"/>
  <c r="BE6" i="2"/>
  <c r="BD6" i="2"/>
  <c r="BC6" i="2"/>
  <c r="AT101" i="2"/>
  <c r="AS101" i="2"/>
  <c r="AR101" i="2"/>
  <c r="AQ101" i="2"/>
  <c r="AP101" i="2"/>
  <c r="AO101" i="2"/>
  <c r="AN101" i="2"/>
  <c r="AM101" i="2"/>
  <c r="AL101" i="2"/>
  <c r="AI157" i="2"/>
  <c r="AJ157" i="2"/>
  <c r="AK157" i="2"/>
  <c r="AI214" i="2"/>
  <c r="AJ214" i="2"/>
  <c r="AK214" i="2"/>
  <c r="AT158" i="2"/>
  <c r="AS158" i="2"/>
  <c r="AR158" i="2"/>
  <c r="AQ158" i="2"/>
  <c r="AP158" i="2"/>
  <c r="AO158" i="2"/>
  <c r="AN158" i="2"/>
  <c r="AM158" i="2"/>
  <c r="AL158" i="2"/>
  <c r="AI210" i="2"/>
  <c r="AJ210" i="2"/>
  <c r="AK210" i="2"/>
  <c r="AI312" i="2"/>
  <c r="AJ312" i="2"/>
  <c r="AK312" i="2"/>
  <c r="AI330" i="2"/>
  <c r="AJ330" i="2"/>
  <c r="AK330" i="2"/>
  <c r="AJ295" i="2"/>
  <c r="AI327" i="2"/>
  <c r="AJ327" i="2"/>
  <c r="AK327" i="2"/>
  <c r="AI248" i="2"/>
  <c r="AJ248" i="2"/>
  <c r="AK248" i="2"/>
  <c r="AI253" i="2"/>
  <c r="AJ253" i="2"/>
  <c r="AK253" i="2"/>
  <c r="AI342" i="2"/>
  <c r="AJ342" i="2"/>
  <c r="AK342" i="2"/>
  <c r="AJ392" i="2"/>
  <c r="AI392" i="2"/>
  <c r="AK392" i="2"/>
  <c r="AI302" i="2"/>
  <c r="AJ302" i="2"/>
  <c r="AK302" i="2"/>
  <c r="AJ371" i="2"/>
  <c r="AI371" i="2"/>
  <c r="AK371" i="2"/>
  <c r="AI365" i="2"/>
  <c r="AJ365" i="2"/>
  <c r="AK365" i="2"/>
  <c r="AJ407" i="2"/>
  <c r="AI407" i="2"/>
  <c r="AK407" i="2"/>
  <c r="AJ388" i="2"/>
  <c r="AI388" i="2"/>
  <c r="AK388" i="2"/>
  <c r="AI417" i="2"/>
  <c r="AJ417" i="2"/>
  <c r="AK417" i="2"/>
  <c r="AI440" i="2"/>
  <c r="AJ440" i="2"/>
  <c r="AK440" i="2"/>
  <c r="AI488" i="2"/>
  <c r="AJ488" i="2"/>
  <c r="AK488" i="2"/>
  <c r="AI461" i="2"/>
  <c r="AJ461" i="2"/>
  <c r="AK461" i="2"/>
  <c r="AI509" i="2"/>
  <c r="AJ509" i="2"/>
  <c r="AK509" i="2"/>
  <c r="AI529" i="2"/>
  <c r="AJ529" i="2"/>
  <c r="AK529" i="2"/>
  <c r="AI537" i="2"/>
  <c r="AJ537" i="2"/>
  <c r="AK537" i="2"/>
  <c r="AI545" i="2"/>
  <c r="AJ545" i="2"/>
  <c r="AK545" i="2"/>
  <c r="AI553" i="2"/>
  <c r="AJ553" i="2"/>
  <c r="AK553" i="2"/>
  <c r="AI351" i="2"/>
  <c r="AJ351" i="2"/>
  <c r="AK351" i="2"/>
  <c r="AI455" i="2"/>
  <c r="AJ455" i="2"/>
  <c r="AK455" i="2"/>
  <c r="AI511" i="2"/>
  <c r="AJ511" i="2"/>
  <c r="AK511" i="2"/>
  <c r="AI343" i="2"/>
  <c r="AJ343" i="2"/>
  <c r="AK343" i="2"/>
  <c r="AI460" i="2"/>
  <c r="AJ460" i="2"/>
  <c r="AK460" i="2"/>
  <c r="AI481" i="2"/>
  <c r="AJ481" i="2"/>
  <c r="AK481" i="2"/>
  <c r="AI525" i="2"/>
  <c r="AJ525" i="2"/>
  <c r="AK525" i="2"/>
  <c r="AI596" i="2"/>
  <c r="AJ596" i="2"/>
  <c r="AK596" i="2"/>
  <c r="AJ638" i="2"/>
  <c r="AI638" i="2"/>
  <c r="AK638" i="2"/>
  <c r="AI595" i="2"/>
  <c r="AJ595" i="2"/>
  <c r="AK595" i="2"/>
  <c r="AJ655" i="2"/>
  <c r="AI655" i="2"/>
  <c r="AK655" i="2"/>
  <c r="AI586" i="2"/>
  <c r="AJ586" i="2"/>
  <c r="AK586" i="2"/>
  <c r="AJ648" i="2"/>
  <c r="AI648" i="2"/>
  <c r="AK648" i="2"/>
  <c r="AI600" i="2"/>
  <c r="AJ600" i="2"/>
  <c r="AK600" i="2"/>
  <c r="AJ634" i="2"/>
  <c r="AI634" i="2"/>
  <c r="AK634" i="2"/>
  <c r="AI599" i="2"/>
  <c r="AJ599" i="2"/>
  <c r="AK599" i="2"/>
  <c r="AJ643" i="2"/>
  <c r="AI643" i="2"/>
  <c r="AK643" i="2"/>
  <c r="AJ637" i="2"/>
  <c r="AI637" i="2"/>
  <c r="AK637" i="2"/>
  <c r="AJ652" i="2"/>
  <c r="AI652" i="2"/>
  <c r="AK652" i="2"/>
  <c r="AI747" i="2"/>
  <c r="AJ747" i="2"/>
  <c r="AK747" i="2"/>
  <c r="AI605" i="2"/>
  <c r="AJ605" i="2"/>
  <c r="AK605" i="2"/>
  <c r="AI681" i="2"/>
  <c r="AJ681" i="2"/>
  <c r="AK681" i="2"/>
  <c r="AI693" i="2"/>
  <c r="AJ693" i="2"/>
  <c r="AK693" i="2"/>
  <c r="AI707" i="2"/>
  <c r="AJ707" i="2"/>
  <c r="AK707" i="2"/>
  <c r="AI719" i="2"/>
  <c r="AJ719" i="2"/>
  <c r="AK719" i="2"/>
  <c r="AI499" i="2"/>
  <c r="AJ499" i="2"/>
  <c r="AK499" i="2"/>
  <c r="AI738" i="2"/>
  <c r="AJ738" i="2"/>
  <c r="AK738" i="2"/>
  <c r="AI438" i="2"/>
  <c r="AJ438" i="2"/>
  <c r="AK438" i="2"/>
  <c r="AI435" i="2"/>
  <c r="AJ435" i="2"/>
  <c r="AK435" i="2"/>
  <c r="AI844" i="2"/>
  <c r="AJ844" i="2"/>
  <c r="AK844" i="2"/>
  <c r="AI882" i="2"/>
  <c r="AJ882" i="2"/>
  <c r="AK882" i="2"/>
  <c r="AI832" i="2"/>
  <c r="AJ832" i="2"/>
  <c r="AK832" i="2"/>
  <c r="AI781" i="2"/>
  <c r="AJ781" i="2"/>
  <c r="AK781" i="2"/>
  <c r="AI829" i="2"/>
  <c r="AJ829" i="2"/>
  <c r="AK829" i="2"/>
  <c r="AI722" i="2"/>
  <c r="AJ722" i="2"/>
  <c r="AK722" i="2"/>
  <c r="AI834" i="2"/>
  <c r="AJ834" i="2"/>
  <c r="AK834" i="2"/>
  <c r="AI783" i="2"/>
  <c r="AJ783" i="2"/>
  <c r="AK783" i="2"/>
  <c r="AI840" i="2"/>
  <c r="AJ840" i="2"/>
  <c r="AK840" i="2"/>
  <c r="AI873" i="2"/>
  <c r="AJ873" i="2"/>
  <c r="AK873" i="2"/>
  <c r="AI710" i="2"/>
  <c r="AJ710" i="2"/>
  <c r="AK710" i="2"/>
  <c r="AI828" i="2"/>
  <c r="AJ828" i="2"/>
  <c r="AK828" i="2"/>
  <c r="AI863" i="2"/>
  <c r="AJ863" i="2"/>
  <c r="AK863" i="2"/>
  <c r="AI861" i="2"/>
  <c r="AJ861" i="2"/>
  <c r="AK861" i="2"/>
  <c r="AI798" i="2"/>
  <c r="AJ798" i="2"/>
  <c r="AK798" i="2"/>
  <c r="AJ1002" i="2"/>
  <c r="AI1002" i="2"/>
  <c r="AK1002" i="2"/>
  <c r="AI881" i="2"/>
  <c r="AJ881" i="2"/>
  <c r="AK881" i="2"/>
  <c r="AI1003" i="2"/>
  <c r="AJ1003" i="2"/>
  <c r="AK1003" i="2"/>
  <c r="AI740" i="2"/>
  <c r="AJ740" i="2"/>
  <c r="AK740" i="2"/>
  <c r="AI1035" i="2"/>
  <c r="AJ1035" i="2"/>
  <c r="AK1035" i="2"/>
  <c r="AI907" i="2"/>
  <c r="AJ907" i="2"/>
  <c r="AK907" i="2"/>
  <c r="AI1282" i="2"/>
  <c r="AJ1282" i="2"/>
  <c r="AK1282" i="2"/>
  <c r="AI1315" i="2"/>
  <c r="AJ1315" i="2"/>
  <c r="AK1315" i="2"/>
  <c r="AI1413" i="2"/>
  <c r="AJ1413" i="2"/>
  <c r="AK1413" i="2"/>
  <c r="AI1453" i="2"/>
  <c r="AJ1453" i="2"/>
  <c r="AK1453" i="2"/>
  <c r="AI1420" i="2"/>
  <c r="AJ1420" i="2"/>
  <c r="AK1420" i="2"/>
  <c r="AI1658" i="2"/>
  <c r="AJ1658" i="2"/>
  <c r="AK1658" i="2"/>
  <c r="AJ1744" i="2"/>
  <c r="AI1744" i="2"/>
  <c r="AK1744" i="2"/>
  <c r="AI1678" i="2"/>
  <c r="AJ1678" i="2"/>
  <c r="AK1678" i="2"/>
  <c r="AJ1716" i="2"/>
  <c r="AI1716" i="2"/>
  <c r="AK1716" i="2"/>
  <c r="AI1838" i="2"/>
  <c r="AJ1838" i="2"/>
  <c r="AK1838" i="2"/>
  <c r="AI1887" i="2"/>
  <c r="AJ1887" i="2"/>
  <c r="AK1887" i="2"/>
  <c r="BB76" i="2"/>
  <c r="BA76" i="2"/>
  <c r="AI1834" i="2"/>
  <c r="AJ1834" i="2"/>
  <c r="AK1834" i="2"/>
  <c r="AI1906" i="2"/>
  <c r="AJ1906" i="2"/>
  <c r="AK1906" i="2"/>
  <c r="AI1807" i="2"/>
  <c r="AJ1807" i="2"/>
  <c r="AK1807" i="2"/>
  <c r="BA12" i="2"/>
  <c r="BB12" i="2"/>
  <c r="K154" i="3"/>
  <c r="AI62" i="2"/>
  <c r="AJ62" i="2"/>
  <c r="AK62" i="2"/>
  <c r="AJ83" i="2"/>
  <c r="AI83" i="2"/>
  <c r="AK83" i="2"/>
  <c r="AT187" i="2"/>
  <c r="AS187" i="2"/>
  <c r="AR187" i="2"/>
  <c r="AQ187" i="2"/>
  <c r="AP187" i="2"/>
  <c r="AO187" i="2"/>
  <c r="AN187" i="2"/>
  <c r="AM187" i="2"/>
  <c r="AL187" i="2"/>
  <c r="AI233" i="2"/>
  <c r="AJ233" i="2"/>
  <c r="AK233" i="2"/>
  <c r="AI336" i="2"/>
  <c r="AJ336" i="2"/>
  <c r="AK336" i="2"/>
  <c r="AI243" i="2"/>
  <c r="AJ243" i="2"/>
  <c r="AK243" i="2"/>
  <c r="AI237" i="2"/>
  <c r="AJ237" i="2"/>
  <c r="AK237" i="2"/>
  <c r="AI364" i="2"/>
  <c r="AJ364" i="2"/>
  <c r="AK364" i="2"/>
  <c r="AI415" i="2"/>
  <c r="AJ415" i="2"/>
  <c r="AK415" i="2"/>
  <c r="AI412" i="2"/>
  <c r="AJ412" i="2"/>
  <c r="AK412" i="2"/>
  <c r="AI482" i="2"/>
  <c r="AJ482" i="2"/>
  <c r="AK482" i="2"/>
  <c r="AI543" i="2"/>
  <c r="AJ543" i="2"/>
  <c r="AK543" i="2"/>
  <c r="AI439" i="2"/>
  <c r="AJ439" i="2"/>
  <c r="AK439" i="2"/>
  <c r="AI452" i="2"/>
  <c r="AJ452" i="2"/>
  <c r="AK452" i="2"/>
  <c r="AI513" i="2"/>
  <c r="AJ513" i="2"/>
  <c r="AK513" i="2"/>
  <c r="AI524" i="2"/>
  <c r="AJ524" i="2"/>
  <c r="AK524" i="2"/>
  <c r="AJ641" i="2"/>
  <c r="AI641" i="2"/>
  <c r="AK641" i="2"/>
  <c r="AI591" i="2"/>
  <c r="AJ591" i="2"/>
  <c r="AK591" i="2"/>
  <c r="AJ764" i="2"/>
  <c r="AI764" i="2"/>
  <c r="AK764" i="2"/>
  <c r="AI677" i="2"/>
  <c r="AJ677" i="2"/>
  <c r="AK677" i="2"/>
  <c r="AI470" i="2"/>
  <c r="AJ470" i="2"/>
  <c r="AK470" i="2"/>
  <c r="AI753" i="2"/>
  <c r="AJ753" i="2"/>
  <c r="AK753" i="2"/>
  <c r="AI868" i="2"/>
  <c r="AJ868" i="2"/>
  <c r="AK868" i="2"/>
  <c r="AI851" i="2"/>
  <c r="AJ851" i="2"/>
  <c r="AK851" i="2"/>
  <c r="AI760" i="2"/>
  <c r="AJ760" i="2"/>
  <c r="AK760" i="2"/>
  <c r="AI668" i="2"/>
  <c r="AJ668" i="2"/>
  <c r="AK668" i="2"/>
  <c r="AI864" i="2"/>
  <c r="AJ864" i="2"/>
  <c r="AK864" i="2"/>
  <c r="AI820" i="2"/>
  <c r="AJ820" i="2"/>
  <c r="AK820" i="2"/>
  <c r="AI756" i="2"/>
  <c r="AJ756" i="2"/>
  <c r="AK756" i="2"/>
  <c r="AI980" i="2"/>
  <c r="AJ980" i="2"/>
  <c r="AK980" i="2"/>
  <c r="AJ1018" i="2"/>
  <c r="AI1018" i="2"/>
  <c r="AK1018" i="2"/>
  <c r="AI986" i="2"/>
  <c r="AJ986" i="2"/>
  <c r="AK986" i="2"/>
  <c r="AJ613" i="2"/>
  <c r="AI613" i="2"/>
  <c r="AK613" i="2"/>
  <c r="AI1008" i="2"/>
  <c r="AJ1008" i="2"/>
  <c r="AK1008" i="2"/>
  <c r="AI1256" i="2"/>
  <c r="AJ1256" i="2"/>
  <c r="AK1256" i="2"/>
  <c r="AI1280" i="2"/>
  <c r="AJ1280" i="2"/>
  <c r="AK1280" i="2"/>
  <c r="AI983" i="2"/>
  <c r="AJ983" i="2"/>
  <c r="AK983" i="2"/>
  <c r="AI1579" i="2"/>
  <c r="AJ1579" i="2"/>
  <c r="AK1579" i="2"/>
  <c r="AI1611" i="2"/>
  <c r="AJ1611" i="2"/>
  <c r="AK1611" i="2"/>
  <c r="AJ1697" i="2"/>
  <c r="AI1697" i="2"/>
  <c r="AK1697" i="2"/>
  <c r="AJ1687" i="2"/>
  <c r="AI1687" i="2"/>
  <c r="AK1687" i="2"/>
  <c r="AJ1741" i="2"/>
  <c r="AI1741" i="2"/>
  <c r="AK1741" i="2"/>
  <c r="AI1943" i="2"/>
  <c r="AJ1943" i="2"/>
  <c r="AK1943" i="2"/>
  <c r="AJ91" i="2"/>
  <c r="AI91" i="2"/>
  <c r="AK91" i="2"/>
  <c r="AI46" i="2"/>
  <c r="AJ46" i="2"/>
  <c r="AK46" i="2"/>
  <c r="AJ148" i="2"/>
  <c r="AI148" i="2"/>
  <c r="AK148" i="2"/>
  <c r="AI40" i="2"/>
  <c r="AJ40" i="2"/>
  <c r="AK40" i="2"/>
  <c r="AF29" i="2"/>
  <c r="J29" i="2"/>
  <c r="AC29" i="2"/>
  <c r="AF106" i="2"/>
  <c r="K106" i="2"/>
  <c r="AC106" i="2"/>
  <c r="AI218" i="2"/>
  <c r="AJ218" i="2"/>
  <c r="AK218" i="2"/>
  <c r="AI197" i="2"/>
  <c r="AJ197" i="2"/>
  <c r="AK197" i="2"/>
  <c r="AJ164" i="2"/>
  <c r="AI164" i="2"/>
  <c r="AK164" i="2"/>
  <c r="AI228" i="2"/>
  <c r="AJ228" i="2"/>
  <c r="AK228" i="2"/>
  <c r="AI314" i="2"/>
  <c r="AJ314" i="2"/>
  <c r="AK314" i="2"/>
  <c r="AI322" i="2"/>
  <c r="AJ322" i="2"/>
  <c r="AK322" i="2"/>
  <c r="AI331" i="2"/>
  <c r="AJ331" i="2"/>
  <c r="AK331" i="2"/>
  <c r="AI238" i="2"/>
  <c r="AJ238" i="2"/>
  <c r="AK238" i="2"/>
  <c r="AI329" i="2"/>
  <c r="AJ329" i="2"/>
  <c r="AK329" i="2"/>
  <c r="AI256" i="2"/>
  <c r="AJ256" i="2"/>
  <c r="AK256" i="2"/>
  <c r="AI291" i="2"/>
  <c r="AJ291" i="2"/>
  <c r="AK291" i="2"/>
  <c r="AI242" i="2"/>
  <c r="AJ242" i="2"/>
  <c r="AK242" i="2"/>
  <c r="AI350" i="2"/>
  <c r="AJ350" i="2"/>
  <c r="AK350" i="2"/>
  <c r="AJ396" i="2"/>
  <c r="AI396" i="2"/>
  <c r="AK396" i="2"/>
  <c r="AJ405" i="2"/>
  <c r="AI405" i="2"/>
  <c r="AK405" i="2"/>
  <c r="AI255" i="2"/>
  <c r="AJ255" i="2"/>
  <c r="AK255" i="2"/>
  <c r="AI410" i="2"/>
  <c r="AJ410" i="2"/>
  <c r="AK410" i="2"/>
  <c r="AI418" i="2"/>
  <c r="AJ418" i="2"/>
  <c r="AK418" i="2"/>
  <c r="AI426" i="2"/>
  <c r="AJ426" i="2"/>
  <c r="AK426" i="2"/>
  <c r="AI325" i="2"/>
  <c r="AJ325" i="2"/>
  <c r="AK325" i="2"/>
  <c r="AI360" i="2"/>
  <c r="AJ360" i="2"/>
  <c r="AK360" i="2"/>
  <c r="AJ390" i="2"/>
  <c r="AI390" i="2"/>
  <c r="AK390" i="2"/>
  <c r="AI420" i="2"/>
  <c r="AJ420" i="2"/>
  <c r="AK420" i="2"/>
  <c r="AI448" i="2"/>
  <c r="AJ448" i="2"/>
  <c r="AK448" i="2"/>
  <c r="AI496" i="2"/>
  <c r="AJ496" i="2"/>
  <c r="AK496" i="2"/>
  <c r="AI469" i="2"/>
  <c r="AJ469" i="2"/>
  <c r="AK469" i="2"/>
  <c r="AI458" i="2"/>
  <c r="AJ458" i="2"/>
  <c r="AK458" i="2"/>
  <c r="AI530" i="2"/>
  <c r="AJ530" i="2"/>
  <c r="AK530" i="2"/>
  <c r="AI538" i="2"/>
  <c r="AJ538" i="2"/>
  <c r="AK538" i="2"/>
  <c r="AI546" i="2"/>
  <c r="AJ546" i="2"/>
  <c r="AK546" i="2"/>
  <c r="AI554" i="2"/>
  <c r="AJ554" i="2"/>
  <c r="AK554" i="2"/>
  <c r="AI562" i="2"/>
  <c r="AJ562" i="2"/>
  <c r="AK562" i="2"/>
  <c r="AI570" i="2"/>
  <c r="AJ570" i="2"/>
  <c r="AK570" i="2"/>
  <c r="AI578" i="2"/>
  <c r="AJ578" i="2"/>
  <c r="AK578" i="2"/>
  <c r="AJ403" i="2"/>
  <c r="AI403" i="2"/>
  <c r="AK403" i="2"/>
  <c r="AI463" i="2"/>
  <c r="AJ463" i="2"/>
  <c r="AK463" i="2"/>
  <c r="AI574" i="2"/>
  <c r="AJ574" i="2"/>
  <c r="AK574" i="2"/>
  <c r="AI468" i="2"/>
  <c r="AJ468" i="2"/>
  <c r="AK468" i="2"/>
  <c r="AI508" i="2"/>
  <c r="AJ508" i="2"/>
  <c r="AK508" i="2"/>
  <c r="AI541" i="2"/>
  <c r="AJ541" i="2"/>
  <c r="AK541" i="2"/>
  <c r="AI557" i="2"/>
  <c r="AJ557" i="2"/>
  <c r="AK557" i="2"/>
  <c r="AI489" i="2"/>
  <c r="AJ489" i="2"/>
  <c r="AK489" i="2"/>
  <c r="AI550" i="2"/>
  <c r="AJ550" i="2"/>
  <c r="AK550" i="2"/>
  <c r="AI459" i="2"/>
  <c r="AJ459" i="2"/>
  <c r="AK459" i="2"/>
  <c r="AI486" i="2"/>
  <c r="AJ486" i="2"/>
  <c r="AK486" i="2"/>
  <c r="AI594" i="2"/>
  <c r="AJ594" i="2"/>
  <c r="AK594" i="2"/>
  <c r="AI478" i="2"/>
  <c r="AJ478" i="2"/>
  <c r="AK478" i="2"/>
  <c r="AI607" i="2"/>
  <c r="AJ607" i="2"/>
  <c r="AK607" i="2"/>
  <c r="AJ651" i="2"/>
  <c r="AI651" i="2"/>
  <c r="AK651" i="2"/>
  <c r="AJ766" i="2"/>
  <c r="AI766" i="2"/>
  <c r="AK766" i="2"/>
  <c r="AJ629" i="2"/>
  <c r="AI629" i="2"/>
  <c r="AK629" i="2"/>
  <c r="AI669" i="2"/>
  <c r="AJ669" i="2"/>
  <c r="AK669" i="2"/>
  <c r="AI683" i="2"/>
  <c r="AJ683" i="2"/>
  <c r="AK683" i="2"/>
  <c r="AI695" i="2"/>
  <c r="AJ695" i="2"/>
  <c r="AK695" i="2"/>
  <c r="AI721" i="2"/>
  <c r="AJ721" i="2"/>
  <c r="AK721" i="2"/>
  <c r="AJ612" i="2"/>
  <c r="AI612" i="2"/>
  <c r="AK612" i="2"/>
  <c r="AI742" i="2"/>
  <c r="AJ742" i="2"/>
  <c r="AK742" i="2"/>
  <c r="AI762" i="2"/>
  <c r="AJ762" i="2"/>
  <c r="AK762" i="2"/>
  <c r="AI467" i="2"/>
  <c r="AJ467" i="2"/>
  <c r="AK467" i="2"/>
  <c r="AI737" i="2"/>
  <c r="AJ737" i="2"/>
  <c r="AK737" i="2"/>
  <c r="AI761" i="2"/>
  <c r="AJ761" i="2"/>
  <c r="AK761" i="2"/>
  <c r="AI779" i="2"/>
  <c r="AJ779" i="2"/>
  <c r="AK779" i="2"/>
  <c r="AI811" i="2"/>
  <c r="AJ811" i="2"/>
  <c r="AK811" i="2"/>
  <c r="AJ660" i="2"/>
  <c r="AI660" i="2"/>
  <c r="AK660" i="2"/>
  <c r="AI784" i="2"/>
  <c r="AJ784" i="2"/>
  <c r="AK784" i="2"/>
  <c r="AI664" i="2"/>
  <c r="AJ664" i="2"/>
  <c r="AK664" i="2"/>
  <c r="AI736" i="2"/>
  <c r="AJ736" i="2"/>
  <c r="AK736" i="2"/>
  <c r="AI789" i="2"/>
  <c r="AJ789" i="2"/>
  <c r="AK789" i="2"/>
  <c r="AI842" i="2"/>
  <c r="AJ842" i="2"/>
  <c r="AK842" i="2"/>
  <c r="AI977" i="2"/>
  <c r="AJ977" i="2"/>
  <c r="AK977" i="2"/>
  <c r="AI810" i="2"/>
  <c r="AJ810" i="2"/>
  <c r="AK810" i="2"/>
  <c r="AI791" i="2"/>
  <c r="AJ791" i="2"/>
  <c r="AK791" i="2"/>
  <c r="AI892" i="2"/>
  <c r="AJ892" i="2"/>
  <c r="AK892" i="2"/>
  <c r="AI796" i="2"/>
  <c r="AJ796" i="2"/>
  <c r="AK796" i="2"/>
  <c r="AI871" i="2"/>
  <c r="AJ871" i="2"/>
  <c r="AK871" i="2"/>
  <c r="AI917" i="2"/>
  <c r="AJ917" i="2"/>
  <c r="AK917" i="2"/>
  <c r="AI933" i="2"/>
  <c r="AJ933" i="2"/>
  <c r="AK933" i="2"/>
  <c r="AI941" i="2"/>
  <c r="AJ941" i="2"/>
  <c r="AK941" i="2"/>
  <c r="AI949" i="2"/>
  <c r="AJ949" i="2"/>
  <c r="AK949" i="2"/>
  <c r="AI957" i="2"/>
  <c r="AJ957" i="2"/>
  <c r="AK957" i="2"/>
  <c r="AI965" i="2"/>
  <c r="AJ965" i="2"/>
  <c r="AK965" i="2"/>
  <c r="AI973" i="2"/>
  <c r="AJ973" i="2"/>
  <c r="AK973" i="2"/>
  <c r="AI239" i="2"/>
  <c r="AJ239" i="2"/>
  <c r="AK239" i="2"/>
  <c r="AI785" i="2"/>
  <c r="AJ785" i="2"/>
  <c r="AK785" i="2"/>
  <c r="AI1053" i="2"/>
  <c r="AJ1053" i="2"/>
  <c r="AK1053" i="2"/>
  <c r="AJ1006" i="2"/>
  <c r="AI1006" i="2"/>
  <c r="AK1006" i="2"/>
  <c r="AI806" i="2"/>
  <c r="AJ806" i="2"/>
  <c r="AK806" i="2"/>
  <c r="AI714" i="2"/>
  <c r="AJ714" i="2"/>
  <c r="AK714" i="2"/>
  <c r="AI897" i="2"/>
  <c r="AJ897" i="2"/>
  <c r="AK897" i="2"/>
  <c r="AI666" i="2"/>
  <c r="AJ666" i="2"/>
  <c r="AK666" i="2"/>
  <c r="AI1061" i="2"/>
  <c r="AJ1061" i="2"/>
  <c r="AK1061" i="2"/>
  <c r="AI1189" i="2"/>
  <c r="AJ1189" i="2"/>
  <c r="AK1189" i="2"/>
  <c r="AI1398" i="2"/>
  <c r="AJ1398" i="2"/>
  <c r="AK1398" i="2"/>
  <c r="AI1454" i="2"/>
  <c r="AJ1454" i="2"/>
  <c r="AK1454" i="2"/>
  <c r="AI1598" i="2"/>
  <c r="AJ1598" i="2"/>
  <c r="AK1598" i="2"/>
  <c r="AI1630" i="2"/>
  <c r="AJ1630" i="2"/>
  <c r="AK1630" i="2"/>
  <c r="AI1404" i="2"/>
  <c r="AJ1404" i="2"/>
  <c r="AK1404" i="2"/>
  <c r="AI1823" i="2"/>
  <c r="AJ1823" i="2"/>
  <c r="AK1823" i="2"/>
  <c r="AJ1724" i="2"/>
  <c r="AI1724" i="2"/>
  <c r="AK1724" i="2"/>
  <c r="AJ1691" i="2"/>
  <c r="AI1691" i="2"/>
  <c r="AK1691" i="2"/>
  <c r="AI1846" i="2"/>
  <c r="AJ1846" i="2"/>
  <c r="AK1846" i="2"/>
  <c r="AI1932" i="2"/>
  <c r="AJ1932" i="2"/>
  <c r="AK1932" i="2"/>
  <c r="AI1851" i="2"/>
  <c r="AJ1851" i="2"/>
  <c r="AK1851" i="2"/>
  <c r="AI1877" i="2"/>
  <c r="AJ1877" i="2"/>
  <c r="AK1877" i="2"/>
  <c r="AI1840" i="2"/>
  <c r="AJ1840" i="2"/>
  <c r="AK1840" i="2"/>
  <c r="AI55" i="2"/>
  <c r="AJ55" i="2"/>
  <c r="AK55" i="2"/>
  <c r="AJ134" i="2"/>
  <c r="AI134" i="2"/>
  <c r="AK134" i="2"/>
  <c r="AI310" i="2"/>
  <c r="AJ310" i="2"/>
  <c r="AK310" i="2"/>
  <c r="AI307" i="2"/>
  <c r="AJ307" i="2"/>
  <c r="AK307" i="2"/>
  <c r="AI357" i="2"/>
  <c r="AJ357" i="2"/>
  <c r="AK357" i="2"/>
  <c r="AI313" i="2"/>
  <c r="AJ313" i="2"/>
  <c r="AK313" i="2"/>
  <c r="AI493" i="2"/>
  <c r="AJ493" i="2"/>
  <c r="AK493" i="2"/>
  <c r="AI551" i="2"/>
  <c r="AJ551" i="2"/>
  <c r="AK551" i="2"/>
  <c r="AI567" i="2"/>
  <c r="AJ567" i="2"/>
  <c r="AK567" i="2"/>
  <c r="AI433" i="2"/>
  <c r="AJ433" i="2"/>
  <c r="AK433" i="2"/>
  <c r="AJ639" i="2"/>
  <c r="AI639" i="2"/>
  <c r="AK639" i="2"/>
  <c r="AI592" i="2"/>
  <c r="AJ592" i="2"/>
  <c r="AK592" i="2"/>
  <c r="AI794" i="2"/>
  <c r="AJ794" i="2"/>
  <c r="AK794" i="2"/>
  <c r="AT54" i="2"/>
  <c r="AS54" i="2"/>
  <c r="AR54" i="2"/>
  <c r="AQ54" i="2"/>
  <c r="AP54" i="2"/>
  <c r="AO54" i="2"/>
  <c r="AN54" i="2"/>
  <c r="AM54" i="2"/>
  <c r="AL54" i="2"/>
  <c r="AJ67" i="2"/>
  <c r="AI67" i="2"/>
  <c r="AK67" i="2"/>
  <c r="AJ169" i="2"/>
  <c r="AI169" i="2"/>
  <c r="AK169" i="2"/>
  <c r="AI119" i="2"/>
  <c r="AJ119" i="2"/>
  <c r="AK119" i="2"/>
  <c r="AJ142" i="2"/>
  <c r="AI142" i="2"/>
  <c r="AK142" i="2"/>
  <c r="AT126" i="2"/>
  <c r="AS126" i="2"/>
  <c r="AR126" i="2"/>
  <c r="AQ126" i="2"/>
  <c r="AP126" i="2"/>
  <c r="AO126" i="2"/>
  <c r="AN126" i="2"/>
  <c r="AM126" i="2"/>
  <c r="AL126" i="2"/>
  <c r="AJ132" i="2"/>
  <c r="AI132" i="2"/>
  <c r="AK132" i="2"/>
  <c r="AI204" i="2"/>
  <c r="AJ204" i="2"/>
  <c r="AK204" i="2"/>
  <c r="AJ79" i="2"/>
  <c r="AI79" i="2"/>
  <c r="AK79" i="2"/>
  <c r="AJ180" i="2"/>
  <c r="AI180" i="2"/>
  <c r="AK180" i="2"/>
  <c r="AI181" i="2"/>
  <c r="AJ181" i="2"/>
  <c r="AK181" i="2"/>
  <c r="AI215" i="2"/>
  <c r="AJ215" i="2"/>
  <c r="AK215" i="2"/>
  <c r="AI220" i="2"/>
  <c r="AJ220" i="2"/>
  <c r="AK220" i="2"/>
  <c r="AI236" i="2"/>
  <c r="AJ236" i="2"/>
  <c r="AK236" i="2"/>
  <c r="AI249" i="2"/>
  <c r="AJ249" i="2"/>
  <c r="AK249" i="2"/>
  <c r="AI315" i="2"/>
  <c r="AJ315" i="2"/>
  <c r="AK315" i="2"/>
  <c r="AI323" i="2"/>
  <c r="AJ323" i="2"/>
  <c r="AK323" i="2"/>
  <c r="AI246" i="2"/>
  <c r="AJ246" i="2"/>
  <c r="AK246" i="2"/>
  <c r="AI299" i="2"/>
  <c r="AJ299" i="2"/>
  <c r="AK299" i="2"/>
  <c r="AI332" i="2"/>
  <c r="AJ332" i="2"/>
  <c r="AK332" i="2"/>
  <c r="AJ267" i="2"/>
  <c r="AI221" i="2"/>
  <c r="AJ221" i="2"/>
  <c r="AK221" i="2"/>
  <c r="AJ175" i="2"/>
  <c r="AI175" i="2"/>
  <c r="AK175" i="2"/>
  <c r="AI250" i="2"/>
  <c r="AJ250" i="2"/>
  <c r="AK250" i="2"/>
  <c r="AI358" i="2"/>
  <c r="AJ358" i="2"/>
  <c r="AK358" i="2"/>
  <c r="AJ400" i="2"/>
  <c r="AI400" i="2"/>
  <c r="AK400" i="2"/>
  <c r="AJ373" i="2"/>
  <c r="AI373" i="2"/>
  <c r="AK373" i="2"/>
  <c r="AJ386" i="2"/>
  <c r="AI386" i="2"/>
  <c r="AK386" i="2"/>
  <c r="AJ375" i="2"/>
  <c r="AI375" i="2"/>
  <c r="AK375" i="2"/>
  <c r="AI338" i="2"/>
  <c r="AJ338" i="2"/>
  <c r="AK338" i="2"/>
  <c r="AI247" i="2"/>
  <c r="AJ247" i="2"/>
  <c r="AK247" i="2"/>
  <c r="AI411" i="2"/>
  <c r="AJ411" i="2"/>
  <c r="AK411" i="2"/>
  <c r="AI419" i="2"/>
  <c r="AJ419" i="2"/>
  <c r="AK419" i="2"/>
  <c r="AI427" i="2"/>
  <c r="AJ427" i="2"/>
  <c r="AK427" i="2"/>
  <c r="AI368" i="2"/>
  <c r="AJ368" i="2"/>
  <c r="AK368" i="2"/>
  <c r="AI422" i="2"/>
  <c r="AJ422" i="2"/>
  <c r="AK422" i="2"/>
  <c r="AI456" i="2"/>
  <c r="AJ456" i="2"/>
  <c r="AK456" i="2"/>
  <c r="AI504" i="2"/>
  <c r="AJ504" i="2"/>
  <c r="AK504" i="2"/>
  <c r="AJ387" i="2"/>
  <c r="AI387" i="2"/>
  <c r="AK387" i="2"/>
  <c r="AI517" i="2"/>
  <c r="AJ517" i="2"/>
  <c r="AK517" i="2"/>
  <c r="AI498" i="2"/>
  <c r="AJ498" i="2"/>
  <c r="AK498" i="2"/>
  <c r="AI471" i="2"/>
  <c r="AJ471" i="2"/>
  <c r="AK471" i="2"/>
  <c r="AI519" i="2"/>
  <c r="AJ519" i="2"/>
  <c r="AK519" i="2"/>
  <c r="AI575" i="2"/>
  <c r="AJ575" i="2"/>
  <c r="AK575" i="2"/>
  <c r="AI476" i="2"/>
  <c r="AJ476" i="2"/>
  <c r="AK476" i="2"/>
  <c r="AI516" i="2"/>
  <c r="AJ516" i="2"/>
  <c r="AK516" i="2"/>
  <c r="AI449" i="2"/>
  <c r="AJ449" i="2"/>
  <c r="AK449" i="2"/>
  <c r="AI497" i="2"/>
  <c r="AJ497" i="2"/>
  <c r="AK497" i="2"/>
  <c r="AI555" i="2"/>
  <c r="AJ555" i="2"/>
  <c r="AK555" i="2"/>
  <c r="AI462" i="2"/>
  <c r="AJ462" i="2"/>
  <c r="AK462" i="2"/>
  <c r="AI604" i="2"/>
  <c r="AJ604" i="2"/>
  <c r="AK604" i="2"/>
  <c r="AJ646" i="2"/>
  <c r="AI646" i="2"/>
  <c r="AK646" i="2"/>
  <c r="AI603" i="2"/>
  <c r="AJ603" i="2"/>
  <c r="AK603" i="2"/>
  <c r="AJ609" i="2"/>
  <c r="AI609" i="2"/>
  <c r="AK609" i="2"/>
  <c r="AJ657" i="2"/>
  <c r="AI657" i="2"/>
  <c r="AK657" i="2"/>
  <c r="AI507" i="2"/>
  <c r="AJ507" i="2"/>
  <c r="AK507" i="2"/>
  <c r="AI608" i="2"/>
  <c r="AJ608" i="2"/>
  <c r="AK608" i="2"/>
  <c r="AJ642" i="2"/>
  <c r="AI642" i="2"/>
  <c r="AK642" i="2"/>
  <c r="AJ611" i="2"/>
  <c r="AI611" i="2"/>
  <c r="AK611" i="2"/>
  <c r="AJ659" i="2"/>
  <c r="AI659" i="2"/>
  <c r="AK659" i="2"/>
  <c r="AJ767" i="2"/>
  <c r="AI767" i="2"/>
  <c r="AK767" i="2"/>
  <c r="AI731" i="2"/>
  <c r="AJ731" i="2"/>
  <c r="AK731" i="2"/>
  <c r="AI751" i="2"/>
  <c r="AJ751" i="2"/>
  <c r="AK751" i="2"/>
  <c r="AJ768" i="2"/>
  <c r="AI768" i="2"/>
  <c r="AK768" i="2"/>
  <c r="AI671" i="2"/>
  <c r="AJ671" i="2"/>
  <c r="AK671" i="2"/>
  <c r="AI697" i="2"/>
  <c r="AJ697" i="2"/>
  <c r="AK697" i="2"/>
  <c r="AI709" i="2"/>
  <c r="AJ709" i="2"/>
  <c r="AK709" i="2"/>
  <c r="AI723" i="2"/>
  <c r="AJ723" i="2"/>
  <c r="AK723" i="2"/>
  <c r="AI741" i="2"/>
  <c r="AJ741" i="2"/>
  <c r="AK741" i="2"/>
  <c r="AI676" i="2"/>
  <c r="AJ676" i="2"/>
  <c r="AK676" i="2"/>
  <c r="AI819" i="2"/>
  <c r="AJ819" i="2"/>
  <c r="AK819" i="2"/>
  <c r="AI886" i="2"/>
  <c r="AJ886" i="2"/>
  <c r="AK886" i="2"/>
  <c r="AI670" i="2"/>
  <c r="AJ670" i="2"/>
  <c r="AK670" i="2"/>
  <c r="AI808" i="2"/>
  <c r="AJ808" i="2"/>
  <c r="AK808" i="2"/>
  <c r="AI835" i="2"/>
  <c r="AJ835" i="2"/>
  <c r="AK835" i="2"/>
  <c r="AI797" i="2"/>
  <c r="AJ797" i="2"/>
  <c r="AK797" i="2"/>
  <c r="AJ628" i="2"/>
  <c r="AI628" i="2"/>
  <c r="AK628" i="2"/>
  <c r="AI778" i="2"/>
  <c r="AJ778" i="2"/>
  <c r="AK778" i="2"/>
  <c r="AI857" i="2"/>
  <c r="AJ857" i="2"/>
  <c r="AK857" i="2"/>
  <c r="AI700" i="2"/>
  <c r="AJ700" i="2"/>
  <c r="AK700" i="2"/>
  <c r="AI799" i="2"/>
  <c r="AJ799" i="2"/>
  <c r="AK799" i="2"/>
  <c r="AI879" i="2"/>
  <c r="AJ879" i="2"/>
  <c r="AK879" i="2"/>
  <c r="AI726" i="2"/>
  <c r="AJ726" i="2"/>
  <c r="AK726" i="2"/>
  <c r="AI839" i="2"/>
  <c r="AJ839" i="2"/>
  <c r="AK839" i="2"/>
  <c r="AJ910" i="2"/>
  <c r="AI910" i="2"/>
  <c r="AK910" i="2"/>
  <c r="AJ926" i="2"/>
  <c r="AI926" i="2"/>
  <c r="AK926" i="2"/>
  <c r="AJ958" i="2"/>
  <c r="AI958" i="2"/>
  <c r="AK958" i="2"/>
  <c r="AJ974" i="2"/>
  <c r="AI974" i="2"/>
  <c r="AK974" i="2"/>
  <c r="AI1054" i="2"/>
  <c r="AJ1054" i="2"/>
  <c r="AK1054" i="2"/>
  <c r="AI672" i="2"/>
  <c r="AJ672" i="2"/>
  <c r="AK672" i="2"/>
  <c r="AI893" i="2"/>
  <c r="AJ893" i="2"/>
  <c r="AK893" i="2"/>
  <c r="AJ1010" i="2"/>
  <c r="AI1010" i="2"/>
  <c r="AK1010" i="2"/>
  <c r="AI846" i="2"/>
  <c r="AJ846" i="2"/>
  <c r="AK846" i="2"/>
  <c r="AI905" i="2"/>
  <c r="AJ905" i="2"/>
  <c r="AK905" i="2"/>
  <c r="AI817" i="2"/>
  <c r="AJ817" i="2"/>
  <c r="AK817" i="2"/>
  <c r="AI1005" i="2"/>
  <c r="AJ1005" i="2"/>
  <c r="AK1005" i="2"/>
  <c r="AI1244" i="2"/>
  <c r="AJ1244" i="2"/>
  <c r="AK1244" i="2"/>
  <c r="AI1268" i="2"/>
  <c r="AJ1268" i="2"/>
  <c r="AK1268" i="2"/>
  <c r="AI1292" i="2"/>
  <c r="AJ1292" i="2"/>
  <c r="AK1292" i="2"/>
  <c r="AI1358" i="2"/>
  <c r="AJ1358" i="2"/>
  <c r="AK1358" i="2"/>
  <c r="AI1445" i="2"/>
  <c r="AJ1445" i="2"/>
  <c r="AK1445" i="2"/>
  <c r="AI1313" i="2"/>
  <c r="AJ1313" i="2"/>
  <c r="AK1313" i="2"/>
  <c r="AI1628" i="2"/>
  <c r="AJ1628" i="2"/>
  <c r="AK1628" i="2"/>
  <c r="AI1418" i="2"/>
  <c r="AJ1418" i="2"/>
  <c r="AK1418" i="2"/>
  <c r="AI1760" i="2"/>
  <c r="AJ1760" i="2"/>
  <c r="AK1760" i="2"/>
  <c r="AI1902" i="2"/>
  <c r="AJ1902" i="2"/>
  <c r="AK1902" i="2"/>
  <c r="AI1865" i="2"/>
  <c r="AJ1865" i="2"/>
  <c r="AK1865" i="2"/>
  <c r="AI1680" i="2"/>
  <c r="AJ1680" i="2"/>
  <c r="AK1680" i="2"/>
  <c r="BA11" i="2"/>
  <c r="BB11" i="2"/>
  <c r="AI1883" i="2"/>
  <c r="AJ1883" i="2"/>
  <c r="AK1883" i="2"/>
  <c r="AI81" i="2"/>
  <c r="AJ81" i="2"/>
  <c r="AK81" i="2"/>
  <c r="AI219" i="2"/>
  <c r="AJ219" i="2"/>
  <c r="AK219" i="2"/>
  <c r="AI202" i="2"/>
  <c r="AJ202" i="2"/>
  <c r="AK202" i="2"/>
  <c r="AI328" i="2"/>
  <c r="AJ328" i="2"/>
  <c r="AK328" i="2"/>
  <c r="AI321" i="2"/>
  <c r="AJ321" i="2"/>
  <c r="AK321" i="2"/>
  <c r="AJ391" i="2"/>
  <c r="AI391" i="2"/>
  <c r="AK391" i="2"/>
  <c r="AI520" i="2"/>
  <c r="AJ520" i="2"/>
  <c r="AK520" i="2"/>
  <c r="AJ635" i="2"/>
  <c r="AI635" i="2"/>
  <c r="AK635" i="2"/>
  <c r="AS94" i="2"/>
  <c r="AR94" i="2"/>
  <c r="AQ94" i="2"/>
  <c r="AP94" i="2"/>
  <c r="AO94" i="2"/>
  <c r="AN94" i="2"/>
  <c r="AM94" i="2"/>
  <c r="AL94" i="2"/>
  <c r="AT94" i="2"/>
  <c r="AJ88" i="2"/>
  <c r="AI88" i="2"/>
  <c r="AK88" i="2"/>
  <c r="AI205" i="2"/>
  <c r="AJ205" i="2"/>
  <c r="AK205" i="2"/>
  <c r="AI211" i="2"/>
  <c r="AJ211" i="2"/>
  <c r="AK211" i="2"/>
  <c r="AI165" i="2"/>
  <c r="AJ165" i="2"/>
  <c r="AK165" i="2"/>
  <c r="K159" i="2"/>
  <c r="AC159" i="2"/>
  <c r="AF159" i="2"/>
  <c r="AI224" i="2"/>
  <c r="AJ224" i="2"/>
  <c r="AK224" i="2"/>
  <c r="AI333" i="2"/>
  <c r="AJ333" i="2"/>
  <c r="AK333" i="2"/>
  <c r="AI311" i="2"/>
  <c r="AJ311" i="2"/>
  <c r="AK311" i="2"/>
  <c r="AI335" i="2"/>
  <c r="AJ335" i="2"/>
  <c r="AK335" i="2"/>
  <c r="AI304" i="2"/>
  <c r="AJ304" i="2"/>
  <c r="AK304" i="2"/>
  <c r="AI225" i="2"/>
  <c r="AJ225" i="2"/>
  <c r="AK225" i="2"/>
  <c r="AI229" i="2"/>
  <c r="AJ229" i="2"/>
  <c r="AK229" i="2"/>
  <c r="AI370" i="2"/>
  <c r="AJ370" i="2"/>
  <c r="AK370" i="2"/>
  <c r="AI222" i="2"/>
  <c r="AJ222" i="2"/>
  <c r="AK222" i="2"/>
  <c r="AI308" i="2"/>
  <c r="AJ308" i="2"/>
  <c r="AK308" i="2"/>
  <c r="AJ374" i="2"/>
  <c r="AI374" i="2"/>
  <c r="AK374" i="2"/>
  <c r="AI340" i="2"/>
  <c r="AJ340" i="2"/>
  <c r="AK340" i="2"/>
  <c r="AI339" i="2"/>
  <c r="AJ339" i="2"/>
  <c r="AK339" i="2"/>
  <c r="AJ376" i="2"/>
  <c r="AI376" i="2"/>
  <c r="AK376" i="2"/>
  <c r="AI346" i="2"/>
  <c r="AJ346" i="2"/>
  <c r="AK346" i="2"/>
  <c r="AI345" i="2"/>
  <c r="AJ345" i="2"/>
  <c r="AK345" i="2"/>
  <c r="AJ393" i="2"/>
  <c r="AI393" i="2"/>
  <c r="AK393" i="2"/>
  <c r="AJ398" i="2"/>
  <c r="AI398" i="2"/>
  <c r="AK398" i="2"/>
  <c r="AI464" i="2"/>
  <c r="AJ464" i="2"/>
  <c r="AK464" i="2"/>
  <c r="AI425" i="2"/>
  <c r="AJ425" i="2"/>
  <c r="AK425" i="2"/>
  <c r="AI359" i="2"/>
  <c r="AJ359" i="2"/>
  <c r="AK359" i="2"/>
  <c r="AI506" i="2"/>
  <c r="AJ506" i="2"/>
  <c r="AK506" i="2"/>
  <c r="AI532" i="2"/>
  <c r="AJ532" i="2"/>
  <c r="AK532" i="2"/>
  <c r="AI540" i="2"/>
  <c r="AJ540" i="2"/>
  <c r="AK540" i="2"/>
  <c r="AI548" i="2"/>
  <c r="AJ548" i="2"/>
  <c r="AK548" i="2"/>
  <c r="AI556" i="2"/>
  <c r="AJ556" i="2"/>
  <c r="AK556" i="2"/>
  <c r="AI564" i="2"/>
  <c r="AJ564" i="2"/>
  <c r="AK564" i="2"/>
  <c r="AI572" i="2"/>
  <c r="AJ572" i="2"/>
  <c r="AK572" i="2"/>
  <c r="AI580" i="2"/>
  <c r="AJ580" i="2"/>
  <c r="AK580" i="2"/>
  <c r="AI431" i="2"/>
  <c r="AJ431" i="2"/>
  <c r="AK431" i="2"/>
  <c r="AI479" i="2"/>
  <c r="AJ479" i="2"/>
  <c r="AK479" i="2"/>
  <c r="AI561" i="2"/>
  <c r="AJ561" i="2"/>
  <c r="AK561" i="2"/>
  <c r="AI577" i="2"/>
  <c r="AJ577" i="2"/>
  <c r="AK577" i="2"/>
  <c r="AJ379" i="2"/>
  <c r="AI379" i="2"/>
  <c r="AK379" i="2"/>
  <c r="AI528" i="2"/>
  <c r="AJ528" i="2"/>
  <c r="AK528" i="2"/>
  <c r="AI544" i="2"/>
  <c r="AJ544" i="2"/>
  <c r="AK544" i="2"/>
  <c r="AI457" i="2"/>
  <c r="AJ457" i="2"/>
  <c r="AK457" i="2"/>
  <c r="AI526" i="2"/>
  <c r="AJ526" i="2"/>
  <c r="AK526" i="2"/>
  <c r="AI558" i="2"/>
  <c r="AJ558" i="2"/>
  <c r="AK558" i="2"/>
  <c r="AI491" i="2"/>
  <c r="AJ491" i="2"/>
  <c r="AK491" i="2"/>
  <c r="AJ654" i="2"/>
  <c r="AI654" i="2"/>
  <c r="AK654" i="2"/>
  <c r="AJ615" i="2"/>
  <c r="AI615" i="2"/>
  <c r="AK615" i="2"/>
  <c r="AJ395" i="2"/>
  <c r="AI395" i="2"/>
  <c r="AK395" i="2"/>
  <c r="AI515" i="2"/>
  <c r="AJ515" i="2"/>
  <c r="AK515" i="2"/>
  <c r="AI602" i="2"/>
  <c r="AJ602" i="2"/>
  <c r="AK602" i="2"/>
  <c r="AJ656" i="2"/>
  <c r="AI656" i="2"/>
  <c r="AK656" i="2"/>
  <c r="AJ617" i="2"/>
  <c r="AI617" i="2"/>
  <c r="AK617" i="2"/>
  <c r="AI443" i="2"/>
  <c r="AJ443" i="2"/>
  <c r="AK443" i="2"/>
  <c r="AJ650" i="2"/>
  <c r="AI650" i="2"/>
  <c r="AK650" i="2"/>
  <c r="AJ619" i="2"/>
  <c r="AI619" i="2"/>
  <c r="AK619" i="2"/>
  <c r="AJ771" i="2"/>
  <c r="AI771" i="2"/>
  <c r="AK771" i="2"/>
  <c r="AI735" i="2"/>
  <c r="AJ735" i="2"/>
  <c r="AK735" i="2"/>
  <c r="AI755" i="2"/>
  <c r="AJ755" i="2"/>
  <c r="AK755" i="2"/>
  <c r="AJ770" i="2"/>
  <c r="AI770" i="2"/>
  <c r="AK770" i="2"/>
  <c r="AI661" i="2"/>
  <c r="AJ661" i="2"/>
  <c r="AK661" i="2"/>
  <c r="AI673" i="2"/>
  <c r="AJ673" i="2"/>
  <c r="AK673" i="2"/>
  <c r="AI685" i="2"/>
  <c r="AJ685" i="2"/>
  <c r="AK685" i="2"/>
  <c r="AI699" i="2"/>
  <c r="AJ699" i="2"/>
  <c r="AK699" i="2"/>
  <c r="AI711" i="2"/>
  <c r="AJ711" i="2"/>
  <c r="AK711" i="2"/>
  <c r="AJ644" i="2"/>
  <c r="AI644" i="2"/>
  <c r="AK644" i="2"/>
  <c r="AI746" i="2"/>
  <c r="AJ746" i="2"/>
  <c r="AK746" i="2"/>
  <c r="AI606" i="2"/>
  <c r="AJ606" i="2"/>
  <c r="AK606" i="2"/>
  <c r="AJ636" i="2"/>
  <c r="AI636" i="2"/>
  <c r="AK636" i="2"/>
  <c r="AI745" i="2"/>
  <c r="AJ745" i="2"/>
  <c r="AK745" i="2"/>
  <c r="AJ769" i="2"/>
  <c r="AI769" i="2"/>
  <c r="AK769" i="2"/>
  <c r="AI692" i="2"/>
  <c r="AJ692" i="2"/>
  <c r="AK692" i="2"/>
  <c r="AI787" i="2"/>
  <c r="AJ787" i="2"/>
  <c r="AK787" i="2"/>
  <c r="AI852" i="2"/>
  <c r="AJ852" i="2"/>
  <c r="AK852" i="2"/>
  <c r="AI686" i="2"/>
  <c r="AJ686" i="2"/>
  <c r="AK686" i="2"/>
  <c r="AI816" i="2"/>
  <c r="AJ816" i="2"/>
  <c r="AK816" i="2"/>
  <c r="AI867" i="2"/>
  <c r="AJ867" i="2"/>
  <c r="AK867" i="2"/>
  <c r="AI680" i="2"/>
  <c r="AJ680" i="2"/>
  <c r="AK680" i="2"/>
  <c r="AI744" i="2"/>
  <c r="AJ744" i="2"/>
  <c r="AK744" i="2"/>
  <c r="AI674" i="2"/>
  <c r="AJ674" i="2"/>
  <c r="AK674" i="2"/>
  <c r="AI818" i="2"/>
  <c r="AJ818" i="2"/>
  <c r="AK818" i="2"/>
  <c r="AI841" i="2"/>
  <c r="AJ841" i="2"/>
  <c r="AK841" i="2"/>
  <c r="AI865" i="2"/>
  <c r="AJ865" i="2"/>
  <c r="AK865" i="2"/>
  <c r="AI807" i="2"/>
  <c r="AJ807" i="2"/>
  <c r="AK807" i="2"/>
  <c r="AI848" i="2"/>
  <c r="AJ848" i="2"/>
  <c r="AK848" i="2"/>
  <c r="AI875" i="2"/>
  <c r="AJ875" i="2"/>
  <c r="AK875" i="2"/>
  <c r="AI804" i="2"/>
  <c r="AJ804" i="2"/>
  <c r="AK804" i="2"/>
  <c r="AI911" i="2"/>
  <c r="AJ911" i="2"/>
  <c r="AK911" i="2"/>
  <c r="AI919" i="2"/>
  <c r="AJ919" i="2"/>
  <c r="AK919" i="2"/>
  <c r="AI935" i="2"/>
  <c r="AJ935" i="2"/>
  <c r="AK935" i="2"/>
  <c r="AI967" i="2"/>
  <c r="AJ967" i="2"/>
  <c r="AK967" i="2"/>
  <c r="AI790" i="2"/>
  <c r="AJ790" i="2"/>
  <c r="AK790" i="2"/>
  <c r="AI732" i="2"/>
  <c r="AJ732" i="2"/>
  <c r="AK732" i="2"/>
  <c r="AI809" i="2"/>
  <c r="AJ809" i="2"/>
  <c r="AK809" i="2"/>
  <c r="AI992" i="2"/>
  <c r="AJ992" i="2"/>
  <c r="AK992" i="2"/>
  <c r="AI996" i="2"/>
  <c r="AJ996" i="2"/>
  <c r="AK996" i="2"/>
  <c r="AI704" i="2"/>
  <c r="AJ704" i="2"/>
  <c r="AK704" i="2"/>
  <c r="AI982" i="2"/>
  <c r="AJ982" i="2"/>
  <c r="AK982" i="2"/>
  <c r="AI1020" i="2"/>
  <c r="AJ1020" i="2"/>
  <c r="AK1020" i="2"/>
  <c r="AI1013" i="2"/>
  <c r="AJ1013" i="2"/>
  <c r="AK1013" i="2"/>
  <c r="AI1239" i="2"/>
  <c r="AJ1239" i="2"/>
  <c r="AK1239" i="2"/>
  <c r="AI1255" i="2"/>
  <c r="AJ1255" i="2"/>
  <c r="AK1255" i="2"/>
  <c r="AI1271" i="2"/>
  <c r="AJ1271" i="2"/>
  <c r="AK1271" i="2"/>
  <c r="AI1366" i="2"/>
  <c r="AJ1366" i="2"/>
  <c r="AK1366" i="2"/>
  <c r="AI1405" i="2"/>
  <c r="AJ1405" i="2"/>
  <c r="AK1405" i="2"/>
  <c r="AI1314" i="2"/>
  <c r="AJ1314" i="2"/>
  <c r="AK1314" i="2"/>
  <c r="AI1345" i="2"/>
  <c r="AJ1345" i="2"/>
  <c r="AK1345" i="2"/>
  <c r="AI1584" i="2"/>
  <c r="AJ1584" i="2"/>
  <c r="AK1584" i="2"/>
  <c r="AI1616" i="2"/>
  <c r="AJ1616" i="2"/>
  <c r="AK1616" i="2"/>
  <c r="AI1596" i="2"/>
  <c r="AJ1596" i="2"/>
  <c r="AK1596" i="2"/>
  <c r="AI1636" i="2"/>
  <c r="AJ1636" i="2"/>
  <c r="AK1636" i="2"/>
  <c r="AI1677" i="2"/>
  <c r="AJ1677" i="2"/>
  <c r="AK1677" i="2"/>
  <c r="AJ1712" i="2"/>
  <c r="AI1712" i="2"/>
  <c r="AK1712" i="2"/>
  <c r="AI1768" i="2"/>
  <c r="AK1768" i="2"/>
  <c r="AJ1768" i="2"/>
  <c r="AI1537" i="2"/>
  <c r="AJ1537" i="2"/>
  <c r="AK1537" i="2"/>
  <c r="AI1770" i="2"/>
  <c r="AJ1770" i="2"/>
  <c r="AK1770" i="2"/>
  <c r="AI1788" i="2"/>
  <c r="AJ1788" i="2"/>
  <c r="AK1788" i="2"/>
  <c r="AI1667" i="2"/>
  <c r="AJ1667" i="2"/>
  <c r="AK1667" i="2"/>
  <c r="AJ1698" i="2"/>
  <c r="AI1698" i="2"/>
  <c r="AK1698" i="2"/>
  <c r="AI1839" i="2"/>
  <c r="AJ1839" i="2"/>
  <c r="AK1839" i="2"/>
  <c r="AI1858" i="2"/>
  <c r="AJ1858" i="2"/>
  <c r="AK1858" i="2"/>
  <c r="AI1845" i="2"/>
  <c r="AJ1845" i="2"/>
  <c r="AK1845" i="2"/>
  <c r="AI1901" i="2"/>
  <c r="AJ1901" i="2"/>
  <c r="AK1901" i="2"/>
  <c r="AI1936" i="2"/>
  <c r="AJ1936" i="2"/>
  <c r="AK1936" i="2"/>
  <c r="AC68" i="2"/>
  <c r="AF68" i="2"/>
  <c r="J68" i="2"/>
  <c r="K143" i="2"/>
  <c r="AC143" i="2"/>
  <c r="AF143" i="2"/>
  <c r="AI138" i="2"/>
  <c r="AJ138" i="2"/>
  <c r="AK138" i="2"/>
  <c r="AT90" i="2"/>
  <c r="AS90" i="2"/>
  <c r="AR90" i="2"/>
  <c r="AQ90" i="2"/>
  <c r="AP90" i="2"/>
  <c r="AO90" i="2"/>
  <c r="AN90" i="2"/>
  <c r="AM90" i="2"/>
  <c r="AL90" i="2"/>
  <c r="AC114" i="2"/>
  <c r="AF114" i="2"/>
  <c r="K114" i="2"/>
  <c r="AI173" i="2"/>
  <c r="AJ173" i="2"/>
  <c r="AK173" i="2"/>
  <c r="AI227" i="2"/>
  <c r="AJ227" i="2"/>
  <c r="AK227" i="2"/>
  <c r="AI244" i="2"/>
  <c r="AJ244" i="2"/>
  <c r="AK244" i="2"/>
  <c r="AI317" i="2"/>
  <c r="AJ317" i="2"/>
  <c r="AK317" i="2"/>
  <c r="AI326" i="2"/>
  <c r="AJ326" i="2"/>
  <c r="AK326" i="2"/>
  <c r="AI334" i="2"/>
  <c r="AJ334" i="2"/>
  <c r="AK334" i="2"/>
  <c r="AI316" i="2"/>
  <c r="AJ316" i="2"/>
  <c r="AK316" i="2"/>
  <c r="AI337" i="2"/>
  <c r="AJ337" i="2"/>
  <c r="AK337" i="2"/>
  <c r="AI232" i="2"/>
  <c r="AJ232" i="2"/>
  <c r="AK232" i="2"/>
  <c r="AI341" i="2"/>
  <c r="AJ341" i="2"/>
  <c r="AK341" i="2"/>
  <c r="AJ381" i="2"/>
  <c r="AI381" i="2"/>
  <c r="AK381" i="2"/>
  <c r="AI348" i="2"/>
  <c r="AJ348" i="2"/>
  <c r="AK348" i="2"/>
  <c r="AJ383" i="2"/>
  <c r="AI383" i="2"/>
  <c r="AK383" i="2"/>
  <c r="AI354" i="2"/>
  <c r="AJ354" i="2"/>
  <c r="AK354" i="2"/>
  <c r="AI353" i="2"/>
  <c r="AJ353" i="2"/>
  <c r="AK353" i="2"/>
  <c r="AJ394" i="2"/>
  <c r="AI394" i="2"/>
  <c r="AK394" i="2"/>
  <c r="AI413" i="2"/>
  <c r="AJ413" i="2"/>
  <c r="AK413" i="2"/>
  <c r="AI421" i="2"/>
  <c r="AJ421" i="2"/>
  <c r="AK421" i="2"/>
  <c r="AI429" i="2"/>
  <c r="AJ429" i="2"/>
  <c r="AK429" i="2"/>
  <c r="AJ404" i="2"/>
  <c r="AI404" i="2"/>
  <c r="AK404" i="2"/>
  <c r="AI428" i="2"/>
  <c r="AJ428" i="2"/>
  <c r="AK428" i="2"/>
  <c r="AI472" i="2"/>
  <c r="AJ472" i="2"/>
  <c r="AK472" i="2"/>
  <c r="AI437" i="2"/>
  <c r="AJ437" i="2"/>
  <c r="AK437" i="2"/>
  <c r="AI477" i="2"/>
  <c r="AJ477" i="2"/>
  <c r="AK477" i="2"/>
  <c r="AI434" i="2"/>
  <c r="AJ434" i="2"/>
  <c r="AK434" i="2"/>
  <c r="AI466" i="2"/>
  <c r="AJ466" i="2"/>
  <c r="AK466" i="2"/>
  <c r="AI514" i="2"/>
  <c r="AJ514" i="2"/>
  <c r="AK514" i="2"/>
  <c r="AI565" i="2"/>
  <c r="AJ565" i="2"/>
  <c r="AK565" i="2"/>
  <c r="AI573" i="2"/>
  <c r="AJ573" i="2"/>
  <c r="AK573" i="2"/>
  <c r="AI581" i="2"/>
  <c r="AJ581" i="2"/>
  <c r="AK581" i="2"/>
  <c r="AI436" i="2"/>
  <c r="AJ436" i="2"/>
  <c r="AK436" i="2"/>
  <c r="AI484" i="2"/>
  <c r="AJ484" i="2"/>
  <c r="AK484" i="2"/>
  <c r="AI465" i="2"/>
  <c r="AJ465" i="2"/>
  <c r="AK465" i="2"/>
  <c r="AI505" i="2"/>
  <c r="AJ505" i="2"/>
  <c r="AK505" i="2"/>
  <c r="AI563" i="2"/>
  <c r="AJ563" i="2"/>
  <c r="AK563" i="2"/>
  <c r="AJ614" i="2"/>
  <c r="AI614" i="2"/>
  <c r="AK614" i="2"/>
  <c r="AJ623" i="2"/>
  <c r="AI623" i="2"/>
  <c r="AK623" i="2"/>
  <c r="AI451" i="2"/>
  <c r="AJ451" i="2"/>
  <c r="AK451" i="2"/>
  <c r="AJ616" i="2"/>
  <c r="AI616" i="2"/>
  <c r="AK616" i="2"/>
  <c r="AI662" i="2"/>
  <c r="AJ662" i="2"/>
  <c r="AK662" i="2"/>
  <c r="AJ625" i="2"/>
  <c r="AI625" i="2"/>
  <c r="AK625" i="2"/>
  <c r="AI446" i="2"/>
  <c r="AJ446" i="2"/>
  <c r="AK446" i="2"/>
  <c r="AI510" i="2"/>
  <c r="AJ510" i="2"/>
  <c r="AK510" i="2"/>
  <c r="AJ610" i="2"/>
  <c r="AI610" i="2"/>
  <c r="AK610" i="2"/>
  <c r="AJ658" i="2"/>
  <c r="AI658" i="2"/>
  <c r="AK658" i="2"/>
  <c r="AJ627" i="2"/>
  <c r="AI627" i="2"/>
  <c r="AK627" i="2"/>
  <c r="AI590" i="2"/>
  <c r="AJ590" i="2"/>
  <c r="AK590" i="2"/>
  <c r="AI502" i="2"/>
  <c r="AJ502" i="2"/>
  <c r="AK502" i="2"/>
  <c r="AI739" i="2"/>
  <c r="AJ739" i="2"/>
  <c r="AK739" i="2"/>
  <c r="AI759" i="2"/>
  <c r="AJ759" i="2"/>
  <c r="AK759" i="2"/>
  <c r="AJ772" i="2"/>
  <c r="AI772" i="2"/>
  <c r="AK772" i="2"/>
  <c r="AI675" i="2"/>
  <c r="AJ675" i="2"/>
  <c r="AK675" i="2"/>
  <c r="AI687" i="2"/>
  <c r="AJ687" i="2"/>
  <c r="AK687" i="2"/>
  <c r="AI713" i="2"/>
  <c r="AJ713" i="2"/>
  <c r="AK713" i="2"/>
  <c r="AI725" i="2"/>
  <c r="AJ725" i="2"/>
  <c r="AK725" i="2"/>
  <c r="AJ621" i="2"/>
  <c r="AI621" i="2"/>
  <c r="AK621" i="2"/>
  <c r="AI890" i="2"/>
  <c r="AJ890" i="2"/>
  <c r="AK890" i="2"/>
  <c r="AI702" i="2"/>
  <c r="AJ702" i="2"/>
  <c r="AK702" i="2"/>
  <c r="AI792" i="2"/>
  <c r="AJ792" i="2"/>
  <c r="AK792" i="2"/>
  <c r="AI696" i="2"/>
  <c r="AJ696" i="2"/>
  <c r="AK696" i="2"/>
  <c r="AI805" i="2"/>
  <c r="AJ805" i="2"/>
  <c r="AK805" i="2"/>
  <c r="AI850" i="2"/>
  <c r="AJ850" i="2"/>
  <c r="AK850" i="2"/>
  <c r="AI891" i="2"/>
  <c r="AJ891" i="2"/>
  <c r="AK891" i="2"/>
  <c r="AI786" i="2"/>
  <c r="AJ786" i="2"/>
  <c r="AK786" i="2"/>
  <c r="AI716" i="2"/>
  <c r="AJ716" i="2"/>
  <c r="AK716" i="2"/>
  <c r="AI815" i="2"/>
  <c r="AJ815" i="2"/>
  <c r="AK815" i="2"/>
  <c r="AI856" i="2"/>
  <c r="AJ856" i="2"/>
  <c r="AK856" i="2"/>
  <c r="AI780" i="2"/>
  <c r="AJ780" i="2"/>
  <c r="AK780" i="2"/>
  <c r="AI812" i="2"/>
  <c r="AJ812" i="2"/>
  <c r="AK812" i="2"/>
  <c r="AJ1014" i="2"/>
  <c r="AI1014" i="2"/>
  <c r="AK1014" i="2"/>
  <c r="AI862" i="2"/>
  <c r="AJ862" i="2"/>
  <c r="AK862" i="2"/>
  <c r="AI814" i="2"/>
  <c r="AJ814" i="2"/>
  <c r="AK814" i="2"/>
  <c r="AI984" i="2"/>
  <c r="AJ984" i="2"/>
  <c r="AK984" i="2"/>
  <c r="AI997" i="2"/>
  <c r="AJ997" i="2"/>
  <c r="AK997" i="2"/>
  <c r="AI822" i="2"/>
  <c r="AJ822" i="2"/>
  <c r="AK822" i="2"/>
  <c r="AI1027" i="2"/>
  <c r="AJ1027" i="2"/>
  <c r="AK1027" i="2"/>
  <c r="AI1043" i="2"/>
  <c r="AJ1043" i="2"/>
  <c r="AK1043" i="2"/>
  <c r="AI1000" i="2"/>
  <c r="AJ1000" i="2"/>
  <c r="AK1000" i="2"/>
  <c r="AI969" i="2"/>
  <c r="AJ969" i="2"/>
  <c r="AK969" i="2"/>
  <c r="AI720" i="2"/>
  <c r="AJ720" i="2"/>
  <c r="AK720" i="2"/>
  <c r="AI1164" i="2"/>
  <c r="AJ1164" i="2"/>
  <c r="AK1164" i="2"/>
  <c r="AI1346" i="2"/>
  <c r="AJ1346" i="2"/>
  <c r="AK1346" i="2"/>
  <c r="AI1577" i="2"/>
  <c r="AJ1577" i="2"/>
  <c r="AK1577" i="2"/>
  <c r="AI1593" i="2"/>
  <c r="AJ1593" i="2"/>
  <c r="AK1593" i="2"/>
  <c r="AI1609" i="2"/>
  <c r="AJ1609" i="2"/>
  <c r="AK1609" i="2"/>
  <c r="AI1617" i="2"/>
  <c r="AJ1617" i="2"/>
  <c r="AK1617" i="2"/>
  <c r="AI1625" i="2"/>
  <c r="AJ1625" i="2"/>
  <c r="AK1625" i="2"/>
  <c r="AI1641" i="2"/>
  <c r="AJ1641" i="2"/>
  <c r="AK1641" i="2"/>
  <c r="AI1378" i="2"/>
  <c r="AJ1378" i="2"/>
  <c r="AK1378" i="2"/>
  <c r="AI1426" i="2"/>
  <c r="AJ1426" i="2"/>
  <c r="AK1426" i="2"/>
  <c r="AI1392" i="2"/>
  <c r="AJ1392" i="2"/>
  <c r="AK1392" i="2"/>
  <c r="AJ1713" i="2"/>
  <c r="AI1713" i="2"/>
  <c r="AK1713" i="2"/>
  <c r="AI1670" i="2"/>
  <c r="AJ1670" i="2"/>
  <c r="AK1670" i="2"/>
  <c r="AI1870" i="2"/>
  <c r="AJ1870" i="2"/>
  <c r="AK1870" i="2"/>
  <c r="AI1926" i="2"/>
  <c r="AJ1926" i="2"/>
  <c r="AK1926" i="2"/>
  <c r="BA52" i="2"/>
  <c r="BB52" i="2"/>
  <c r="AI1873" i="2"/>
  <c r="AJ1873" i="2"/>
  <c r="AK1873" i="2"/>
  <c r="AI1913" i="2"/>
  <c r="AJ1913" i="2"/>
  <c r="AK1913" i="2"/>
  <c r="AI1916" i="2"/>
  <c r="AJ1916" i="2"/>
  <c r="AK1916" i="2"/>
  <c r="AI1941" i="2"/>
  <c r="AJ1941" i="2"/>
  <c r="AK1941" i="2"/>
  <c r="AI1944" i="2"/>
  <c r="AJ1944" i="2"/>
  <c r="AK1944" i="2"/>
  <c r="AI1931" i="2"/>
  <c r="AJ1931" i="2"/>
  <c r="AK1931" i="2"/>
  <c r="AJ73" i="2"/>
  <c r="AI73" i="2"/>
  <c r="AK73" i="2"/>
  <c r="AF138" i="2"/>
  <c r="K138" i="2"/>
  <c r="AC138" i="2"/>
  <c r="AT152" i="2"/>
  <c r="AS152" i="2"/>
  <c r="AR152" i="2"/>
  <c r="AQ152" i="2"/>
  <c r="AP152" i="2"/>
  <c r="AO152" i="2"/>
  <c r="AN152" i="2"/>
  <c r="AM152" i="2"/>
  <c r="AL152" i="2"/>
  <c r="AI130" i="2"/>
  <c r="AJ130" i="2"/>
  <c r="AK130" i="2"/>
  <c r="AT99" i="2"/>
  <c r="AS99" i="2"/>
  <c r="AR99" i="2"/>
  <c r="AQ99" i="2"/>
  <c r="AP99" i="2"/>
  <c r="AO99" i="2"/>
  <c r="AN99" i="2"/>
  <c r="AM99" i="2"/>
  <c r="AL99" i="2"/>
  <c r="AT122" i="2"/>
  <c r="AS122" i="2"/>
  <c r="AR122" i="2"/>
  <c r="AQ122" i="2"/>
  <c r="AP122" i="2"/>
  <c r="AO122" i="2"/>
  <c r="AN122" i="2"/>
  <c r="AM122" i="2"/>
  <c r="AL122" i="2"/>
  <c r="AI207" i="2"/>
  <c r="AJ207" i="2"/>
  <c r="AK207" i="2"/>
  <c r="AI203" i="2"/>
  <c r="AJ203" i="2"/>
  <c r="AK203" i="2"/>
  <c r="AJ51" i="2"/>
  <c r="AI51" i="2"/>
  <c r="AK51" i="2"/>
  <c r="AI216" i="2"/>
  <c r="AJ216" i="2"/>
  <c r="AK216" i="2"/>
  <c r="AI32" i="2"/>
  <c r="AJ32" i="2"/>
  <c r="AK32" i="2"/>
  <c r="AJ186" i="2"/>
  <c r="AI186" i="2"/>
  <c r="AK186" i="2"/>
  <c r="AI252" i="2"/>
  <c r="AJ252" i="2"/>
  <c r="AK252" i="2"/>
  <c r="AI309" i="2"/>
  <c r="AJ309" i="2"/>
  <c r="AK309" i="2"/>
  <c r="AI318" i="2"/>
  <c r="AJ318" i="2"/>
  <c r="AK318" i="2"/>
  <c r="AI254" i="2"/>
  <c r="AJ254" i="2"/>
  <c r="AK254" i="2"/>
  <c r="AI319" i="2"/>
  <c r="AJ319" i="2"/>
  <c r="AK319" i="2"/>
  <c r="AI235" i="2"/>
  <c r="AJ235" i="2"/>
  <c r="AK235" i="2"/>
  <c r="AI306" i="2"/>
  <c r="AJ306" i="2"/>
  <c r="AK306" i="2"/>
  <c r="AI279" i="2"/>
  <c r="AJ279" i="2"/>
  <c r="AK279" i="2"/>
  <c r="AJ372" i="2"/>
  <c r="AI372" i="2"/>
  <c r="AK372" i="2"/>
  <c r="AI231" i="2"/>
  <c r="AJ231" i="2"/>
  <c r="AK231" i="2"/>
  <c r="AI349" i="2"/>
  <c r="AJ349" i="2"/>
  <c r="AK349" i="2"/>
  <c r="AI356" i="2"/>
  <c r="AJ356" i="2"/>
  <c r="AK356" i="2"/>
  <c r="AI347" i="2"/>
  <c r="AJ347" i="2"/>
  <c r="AK347" i="2"/>
  <c r="AJ384" i="2"/>
  <c r="AI384" i="2"/>
  <c r="AK384" i="2"/>
  <c r="AI362" i="2"/>
  <c r="AJ362" i="2"/>
  <c r="AK362" i="2"/>
  <c r="AI361" i="2"/>
  <c r="AJ361" i="2"/>
  <c r="AK361" i="2"/>
  <c r="AI344" i="2"/>
  <c r="AJ344" i="2"/>
  <c r="AK344" i="2"/>
  <c r="AJ378" i="2"/>
  <c r="AI378" i="2"/>
  <c r="AK378" i="2"/>
  <c r="AJ406" i="2"/>
  <c r="AI406" i="2"/>
  <c r="AK406" i="2"/>
  <c r="AI432" i="2"/>
  <c r="AJ432" i="2"/>
  <c r="AK432" i="2"/>
  <c r="AI512" i="2"/>
  <c r="AJ512" i="2"/>
  <c r="AK512" i="2"/>
  <c r="AI445" i="2"/>
  <c r="AJ445" i="2"/>
  <c r="AK445" i="2"/>
  <c r="AI485" i="2"/>
  <c r="AJ485" i="2"/>
  <c r="AK485" i="2"/>
  <c r="AI474" i="2"/>
  <c r="AJ474" i="2"/>
  <c r="AK474" i="2"/>
  <c r="AI522" i="2"/>
  <c r="AJ522" i="2"/>
  <c r="AK522" i="2"/>
  <c r="AI487" i="2"/>
  <c r="AJ487" i="2"/>
  <c r="AK487" i="2"/>
  <c r="AI566" i="2"/>
  <c r="AJ566" i="2"/>
  <c r="AK566" i="2"/>
  <c r="AI582" i="2"/>
  <c r="AJ582" i="2"/>
  <c r="AK582" i="2"/>
  <c r="AI444" i="2"/>
  <c r="AJ444" i="2"/>
  <c r="AK444" i="2"/>
  <c r="AI492" i="2"/>
  <c r="AJ492" i="2"/>
  <c r="AK492" i="2"/>
  <c r="AI533" i="2"/>
  <c r="AJ533" i="2"/>
  <c r="AK533" i="2"/>
  <c r="AI549" i="2"/>
  <c r="AJ549" i="2"/>
  <c r="AK549" i="2"/>
  <c r="AI534" i="2"/>
  <c r="AJ534" i="2"/>
  <c r="AK534" i="2"/>
  <c r="AI494" i="2"/>
  <c r="AJ494" i="2"/>
  <c r="AK494" i="2"/>
  <c r="AJ622" i="2"/>
  <c r="AI622" i="2"/>
  <c r="AK622" i="2"/>
  <c r="AI454" i="2"/>
  <c r="AJ454" i="2"/>
  <c r="AK454" i="2"/>
  <c r="AI518" i="2"/>
  <c r="AJ518" i="2"/>
  <c r="AK518" i="2"/>
  <c r="AJ624" i="2"/>
  <c r="AI624" i="2"/>
  <c r="AK624" i="2"/>
  <c r="AI585" i="2"/>
  <c r="AJ585" i="2"/>
  <c r="AK585" i="2"/>
  <c r="AJ633" i="2"/>
  <c r="AI633" i="2"/>
  <c r="AK633" i="2"/>
  <c r="AJ618" i="2"/>
  <c r="AI618" i="2"/>
  <c r="AK618" i="2"/>
  <c r="AI597" i="2"/>
  <c r="AJ597" i="2"/>
  <c r="AK597" i="2"/>
  <c r="AJ620" i="2"/>
  <c r="AI620" i="2"/>
  <c r="AK620" i="2"/>
  <c r="AJ763" i="2"/>
  <c r="AI763" i="2"/>
  <c r="AK763" i="2"/>
  <c r="AJ774" i="2"/>
  <c r="AI774" i="2"/>
  <c r="AK774" i="2"/>
  <c r="AI663" i="2"/>
  <c r="AJ663" i="2"/>
  <c r="AK663" i="2"/>
  <c r="AI689" i="2"/>
  <c r="AJ689" i="2"/>
  <c r="AK689" i="2"/>
  <c r="AI701" i="2"/>
  <c r="AJ701" i="2"/>
  <c r="AK701" i="2"/>
  <c r="AI715" i="2"/>
  <c r="AJ715" i="2"/>
  <c r="AK715" i="2"/>
  <c r="AI727" i="2"/>
  <c r="AJ727" i="2"/>
  <c r="AK727" i="2"/>
  <c r="AI730" i="2"/>
  <c r="AJ730" i="2"/>
  <c r="AK730" i="2"/>
  <c r="AI750" i="2"/>
  <c r="AJ750" i="2"/>
  <c r="AK750" i="2"/>
  <c r="AI729" i="2"/>
  <c r="AJ729" i="2"/>
  <c r="AK729" i="2"/>
  <c r="AI749" i="2"/>
  <c r="AJ749" i="2"/>
  <c r="AK749" i="2"/>
  <c r="AI708" i="2"/>
  <c r="AJ708" i="2"/>
  <c r="AK708" i="2"/>
  <c r="AI795" i="2"/>
  <c r="AJ795" i="2"/>
  <c r="AK795" i="2"/>
  <c r="AI827" i="2"/>
  <c r="AJ827" i="2"/>
  <c r="AK827" i="2"/>
  <c r="AI860" i="2"/>
  <c r="AJ860" i="2"/>
  <c r="AK860" i="2"/>
  <c r="AI894" i="2"/>
  <c r="AJ894" i="2"/>
  <c r="AK894" i="2"/>
  <c r="AI752" i="2"/>
  <c r="AJ752" i="2"/>
  <c r="AK752" i="2"/>
  <c r="AI813" i="2"/>
  <c r="AJ813" i="2"/>
  <c r="AK813" i="2"/>
  <c r="AI858" i="2"/>
  <c r="AJ858" i="2"/>
  <c r="AK858" i="2"/>
  <c r="AI908" i="2"/>
  <c r="AJ908" i="2"/>
  <c r="AK908" i="2"/>
  <c r="AI690" i="2"/>
  <c r="AJ690" i="2"/>
  <c r="AK690" i="2"/>
  <c r="AJ645" i="2"/>
  <c r="AI645" i="2"/>
  <c r="AK645" i="2"/>
  <c r="AI823" i="2"/>
  <c r="AJ823" i="2"/>
  <c r="AK823" i="2"/>
  <c r="AI678" i="2"/>
  <c r="AJ678" i="2"/>
  <c r="AK678" i="2"/>
  <c r="AI847" i="2"/>
  <c r="AJ847" i="2"/>
  <c r="AK847" i="2"/>
  <c r="AI937" i="2"/>
  <c r="AJ937" i="2"/>
  <c r="AK937" i="2"/>
  <c r="AI1032" i="2"/>
  <c r="AJ1032" i="2"/>
  <c r="AK1032" i="2"/>
  <c r="AI698" i="2"/>
  <c r="AJ698" i="2"/>
  <c r="AK698" i="2"/>
  <c r="AI963" i="2"/>
  <c r="AJ963" i="2"/>
  <c r="AK963" i="2"/>
  <c r="AI837" i="2"/>
  <c r="AJ837" i="2"/>
  <c r="AK837" i="2"/>
  <c r="AI985" i="2"/>
  <c r="AJ985" i="2"/>
  <c r="AK985" i="2"/>
  <c r="AI998" i="2"/>
  <c r="AJ998" i="2"/>
  <c r="AK998" i="2"/>
  <c r="AI1004" i="2"/>
  <c r="AJ1004" i="2"/>
  <c r="AK1004" i="2"/>
  <c r="AI748" i="2"/>
  <c r="AJ748" i="2"/>
  <c r="AK748" i="2"/>
  <c r="AI1172" i="2"/>
  <c r="AJ1172" i="2"/>
  <c r="AK1172" i="2"/>
  <c r="AI1196" i="2"/>
  <c r="AJ1196" i="2"/>
  <c r="AK1196" i="2"/>
  <c r="AI1204" i="2"/>
  <c r="AJ1204" i="2"/>
  <c r="AK1204" i="2"/>
  <c r="AI1212" i="2"/>
  <c r="AJ1212" i="2"/>
  <c r="AK1212" i="2"/>
  <c r="AI1220" i="2"/>
  <c r="AJ1220" i="2"/>
  <c r="AK1220" i="2"/>
  <c r="AI1228" i="2"/>
  <c r="AJ1228" i="2"/>
  <c r="AK1228" i="2"/>
  <c r="AI1009" i="2"/>
  <c r="AJ1009" i="2"/>
  <c r="AK1009" i="2"/>
  <c r="AI1300" i="2"/>
  <c r="AJ1300" i="2"/>
  <c r="AK1300" i="2"/>
  <c r="AI1317" i="2"/>
  <c r="AJ1317" i="2"/>
  <c r="AK1317" i="2"/>
  <c r="AI1349" i="2"/>
  <c r="AJ1349" i="2"/>
  <c r="AK1349" i="2"/>
  <c r="AI1371" i="2"/>
  <c r="AJ1371" i="2"/>
  <c r="AK1371" i="2"/>
  <c r="AI1421" i="2"/>
  <c r="AJ1421" i="2"/>
  <c r="AK1421" i="2"/>
  <c r="AI1173" i="2"/>
  <c r="AJ1173" i="2"/>
  <c r="AK1173" i="2"/>
  <c r="AI1353" i="2"/>
  <c r="AJ1353" i="2"/>
  <c r="AK1353" i="2"/>
  <c r="AI1390" i="2"/>
  <c r="AJ1390" i="2"/>
  <c r="AK1390" i="2"/>
  <c r="AI1412" i="2"/>
  <c r="AJ1412" i="2"/>
  <c r="AK1412" i="2"/>
  <c r="AI1627" i="2"/>
  <c r="AJ1627" i="2"/>
  <c r="AK1627" i="2"/>
  <c r="AI1572" i="2"/>
  <c r="AJ1572" i="2"/>
  <c r="AK1572" i="2"/>
  <c r="AI1784" i="2"/>
  <c r="AK1784" i="2"/>
  <c r="AJ1784" i="2"/>
  <c r="AI1553" i="2"/>
  <c r="AJ1553" i="2"/>
  <c r="AK1553" i="2"/>
  <c r="AJ1751" i="2"/>
  <c r="AI1751" i="2"/>
  <c r="AK1751" i="2"/>
  <c r="AI1660" i="2"/>
  <c r="AJ1660" i="2"/>
  <c r="AK1660" i="2"/>
  <c r="AJ1755" i="2"/>
  <c r="AI1755" i="2"/>
  <c r="AK1755" i="2"/>
  <c r="AI1924" i="2"/>
  <c r="AJ1924" i="2"/>
  <c r="AK1924" i="2"/>
  <c r="AI1935" i="2"/>
  <c r="AJ1935" i="2"/>
  <c r="AK1935" i="2"/>
  <c r="BA78" i="2"/>
  <c r="BB78" i="2"/>
  <c r="AI303" i="2"/>
  <c r="AJ303" i="2"/>
  <c r="AK303" i="2"/>
  <c r="AI900" i="2"/>
  <c r="AJ900" i="2"/>
  <c r="AK900" i="2"/>
  <c r="AI878" i="2"/>
  <c r="AJ878" i="2"/>
  <c r="AK878" i="2"/>
  <c r="AI912" i="2"/>
  <c r="AJ912" i="2"/>
  <c r="AK912" i="2"/>
  <c r="AJ970" i="2"/>
  <c r="AI970" i="2"/>
  <c r="AK970" i="2"/>
  <c r="AI1199" i="2"/>
  <c r="AJ1199" i="2"/>
  <c r="AK1199" i="2"/>
  <c r="AI1249" i="2"/>
  <c r="AJ1249" i="2"/>
  <c r="AK1249" i="2"/>
  <c r="AI1350" i="2"/>
  <c r="AJ1350" i="2"/>
  <c r="AK1350" i="2"/>
  <c r="AI1177" i="2"/>
  <c r="AJ1177" i="2"/>
  <c r="AK1177" i="2"/>
  <c r="AI1550" i="2"/>
  <c r="AJ1550" i="2"/>
  <c r="AK1550" i="2"/>
  <c r="AI1597" i="2"/>
  <c r="AJ1597" i="2"/>
  <c r="AK1597" i="2"/>
  <c r="AI1303" i="2"/>
  <c r="AJ1303" i="2"/>
  <c r="AK1303" i="2"/>
  <c r="AI1585" i="2"/>
  <c r="AJ1585" i="2"/>
  <c r="AK1585" i="2"/>
  <c r="AI1822" i="2"/>
  <c r="AJ1822" i="2"/>
  <c r="AK1822" i="2"/>
  <c r="AJ1718" i="2"/>
  <c r="AI1718" i="2"/>
  <c r="AK1718" i="2"/>
  <c r="BA38" i="2"/>
  <c r="BB38" i="2"/>
  <c r="AJ1722" i="2"/>
  <c r="AI1722" i="2"/>
  <c r="AK1722" i="2"/>
  <c r="AI1766" i="2"/>
  <c r="AJ1766" i="2"/>
  <c r="AK1766" i="2"/>
  <c r="BA44" i="2"/>
  <c r="BB44" i="2"/>
  <c r="J44" i="3"/>
  <c r="J85" i="3"/>
  <c r="AC85" i="3"/>
  <c r="AC92" i="3"/>
  <c r="J92" i="3"/>
  <c r="AT25" i="2"/>
  <c r="AS25" i="2"/>
  <c r="AR25" i="2"/>
  <c r="AQ25" i="2"/>
  <c r="AP25" i="2"/>
  <c r="AO25" i="2"/>
  <c r="AN25" i="2"/>
  <c r="AM25" i="2"/>
  <c r="AL25" i="2"/>
  <c r="BK10" i="2"/>
  <c r="BJ10" i="2"/>
  <c r="BI10" i="2"/>
  <c r="BH10" i="2"/>
  <c r="BG10" i="2"/>
  <c r="BF10" i="2"/>
  <c r="BE10" i="2"/>
  <c r="BD10" i="2"/>
  <c r="BC10" i="2"/>
  <c r="AS21" i="2"/>
  <c r="AT21" i="2"/>
  <c r="AR21" i="2"/>
  <c r="AQ21" i="2"/>
  <c r="AP21" i="2"/>
  <c r="AO21" i="2"/>
  <c r="AN21" i="2"/>
  <c r="AM21" i="2"/>
  <c r="AL21" i="2"/>
  <c r="AS36" i="2"/>
  <c r="AR36" i="2"/>
  <c r="AQ36" i="2"/>
  <c r="AP36" i="2"/>
  <c r="AO36" i="2"/>
  <c r="AN36" i="2"/>
  <c r="AM36" i="2"/>
  <c r="AL36" i="2"/>
  <c r="AT36" i="2"/>
  <c r="BK7" i="2"/>
  <c r="BJ7" i="2"/>
  <c r="BI7" i="2"/>
  <c r="BH7" i="2"/>
  <c r="BG7" i="2"/>
  <c r="BF7" i="2"/>
  <c r="BE7" i="2"/>
  <c r="BD7" i="2"/>
  <c r="BC7" i="2"/>
  <c r="AF69" i="2"/>
  <c r="AC69" i="2"/>
  <c r="J69" i="2"/>
  <c r="J42" i="2"/>
  <c r="AF42" i="2"/>
  <c r="AC42" i="2"/>
  <c r="AS100" i="2"/>
  <c r="AR100" i="2"/>
  <c r="AQ100" i="2"/>
  <c r="AP100" i="2"/>
  <c r="AO100" i="2"/>
  <c r="AN100" i="2"/>
  <c r="AM100" i="2"/>
  <c r="AL100" i="2"/>
  <c r="AT100" i="2"/>
  <c r="I119" i="2"/>
  <c r="AF119" i="2"/>
  <c r="AC119" i="2"/>
  <c r="AS139" i="2"/>
  <c r="AR139" i="2"/>
  <c r="AQ139" i="2"/>
  <c r="AP139" i="2"/>
  <c r="AO139" i="2"/>
  <c r="AN139" i="2"/>
  <c r="AM139" i="2"/>
  <c r="AL139" i="2"/>
  <c r="AT139" i="2"/>
  <c r="K144" i="2"/>
  <c r="AF144" i="2"/>
  <c r="AC144" i="2"/>
  <c r="AC172" i="2"/>
  <c r="AF172" i="2"/>
  <c r="K172" i="2"/>
  <c r="AC96" i="2"/>
  <c r="AF96" i="2"/>
  <c r="J96" i="2"/>
  <c r="J90" i="2"/>
  <c r="AC90" i="2"/>
  <c r="AF90" i="2"/>
  <c r="AT133" i="2"/>
  <c r="AS133" i="2"/>
  <c r="AR133" i="2"/>
  <c r="AQ133" i="2"/>
  <c r="AP133" i="2"/>
  <c r="AO133" i="2"/>
  <c r="AN133" i="2"/>
  <c r="AM133" i="2"/>
  <c r="AL133" i="2"/>
  <c r="AT78" i="2"/>
  <c r="AS78" i="2"/>
  <c r="AR78" i="2"/>
  <c r="AQ78" i="2"/>
  <c r="AP78" i="2"/>
  <c r="AO78" i="2"/>
  <c r="AN78" i="2"/>
  <c r="AM78" i="2"/>
  <c r="AL78" i="2"/>
  <c r="AT129" i="2"/>
  <c r="AS129" i="2"/>
  <c r="AR129" i="2"/>
  <c r="AQ129" i="2"/>
  <c r="AP129" i="2"/>
  <c r="AO129" i="2"/>
  <c r="AN129" i="2"/>
  <c r="AM129" i="2"/>
  <c r="AL129" i="2"/>
  <c r="AT114" i="2"/>
  <c r="AS114" i="2"/>
  <c r="AR114" i="2"/>
  <c r="AQ114" i="2"/>
  <c r="AP114" i="2"/>
  <c r="AO114" i="2"/>
  <c r="AN114" i="2"/>
  <c r="AM114" i="2"/>
  <c r="AL114" i="2"/>
  <c r="J79" i="2"/>
  <c r="AC79" i="2"/>
  <c r="AF79" i="2"/>
  <c r="AT86" i="2"/>
  <c r="AS86" i="2"/>
  <c r="AR86" i="2"/>
  <c r="AQ86" i="2"/>
  <c r="AP86" i="2"/>
  <c r="AO86" i="2"/>
  <c r="AN86" i="2"/>
  <c r="AM86" i="2"/>
  <c r="AL86" i="2"/>
  <c r="AF170" i="2"/>
  <c r="K170" i="2"/>
  <c r="AC170" i="2"/>
  <c r="AF128" i="2"/>
  <c r="AC128" i="2"/>
  <c r="K128" i="2"/>
  <c r="K155" i="2"/>
  <c r="AC155" i="2"/>
  <c r="AF155" i="2"/>
  <c r="AT163" i="2"/>
  <c r="AS163" i="2"/>
  <c r="AR163" i="2"/>
  <c r="AQ163" i="2"/>
  <c r="AP163" i="2"/>
  <c r="AO163" i="2"/>
  <c r="AN163" i="2"/>
  <c r="AM163" i="2"/>
  <c r="AL163" i="2"/>
  <c r="AF182" i="2"/>
  <c r="K182" i="2"/>
  <c r="AC182" i="2"/>
  <c r="AT106" i="2"/>
  <c r="AS106" i="2"/>
  <c r="AR106" i="2"/>
  <c r="AQ106" i="2"/>
  <c r="AP106" i="2"/>
  <c r="AO106" i="2"/>
  <c r="AN106" i="2"/>
  <c r="AM106" i="2"/>
  <c r="AL106" i="2"/>
  <c r="AS171" i="2"/>
  <c r="AR171" i="2"/>
  <c r="AQ171" i="2"/>
  <c r="AP171" i="2"/>
  <c r="AO171" i="2"/>
  <c r="AN171" i="2"/>
  <c r="AM171" i="2"/>
  <c r="AL171" i="2"/>
  <c r="AT171" i="2"/>
  <c r="AI927" i="2"/>
  <c r="AJ927" i="2"/>
  <c r="AK927" i="2"/>
  <c r="AI940" i="2"/>
  <c r="AJ940" i="2"/>
  <c r="AK940" i="2"/>
  <c r="AI953" i="2"/>
  <c r="AJ953" i="2"/>
  <c r="AK953" i="2"/>
  <c r="AJ918" i="2"/>
  <c r="AI918" i="2"/>
  <c r="AK918" i="2"/>
  <c r="AJ934" i="2"/>
  <c r="AI934" i="2"/>
  <c r="AK934" i="2"/>
  <c r="AJ950" i="2"/>
  <c r="AI950" i="2"/>
  <c r="AK950" i="2"/>
  <c r="AI960" i="2"/>
  <c r="AJ960" i="2"/>
  <c r="AK960" i="2"/>
  <c r="AI1024" i="2"/>
  <c r="AJ1024" i="2"/>
  <c r="AK1024" i="2"/>
  <c r="AI1033" i="2"/>
  <c r="AJ1033" i="2"/>
  <c r="AK1033" i="2"/>
  <c r="AI1056" i="2"/>
  <c r="AJ1056" i="2"/>
  <c r="AK1056" i="2"/>
  <c r="AI1007" i="2"/>
  <c r="AJ1007" i="2"/>
  <c r="AK1007" i="2"/>
  <c r="AI1170" i="2"/>
  <c r="AJ1170" i="2"/>
  <c r="AK1170" i="2"/>
  <c r="AI1230" i="2"/>
  <c r="AJ1230" i="2"/>
  <c r="AK1230" i="2"/>
  <c r="AI1238" i="2"/>
  <c r="AJ1238" i="2"/>
  <c r="AK1238" i="2"/>
  <c r="AI1246" i="2"/>
  <c r="AJ1246" i="2"/>
  <c r="AK1246" i="2"/>
  <c r="AI1254" i="2"/>
  <c r="AJ1254" i="2"/>
  <c r="AK1254" i="2"/>
  <c r="AI1262" i="2"/>
  <c r="AJ1262" i="2"/>
  <c r="AK1262" i="2"/>
  <c r="AI1270" i="2"/>
  <c r="AJ1270" i="2"/>
  <c r="AK1270" i="2"/>
  <c r="AI1278" i="2"/>
  <c r="AJ1278" i="2"/>
  <c r="AK1278" i="2"/>
  <c r="AI1286" i="2"/>
  <c r="AJ1286" i="2"/>
  <c r="AK1286" i="2"/>
  <c r="AI1294" i="2"/>
  <c r="AJ1294" i="2"/>
  <c r="AK1294" i="2"/>
  <c r="AI1160" i="2"/>
  <c r="AJ1160" i="2"/>
  <c r="AK1160" i="2"/>
  <c r="AI1235" i="2"/>
  <c r="AJ1235" i="2"/>
  <c r="AK1235" i="2"/>
  <c r="AI1251" i="2"/>
  <c r="AJ1251" i="2"/>
  <c r="AK1251" i="2"/>
  <c r="AI1267" i="2"/>
  <c r="AJ1267" i="2"/>
  <c r="AK1267" i="2"/>
  <c r="AI1283" i="2"/>
  <c r="AJ1283" i="2"/>
  <c r="AK1283" i="2"/>
  <c r="AI1299" i="2"/>
  <c r="AJ1299" i="2"/>
  <c r="AK1299" i="2"/>
  <c r="AI1025" i="2"/>
  <c r="AJ1025" i="2"/>
  <c r="AK1025" i="2"/>
  <c r="AI682" i="2"/>
  <c r="AJ682" i="2"/>
  <c r="AK682" i="2"/>
  <c r="AI1216" i="2"/>
  <c r="AJ1216" i="2"/>
  <c r="AK1216" i="2"/>
  <c r="AI870" i="2"/>
  <c r="AJ870" i="2"/>
  <c r="AK870" i="2"/>
  <c r="AI1193" i="2"/>
  <c r="AJ1193" i="2"/>
  <c r="AK1193" i="2"/>
  <c r="AI1318" i="2"/>
  <c r="AJ1318" i="2"/>
  <c r="AK1318" i="2"/>
  <c r="AI1347" i="2"/>
  <c r="AJ1347" i="2"/>
  <c r="AK1347" i="2"/>
  <c r="AI1395" i="2"/>
  <c r="AJ1395" i="2"/>
  <c r="AK1395" i="2"/>
  <c r="AI1415" i="2"/>
  <c r="AJ1415" i="2"/>
  <c r="AK1415" i="2"/>
  <c r="AI1439" i="2"/>
  <c r="AJ1439" i="2"/>
  <c r="AK1439" i="2"/>
  <c r="AI901" i="2"/>
  <c r="AJ901" i="2"/>
  <c r="AK901" i="2"/>
  <c r="AI1338" i="2"/>
  <c r="AJ1338" i="2"/>
  <c r="AK1338" i="2"/>
  <c r="AI1328" i="2"/>
  <c r="AJ1328" i="2"/>
  <c r="AK1328" i="2"/>
  <c r="AI1360" i="2"/>
  <c r="AJ1360" i="2"/>
  <c r="AK1360" i="2"/>
  <c r="AI1554" i="2"/>
  <c r="AK1554" i="2"/>
  <c r="AJ1554" i="2"/>
  <c r="AI1430" i="2"/>
  <c r="AJ1430" i="2"/>
  <c r="AK1430" i="2"/>
  <c r="AI1540" i="2"/>
  <c r="AJ1540" i="2"/>
  <c r="AK1540" i="2"/>
  <c r="AI1574" i="2"/>
  <c r="AJ1574" i="2"/>
  <c r="AK1574" i="2"/>
  <c r="AI1582" i="2"/>
  <c r="AJ1582" i="2"/>
  <c r="AK1582" i="2"/>
  <c r="AI1590" i="2"/>
  <c r="AJ1590" i="2"/>
  <c r="AK1590" i="2"/>
  <c r="AI1606" i="2"/>
  <c r="AJ1606" i="2"/>
  <c r="AK1606" i="2"/>
  <c r="AI1614" i="2"/>
  <c r="AJ1614" i="2"/>
  <c r="AK1614" i="2"/>
  <c r="AI1622" i="2"/>
  <c r="AJ1622" i="2"/>
  <c r="AK1622" i="2"/>
  <c r="AI1638" i="2"/>
  <c r="AJ1638" i="2"/>
  <c r="AK1638" i="2"/>
  <c r="AI1646" i="2"/>
  <c r="AJ1646" i="2"/>
  <c r="AK1646" i="2"/>
  <c r="AI1654" i="2"/>
  <c r="AJ1654" i="2"/>
  <c r="AK1654" i="2"/>
  <c r="AI1460" i="2"/>
  <c r="AJ1460" i="2"/>
  <c r="AK1460" i="2"/>
  <c r="AI1621" i="2"/>
  <c r="AJ1621" i="2"/>
  <c r="AK1621" i="2"/>
  <c r="AI1637" i="2"/>
  <c r="AJ1637" i="2"/>
  <c r="AK1637" i="2"/>
  <c r="AI1653" i="2"/>
  <c r="AJ1653" i="2"/>
  <c r="AK1653" i="2"/>
  <c r="AI1386" i="2"/>
  <c r="AJ1386" i="2"/>
  <c r="AK1386" i="2"/>
  <c r="AI1434" i="2"/>
  <c r="AJ1434" i="2"/>
  <c r="AK1434" i="2"/>
  <c r="AI1539" i="2"/>
  <c r="AJ1539" i="2"/>
  <c r="AK1539" i="2"/>
  <c r="BB72" i="2"/>
  <c r="BA72" i="2"/>
  <c r="AJ1711" i="2"/>
  <c r="AI1711" i="2"/>
  <c r="AK1711" i="2"/>
  <c r="BA74" i="2"/>
  <c r="BB74" i="2"/>
  <c r="AI1794" i="2"/>
  <c r="AJ1794" i="2"/>
  <c r="AK1794" i="2"/>
  <c r="BA14" i="2"/>
  <c r="BB14" i="2"/>
  <c r="AJ1701" i="2"/>
  <c r="AI1701" i="2"/>
  <c r="AK1701" i="2"/>
  <c r="AI1817" i="2"/>
  <c r="AJ1817" i="2"/>
  <c r="AK1817" i="2"/>
  <c r="AJ1699" i="2"/>
  <c r="AI1699" i="2"/>
  <c r="AK1699" i="2"/>
  <c r="AJ1731" i="2"/>
  <c r="AI1731" i="2"/>
  <c r="AK1731" i="2"/>
  <c r="AI1757" i="2"/>
  <c r="AJ1757" i="2"/>
  <c r="AK1757" i="2"/>
  <c r="AI1789" i="2"/>
  <c r="AJ1789" i="2"/>
  <c r="AK1789" i="2"/>
  <c r="AI1886" i="2"/>
  <c r="AJ1886" i="2"/>
  <c r="AK1886" i="2"/>
  <c r="AI1897" i="2"/>
  <c r="AJ1897" i="2"/>
  <c r="AK1897" i="2"/>
  <c r="BA60" i="2"/>
  <c r="BB60" i="2"/>
  <c r="AJ1714" i="2"/>
  <c r="AI1714" i="2"/>
  <c r="AK1714" i="2"/>
  <c r="AI1861" i="2"/>
  <c r="AJ1861" i="2"/>
  <c r="AK1861" i="2"/>
  <c r="BA48" i="2"/>
  <c r="BB48" i="2"/>
  <c r="AI951" i="2"/>
  <c r="AJ951" i="2"/>
  <c r="AK951" i="2"/>
  <c r="AI1281" i="2"/>
  <c r="AJ1281" i="2"/>
  <c r="AK1281" i="2"/>
  <c r="AI1236" i="2"/>
  <c r="AJ1236" i="2"/>
  <c r="AK1236" i="2"/>
  <c r="AI1320" i="2"/>
  <c r="AJ1320" i="2"/>
  <c r="AK1320" i="2"/>
  <c r="AI1573" i="2"/>
  <c r="AJ1573" i="2"/>
  <c r="AK1573" i="2"/>
  <c r="AI1428" i="2"/>
  <c r="AJ1428" i="2"/>
  <c r="AK1428" i="2"/>
  <c r="AI1458" i="2"/>
  <c r="AJ1458" i="2"/>
  <c r="AK1458" i="2"/>
  <c r="AI1775" i="2"/>
  <c r="AJ1775" i="2"/>
  <c r="AK1775" i="2"/>
  <c r="AI1663" i="2"/>
  <c r="AJ1663" i="2"/>
  <c r="AK1663" i="2"/>
  <c r="AI1791" i="2"/>
  <c r="AJ1791" i="2"/>
  <c r="AK1791" i="2"/>
  <c r="AI1781" i="2"/>
  <c r="AJ1781" i="2"/>
  <c r="AK1781" i="2"/>
  <c r="AI1907" i="2"/>
  <c r="AJ1907" i="2"/>
  <c r="AK1907" i="2"/>
  <c r="AI1806" i="2"/>
  <c r="AJ1806" i="2"/>
  <c r="AK1806" i="2"/>
  <c r="AI1872" i="2"/>
  <c r="AJ1872" i="2"/>
  <c r="AK1872" i="2"/>
  <c r="J36" i="3"/>
  <c r="AC36" i="3"/>
  <c r="AC117" i="3"/>
  <c r="K117" i="3"/>
  <c r="K141" i="3"/>
  <c r="AC141" i="3"/>
  <c r="AT30" i="2"/>
  <c r="AS30" i="2"/>
  <c r="AR30" i="2"/>
  <c r="AQ30" i="2"/>
  <c r="AP30" i="2"/>
  <c r="AO30" i="2"/>
  <c r="AN30" i="2"/>
  <c r="AM30" i="2"/>
  <c r="AL30" i="2"/>
  <c r="AT75" i="2"/>
  <c r="AS75" i="2"/>
  <c r="AR75" i="2"/>
  <c r="AQ75" i="2"/>
  <c r="AP75" i="2"/>
  <c r="AO75" i="2"/>
  <c r="AN75" i="2"/>
  <c r="AM75" i="2"/>
  <c r="AL75" i="2"/>
  <c r="AT42" i="2"/>
  <c r="AS42" i="2"/>
  <c r="AR42" i="2"/>
  <c r="AQ42" i="2"/>
  <c r="AP42" i="2"/>
  <c r="AO42" i="2"/>
  <c r="AN42" i="2"/>
  <c r="AM42" i="2"/>
  <c r="AL42" i="2"/>
  <c r="AS28" i="2"/>
  <c r="AR28" i="2"/>
  <c r="AQ28" i="2"/>
  <c r="AP28" i="2"/>
  <c r="AO28" i="2"/>
  <c r="AN28" i="2"/>
  <c r="AM28" i="2"/>
  <c r="AL28" i="2"/>
  <c r="AT28" i="2"/>
  <c r="AF45" i="2"/>
  <c r="J45" i="2"/>
  <c r="AC45" i="2"/>
  <c r="AT23" i="2"/>
  <c r="AS23" i="2"/>
  <c r="AR23" i="2"/>
  <c r="AQ23" i="2"/>
  <c r="AP23" i="2"/>
  <c r="AO23" i="2"/>
  <c r="AN23" i="2"/>
  <c r="AM23" i="2"/>
  <c r="AL23" i="2"/>
  <c r="AS108" i="2"/>
  <c r="AR108" i="2"/>
  <c r="AQ108" i="2"/>
  <c r="AP108" i="2"/>
  <c r="AO108" i="2"/>
  <c r="AN108" i="2"/>
  <c r="AM108" i="2"/>
  <c r="AL108" i="2"/>
  <c r="AT108" i="2"/>
  <c r="AT123" i="2"/>
  <c r="AS123" i="2"/>
  <c r="AR123" i="2"/>
  <c r="AQ123" i="2"/>
  <c r="AP123" i="2"/>
  <c r="AO123" i="2"/>
  <c r="AN123" i="2"/>
  <c r="AM123" i="2"/>
  <c r="AL123" i="2"/>
  <c r="AC177" i="2"/>
  <c r="AF177" i="2"/>
  <c r="K177" i="2"/>
  <c r="AC134" i="2"/>
  <c r="AF134" i="2"/>
  <c r="K134" i="2"/>
  <c r="AT145" i="2"/>
  <c r="AS145" i="2"/>
  <c r="AR145" i="2"/>
  <c r="AQ145" i="2"/>
  <c r="AP145" i="2"/>
  <c r="AO145" i="2"/>
  <c r="AN145" i="2"/>
  <c r="AM145" i="2"/>
  <c r="AL145" i="2"/>
  <c r="AT24" i="2"/>
  <c r="AS24" i="2"/>
  <c r="AR24" i="2"/>
  <c r="AQ24" i="2"/>
  <c r="AP24" i="2"/>
  <c r="AO24" i="2"/>
  <c r="AN24" i="2"/>
  <c r="AM24" i="2"/>
  <c r="AL24" i="2"/>
  <c r="AF126" i="2"/>
  <c r="K126" i="2"/>
  <c r="AC126" i="2"/>
  <c r="AT85" i="2"/>
  <c r="AS85" i="2"/>
  <c r="AR85" i="2"/>
  <c r="AQ85" i="2"/>
  <c r="AP85" i="2"/>
  <c r="AO85" i="2"/>
  <c r="AN85" i="2"/>
  <c r="AM85" i="2"/>
  <c r="AL85" i="2"/>
  <c r="J99" i="2"/>
  <c r="AC99" i="2"/>
  <c r="AF99" i="2"/>
  <c r="AT166" i="2"/>
  <c r="AS166" i="2"/>
  <c r="AR166" i="2"/>
  <c r="AQ166" i="2"/>
  <c r="AP166" i="2"/>
  <c r="AO166" i="2"/>
  <c r="AN166" i="2"/>
  <c r="AM166" i="2"/>
  <c r="AL166" i="2"/>
  <c r="AT117" i="2"/>
  <c r="AS117" i="2"/>
  <c r="AR117" i="2"/>
  <c r="AQ117" i="2"/>
  <c r="AP117" i="2"/>
  <c r="AO117" i="2"/>
  <c r="AN117" i="2"/>
  <c r="AM117" i="2"/>
  <c r="AL117" i="2"/>
  <c r="AC169" i="2"/>
  <c r="K169" i="2"/>
  <c r="AF169" i="2"/>
  <c r="AT89" i="2"/>
  <c r="AS89" i="2"/>
  <c r="AR89" i="2"/>
  <c r="AQ89" i="2"/>
  <c r="AP89" i="2"/>
  <c r="AO89" i="2"/>
  <c r="AN89" i="2"/>
  <c r="AM89" i="2"/>
  <c r="AL89" i="2"/>
  <c r="AC162" i="2"/>
  <c r="AF162" i="2"/>
  <c r="K162" i="2"/>
  <c r="AT128" i="2"/>
  <c r="AS128" i="2"/>
  <c r="AR128" i="2"/>
  <c r="AQ128" i="2"/>
  <c r="AP128" i="2"/>
  <c r="AO128" i="2"/>
  <c r="AN128" i="2"/>
  <c r="AM128" i="2"/>
  <c r="AL128" i="2"/>
  <c r="AF175" i="2"/>
  <c r="AC175" i="2"/>
  <c r="K175" i="2"/>
  <c r="AT189" i="2"/>
  <c r="AS189" i="2"/>
  <c r="AR189" i="2"/>
  <c r="AQ189" i="2"/>
  <c r="AP189" i="2"/>
  <c r="AO189" i="2"/>
  <c r="AN189" i="2"/>
  <c r="AM189" i="2"/>
  <c r="AL189" i="2"/>
  <c r="AT66" i="2"/>
  <c r="AS66" i="2"/>
  <c r="AR66" i="2"/>
  <c r="AQ66" i="2"/>
  <c r="AP66" i="2"/>
  <c r="AO66" i="2"/>
  <c r="AN66" i="2"/>
  <c r="AM66" i="2"/>
  <c r="AL66" i="2"/>
  <c r="K158" i="2"/>
  <c r="AF158" i="2"/>
  <c r="AC158" i="2"/>
  <c r="AI195" i="2"/>
  <c r="AJ195" i="2"/>
  <c r="AK195" i="2"/>
  <c r="AT183" i="2"/>
  <c r="AS183" i="2"/>
  <c r="AR183" i="2"/>
  <c r="AQ183" i="2"/>
  <c r="AP183" i="2"/>
  <c r="AO183" i="2"/>
  <c r="AN183" i="2"/>
  <c r="AM183" i="2"/>
  <c r="AL183" i="2"/>
  <c r="K174" i="2"/>
  <c r="AC174" i="2"/>
  <c r="AF174" i="2"/>
  <c r="AI305" i="2"/>
  <c r="AJ305" i="2"/>
  <c r="AK305" i="2"/>
  <c r="AJ966" i="2"/>
  <c r="AI966" i="2"/>
  <c r="AK966" i="2"/>
  <c r="AI902" i="2"/>
  <c r="AJ902" i="2"/>
  <c r="AK902" i="2"/>
  <c r="AI916" i="2"/>
  <c r="AJ916" i="2"/>
  <c r="AK916" i="2"/>
  <c r="AI929" i="2"/>
  <c r="AJ929" i="2"/>
  <c r="AK929" i="2"/>
  <c r="AI920" i="2"/>
  <c r="AJ920" i="2"/>
  <c r="AK920" i="2"/>
  <c r="AI1034" i="2"/>
  <c r="AJ1034" i="2"/>
  <c r="AK1034" i="2"/>
  <c r="AI1041" i="2"/>
  <c r="AJ1041" i="2"/>
  <c r="AK1041" i="2"/>
  <c r="AI1049" i="2"/>
  <c r="AJ1049" i="2"/>
  <c r="AK1049" i="2"/>
  <c r="AI1012" i="2"/>
  <c r="AJ1012" i="2"/>
  <c r="AK1012" i="2"/>
  <c r="AI1031" i="2"/>
  <c r="AJ1031" i="2"/>
  <c r="AK1031" i="2"/>
  <c r="AI1201" i="2"/>
  <c r="AJ1201" i="2"/>
  <c r="AK1201" i="2"/>
  <c r="AI1209" i="2"/>
  <c r="AJ1209" i="2"/>
  <c r="AK1209" i="2"/>
  <c r="AI1217" i="2"/>
  <c r="AJ1217" i="2"/>
  <c r="AK1217" i="2"/>
  <c r="AI1225" i="2"/>
  <c r="AJ1225" i="2"/>
  <c r="AK1225" i="2"/>
  <c r="AI1237" i="2"/>
  <c r="AJ1237" i="2"/>
  <c r="AK1237" i="2"/>
  <c r="AI1253" i="2"/>
  <c r="AJ1253" i="2"/>
  <c r="AK1253" i="2"/>
  <c r="AI1269" i="2"/>
  <c r="AJ1269" i="2"/>
  <c r="AK1269" i="2"/>
  <c r="AI1285" i="2"/>
  <c r="AJ1285" i="2"/>
  <c r="AK1285" i="2"/>
  <c r="AI1301" i="2"/>
  <c r="AJ1301" i="2"/>
  <c r="AK1301" i="2"/>
  <c r="AI1218" i="2"/>
  <c r="AJ1218" i="2"/>
  <c r="AK1218" i="2"/>
  <c r="AI1128" i="2"/>
  <c r="AJ1128" i="2"/>
  <c r="AK1128" i="2"/>
  <c r="AI1252" i="2"/>
  <c r="AJ1252" i="2"/>
  <c r="AK1252" i="2"/>
  <c r="AI1397" i="2"/>
  <c r="AJ1397" i="2"/>
  <c r="AK1397" i="2"/>
  <c r="AI1309" i="2"/>
  <c r="AJ1309" i="2"/>
  <c r="AK1309" i="2"/>
  <c r="AI1333" i="2"/>
  <c r="AJ1333" i="2"/>
  <c r="AK1333" i="2"/>
  <c r="AI1183" i="2"/>
  <c r="AJ1183" i="2"/>
  <c r="AK1183" i="2"/>
  <c r="AI1356" i="2"/>
  <c r="AJ1356" i="2"/>
  <c r="AK1356" i="2"/>
  <c r="AI1441" i="2"/>
  <c r="AJ1441" i="2"/>
  <c r="AK1441" i="2"/>
  <c r="AI1321" i="2"/>
  <c r="AJ1321" i="2"/>
  <c r="AK1321" i="2"/>
  <c r="AI1558" i="2"/>
  <c r="AJ1558" i="2"/>
  <c r="AK1558" i="2"/>
  <c r="AI1335" i="2"/>
  <c r="AJ1335" i="2"/>
  <c r="AK1335" i="2"/>
  <c r="AI1548" i="2"/>
  <c r="AJ1548" i="2"/>
  <c r="AK1548" i="2"/>
  <c r="AI1562" i="2"/>
  <c r="AJ1562" i="2"/>
  <c r="AK1562" i="2"/>
  <c r="AI1351" i="2"/>
  <c r="AJ1351" i="2"/>
  <c r="AK1351" i="2"/>
  <c r="AI1388" i="2"/>
  <c r="AJ1388" i="2"/>
  <c r="AK1388" i="2"/>
  <c r="AI1436" i="2"/>
  <c r="AJ1436" i="2"/>
  <c r="AK1436" i="2"/>
  <c r="AI1623" i="2"/>
  <c r="AJ1623" i="2"/>
  <c r="AK1623" i="2"/>
  <c r="AI1639" i="2"/>
  <c r="AJ1639" i="2"/>
  <c r="AK1639" i="2"/>
  <c r="AI1655" i="2"/>
  <c r="AJ1655" i="2"/>
  <c r="AK1655" i="2"/>
  <c r="AI1591" i="2"/>
  <c r="AJ1591" i="2"/>
  <c r="AK1591" i="2"/>
  <c r="AI1394" i="2"/>
  <c r="AJ1394" i="2"/>
  <c r="AK1394" i="2"/>
  <c r="AI1563" i="2"/>
  <c r="AJ1563" i="2"/>
  <c r="AK1563" i="2"/>
  <c r="AI1620" i="2"/>
  <c r="AJ1620" i="2"/>
  <c r="AK1620" i="2"/>
  <c r="AI1343" i="2"/>
  <c r="AJ1343" i="2"/>
  <c r="AK1343" i="2"/>
  <c r="AI1543" i="2"/>
  <c r="AJ1543" i="2"/>
  <c r="AK1543" i="2"/>
  <c r="AI1601" i="2"/>
  <c r="AJ1601" i="2"/>
  <c r="AK1601" i="2"/>
  <c r="AI1541" i="2"/>
  <c r="AJ1541" i="2"/>
  <c r="AK1541" i="2"/>
  <c r="AI1661" i="2"/>
  <c r="AJ1661" i="2"/>
  <c r="AK1661" i="2"/>
  <c r="AI1783" i="2"/>
  <c r="AJ1783" i="2"/>
  <c r="AK1783" i="2"/>
  <c r="AI1400" i="2"/>
  <c r="AJ1400" i="2"/>
  <c r="AK1400" i="2"/>
  <c r="AI1666" i="2"/>
  <c r="AJ1666" i="2"/>
  <c r="AK1666" i="2"/>
  <c r="AJ1704" i="2"/>
  <c r="AI1704" i="2"/>
  <c r="AK1704" i="2"/>
  <c r="AI1812" i="2"/>
  <c r="AJ1812" i="2"/>
  <c r="AK1812" i="2"/>
  <c r="AJ1695" i="2"/>
  <c r="AI1695" i="2"/>
  <c r="AK1695" i="2"/>
  <c r="AJ1735" i="2"/>
  <c r="AI1735" i="2"/>
  <c r="AK1735" i="2"/>
  <c r="AJ1761" i="2"/>
  <c r="AI1761" i="2"/>
  <c r="AK1761" i="2"/>
  <c r="BA15" i="2"/>
  <c r="BB15" i="2"/>
  <c r="AI1416" i="2"/>
  <c r="AJ1416" i="2"/>
  <c r="AK1416" i="2"/>
  <c r="AJ1694" i="2"/>
  <c r="AI1694" i="2"/>
  <c r="AK1694" i="2"/>
  <c r="BA20" i="2"/>
  <c r="BB20" i="2"/>
  <c r="BA46" i="2"/>
  <c r="BB46" i="2"/>
  <c r="AI1549" i="2"/>
  <c r="AJ1549" i="2"/>
  <c r="AK1549" i="2"/>
  <c r="AI1657" i="2"/>
  <c r="AJ1657" i="2"/>
  <c r="AK1657" i="2"/>
  <c r="AJ1685" i="2"/>
  <c r="AI1685" i="2"/>
  <c r="AK1685" i="2"/>
  <c r="AJ1725" i="2"/>
  <c r="AI1725" i="2"/>
  <c r="AK1725" i="2"/>
  <c r="AI1779" i="2"/>
  <c r="AJ1779" i="2"/>
  <c r="AK1779" i="2"/>
  <c r="AI1432" i="2"/>
  <c r="AJ1432" i="2"/>
  <c r="AK1432" i="2"/>
  <c r="AJ1684" i="2"/>
  <c r="AI1684" i="2"/>
  <c r="AK1684" i="2"/>
  <c r="AI1756" i="2"/>
  <c r="AJ1756" i="2"/>
  <c r="AK1756" i="2"/>
  <c r="AI1796" i="2"/>
  <c r="AJ1796" i="2"/>
  <c r="AK1796" i="2"/>
  <c r="AI1819" i="2"/>
  <c r="AJ1819" i="2"/>
  <c r="AK1819" i="2"/>
  <c r="AI1319" i="2"/>
  <c r="AJ1319" i="2"/>
  <c r="AK1319" i="2"/>
  <c r="AI1675" i="2"/>
  <c r="AJ1675" i="2"/>
  <c r="AK1675" i="2"/>
  <c r="AJ1707" i="2"/>
  <c r="AI1707" i="2"/>
  <c r="AK1707" i="2"/>
  <c r="AJ1739" i="2"/>
  <c r="AI1739" i="2"/>
  <c r="AK1739" i="2"/>
  <c r="BA42" i="2"/>
  <c r="BB42" i="2"/>
  <c r="BA73" i="2"/>
  <c r="BB73" i="2"/>
  <c r="AJ1749" i="2"/>
  <c r="AI1749" i="2"/>
  <c r="AK1749" i="2"/>
  <c r="AI1862" i="2"/>
  <c r="AJ1862" i="2"/>
  <c r="AK1862" i="2"/>
  <c r="AI1894" i="2"/>
  <c r="AJ1894" i="2"/>
  <c r="AK1894" i="2"/>
  <c r="AI1934" i="2"/>
  <c r="AJ1934" i="2"/>
  <c r="AK1934" i="2"/>
  <c r="AI1921" i="2"/>
  <c r="AJ1921" i="2"/>
  <c r="AK1921" i="2"/>
  <c r="AI1860" i="2"/>
  <c r="AJ1860" i="2"/>
  <c r="AK1860" i="2"/>
  <c r="AI1900" i="2"/>
  <c r="AJ1900" i="2"/>
  <c r="AK1900" i="2"/>
  <c r="AI1821" i="2"/>
  <c r="AJ1821" i="2"/>
  <c r="AK1821" i="2"/>
  <c r="AJ1738" i="2"/>
  <c r="AI1738" i="2"/>
  <c r="AK1738" i="2"/>
  <c r="AI1879" i="2"/>
  <c r="AJ1879" i="2"/>
  <c r="AK1879" i="2"/>
  <c r="AI1919" i="2"/>
  <c r="AJ1919" i="2"/>
  <c r="AK1919" i="2"/>
  <c r="AI1842" i="2"/>
  <c r="AJ1842" i="2"/>
  <c r="AK1842" i="2"/>
  <c r="AI1898" i="2"/>
  <c r="AJ1898" i="2"/>
  <c r="AK1898" i="2"/>
  <c r="AI1938" i="2"/>
  <c r="AJ1938" i="2"/>
  <c r="AK1938" i="2"/>
  <c r="AI1448" i="2"/>
  <c r="AJ1448" i="2"/>
  <c r="AK1448" i="2"/>
  <c r="AI1837" i="2"/>
  <c r="AJ1837" i="2"/>
  <c r="AK1837" i="2"/>
  <c r="AI1869" i="2"/>
  <c r="AJ1869" i="2"/>
  <c r="AK1869" i="2"/>
  <c r="AI1909" i="2"/>
  <c r="AJ1909" i="2"/>
  <c r="AK1909" i="2"/>
  <c r="AI1880" i="2"/>
  <c r="AJ1880" i="2"/>
  <c r="AK1880" i="2"/>
  <c r="AI1920" i="2"/>
  <c r="AJ1920" i="2"/>
  <c r="AK1920" i="2"/>
  <c r="BA71" i="2"/>
  <c r="BB71" i="2"/>
  <c r="AT174" i="2"/>
  <c r="AS174" i="2"/>
  <c r="AR174" i="2"/>
  <c r="AQ174" i="2"/>
  <c r="AP174" i="2"/>
  <c r="AO174" i="2"/>
  <c r="AN174" i="2"/>
  <c r="AM174" i="2"/>
  <c r="AL174" i="2"/>
  <c r="AI859" i="2"/>
  <c r="AJ859" i="2"/>
  <c r="AK859" i="2"/>
  <c r="AI913" i="2"/>
  <c r="AJ913" i="2"/>
  <c r="AK913" i="2"/>
  <c r="AI1062" i="2"/>
  <c r="AJ1062" i="2"/>
  <c r="AK1062" i="2"/>
  <c r="AI1019" i="2"/>
  <c r="AJ1019" i="2"/>
  <c r="AK1019" i="2"/>
  <c r="AI1207" i="2"/>
  <c r="AJ1207" i="2"/>
  <c r="AK1207" i="2"/>
  <c r="AI1223" i="2"/>
  <c r="AJ1223" i="2"/>
  <c r="AK1223" i="2"/>
  <c r="AI1181" i="2"/>
  <c r="AJ1181" i="2"/>
  <c r="AK1181" i="2"/>
  <c r="AI1352" i="2"/>
  <c r="AJ1352" i="2"/>
  <c r="AK1352" i="2"/>
  <c r="AI1605" i="2"/>
  <c r="AJ1605" i="2"/>
  <c r="AK1605" i="2"/>
  <c r="AI1651" i="2"/>
  <c r="AJ1651" i="2"/>
  <c r="AK1651" i="2"/>
  <c r="AI1604" i="2"/>
  <c r="AJ1604" i="2"/>
  <c r="AK1604" i="2"/>
  <c r="AI1808" i="2"/>
  <c r="AJ1808" i="2"/>
  <c r="AK1808" i="2"/>
  <c r="AJ1686" i="2"/>
  <c r="AI1686" i="2"/>
  <c r="AK1686" i="2"/>
  <c r="AI1424" i="2"/>
  <c r="AJ1424" i="2"/>
  <c r="AK1424" i="2"/>
  <c r="AI1545" i="2"/>
  <c r="AJ1545" i="2"/>
  <c r="AK1545" i="2"/>
  <c r="AI1816" i="2"/>
  <c r="AJ1816" i="2"/>
  <c r="AK1816" i="2"/>
  <c r="AI1892" i="2"/>
  <c r="AJ1892" i="2"/>
  <c r="AK1892" i="2"/>
  <c r="AI1923" i="2"/>
  <c r="AJ1923" i="2"/>
  <c r="AK1923" i="2"/>
  <c r="AC107" i="3"/>
  <c r="J107" i="3"/>
  <c r="AC162" i="3"/>
  <c r="K162" i="3"/>
  <c r="AT33" i="2"/>
  <c r="AS33" i="2"/>
  <c r="AR33" i="2"/>
  <c r="AQ33" i="2"/>
  <c r="AP33" i="2"/>
  <c r="AO33" i="2"/>
  <c r="AN33" i="2"/>
  <c r="AM33" i="2"/>
  <c r="AL33" i="2"/>
  <c r="AT69" i="2"/>
  <c r="AS69" i="2"/>
  <c r="AR69" i="2"/>
  <c r="AQ69" i="2"/>
  <c r="AP69" i="2"/>
  <c r="AO69" i="2"/>
  <c r="AN69" i="2"/>
  <c r="AM69" i="2"/>
  <c r="AL69" i="2"/>
  <c r="AT34" i="2"/>
  <c r="AS34" i="2"/>
  <c r="AR34" i="2"/>
  <c r="AQ34" i="2"/>
  <c r="AP34" i="2"/>
  <c r="AO34" i="2"/>
  <c r="AN34" i="2"/>
  <c r="AM34" i="2"/>
  <c r="AL34" i="2"/>
  <c r="BK4" i="2"/>
  <c r="BJ4" i="2"/>
  <c r="BI4" i="2"/>
  <c r="BH4" i="2"/>
  <c r="BG4" i="2"/>
  <c r="BF4" i="2"/>
  <c r="BE4" i="2"/>
  <c r="BD4" i="2"/>
  <c r="BC4" i="2"/>
  <c r="AC48" i="2"/>
  <c r="AF48" i="2"/>
  <c r="J48" i="2"/>
  <c r="AT63" i="2"/>
  <c r="AS63" i="2"/>
  <c r="AR63" i="2"/>
  <c r="AQ63" i="2"/>
  <c r="AP63" i="2"/>
  <c r="AO63" i="2"/>
  <c r="AN63" i="2"/>
  <c r="AM63" i="2"/>
  <c r="AL63" i="2"/>
  <c r="AF49" i="2"/>
  <c r="J49" i="2"/>
  <c r="AC49" i="2"/>
  <c r="AT59" i="2"/>
  <c r="AS59" i="2"/>
  <c r="AR59" i="2"/>
  <c r="AQ59" i="2"/>
  <c r="AP59" i="2"/>
  <c r="AO59" i="2"/>
  <c r="AN59" i="2"/>
  <c r="AM59" i="2"/>
  <c r="AL59" i="2"/>
  <c r="J26" i="2"/>
  <c r="AC26" i="2"/>
  <c r="AF26" i="2"/>
  <c r="AT50" i="2"/>
  <c r="AR50" i="2"/>
  <c r="AQ50" i="2"/>
  <c r="AP50" i="2"/>
  <c r="AO50" i="2"/>
  <c r="AN50" i="2"/>
  <c r="AM50" i="2"/>
  <c r="AL50" i="2"/>
  <c r="AS50" i="2"/>
  <c r="AT116" i="2"/>
  <c r="AS116" i="2"/>
  <c r="AR116" i="2"/>
  <c r="AQ116" i="2"/>
  <c r="AP116" i="2"/>
  <c r="AO116" i="2"/>
  <c r="AN116" i="2"/>
  <c r="AM116" i="2"/>
  <c r="AL116" i="2"/>
  <c r="K139" i="2"/>
  <c r="AC139" i="2"/>
  <c r="AF139" i="2"/>
  <c r="AS151" i="2"/>
  <c r="AR151" i="2"/>
  <c r="AQ151" i="2"/>
  <c r="AP151" i="2"/>
  <c r="AO151" i="2"/>
  <c r="AN151" i="2"/>
  <c r="AM151" i="2"/>
  <c r="AL151" i="2"/>
  <c r="AT151" i="2"/>
  <c r="AT115" i="2"/>
  <c r="AS115" i="2"/>
  <c r="AR115" i="2"/>
  <c r="AQ115" i="2"/>
  <c r="AP115" i="2"/>
  <c r="AO115" i="2"/>
  <c r="AN115" i="2"/>
  <c r="AM115" i="2"/>
  <c r="AL115" i="2"/>
  <c r="AT135" i="2"/>
  <c r="AS135" i="2"/>
  <c r="AR135" i="2"/>
  <c r="AQ135" i="2"/>
  <c r="AP135" i="2"/>
  <c r="AO135" i="2"/>
  <c r="AN135" i="2"/>
  <c r="AM135" i="2"/>
  <c r="AL135" i="2"/>
  <c r="AF141" i="2"/>
  <c r="K141" i="2"/>
  <c r="AC141" i="2"/>
  <c r="K145" i="2"/>
  <c r="AC145" i="2"/>
  <c r="AF145" i="2"/>
  <c r="AF103" i="2"/>
  <c r="K103" i="2"/>
  <c r="AC103" i="2"/>
  <c r="AC160" i="2"/>
  <c r="K160" i="2"/>
  <c r="AF160" i="2"/>
  <c r="J78" i="2"/>
  <c r="AC78" i="2"/>
  <c r="AF78" i="2"/>
  <c r="AT103" i="2"/>
  <c r="AS103" i="2"/>
  <c r="AR103" i="2"/>
  <c r="AQ103" i="2"/>
  <c r="AP103" i="2"/>
  <c r="AO103" i="2"/>
  <c r="AN103" i="2"/>
  <c r="AM103" i="2"/>
  <c r="AL103" i="2"/>
  <c r="K129" i="2"/>
  <c r="AC129" i="2"/>
  <c r="AF129" i="2"/>
  <c r="AC150" i="2"/>
  <c r="K150" i="2"/>
  <c r="AF150" i="2"/>
  <c r="AI206" i="2"/>
  <c r="AJ206" i="2"/>
  <c r="AK206" i="2"/>
  <c r="AT120" i="2"/>
  <c r="AS120" i="2"/>
  <c r="AR120" i="2"/>
  <c r="AQ120" i="2"/>
  <c r="AP120" i="2"/>
  <c r="AO120" i="2"/>
  <c r="AN120" i="2"/>
  <c r="AM120" i="2"/>
  <c r="AL120" i="2"/>
  <c r="AT112" i="2"/>
  <c r="AS112" i="2"/>
  <c r="AR112" i="2"/>
  <c r="AQ112" i="2"/>
  <c r="AP112" i="2"/>
  <c r="AO112" i="2"/>
  <c r="AN112" i="2"/>
  <c r="AM112" i="2"/>
  <c r="AL112" i="2"/>
  <c r="AT162" i="2"/>
  <c r="AS162" i="2"/>
  <c r="AR162" i="2"/>
  <c r="AQ162" i="2"/>
  <c r="AP162" i="2"/>
  <c r="AO162" i="2"/>
  <c r="AN162" i="2"/>
  <c r="AM162" i="2"/>
  <c r="AL162" i="2"/>
  <c r="AI191" i="2"/>
  <c r="AJ191" i="2"/>
  <c r="AK191" i="2"/>
  <c r="AC189" i="2"/>
  <c r="AF189" i="2"/>
  <c r="K189" i="2"/>
  <c r="AT184" i="2"/>
  <c r="AS184" i="2"/>
  <c r="AR184" i="2"/>
  <c r="AQ184" i="2"/>
  <c r="AP184" i="2"/>
  <c r="AO184" i="2"/>
  <c r="AN184" i="2"/>
  <c r="AM184" i="2"/>
  <c r="AL184" i="2"/>
  <c r="K176" i="2"/>
  <c r="AC176" i="2"/>
  <c r="AF176" i="2"/>
  <c r="K153" i="2"/>
  <c r="AC153" i="2"/>
  <c r="AF153" i="2"/>
  <c r="AI904" i="2"/>
  <c r="AJ904" i="2"/>
  <c r="AK904" i="2"/>
  <c r="AI943" i="2"/>
  <c r="AJ943" i="2"/>
  <c r="AK943" i="2"/>
  <c r="AI956" i="2"/>
  <c r="AJ956" i="2"/>
  <c r="AK956" i="2"/>
  <c r="AI876" i="2"/>
  <c r="AJ876" i="2"/>
  <c r="AK876" i="2"/>
  <c r="AI928" i="2"/>
  <c r="AJ928" i="2"/>
  <c r="AK928" i="2"/>
  <c r="AI968" i="2"/>
  <c r="AJ968" i="2"/>
  <c r="AK968" i="2"/>
  <c r="AI1028" i="2"/>
  <c r="AJ1028" i="2"/>
  <c r="AK1028" i="2"/>
  <c r="AI1036" i="2"/>
  <c r="AJ1036" i="2"/>
  <c r="AK1036" i="2"/>
  <c r="AI1042" i="2"/>
  <c r="AJ1042" i="2"/>
  <c r="AK1042" i="2"/>
  <c r="AI1050" i="2"/>
  <c r="AJ1050" i="2"/>
  <c r="AK1050" i="2"/>
  <c r="AI1057" i="2"/>
  <c r="AJ1057" i="2"/>
  <c r="AK1057" i="2"/>
  <c r="AI1026" i="2"/>
  <c r="AJ1026" i="2"/>
  <c r="AK1026" i="2"/>
  <c r="AI989" i="2"/>
  <c r="AJ989" i="2"/>
  <c r="AK989" i="2"/>
  <c r="AI1011" i="2"/>
  <c r="AJ1011" i="2"/>
  <c r="AK1011" i="2"/>
  <c r="AI1023" i="2"/>
  <c r="AJ1023" i="2"/>
  <c r="AK1023" i="2"/>
  <c r="AI1021" i="2"/>
  <c r="AJ1021" i="2"/>
  <c r="AK1021" i="2"/>
  <c r="AI782" i="2"/>
  <c r="AJ782" i="2"/>
  <c r="AK782" i="2"/>
  <c r="AI1178" i="2"/>
  <c r="AJ1178" i="2"/>
  <c r="AK1178" i="2"/>
  <c r="AI1176" i="2"/>
  <c r="AJ1176" i="2"/>
  <c r="AK1176" i="2"/>
  <c r="AI1192" i="2"/>
  <c r="AJ1192" i="2"/>
  <c r="AK1192" i="2"/>
  <c r="AI1287" i="2"/>
  <c r="AJ1287" i="2"/>
  <c r="AK1287" i="2"/>
  <c r="AI1001" i="2"/>
  <c r="AJ1001" i="2"/>
  <c r="AK1001" i="2"/>
  <c r="AI777" i="2"/>
  <c r="AJ777" i="2"/>
  <c r="AK777" i="2"/>
  <c r="AI1200" i="2"/>
  <c r="AJ1200" i="2"/>
  <c r="AK1200" i="2"/>
  <c r="AI889" i="2"/>
  <c r="AJ889" i="2"/>
  <c r="AK889" i="2"/>
  <c r="AI1260" i="2"/>
  <c r="AJ1260" i="2"/>
  <c r="AK1260" i="2"/>
  <c r="AI1326" i="2"/>
  <c r="AJ1326" i="2"/>
  <c r="AK1326" i="2"/>
  <c r="AI1341" i="2"/>
  <c r="AJ1341" i="2"/>
  <c r="AK1341" i="2"/>
  <c r="AI1365" i="2"/>
  <c r="AJ1365" i="2"/>
  <c r="AK1365" i="2"/>
  <c r="AI1185" i="2"/>
  <c r="AJ1185" i="2"/>
  <c r="AK1185" i="2"/>
  <c r="AI1324" i="2"/>
  <c r="AJ1324" i="2"/>
  <c r="AK1324" i="2"/>
  <c r="AI1364" i="2"/>
  <c r="AJ1364" i="2"/>
  <c r="AK1364" i="2"/>
  <c r="AI1323" i="2"/>
  <c r="AJ1323" i="2"/>
  <c r="AK1323" i="2"/>
  <c r="AI1355" i="2"/>
  <c r="AJ1355" i="2"/>
  <c r="AK1355" i="2"/>
  <c r="AI1379" i="2"/>
  <c r="AJ1379" i="2"/>
  <c r="AK1379" i="2"/>
  <c r="AI1407" i="2"/>
  <c r="AJ1407" i="2"/>
  <c r="AK1407" i="2"/>
  <c r="AI1370" i="2"/>
  <c r="AJ1370" i="2"/>
  <c r="AK1370" i="2"/>
  <c r="AI1373" i="2"/>
  <c r="AJ1373" i="2"/>
  <c r="AK1373" i="2"/>
  <c r="AI1304" i="2"/>
  <c r="AJ1304" i="2"/>
  <c r="AK1304" i="2"/>
  <c r="AI1336" i="2"/>
  <c r="AJ1336" i="2"/>
  <c r="AK1336" i="2"/>
  <c r="AI1368" i="2"/>
  <c r="AJ1368" i="2"/>
  <c r="AK1368" i="2"/>
  <c r="AI1427" i="2"/>
  <c r="AJ1427" i="2"/>
  <c r="AK1427" i="2"/>
  <c r="AI1559" i="2"/>
  <c r="AJ1559" i="2"/>
  <c r="AK1559" i="2"/>
  <c r="AI1414" i="2"/>
  <c r="AJ1414" i="2"/>
  <c r="AK1414" i="2"/>
  <c r="AI1438" i="2"/>
  <c r="AJ1438" i="2"/>
  <c r="AK1438" i="2"/>
  <c r="AI1551" i="2"/>
  <c r="AJ1551" i="2"/>
  <c r="AK1551" i="2"/>
  <c r="AI1568" i="2"/>
  <c r="AJ1568" i="2"/>
  <c r="AK1568" i="2"/>
  <c r="AI1576" i="2"/>
  <c r="AJ1576" i="2"/>
  <c r="AK1576" i="2"/>
  <c r="AI1592" i="2"/>
  <c r="AJ1592" i="2"/>
  <c r="AK1592" i="2"/>
  <c r="AI1600" i="2"/>
  <c r="AJ1600" i="2"/>
  <c r="AK1600" i="2"/>
  <c r="AI1608" i="2"/>
  <c r="AJ1608" i="2"/>
  <c r="AK1608" i="2"/>
  <c r="AI1624" i="2"/>
  <c r="AJ1624" i="2"/>
  <c r="AK1624" i="2"/>
  <c r="AI1632" i="2"/>
  <c r="AJ1632" i="2"/>
  <c r="AK1632" i="2"/>
  <c r="AI1640" i="2"/>
  <c r="AJ1640" i="2"/>
  <c r="AK1640" i="2"/>
  <c r="AI1656" i="2"/>
  <c r="AJ1656" i="2"/>
  <c r="AK1656" i="2"/>
  <c r="AI1396" i="2"/>
  <c r="AJ1396" i="2"/>
  <c r="AK1396" i="2"/>
  <c r="AI1504" i="2"/>
  <c r="AJ1504" i="2"/>
  <c r="AK1504" i="2"/>
  <c r="AI1327" i="2"/>
  <c r="AJ1327" i="2"/>
  <c r="AK1327" i="2"/>
  <c r="AI1560" i="2"/>
  <c r="AJ1560" i="2"/>
  <c r="AK1560" i="2"/>
  <c r="AI1402" i="2"/>
  <c r="AJ1402" i="2"/>
  <c r="AK1402" i="2"/>
  <c r="AI1542" i="2"/>
  <c r="AJ1542" i="2"/>
  <c r="AK1542" i="2"/>
  <c r="AJ1689" i="2"/>
  <c r="AI1689" i="2"/>
  <c r="AK1689" i="2"/>
  <c r="AJ1729" i="2"/>
  <c r="AI1729" i="2"/>
  <c r="AK1729" i="2"/>
  <c r="AJ1753" i="2"/>
  <c r="AI1753" i="2"/>
  <c r="AK1753" i="2"/>
  <c r="AJ1752" i="2"/>
  <c r="AI1752" i="2"/>
  <c r="AK1752" i="2"/>
  <c r="AI1792" i="2"/>
  <c r="AJ1792" i="2"/>
  <c r="AK1792" i="2"/>
  <c r="AI1814" i="2"/>
  <c r="AJ1814" i="2"/>
  <c r="AK1814" i="2"/>
  <c r="AI1671" i="2"/>
  <c r="AJ1671" i="2"/>
  <c r="AK1671" i="2"/>
  <c r="BB17" i="2"/>
  <c r="BA17" i="2"/>
  <c r="AI1668" i="2"/>
  <c r="AJ1668" i="2"/>
  <c r="AK1668" i="2"/>
  <c r="AJ1742" i="2"/>
  <c r="AI1742" i="2"/>
  <c r="AK1742" i="2"/>
  <c r="AI1778" i="2"/>
  <c r="AJ1778" i="2"/>
  <c r="AK1778" i="2"/>
  <c r="BA22" i="2"/>
  <c r="BB22" i="2"/>
  <c r="BA50" i="2"/>
  <c r="BB50" i="2"/>
  <c r="AI1787" i="2"/>
  <c r="AJ1787" i="2"/>
  <c r="AK1787" i="2"/>
  <c r="AI1804" i="2"/>
  <c r="AJ1804" i="2"/>
  <c r="AK1804" i="2"/>
  <c r="AI1440" i="2"/>
  <c r="AJ1440" i="2"/>
  <c r="AK1440" i="2"/>
  <c r="AI1765" i="2"/>
  <c r="AJ1765" i="2"/>
  <c r="AK1765" i="2"/>
  <c r="AI1797" i="2"/>
  <c r="AJ1797" i="2"/>
  <c r="AK1797" i="2"/>
  <c r="BB77" i="2"/>
  <c r="BA77" i="2"/>
  <c r="AI1758" i="2"/>
  <c r="AJ1758" i="2"/>
  <c r="AK1758" i="2"/>
  <c r="AI1918" i="2"/>
  <c r="AJ1918" i="2"/>
  <c r="AK1918" i="2"/>
  <c r="AI1905" i="2"/>
  <c r="AJ1905" i="2"/>
  <c r="AK1905" i="2"/>
  <c r="AI1945" i="2"/>
  <c r="AJ1945" i="2"/>
  <c r="AK1945" i="2"/>
  <c r="AI1876" i="2"/>
  <c r="AJ1876" i="2"/>
  <c r="AK1876" i="2"/>
  <c r="AI1908" i="2"/>
  <c r="AJ1908" i="2"/>
  <c r="AK1908" i="2"/>
  <c r="BA13" i="2"/>
  <c r="BB13" i="2"/>
  <c r="AI1843" i="2"/>
  <c r="AJ1843" i="2"/>
  <c r="AK1843" i="2"/>
  <c r="AI1847" i="2"/>
  <c r="AJ1847" i="2"/>
  <c r="AK1847" i="2"/>
  <c r="AI1895" i="2"/>
  <c r="AJ1895" i="2"/>
  <c r="AK1895" i="2"/>
  <c r="AI1927" i="2"/>
  <c r="AJ1927" i="2"/>
  <c r="AK1927" i="2"/>
  <c r="BA40" i="2"/>
  <c r="BB40" i="2"/>
  <c r="AI1866" i="2"/>
  <c r="AJ1866" i="2"/>
  <c r="AK1866" i="2"/>
  <c r="AI1914" i="2"/>
  <c r="AJ1914" i="2"/>
  <c r="AK1914" i="2"/>
  <c r="AJ1690" i="2"/>
  <c r="AI1690" i="2"/>
  <c r="AK1690" i="2"/>
  <c r="AI1893" i="2"/>
  <c r="AJ1893" i="2"/>
  <c r="AK1893" i="2"/>
  <c r="BA21" i="2"/>
  <c r="BB21" i="2"/>
  <c r="AI1848" i="2"/>
  <c r="AJ1848" i="2"/>
  <c r="AK1848" i="2"/>
  <c r="AI1896" i="2"/>
  <c r="AJ1896" i="2"/>
  <c r="AK1896" i="2"/>
  <c r="AI1928" i="2"/>
  <c r="AJ1928" i="2"/>
  <c r="AK1928" i="2"/>
  <c r="AJ1706" i="2"/>
  <c r="AI1706" i="2"/>
  <c r="AK1706" i="2"/>
  <c r="AI1899" i="2"/>
  <c r="AJ1899" i="2"/>
  <c r="AK1899" i="2"/>
  <c r="AI952" i="2"/>
  <c r="AJ952" i="2"/>
  <c r="AK952" i="2"/>
  <c r="AI1297" i="2"/>
  <c r="AJ1297" i="2"/>
  <c r="AK1297" i="2"/>
  <c r="AI1348" i="2"/>
  <c r="AJ1348" i="2"/>
  <c r="AK1348" i="2"/>
  <c r="AI1361" i="2"/>
  <c r="AJ1361" i="2"/>
  <c r="AK1361" i="2"/>
  <c r="AI1525" i="2"/>
  <c r="AJ1525" i="2"/>
  <c r="AK1525" i="2"/>
  <c r="AI1615" i="2"/>
  <c r="AJ1615" i="2"/>
  <c r="AK1615" i="2"/>
  <c r="AJ1745" i="2"/>
  <c r="AI1745" i="2"/>
  <c r="AK1745" i="2"/>
  <c r="AJ1518" i="2"/>
  <c r="AI1518" i="2"/>
  <c r="AK1518" i="2"/>
  <c r="AJ1748" i="2"/>
  <c r="AI1748" i="2"/>
  <c r="AK1748" i="2"/>
  <c r="BA69" i="2"/>
  <c r="BB69" i="2"/>
  <c r="AI1911" i="2"/>
  <c r="AJ1911" i="2"/>
  <c r="AK1911" i="2"/>
  <c r="AI1912" i="2"/>
  <c r="AJ1912" i="2"/>
  <c r="AK1912" i="2"/>
  <c r="J56" i="3"/>
  <c r="K146" i="3"/>
  <c r="K155" i="3"/>
  <c r="AC155" i="3"/>
  <c r="AH479" i="2"/>
  <c r="AA479" i="2" s="1"/>
  <c r="AE479" i="2" s="1"/>
  <c r="AH928" i="2"/>
  <c r="AA928" i="2" s="1"/>
  <c r="AE928" i="2" s="1"/>
  <c r="AH1118" i="2"/>
  <c r="AA1118" i="2" s="1"/>
  <c r="AE1118" i="2" s="1"/>
  <c r="AH1299" i="2"/>
  <c r="AA1299" i="2" s="1"/>
  <c r="AE1299" i="2" s="1"/>
  <c r="AH1330" i="2"/>
  <c r="AA1330" i="2" s="1"/>
  <c r="AE1330" i="2" s="1"/>
  <c r="AH1448" i="2"/>
  <c r="AA1448" i="2" s="1"/>
  <c r="AE1448" i="2" s="1"/>
  <c r="AH1508" i="2"/>
  <c r="AA1508" i="2" s="1"/>
  <c r="AE1508" i="2" s="1"/>
  <c r="AH1677" i="2"/>
  <c r="AA1677" i="2" s="1"/>
  <c r="AE1677" i="2" s="1"/>
  <c r="AH1840" i="2"/>
  <c r="AA1840" i="2" s="1"/>
  <c r="AE1840" i="2" s="1"/>
  <c r="AH1845" i="2"/>
  <c r="AA1845" i="2" s="1"/>
  <c r="AE1845" i="2" s="1"/>
  <c r="AH1888" i="2"/>
  <c r="AA1888" i="2" s="1"/>
  <c r="AE1888" i="2" s="1"/>
  <c r="AH1908" i="2"/>
  <c r="AA1908" i="2" s="1"/>
  <c r="AE1908" i="2" s="1"/>
  <c r="AZ14" i="2"/>
  <c r="AX14" i="2" s="1"/>
  <c r="AS38" i="2"/>
  <c r="AR38" i="2"/>
  <c r="AQ38" i="2"/>
  <c r="AP38" i="2"/>
  <c r="AO38" i="2"/>
  <c r="AN38" i="2"/>
  <c r="AM38" i="2"/>
  <c r="AL38" i="2"/>
  <c r="AT38" i="2"/>
  <c r="AR61" i="2"/>
  <c r="AQ61" i="2"/>
  <c r="AP61" i="2"/>
  <c r="AO61" i="2"/>
  <c r="AN61" i="2"/>
  <c r="AM61" i="2"/>
  <c r="AL61" i="2"/>
  <c r="AT61" i="2"/>
  <c r="AS61" i="2"/>
  <c r="AT26" i="2"/>
  <c r="AS26" i="2"/>
  <c r="AR26" i="2"/>
  <c r="AQ26" i="2"/>
  <c r="AP26" i="2"/>
  <c r="AO26" i="2"/>
  <c r="AN26" i="2"/>
  <c r="AM26" i="2"/>
  <c r="AL26" i="2"/>
  <c r="BJ5" i="2"/>
  <c r="BK5" i="2"/>
  <c r="BI5" i="2"/>
  <c r="BH5" i="2"/>
  <c r="BG5" i="2"/>
  <c r="BF5" i="2"/>
  <c r="BE5" i="2"/>
  <c r="BD5" i="2"/>
  <c r="BC5" i="2"/>
  <c r="AF53" i="2"/>
  <c r="J53" i="2"/>
  <c r="AC53" i="2"/>
  <c r="J63" i="2"/>
  <c r="AC63" i="2"/>
  <c r="AF63" i="2"/>
  <c r="AT49" i="2"/>
  <c r="AS49" i="2"/>
  <c r="AR49" i="2"/>
  <c r="AQ49" i="2"/>
  <c r="AP49" i="2"/>
  <c r="AO49" i="2"/>
  <c r="AN49" i="2"/>
  <c r="AM49" i="2"/>
  <c r="AL49" i="2"/>
  <c r="AC23" i="2"/>
  <c r="AF23" i="2"/>
  <c r="J23" i="2"/>
  <c r="AC59" i="2"/>
  <c r="J59" i="2"/>
  <c r="AF59" i="2"/>
  <c r="J50" i="2"/>
  <c r="AF50" i="2"/>
  <c r="AC50" i="2"/>
  <c r="AS127" i="2"/>
  <c r="AR127" i="2"/>
  <c r="AQ127" i="2"/>
  <c r="AP127" i="2"/>
  <c r="AO127" i="2"/>
  <c r="AN127" i="2"/>
  <c r="AM127" i="2"/>
  <c r="AL127" i="2"/>
  <c r="AT127" i="2"/>
  <c r="AT104" i="2"/>
  <c r="AS104" i="2"/>
  <c r="AR104" i="2"/>
  <c r="AQ104" i="2"/>
  <c r="AP104" i="2"/>
  <c r="AO104" i="2"/>
  <c r="AN104" i="2"/>
  <c r="AM104" i="2"/>
  <c r="AL104" i="2"/>
  <c r="AT136" i="2"/>
  <c r="AS136" i="2"/>
  <c r="AR136" i="2"/>
  <c r="AQ136" i="2"/>
  <c r="AP136" i="2"/>
  <c r="AO136" i="2"/>
  <c r="AN136" i="2"/>
  <c r="AM136" i="2"/>
  <c r="AL136" i="2"/>
  <c r="K157" i="2"/>
  <c r="AF157" i="2"/>
  <c r="AC157" i="2"/>
  <c r="AF135" i="2"/>
  <c r="AC135" i="2"/>
  <c r="K135" i="2"/>
  <c r="AT141" i="2"/>
  <c r="AS141" i="2"/>
  <c r="AR141" i="2"/>
  <c r="AQ141" i="2"/>
  <c r="AP141" i="2"/>
  <c r="AO141" i="2"/>
  <c r="AN141" i="2"/>
  <c r="AM141" i="2"/>
  <c r="AL141" i="2"/>
  <c r="AC24" i="2"/>
  <c r="AF24" i="2"/>
  <c r="J24" i="2"/>
  <c r="AT107" i="2"/>
  <c r="AS107" i="2"/>
  <c r="AR107" i="2"/>
  <c r="AQ107" i="2"/>
  <c r="AP107" i="2"/>
  <c r="AO107" i="2"/>
  <c r="AN107" i="2"/>
  <c r="AM107" i="2"/>
  <c r="AL107" i="2"/>
  <c r="AC85" i="2"/>
  <c r="J85" i="2"/>
  <c r="AF85" i="2"/>
  <c r="AT110" i="2"/>
  <c r="AS110" i="2"/>
  <c r="AR110" i="2"/>
  <c r="AQ110" i="2"/>
  <c r="AP110" i="2"/>
  <c r="AO110" i="2"/>
  <c r="AN110" i="2"/>
  <c r="AM110" i="2"/>
  <c r="AL110" i="2"/>
  <c r="K149" i="2"/>
  <c r="AC149" i="2"/>
  <c r="AF149" i="2"/>
  <c r="AT95" i="2"/>
  <c r="AS95" i="2"/>
  <c r="AR95" i="2"/>
  <c r="AQ95" i="2"/>
  <c r="AP95" i="2"/>
  <c r="AO95" i="2"/>
  <c r="AN95" i="2"/>
  <c r="AM95" i="2"/>
  <c r="AL95" i="2"/>
  <c r="AT154" i="2"/>
  <c r="AS154" i="2"/>
  <c r="AR154" i="2"/>
  <c r="AQ154" i="2"/>
  <c r="AP154" i="2"/>
  <c r="AO154" i="2"/>
  <c r="AN154" i="2"/>
  <c r="AM154" i="2"/>
  <c r="AL154" i="2"/>
  <c r="AC180" i="2"/>
  <c r="AF180" i="2"/>
  <c r="K180" i="2"/>
  <c r="AF89" i="2"/>
  <c r="J89" i="2"/>
  <c r="AC89" i="2"/>
  <c r="AC186" i="2"/>
  <c r="K186" i="2"/>
  <c r="AF186" i="2"/>
  <c r="AI190" i="2"/>
  <c r="AJ190" i="2"/>
  <c r="AK190" i="2"/>
  <c r="J66" i="2"/>
  <c r="AC66" i="2"/>
  <c r="AF66" i="2"/>
  <c r="AT176" i="2"/>
  <c r="AS176" i="2"/>
  <c r="AR176" i="2"/>
  <c r="AQ176" i="2"/>
  <c r="AP176" i="2"/>
  <c r="AO176" i="2"/>
  <c r="AN176" i="2"/>
  <c r="AM176" i="2"/>
  <c r="AL176" i="2"/>
  <c r="K183" i="2"/>
  <c r="AC183" i="2"/>
  <c r="AF183" i="2"/>
  <c r="AT153" i="2"/>
  <c r="AS153" i="2"/>
  <c r="AR153" i="2"/>
  <c r="AQ153" i="2"/>
  <c r="AP153" i="2"/>
  <c r="AO153" i="2"/>
  <c r="AN153" i="2"/>
  <c r="AM153" i="2"/>
  <c r="AL153" i="2"/>
  <c r="AI906" i="2"/>
  <c r="AJ906" i="2"/>
  <c r="AK906" i="2"/>
  <c r="AI932" i="2"/>
  <c r="AJ932" i="2"/>
  <c r="AK932" i="2"/>
  <c r="AI945" i="2"/>
  <c r="AJ945" i="2"/>
  <c r="AK945" i="2"/>
  <c r="AI976" i="2"/>
  <c r="AJ976" i="2"/>
  <c r="AK976" i="2"/>
  <c r="AI1052" i="2"/>
  <c r="AJ1052" i="2"/>
  <c r="AK1052" i="2"/>
  <c r="AI1058" i="2"/>
  <c r="AJ1058" i="2"/>
  <c r="AK1058" i="2"/>
  <c r="AI999" i="2"/>
  <c r="AH999" i="2"/>
  <c r="AA999" i="2" s="1"/>
  <c r="AE999" i="2" s="1"/>
  <c r="AJ999" i="2"/>
  <c r="AK999" i="2"/>
  <c r="AI1047" i="2"/>
  <c r="AJ1047" i="2"/>
  <c r="AK1047" i="2"/>
  <c r="AI1157" i="2"/>
  <c r="AJ1157" i="2"/>
  <c r="AK1157" i="2"/>
  <c r="AI1203" i="2"/>
  <c r="AJ1203" i="2"/>
  <c r="AK1203" i="2"/>
  <c r="AI1211" i="2"/>
  <c r="AJ1211" i="2"/>
  <c r="AK1211" i="2"/>
  <c r="AI1219" i="2"/>
  <c r="AJ1219" i="2"/>
  <c r="AK1219" i="2"/>
  <c r="AI1227" i="2"/>
  <c r="AJ1227" i="2"/>
  <c r="AK1227" i="2"/>
  <c r="AI1241" i="2"/>
  <c r="AJ1241" i="2"/>
  <c r="AK1241" i="2"/>
  <c r="AI1257" i="2"/>
  <c r="AJ1257" i="2"/>
  <c r="AK1257" i="2"/>
  <c r="AI1289" i="2"/>
  <c r="AJ1289" i="2"/>
  <c r="AK1289" i="2"/>
  <c r="AI1202" i="2"/>
  <c r="AJ1202" i="2"/>
  <c r="AK1202" i="2"/>
  <c r="AI1224" i="2"/>
  <c r="AJ1224" i="2"/>
  <c r="AK1224" i="2"/>
  <c r="AI1332" i="2"/>
  <c r="AJ1332" i="2"/>
  <c r="AK1332" i="2"/>
  <c r="AI1409" i="2"/>
  <c r="AJ1409" i="2"/>
  <c r="AK1409" i="2"/>
  <c r="AI1419" i="2"/>
  <c r="AJ1419" i="2"/>
  <c r="AK1419" i="2"/>
  <c r="AI1455" i="2"/>
  <c r="AJ1455" i="2"/>
  <c r="AK1455" i="2"/>
  <c r="AI1322" i="2"/>
  <c r="AJ1322" i="2"/>
  <c r="AK1322" i="2"/>
  <c r="AI1443" i="2"/>
  <c r="AJ1443" i="2"/>
  <c r="AK1443" i="2"/>
  <c r="AI1446" i="2"/>
  <c r="AJ1446" i="2"/>
  <c r="AK1446" i="2"/>
  <c r="AI1556" i="2"/>
  <c r="AJ1556" i="2"/>
  <c r="AK1556" i="2"/>
  <c r="AI1470" i="2"/>
  <c r="AH1470" i="2"/>
  <c r="AA1470" i="2" s="1"/>
  <c r="AE1470" i="2" s="1"/>
  <c r="AJ1470" i="2"/>
  <c r="AK1470" i="2"/>
  <c r="AI1564" i="2"/>
  <c r="AJ1564" i="2"/>
  <c r="AK1564" i="2"/>
  <c r="AI1599" i="2"/>
  <c r="AJ1599" i="2"/>
  <c r="AK1599" i="2"/>
  <c r="AI1367" i="2"/>
  <c r="AJ1367" i="2"/>
  <c r="AK1367" i="2"/>
  <c r="AI1555" i="2"/>
  <c r="AH1555" i="2"/>
  <c r="AA1555" i="2" s="1"/>
  <c r="AE1555" i="2" s="1"/>
  <c r="AJ1555" i="2"/>
  <c r="AK1555" i="2"/>
  <c r="AJ1737" i="2"/>
  <c r="AI1737" i="2"/>
  <c r="AK1737" i="2"/>
  <c r="AI1674" i="2"/>
  <c r="AJ1674" i="2"/>
  <c r="AK1674" i="2"/>
  <c r="AI1828" i="2"/>
  <c r="AJ1828" i="2"/>
  <c r="AK1828" i="2"/>
  <c r="AI1408" i="2"/>
  <c r="AJ1408" i="2"/>
  <c r="AK1408" i="2"/>
  <c r="AJ1769" i="2"/>
  <c r="AI1769" i="2"/>
  <c r="AK1769" i="2"/>
  <c r="BA26" i="2"/>
  <c r="BB26" i="2"/>
  <c r="AI1665" i="2"/>
  <c r="AJ1665" i="2"/>
  <c r="AK1665" i="2"/>
  <c r="AI1764" i="2"/>
  <c r="AJ1764" i="2"/>
  <c r="AK1764" i="2"/>
  <c r="BA32" i="2"/>
  <c r="BB32" i="2"/>
  <c r="AJ1683" i="2"/>
  <c r="AI1683" i="2"/>
  <c r="AK1683" i="2"/>
  <c r="AJ1715" i="2"/>
  <c r="AI1715" i="2"/>
  <c r="AK1715" i="2"/>
  <c r="AJ1747" i="2"/>
  <c r="AI1747" i="2"/>
  <c r="AK1747" i="2"/>
  <c r="BA61" i="2"/>
  <c r="BB61" i="2"/>
  <c r="AI1942" i="2"/>
  <c r="AJ1942" i="2"/>
  <c r="AK1942" i="2"/>
  <c r="BB79" i="2"/>
  <c r="BA79" i="2"/>
  <c r="AI1833" i="2"/>
  <c r="AJ1833" i="2"/>
  <c r="AK1833" i="2"/>
  <c r="AI1824" i="2"/>
  <c r="AJ1824" i="2"/>
  <c r="AK1824" i="2"/>
  <c r="AI1859" i="2"/>
  <c r="AJ1859" i="2"/>
  <c r="AK1859" i="2"/>
  <c r="AI1790" i="2"/>
  <c r="AJ1790" i="2"/>
  <c r="AK1790" i="2"/>
  <c r="AJ1754" i="2"/>
  <c r="AI1754" i="2"/>
  <c r="AK1754" i="2"/>
  <c r="AI1917" i="2"/>
  <c r="AJ1917" i="2"/>
  <c r="AK1917" i="2"/>
  <c r="AJ1696" i="2"/>
  <c r="AI1696" i="2"/>
  <c r="AK1696" i="2"/>
  <c r="AJ385" i="2"/>
  <c r="AI385" i="2"/>
  <c r="AK385" i="2"/>
  <c r="AI887" i="2"/>
  <c r="AJ887" i="2"/>
  <c r="AK887" i="2"/>
  <c r="AI869" i="2"/>
  <c r="AJ869" i="2"/>
  <c r="AK869" i="2"/>
  <c r="AI981" i="2"/>
  <c r="AJ981" i="2"/>
  <c r="AK981" i="2"/>
  <c r="AI1233" i="2"/>
  <c r="AJ1233" i="2"/>
  <c r="AK1233" i="2"/>
  <c r="AI1191" i="2"/>
  <c r="AH1191" i="2"/>
  <c r="AA1191" i="2" s="1"/>
  <c r="AE1191" i="2" s="1"/>
  <c r="AJ1191" i="2"/>
  <c r="AK1191" i="2"/>
  <c r="AI1425" i="2"/>
  <c r="AJ1425" i="2"/>
  <c r="AK1425" i="2"/>
  <c r="AI1406" i="2"/>
  <c r="AJ1406" i="2"/>
  <c r="AK1406" i="2"/>
  <c r="AI1589" i="2"/>
  <c r="AJ1589" i="2"/>
  <c r="AK1589" i="2"/>
  <c r="AI1380" i="2"/>
  <c r="AJ1380" i="2"/>
  <c r="AK1380" i="2"/>
  <c r="AI1583" i="2"/>
  <c r="AJ1583" i="2"/>
  <c r="AK1583" i="2"/>
  <c r="AI1649" i="2"/>
  <c r="AJ1649" i="2"/>
  <c r="AK1649" i="2"/>
  <c r="BB19" i="2"/>
  <c r="BA19" i="2"/>
  <c r="AI1826" i="2"/>
  <c r="AJ1826" i="2"/>
  <c r="AK1826" i="2"/>
  <c r="AI1831" i="2"/>
  <c r="AJ1831" i="2"/>
  <c r="AK1831" i="2"/>
  <c r="AI1648" i="2"/>
  <c r="AJ1648" i="2"/>
  <c r="AK1648" i="2"/>
  <c r="BA63" i="2"/>
  <c r="BB63" i="2"/>
  <c r="AI1930" i="2"/>
  <c r="AJ1930" i="2"/>
  <c r="AK1930" i="2"/>
  <c r="BA82" i="2"/>
  <c r="BB82" i="2"/>
  <c r="K147" i="3"/>
  <c r="AT41" i="2"/>
  <c r="AR41" i="2"/>
  <c r="AQ41" i="2"/>
  <c r="AS41" i="2"/>
  <c r="AP41" i="2"/>
  <c r="AO41" i="2"/>
  <c r="AN41" i="2"/>
  <c r="AM41" i="2"/>
  <c r="AL41" i="2"/>
  <c r="AT47" i="2"/>
  <c r="AS47" i="2"/>
  <c r="AR47" i="2"/>
  <c r="AQ47" i="2"/>
  <c r="AP47" i="2"/>
  <c r="AO47" i="2"/>
  <c r="AN47" i="2"/>
  <c r="AM47" i="2"/>
  <c r="AL47" i="2"/>
  <c r="AT53" i="2"/>
  <c r="AS53" i="2"/>
  <c r="AR53" i="2"/>
  <c r="AQ53" i="2"/>
  <c r="AP53" i="2"/>
  <c r="AO53" i="2"/>
  <c r="AN53" i="2"/>
  <c r="AM53" i="2"/>
  <c r="AL53" i="2"/>
  <c r="AR68" i="2"/>
  <c r="AQ68" i="2"/>
  <c r="AP68" i="2"/>
  <c r="AO68" i="2"/>
  <c r="AN68" i="2"/>
  <c r="AM68" i="2"/>
  <c r="AL68" i="2"/>
  <c r="AT68" i="2"/>
  <c r="AS68" i="2"/>
  <c r="BK9" i="2"/>
  <c r="BJ9" i="2"/>
  <c r="BI9" i="2"/>
  <c r="BH9" i="2"/>
  <c r="BG9" i="2"/>
  <c r="BF9" i="2"/>
  <c r="BE9" i="2"/>
  <c r="BD9" i="2"/>
  <c r="BC9" i="2"/>
  <c r="AT22" i="2"/>
  <c r="AS22" i="2"/>
  <c r="AR22" i="2"/>
  <c r="AQ22" i="2"/>
  <c r="AP22" i="2"/>
  <c r="AO22" i="2"/>
  <c r="AN22" i="2"/>
  <c r="AM22" i="2"/>
  <c r="AL22" i="2"/>
  <c r="AT39" i="2"/>
  <c r="AS39" i="2"/>
  <c r="AR39" i="2"/>
  <c r="AQ39" i="2"/>
  <c r="AP39" i="2"/>
  <c r="AO39" i="2"/>
  <c r="AN39" i="2"/>
  <c r="AM39" i="2"/>
  <c r="AL39" i="2"/>
  <c r="AS74" i="2"/>
  <c r="AR74" i="2"/>
  <c r="AQ74" i="2"/>
  <c r="AP74" i="2"/>
  <c r="AO74" i="2"/>
  <c r="AN74" i="2"/>
  <c r="AM74" i="2"/>
  <c r="AL74" i="2"/>
  <c r="AT74" i="2"/>
  <c r="AC32" i="2"/>
  <c r="AF32" i="2"/>
  <c r="J32" i="2"/>
  <c r="AT77" i="2"/>
  <c r="AS77" i="2"/>
  <c r="AR77" i="2"/>
  <c r="AQ77" i="2"/>
  <c r="AP77" i="2"/>
  <c r="AO77" i="2"/>
  <c r="AN77" i="2"/>
  <c r="AM77" i="2"/>
  <c r="AL77" i="2"/>
  <c r="K115" i="2"/>
  <c r="AC115" i="2"/>
  <c r="AF115" i="2"/>
  <c r="AT131" i="2"/>
  <c r="AS131" i="2"/>
  <c r="AR131" i="2"/>
  <c r="AQ131" i="2"/>
  <c r="AP131" i="2"/>
  <c r="AO131" i="2"/>
  <c r="AN131" i="2"/>
  <c r="AM131" i="2"/>
  <c r="AL131" i="2"/>
  <c r="AT58" i="2"/>
  <c r="AS58" i="2"/>
  <c r="AR58" i="2"/>
  <c r="AQ58" i="2"/>
  <c r="AP58" i="2"/>
  <c r="AO58" i="2"/>
  <c r="AN58" i="2"/>
  <c r="AM58" i="2"/>
  <c r="AL58" i="2"/>
  <c r="AS118" i="2"/>
  <c r="AR118" i="2"/>
  <c r="AQ118" i="2"/>
  <c r="AP118" i="2"/>
  <c r="AO118" i="2"/>
  <c r="AN118" i="2"/>
  <c r="AM118" i="2"/>
  <c r="AL118" i="2"/>
  <c r="AT118" i="2"/>
  <c r="AT87" i="2"/>
  <c r="AS87" i="2"/>
  <c r="AR87" i="2"/>
  <c r="AQ87" i="2"/>
  <c r="AP87" i="2"/>
  <c r="AO87" i="2"/>
  <c r="AN87" i="2"/>
  <c r="AM87" i="2"/>
  <c r="AL87" i="2"/>
  <c r="AS102" i="2"/>
  <c r="AR102" i="2"/>
  <c r="AQ102" i="2"/>
  <c r="AP102" i="2"/>
  <c r="AO102" i="2"/>
  <c r="AN102" i="2"/>
  <c r="AM102" i="2"/>
  <c r="AL102" i="2"/>
  <c r="AT102" i="2"/>
  <c r="AS156" i="2"/>
  <c r="AR156" i="2"/>
  <c r="AQ156" i="2"/>
  <c r="AP156" i="2"/>
  <c r="AO156" i="2"/>
  <c r="AN156" i="2"/>
  <c r="AM156" i="2"/>
  <c r="AL156" i="2"/>
  <c r="AT156" i="2"/>
  <c r="K120" i="2"/>
  <c r="AF120" i="2"/>
  <c r="AC120" i="2"/>
  <c r="AC112" i="2"/>
  <c r="K112" i="2"/>
  <c r="AF112" i="2"/>
  <c r="K168" i="2"/>
  <c r="AC168" i="2"/>
  <c r="AF168" i="2"/>
  <c r="AS147" i="2"/>
  <c r="AT147" i="2"/>
  <c r="AR147" i="2"/>
  <c r="AQ147" i="2"/>
  <c r="AP147" i="2"/>
  <c r="AO147" i="2"/>
  <c r="AN147" i="2"/>
  <c r="AM147" i="2"/>
  <c r="AL147" i="2"/>
  <c r="AT179" i="2"/>
  <c r="AS179" i="2"/>
  <c r="AR179" i="2"/>
  <c r="AQ179" i="2"/>
  <c r="AP179" i="2"/>
  <c r="AO179" i="2"/>
  <c r="AN179" i="2"/>
  <c r="AM179" i="2"/>
  <c r="AL179" i="2"/>
  <c r="AI199" i="2"/>
  <c r="AJ199" i="2"/>
  <c r="AK199" i="2"/>
  <c r="AI300" i="2"/>
  <c r="AJ300" i="2"/>
  <c r="AK300" i="2"/>
  <c r="AI409" i="2"/>
  <c r="AJ409" i="2"/>
  <c r="AK409" i="2"/>
  <c r="AI531" i="2"/>
  <c r="AH531" i="2"/>
  <c r="AA531" i="2" s="1"/>
  <c r="AE531" i="2" s="1"/>
  <c r="AJ531" i="2"/>
  <c r="AK531" i="2"/>
  <c r="AI539" i="2"/>
  <c r="AJ539" i="2"/>
  <c r="AK539" i="2"/>
  <c r="AI547" i="2"/>
  <c r="AJ547" i="2"/>
  <c r="AK547" i="2"/>
  <c r="AI571" i="2"/>
  <c r="AJ571" i="2"/>
  <c r="AK571" i="2"/>
  <c r="AI579" i="2"/>
  <c r="AJ579" i="2"/>
  <c r="AK579" i="2"/>
  <c r="AI921" i="2"/>
  <c r="AJ921" i="2"/>
  <c r="AK921" i="2"/>
  <c r="AI959" i="2"/>
  <c r="AJ959" i="2"/>
  <c r="AK959" i="2"/>
  <c r="AI972" i="2"/>
  <c r="AJ972" i="2"/>
  <c r="AK972" i="2"/>
  <c r="AI880" i="2"/>
  <c r="AJ880" i="2"/>
  <c r="AK880" i="2"/>
  <c r="AJ914" i="2"/>
  <c r="AI914" i="2"/>
  <c r="AK914" i="2"/>
  <c r="AJ922" i="2"/>
  <c r="AI922" i="2"/>
  <c r="AK922" i="2"/>
  <c r="AJ930" i="2"/>
  <c r="AI930" i="2"/>
  <c r="AK930" i="2"/>
  <c r="AJ946" i="2"/>
  <c r="AI946" i="2"/>
  <c r="AK946" i="2"/>
  <c r="AJ954" i="2"/>
  <c r="AI954" i="2"/>
  <c r="AK954" i="2"/>
  <c r="AJ962" i="2"/>
  <c r="AI962" i="2"/>
  <c r="AK962" i="2"/>
  <c r="AJ978" i="2"/>
  <c r="AI978" i="2"/>
  <c r="AK978" i="2"/>
  <c r="AI936" i="2"/>
  <c r="AJ936" i="2"/>
  <c r="AK936" i="2"/>
  <c r="AI1029" i="2"/>
  <c r="AJ1029" i="2"/>
  <c r="AK1029" i="2"/>
  <c r="AI1037" i="2"/>
  <c r="AJ1037" i="2"/>
  <c r="AK1037" i="2"/>
  <c r="AI1044" i="2"/>
  <c r="AJ1044" i="2"/>
  <c r="AK1044" i="2"/>
  <c r="AI1055" i="2"/>
  <c r="AH1055" i="2"/>
  <c r="AA1055" i="2" s="1"/>
  <c r="AE1055" i="2" s="1"/>
  <c r="AJ1055" i="2"/>
  <c r="AK1055" i="2"/>
  <c r="AI993" i="2"/>
  <c r="AJ993" i="2"/>
  <c r="AK993" i="2"/>
  <c r="AJ938" i="2"/>
  <c r="AI938" i="2"/>
  <c r="AK938" i="2"/>
  <c r="AI995" i="2"/>
  <c r="AJ995" i="2"/>
  <c r="AK995" i="2"/>
  <c r="AI1186" i="2"/>
  <c r="AJ1186" i="2"/>
  <c r="AK1186" i="2"/>
  <c r="AI1234" i="2"/>
  <c r="AJ1234" i="2"/>
  <c r="AK1234" i="2"/>
  <c r="AI1242" i="2"/>
  <c r="AJ1242" i="2"/>
  <c r="AK1242" i="2"/>
  <c r="AI1250" i="2"/>
  <c r="AJ1250" i="2"/>
  <c r="AK1250" i="2"/>
  <c r="AI1258" i="2"/>
  <c r="AJ1258" i="2"/>
  <c r="AK1258" i="2"/>
  <c r="AI1266" i="2"/>
  <c r="AJ1266" i="2"/>
  <c r="AK1266" i="2"/>
  <c r="AI1274" i="2"/>
  <c r="AJ1274" i="2"/>
  <c r="AK1274" i="2"/>
  <c r="AI1290" i="2"/>
  <c r="AJ1290" i="2"/>
  <c r="AK1290" i="2"/>
  <c r="AI1298" i="2"/>
  <c r="AJ1298" i="2"/>
  <c r="AK1298" i="2"/>
  <c r="AI1243" i="2"/>
  <c r="AJ1243" i="2"/>
  <c r="AK1243" i="2"/>
  <c r="AI1259" i="2"/>
  <c r="AJ1259" i="2"/>
  <c r="AK1259" i="2"/>
  <c r="AI1275" i="2"/>
  <c r="AJ1275" i="2"/>
  <c r="AK1275" i="2"/>
  <c r="AI1291" i="2"/>
  <c r="AJ1291" i="2"/>
  <c r="AK1291" i="2"/>
  <c r="AI909" i="2"/>
  <c r="AJ909" i="2"/>
  <c r="AK909" i="2"/>
  <c r="AI1151" i="2"/>
  <c r="AJ1151" i="2"/>
  <c r="AK1151" i="2"/>
  <c r="AI1226" i="2"/>
  <c r="AJ1226" i="2"/>
  <c r="AK1226" i="2"/>
  <c r="AI1276" i="2"/>
  <c r="AJ1276" i="2"/>
  <c r="AK1276" i="2"/>
  <c r="AI1137" i="2"/>
  <c r="AH1137" i="2"/>
  <c r="AA1137" i="2" s="1"/>
  <c r="AE1137" i="2" s="1"/>
  <c r="AJ1137" i="2"/>
  <c r="AK1137" i="2"/>
  <c r="AI1334" i="2"/>
  <c r="AJ1334" i="2"/>
  <c r="AK1334" i="2"/>
  <c r="AI1375" i="2"/>
  <c r="AJ1375" i="2"/>
  <c r="AK1375" i="2"/>
  <c r="AI1273" i="2"/>
  <c r="AJ1273" i="2"/>
  <c r="AK1273" i="2"/>
  <c r="AI1376" i="2"/>
  <c r="AJ1376" i="2"/>
  <c r="AK1376" i="2"/>
  <c r="AI1331" i="2"/>
  <c r="AJ1331" i="2"/>
  <c r="AK1331" i="2"/>
  <c r="AI1399" i="2"/>
  <c r="AJ1399" i="2"/>
  <c r="AK1399" i="2"/>
  <c r="AI1411" i="2"/>
  <c r="AH1411" i="2"/>
  <c r="AA1411" i="2" s="1"/>
  <c r="AE1411" i="2" s="1"/>
  <c r="AJ1411" i="2"/>
  <c r="AK1411" i="2"/>
  <c r="AI1305" i="2"/>
  <c r="AJ1305" i="2"/>
  <c r="AK1305" i="2"/>
  <c r="AI1359" i="2"/>
  <c r="AJ1359" i="2"/>
  <c r="AK1359" i="2"/>
  <c r="AI1451" i="2"/>
  <c r="AJ1451" i="2"/>
  <c r="AK1451" i="2"/>
  <c r="AI1538" i="2"/>
  <c r="AK1538" i="2"/>
  <c r="AJ1538" i="2"/>
  <c r="AI1566" i="2"/>
  <c r="AH1566" i="2"/>
  <c r="AA1566" i="2" s="1"/>
  <c r="AE1566" i="2" s="1"/>
  <c r="AJ1566" i="2"/>
  <c r="AK1566" i="2"/>
  <c r="AI1422" i="2"/>
  <c r="AJ1422" i="2"/>
  <c r="AK1422" i="2"/>
  <c r="AI1567" i="2"/>
  <c r="AJ1567" i="2"/>
  <c r="AK1567" i="2"/>
  <c r="AI1433" i="2"/>
  <c r="AJ1433" i="2"/>
  <c r="AK1433" i="2"/>
  <c r="AI1570" i="2"/>
  <c r="AJ1570" i="2"/>
  <c r="AK1570" i="2"/>
  <c r="AI1578" i="2"/>
  <c r="AJ1578" i="2"/>
  <c r="AK1578" i="2"/>
  <c r="AI1586" i="2"/>
  <c r="AJ1586" i="2"/>
  <c r="AK1586" i="2"/>
  <c r="AI1594" i="2"/>
  <c r="AJ1594" i="2"/>
  <c r="AK1594" i="2"/>
  <c r="AI1602" i="2"/>
  <c r="AJ1602" i="2"/>
  <c r="AK1602" i="2"/>
  <c r="AI1610" i="2"/>
  <c r="AJ1610" i="2"/>
  <c r="AK1610" i="2"/>
  <c r="AI1618" i="2"/>
  <c r="AJ1618" i="2"/>
  <c r="AK1618" i="2"/>
  <c r="AI1626" i="2"/>
  <c r="AJ1626" i="2"/>
  <c r="AK1626" i="2"/>
  <c r="AI1634" i="2"/>
  <c r="AJ1634" i="2"/>
  <c r="AK1634" i="2"/>
  <c r="AI1642" i="2"/>
  <c r="AJ1642" i="2"/>
  <c r="AK1642" i="2"/>
  <c r="AI1650" i="2"/>
  <c r="AJ1650" i="2"/>
  <c r="AK1650" i="2"/>
  <c r="AI1629" i="2"/>
  <c r="AJ1629" i="2"/>
  <c r="AK1629" i="2"/>
  <c r="AI1645" i="2"/>
  <c r="AJ1645" i="2"/>
  <c r="AK1645" i="2"/>
  <c r="AI1442" i="2"/>
  <c r="AJ1442" i="2"/>
  <c r="AK1442" i="2"/>
  <c r="AI1580" i="2"/>
  <c r="AJ1580" i="2"/>
  <c r="AK1580" i="2"/>
  <c r="AI1473" i="2"/>
  <c r="AH1473" i="2"/>
  <c r="AA1473" i="2" s="1"/>
  <c r="AE1473" i="2" s="1"/>
  <c r="AJ1473" i="2"/>
  <c r="AK1473" i="2"/>
  <c r="AI1759" i="2"/>
  <c r="AJ1759" i="2"/>
  <c r="AK1759" i="2"/>
  <c r="AI1799" i="2"/>
  <c r="AH1799" i="2"/>
  <c r="AA1799" i="2" s="1"/>
  <c r="AE1799" i="2" s="1"/>
  <c r="AJ1799" i="2"/>
  <c r="AK1799" i="2"/>
  <c r="AJ1720" i="2"/>
  <c r="AI1720" i="2"/>
  <c r="AK1720" i="2"/>
  <c r="AI1830" i="2"/>
  <c r="AJ1830" i="2"/>
  <c r="AK1830" i="2"/>
  <c r="AI1679" i="2"/>
  <c r="AJ1679" i="2"/>
  <c r="AK1679" i="2"/>
  <c r="AJ1719" i="2"/>
  <c r="AI1719" i="2"/>
  <c r="AH1719" i="2"/>
  <c r="AA1719" i="2" s="1"/>
  <c r="AE1719" i="2" s="1"/>
  <c r="AK1719" i="2"/>
  <c r="AJ1743" i="2"/>
  <c r="AI1743" i="2"/>
  <c r="AK1743" i="2"/>
  <c r="AJ1777" i="2"/>
  <c r="AK1777" i="2"/>
  <c r="AI1777" i="2"/>
  <c r="AJ1801" i="2"/>
  <c r="AI1801" i="2"/>
  <c r="AK1801" i="2"/>
  <c r="BA62" i="2"/>
  <c r="BB62" i="2"/>
  <c r="AJ1702" i="2"/>
  <c r="AK1702" i="2"/>
  <c r="AI1702" i="2"/>
  <c r="AJ1726" i="2"/>
  <c r="AI1726" i="2"/>
  <c r="AK1726" i="2"/>
  <c r="AJ1750" i="2"/>
  <c r="AI1750" i="2"/>
  <c r="AK1750" i="2"/>
  <c r="AI1786" i="2"/>
  <c r="AH1786" i="2"/>
  <c r="AA1786" i="2" s="1"/>
  <c r="AE1786" i="2" s="1"/>
  <c r="AJ1786" i="2"/>
  <c r="AK1786" i="2"/>
  <c r="AI1802" i="2"/>
  <c r="AJ1802" i="2"/>
  <c r="AK1802" i="2"/>
  <c r="BA58" i="2"/>
  <c r="BB58" i="2"/>
  <c r="AJ1709" i="2"/>
  <c r="AI1709" i="2"/>
  <c r="AK1709" i="2"/>
  <c r="AJ1733" i="2"/>
  <c r="AI1733" i="2"/>
  <c r="AK1733" i="2"/>
  <c r="AI1795" i="2"/>
  <c r="AH1795" i="2"/>
  <c r="AA1795" i="2" s="1"/>
  <c r="AE1795" i="2" s="1"/>
  <c r="AJ1795" i="2"/>
  <c r="AK1795" i="2"/>
  <c r="AJ1692" i="2"/>
  <c r="AI1692" i="2"/>
  <c r="AK1692" i="2"/>
  <c r="AJ1732" i="2"/>
  <c r="AI1732" i="2"/>
  <c r="AK1732" i="2"/>
  <c r="AI1772" i="2"/>
  <c r="AJ1772" i="2"/>
  <c r="AK1772" i="2"/>
  <c r="AI1809" i="2"/>
  <c r="AJ1809" i="2"/>
  <c r="AK1809" i="2"/>
  <c r="AI1825" i="2"/>
  <c r="AJ1825" i="2"/>
  <c r="AK1825" i="2"/>
  <c r="AI1672" i="2"/>
  <c r="AJ1672" i="2"/>
  <c r="AK1672" i="2"/>
  <c r="BB81" i="2"/>
  <c r="BA81" i="2"/>
  <c r="AI1836" i="2"/>
  <c r="AJ1836" i="2"/>
  <c r="AK1836" i="2"/>
  <c r="AI1798" i="2"/>
  <c r="AJ1798" i="2"/>
  <c r="AK1798" i="2"/>
  <c r="AI1855" i="2"/>
  <c r="AJ1855" i="2"/>
  <c r="AK1855" i="2"/>
  <c r="AI1384" i="2"/>
  <c r="AJ1384" i="2"/>
  <c r="AK1384" i="2"/>
  <c r="AI1874" i="2"/>
  <c r="AJ1874" i="2"/>
  <c r="AK1874" i="2"/>
  <c r="AJ1730" i="2"/>
  <c r="AI1730" i="2"/>
  <c r="AK1730" i="2"/>
  <c r="AI1856" i="2"/>
  <c r="AJ1856" i="2"/>
  <c r="AK1856" i="2"/>
  <c r="BB75" i="2"/>
  <c r="BA75" i="2"/>
  <c r="AI964" i="2"/>
  <c r="AJ964" i="2"/>
  <c r="AK964" i="2"/>
  <c r="AI1040" i="2"/>
  <c r="AJ1040" i="2"/>
  <c r="AK1040" i="2"/>
  <c r="AI988" i="2"/>
  <c r="AJ988" i="2"/>
  <c r="AK988" i="2"/>
  <c r="AI1184" i="2"/>
  <c r="AJ1184" i="2"/>
  <c r="AK1184" i="2"/>
  <c r="AI1215" i="2"/>
  <c r="AJ1215" i="2"/>
  <c r="AK1215" i="2"/>
  <c r="AI1339" i="2"/>
  <c r="AJ1339" i="2"/>
  <c r="AK1339" i="2"/>
  <c r="AI1377" i="2"/>
  <c r="AJ1377" i="2"/>
  <c r="AK1377" i="2"/>
  <c r="AI1369" i="2"/>
  <c r="AJ1369" i="2"/>
  <c r="AK1369" i="2"/>
  <c r="AI1613" i="2"/>
  <c r="AJ1613" i="2"/>
  <c r="AK1613" i="2"/>
  <c r="AI1635" i="2"/>
  <c r="AH1635" i="2"/>
  <c r="AA1635" i="2" s="1"/>
  <c r="AE1635" i="2" s="1"/>
  <c r="AJ1635" i="2"/>
  <c r="AK1635" i="2"/>
  <c r="AJ1705" i="2"/>
  <c r="AI1705" i="2"/>
  <c r="AK1705" i="2"/>
  <c r="AJ1736" i="2"/>
  <c r="AI1736" i="2"/>
  <c r="AH1736" i="2"/>
  <c r="AA1736" i="2" s="1"/>
  <c r="AE1736" i="2" s="1"/>
  <c r="AK1736" i="2"/>
  <c r="AJ1734" i="2"/>
  <c r="AI1734" i="2"/>
  <c r="AK1734" i="2"/>
  <c r="AJ1746" i="2"/>
  <c r="AI1746" i="2"/>
  <c r="AK1746" i="2"/>
  <c r="AI1849" i="2"/>
  <c r="AJ1849" i="2"/>
  <c r="AH1849" i="2"/>
  <c r="AA1849" i="2" s="1"/>
  <c r="AE1849" i="2" s="1"/>
  <c r="AK1849" i="2"/>
  <c r="AI1940" i="2"/>
  <c r="AJ1940" i="2"/>
  <c r="AK1940" i="2"/>
  <c r="BA56" i="2"/>
  <c r="BB56" i="2"/>
  <c r="AC170" i="3"/>
  <c r="AC47" i="2"/>
  <c r="J47" i="2"/>
  <c r="AF47" i="2"/>
  <c r="AR43" i="2"/>
  <c r="AP43" i="2"/>
  <c r="AO43" i="2"/>
  <c r="AN43" i="2"/>
  <c r="AM43" i="2"/>
  <c r="AL43" i="2"/>
  <c r="AT43" i="2"/>
  <c r="AQ43" i="2"/>
  <c r="AS43" i="2"/>
  <c r="AT45" i="2"/>
  <c r="AS45" i="2"/>
  <c r="AR45" i="2"/>
  <c r="AQ45" i="2"/>
  <c r="AP45" i="2"/>
  <c r="AO45" i="2"/>
  <c r="AN45" i="2"/>
  <c r="AM45" i="2"/>
  <c r="AL45" i="2"/>
  <c r="AT60" i="2"/>
  <c r="AS60" i="2"/>
  <c r="AR60" i="2"/>
  <c r="AQ60" i="2"/>
  <c r="AP60" i="2"/>
  <c r="AO60" i="2"/>
  <c r="AN60" i="2"/>
  <c r="AM60" i="2"/>
  <c r="AL60" i="2"/>
  <c r="BK3" i="2"/>
  <c r="BJ3" i="2"/>
  <c r="BI3" i="2"/>
  <c r="BH3" i="2"/>
  <c r="BG3" i="2"/>
  <c r="BF3" i="2"/>
  <c r="BE3" i="2"/>
  <c r="BD3" i="2"/>
  <c r="BC3" i="2"/>
  <c r="J30" i="2"/>
  <c r="AC30" i="2"/>
  <c r="AF30" i="2"/>
  <c r="AT65" i="2"/>
  <c r="AS65" i="2"/>
  <c r="AR65" i="2"/>
  <c r="AQ65" i="2"/>
  <c r="AP65" i="2"/>
  <c r="AO65" i="2"/>
  <c r="AN65" i="2"/>
  <c r="AM65" i="2"/>
  <c r="AL65" i="2"/>
  <c r="AC64" i="2"/>
  <c r="AF64" i="2"/>
  <c r="J64" i="2"/>
  <c r="AT31" i="2"/>
  <c r="AS31" i="2"/>
  <c r="AR31" i="2"/>
  <c r="AQ31" i="2"/>
  <c r="AP31" i="2"/>
  <c r="AO31" i="2"/>
  <c r="AN31" i="2"/>
  <c r="AM31" i="2"/>
  <c r="AL31" i="2"/>
  <c r="J34" i="2"/>
  <c r="AC34" i="2"/>
  <c r="AF34" i="2"/>
  <c r="AT82" i="2"/>
  <c r="AS82" i="2"/>
  <c r="AR82" i="2"/>
  <c r="AQ82" i="2"/>
  <c r="AP82" i="2"/>
  <c r="AO82" i="2"/>
  <c r="AN82" i="2"/>
  <c r="AM82" i="2"/>
  <c r="AL82" i="2"/>
  <c r="AC104" i="2"/>
  <c r="AF104" i="2"/>
  <c r="J104" i="2"/>
  <c r="AS137" i="2"/>
  <c r="AR137" i="2"/>
  <c r="AQ137" i="2"/>
  <c r="AP137" i="2"/>
  <c r="AO137" i="2"/>
  <c r="AN137" i="2"/>
  <c r="AM137" i="2"/>
  <c r="AL137" i="2"/>
  <c r="AT137" i="2"/>
  <c r="AC142" i="2"/>
  <c r="AF142" i="2"/>
  <c r="K142" i="2"/>
  <c r="AF161" i="2"/>
  <c r="K161" i="2"/>
  <c r="AC161" i="2"/>
  <c r="K107" i="2"/>
  <c r="AC107" i="2"/>
  <c r="AF107" i="2"/>
  <c r="AF110" i="2"/>
  <c r="K110" i="2"/>
  <c r="AC110" i="2"/>
  <c r="AF156" i="2"/>
  <c r="K156" i="2"/>
  <c r="AC156" i="2"/>
  <c r="AI201" i="2"/>
  <c r="AJ201" i="2"/>
  <c r="AK201" i="2"/>
  <c r="AF98" i="2"/>
  <c r="J98" i="2"/>
  <c r="AC98" i="2"/>
  <c r="J84" i="2"/>
  <c r="AC84" i="2"/>
  <c r="AF84" i="2"/>
  <c r="AT168" i="2"/>
  <c r="AS168" i="2"/>
  <c r="AR168" i="2"/>
  <c r="AQ168" i="2"/>
  <c r="AP168" i="2"/>
  <c r="AO168" i="2"/>
  <c r="AN168" i="2"/>
  <c r="AM168" i="2"/>
  <c r="AL168" i="2"/>
  <c r="AF109" i="2"/>
  <c r="I109" i="2"/>
  <c r="AC109" i="2"/>
  <c r="K125" i="2"/>
  <c r="AC125" i="2"/>
  <c r="AF125" i="2"/>
  <c r="AI198" i="2"/>
  <c r="AJ198" i="2"/>
  <c r="AK198" i="2"/>
  <c r="AF178" i="2"/>
  <c r="K178" i="2"/>
  <c r="AC178" i="2"/>
  <c r="AI194" i="2"/>
  <c r="AJ194" i="2"/>
  <c r="AK194" i="2"/>
  <c r="AI301" i="2"/>
  <c r="AH301" i="2"/>
  <c r="AA301" i="2" s="1"/>
  <c r="AE301" i="2" s="1"/>
  <c r="AJ301" i="2"/>
  <c r="AK301" i="2"/>
  <c r="AI883" i="2"/>
  <c r="AJ883" i="2"/>
  <c r="AK883" i="2"/>
  <c r="AI948" i="2"/>
  <c r="AH948" i="2"/>
  <c r="AA948" i="2" s="1"/>
  <c r="AE948" i="2" s="1"/>
  <c r="AJ948" i="2"/>
  <c r="AK948" i="2"/>
  <c r="AI961" i="2"/>
  <c r="AJ961" i="2"/>
  <c r="AK961" i="2"/>
  <c r="AI874" i="2"/>
  <c r="AJ874" i="2"/>
  <c r="AK874" i="2"/>
  <c r="AI896" i="2"/>
  <c r="AJ896" i="2"/>
  <c r="AK896" i="2"/>
  <c r="AI944" i="2"/>
  <c r="AH944" i="2"/>
  <c r="AA944" i="2" s="1"/>
  <c r="AE944" i="2" s="1"/>
  <c r="AJ944" i="2"/>
  <c r="AK944" i="2"/>
  <c r="AI1030" i="2"/>
  <c r="AJ1030" i="2"/>
  <c r="AK1030" i="2"/>
  <c r="AI1038" i="2"/>
  <c r="AJ1038" i="2"/>
  <c r="AK1038" i="2"/>
  <c r="AI1045" i="2"/>
  <c r="AJ1045" i="2"/>
  <c r="AK1045" i="2"/>
  <c r="AI1060" i="2"/>
  <c r="AJ1060" i="2"/>
  <c r="AK1060" i="2"/>
  <c r="AI987" i="2"/>
  <c r="AJ987" i="2"/>
  <c r="AK987" i="2"/>
  <c r="AI1015" i="2"/>
  <c r="AJ1015" i="2"/>
  <c r="AK1015" i="2"/>
  <c r="AJ942" i="2"/>
  <c r="AI942" i="2"/>
  <c r="AH942" i="2"/>
  <c r="AA942" i="2" s="1"/>
  <c r="AE942" i="2" s="1"/>
  <c r="AK942" i="2"/>
  <c r="AI1051" i="2"/>
  <c r="AJ1051" i="2"/>
  <c r="AK1051" i="2"/>
  <c r="AI838" i="2"/>
  <c r="AH838" i="2"/>
  <c r="AA838" i="2" s="1"/>
  <c r="AE838" i="2" s="1"/>
  <c r="AJ838" i="2"/>
  <c r="AK838" i="2"/>
  <c r="AI833" i="2"/>
  <c r="AJ833" i="2"/>
  <c r="AK833" i="2"/>
  <c r="AI1168" i="2"/>
  <c r="AH1168" i="2"/>
  <c r="AA1168" i="2" s="1"/>
  <c r="AE1168" i="2" s="1"/>
  <c r="AJ1168" i="2"/>
  <c r="AK1168" i="2"/>
  <c r="AI1182" i="2"/>
  <c r="AJ1182" i="2"/>
  <c r="AK1182" i="2"/>
  <c r="AI1197" i="2"/>
  <c r="AH1197" i="2"/>
  <c r="AA1197" i="2" s="1"/>
  <c r="AE1197" i="2" s="1"/>
  <c r="AJ1197" i="2"/>
  <c r="AK1197" i="2"/>
  <c r="AI1205" i="2"/>
  <c r="AJ1205" i="2"/>
  <c r="AK1205" i="2"/>
  <c r="AI1213" i="2"/>
  <c r="AH1213" i="2"/>
  <c r="AA1213" i="2" s="1"/>
  <c r="AE1213" i="2" s="1"/>
  <c r="AJ1213" i="2"/>
  <c r="AK1213" i="2"/>
  <c r="AI1221" i="2"/>
  <c r="AJ1221" i="2"/>
  <c r="AK1221" i="2"/>
  <c r="AI1229" i="2"/>
  <c r="AH1229" i="2"/>
  <c r="AA1229" i="2" s="1"/>
  <c r="AE1229" i="2" s="1"/>
  <c r="AJ1229" i="2"/>
  <c r="AK1229" i="2"/>
  <c r="AI1245" i="2"/>
  <c r="AJ1245" i="2"/>
  <c r="AK1245" i="2"/>
  <c r="AI1261" i="2"/>
  <c r="AJ1261" i="2"/>
  <c r="AK1261" i="2"/>
  <c r="AI1277" i="2"/>
  <c r="AJ1277" i="2"/>
  <c r="AK1277" i="2"/>
  <c r="AI1293" i="2"/>
  <c r="AJ1293" i="2"/>
  <c r="AK1293" i="2"/>
  <c r="AI1208" i="2"/>
  <c r="AH1208" i="2"/>
  <c r="AA1208" i="2" s="1"/>
  <c r="AE1208" i="2" s="1"/>
  <c r="AJ1208" i="2"/>
  <c r="AK1208" i="2"/>
  <c r="AI1296" i="2"/>
  <c r="AJ1296" i="2"/>
  <c r="AK1296" i="2"/>
  <c r="AI1284" i="2"/>
  <c r="AH1284" i="2"/>
  <c r="AA1284" i="2" s="1"/>
  <c r="AE1284" i="2" s="1"/>
  <c r="AK1284" i="2"/>
  <c r="AJ1284" i="2"/>
  <c r="AI1159" i="2"/>
  <c r="AJ1159" i="2"/>
  <c r="AK1159" i="2"/>
  <c r="AI1302" i="2"/>
  <c r="AJ1302" i="2"/>
  <c r="AK1302" i="2"/>
  <c r="AI1342" i="2"/>
  <c r="AH1342" i="2"/>
  <c r="AA1342" i="2" s="1"/>
  <c r="AE1342" i="2" s="1"/>
  <c r="AJ1342" i="2"/>
  <c r="AK1342" i="2"/>
  <c r="AI1381" i="2"/>
  <c r="AH1381" i="2"/>
  <c r="AA1381" i="2" s="1"/>
  <c r="AE1381" i="2" s="1"/>
  <c r="AJ1381" i="2"/>
  <c r="AK1381" i="2"/>
  <c r="AI1429" i="2"/>
  <c r="AJ1429" i="2"/>
  <c r="AK1429" i="2"/>
  <c r="AI1325" i="2"/>
  <c r="AJ1325" i="2"/>
  <c r="AK1325" i="2"/>
  <c r="AI1340" i="2"/>
  <c r="AJ1340" i="2"/>
  <c r="AK1340" i="2"/>
  <c r="AI1391" i="2"/>
  <c r="AJ1391" i="2"/>
  <c r="AK1391" i="2"/>
  <c r="AI1435" i="2"/>
  <c r="AH1435" i="2"/>
  <c r="AA1435" i="2" s="1"/>
  <c r="AE1435" i="2" s="1"/>
  <c r="AJ1435" i="2"/>
  <c r="AK1435" i="2"/>
  <c r="AI1447" i="2"/>
  <c r="AJ1447" i="2"/>
  <c r="AK1447" i="2"/>
  <c r="AI1354" i="2"/>
  <c r="AJ1354" i="2"/>
  <c r="AK1354" i="2"/>
  <c r="AI1372" i="2"/>
  <c r="AH1372" i="2"/>
  <c r="AA1372" i="2" s="1"/>
  <c r="AE1372" i="2" s="1"/>
  <c r="AJ1372" i="2"/>
  <c r="AK1372" i="2"/>
  <c r="AI1329" i="2"/>
  <c r="AJ1329" i="2"/>
  <c r="AK1329" i="2"/>
  <c r="AI1169" i="2"/>
  <c r="AJ1169" i="2"/>
  <c r="AK1169" i="2"/>
  <c r="AI1312" i="2"/>
  <c r="AJ1312" i="2"/>
  <c r="AK1312" i="2"/>
  <c r="AI1344" i="2"/>
  <c r="AJ1344" i="2"/>
  <c r="AK1344" i="2"/>
  <c r="AI1374" i="2"/>
  <c r="AJ1374" i="2"/>
  <c r="AK1374" i="2"/>
  <c r="AI1382" i="2"/>
  <c r="AJ1382" i="2"/>
  <c r="AK1382" i="2"/>
  <c r="AI1311" i="2"/>
  <c r="AJ1311" i="2"/>
  <c r="AK1311" i="2"/>
  <c r="AI1571" i="2"/>
  <c r="AH1571" i="2"/>
  <c r="AA1571" i="2" s="1"/>
  <c r="AE1571" i="2" s="1"/>
  <c r="AJ1571" i="2"/>
  <c r="AK1571" i="2"/>
  <c r="AI1587" i="2"/>
  <c r="AJ1587" i="2"/>
  <c r="AK1587" i="2"/>
  <c r="AI1603" i="2"/>
  <c r="AH1603" i="2"/>
  <c r="AA1603" i="2" s="1"/>
  <c r="AE1603" i="2" s="1"/>
  <c r="AJ1603" i="2"/>
  <c r="AK1603" i="2"/>
  <c r="AI1619" i="2"/>
  <c r="AJ1619" i="2"/>
  <c r="AK1619" i="2"/>
  <c r="AI1165" i="2"/>
  <c r="AJ1165" i="2"/>
  <c r="AK1165" i="2"/>
  <c r="AI1444" i="2"/>
  <c r="AH1444" i="2"/>
  <c r="AA1444" i="2" s="1"/>
  <c r="AE1444" i="2" s="1"/>
  <c r="AJ1444" i="2"/>
  <c r="AK1444" i="2"/>
  <c r="AI1631" i="2"/>
  <c r="AJ1631" i="2"/>
  <c r="AK1631" i="2"/>
  <c r="AI1647" i="2"/>
  <c r="AJ1647" i="2"/>
  <c r="AK1647" i="2"/>
  <c r="AI1357" i="2"/>
  <c r="AJ1357" i="2"/>
  <c r="AK1357" i="2"/>
  <c r="AI1575" i="2"/>
  <c r="AJ1575" i="2"/>
  <c r="AK1575" i="2"/>
  <c r="AI1607" i="2"/>
  <c r="AJ1607" i="2"/>
  <c r="AK1607" i="2"/>
  <c r="AI1588" i="2"/>
  <c r="AJ1588" i="2"/>
  <c r="AK1588" i="2"/>
  <c r="AI1652" i="2"/>
  <c r="AJ1652" i="2"/>
  <c r="AK1652" i="2"/>
  <c r="AI1569" i="2"/>
  <c r="AJ1569" i="2"/>
  <c r="AK1569" i="2"/>
  <c r="AI1633" i="2"/>
  <c r="AJ1633" i="2"/>
  <c r="AK1633" i="2"/>
  <c r="AI1456" i="2"/>
  <c r="AJ1456" i="2"/>
  <c r="AK1456" i="2"/>
  <c r="AI1557" i="2"/>
  <c r="AJ1557" i="2"/>
  <c r="AK1557" i="2"/>
  <c r="AI1669" i="2"/>
  <c r="AJ1669" i="2"/>
  <c r="AK1669" i="2"/>
  <c r="AI1682" i="2"/>
  <c r="AJ1682" i="2"/>
  <c r="AK1682" i="2"/>
  <c r="AJ1703" i="2"/>
  <c r="AI1703" i="2"/>
  <c r="AH1703" i="2"/>
  <c r="AA1703" i="2" s="1"/>
  <c r="AE1703" i="2" s="1"/>
  <c r="AK1703" i="2"/>
  <c r="AJ1727" i="2"/>
  <c r="AI1727" i="2"/>
  <c r="AH1727" i="2"/>
  <c r="AA1727" i="2" s="1"/>
  <c r="AE1727" i="2" s="1"/>
  <c r="AK1727" i="2"/>
  <c r="BA66" i="2"/>
  <c r="BB66" i="2"/>
  <c r="AI1643" i="2"/>
  <c r="AH1643" i="2"/>
  <c r="AA1643" i="2" s="1"/>
  <c r="AE1643" i="2" s="1"/>
  <c r="AJ1643" i="2"/>
  <c r="AK1643" i="2"/>
  <c r="AI1676" i="2"/>
  <c r="AJ1676" i="2"/>
  <c r="AK1676" i="2"/>
  <c r="AJ1710" i="2"/>
  <c r="AI1710" i="2"/>
  <c r="AK1710" i="2"/>
  <c r="BA34" i="2"/>
  <c r="BB34" i="2"/>
  <c r="BB64" i="2"/>
  <c r="BA64" i="2"/>
  <c r="AI1565" i="2"/>
  <c r="AH1565" i="2"/>
  <c r="AA1565" i="2" s="1"/>
  <c r="AE1565" i="2" s="1"/>
  <c r="AJ1565" i="2"/>
  <c r="AK1565" i="2"/>
  <c r="AI1673" i="2"/>
  <c r="AJ1673" i="2"/>
  <c r="AK1673" i="2"/>
  <c r="AJ1693" i="2"/>
  <c r="AI1693" i="2"/>
  <c r="AK1693" i="2"/>
  <c r="AJ1717" i="2"/>
  <c r="AI1717" i="2"/>
  <c r="AK1717" i="2"/>
  <c r="AI1763" i="2"/>
  <c r="AJ1763" i="2"/>
  <c r="AK1763" i="2"/>
  <c r="AJ1700" i="2"/>
  <c r="AI1700" i="2"/>
  <c r="AK1700" i="2"/>
  <c r="AJ1740" i="2"/>
  <c r="AI1740" i="2"/>
  <c r="AH1740" i="2"/>
  <c r="AA1740" i="2" s="1"/>
  <c r="AE1740" i="2" s="1"/>
  <c r="AK1740" i="2"/>
  <c r="AI1780" i="2"/>
  <c r="AH1780" i="2"/>
  <c r="AA1780" i="2" s="1"/>
  <c r="AE1780" i="2" s="1"/>
  <c r="AJ1780" i="2"/>
  <c r="AK1780" i="2"/>
  <c r="AI1811" i="2"/>
  <c r="AJ1811" i="2"/>
  <c r="AK1811" i="2"/>
  <c r="AI1827" i="2"/>
  <c r="AJ1827" i="2"/>
  <c r="AK1827" i="2"/>
  <c r="BA70" i="2"/>
  <c r="BB70" i="2"/>
  <c r="AI1659" i="2"/>
  <c r="AJ1659" i="2"/>
  <c r="AK1659" i="2"/>
  <c r="AI1773" i="2"/>
  <c r="AJ1773" i="2"/>
  <c r="AK1773" i="2"/>
  <c r="AI1805" i="2"/>
  <c r="AH1805" i="2"/>
  <c r="AA1805" i="2" s="1"/>
  <c r="AE1805" i="2" s="1"/>
  <c r="AJ1805" i="2"/>
  <c r="AK1805" i="2"/>
  <c r="BA24" i="2"/>
  <c r="BB24" i="2"/>
  <c r="BA65" i="2"/>
  <c r="BB65" i="2"/>
  <c r="AI1854" i="2"/>
  <c r="AJ1854" i="2"/>
  <c r="AK1854" i="2"/>
  <c r="AI1910" i="2"/>
  <c r="AH1910" i="2"/>
  <c r="AA1910" i="2" s="1"/>
  <c r="AE1910" i="2" s="1"/>
  <c r="AJ1910" i="2"/>
  <c r="AK1910" i="2"/>
  <c r="AI1841" i="2"/>
  <c r="AH1841" i="2"/>
  <c r="AA1841" i="2" s="1"/>
  <c r="AE1841" i="2" s="1"/>
  <c r="AJ1841" i="2"/>
  <c r="AK1841" i="2"/>
  <c r="AI1881" i="2"/>
  <c r="AJ1881" i="2"/>
  <c r="AK1881" i="2"/>
  <c r="AI1929" i="2"/>
  <c r="AJ1929" i="2"/>
  <c r="AK1929" i="2"/>
  <c r="AI1844" i="2"/>
  <c r="AJ1844" i="2"/>
  <c r="AK1844" i="2"/>
  <c r="AI1884" i="2"/>
  <c r="AJ1884" i="2"/>
  <c r="AK1884" i="2"/>
  <c r="BA67" i="2"/>
  <c r="BB67" i="2"/>
  <c r="AI1867" i="2"/>
  <c r="AJ1867" i="2"/>
  <c r="AK1867" i="2"/>
  <c r="AI1863" i="2"/>
  <c r="AJ1863" i="2"/>
  <c r="AK1863" i="2"/>
  <c r="AI1903" i="2"/>
  <c r="AJ1903" i="2"/>
  <c r="AK1903" i="2"/>
  <c r="AI1891" i="2"/>
  <c r="AJ1891" i="2"/>
  <c r="AK1891" i="2"/>
  <c r="AI1850" i="2"/>
  <c r="AH1850" i="2"/>
  <c r="AA1850" i="2" s="1"/>
  <c r="AE1850" i="2" s="1"/>
  <c r="AJ1850" i="2"/>
  <c r="AK1850" i="2"/>
  <c r="AI1882" i="2"/>
  <c r="AJ1882" i="2"/>
  <c r="AK1882" i="2"/>
  <c r="AI1922" i="2"/>
  <c r="AH1922" i="2"/>
  <c r="AA1922" i="2" s="1"/>
  <c r="AE1922" i="2" s="1"/>
  <c r="AJ1922" i="2"/>
  <c r="AK1922" i="2"/>
  <c r="AI1782" i="2"/>
  <c r="AJ1782" i="2"/>
  <c r="AK1782" i="2"/>
  <c r="AI1885" i="2"/>
  <c r="AJ1885" i="2"/>
  <c r="AK1885" i="2"/>
  <c r="AI1925" i="2"/>
  <c r="AJ1925" i="2"/>
  <c r="AK1925" i="2"/>
  <c r="AI1774" i="2"/>
  <c r="AJ1774" i="2"/>
  <c r="AK1774" i="2"/>
  <c r="AI1864" i="2"/>
  <c r="AJ1864" i="2"/>
  <c r="AK1864" i="2"/>
  <c r="AI1904" i="2"/>
  <c r="AJ1904" i="2"/>
  <c r="AK1904" i="2"/>
  <c r="AI1835" i="2"/>
  <c r="AH1835" i="2"/>
  <c r="AA1835" i="2" s="1"/>
  <c r="AE1835" i="2" s="1"/>
  <c r="AJ1835" i="2"/>
  <c r="AK1835" i="2"/>
  <c r="AJ401" i="2"/>
  <c r="AI401" i="2"/>
  <c r="AK401" i="2"/>
  <c r="AI925" i="2"/>
  <c r="AJ925" i="2"/>
  <c r="AK925" i="2"/>
  <c r="AI1048" i="2"/>
  <c r="AJ1048" i="2"/>
  <c r="AK1048" i="2"/>
  <c r="AI991" i="2"/>
  <c r="AJ991" i="2"/>
  <c r="AK991" i="2"/>
  <c r="AI853" i="2"/>
  <c r="AH853" i="2"/>
  <c r="AA853" i="2" s="1"/>
  <c r="AE853" i="2" s="1"/>
  <c r="AJ853" i="2"/>
  <c r="AK853" i="2"/>
  <c r="AI854" i="2"/>
  <c r="AH854" i="2"/>
  <c r="AA854" i="2" s="1"/>
  <c r="AE854" i="2" s="1"/>
  <c r="AJ854" i="2"/>
  <c r="AK854" i="2"/>
  <c r="AI1265" i="2"/>
  <c r="AJ1265" i="2"/>
  <c r="AK1265" i="2"/>
  <c r="AI1403" i="2"/>
  <c r="AJ1403" i="2"/>
  <c r="AK1403" i="2"/>
  <c r="AI1330" i="2"/>
  <c r="AJ1330" i="2"/>
  <c r="AK1330" i="2"/>
  <c r="AI1581" i="2"/>
  <c r="AJ1581" i="2"/>
  <c r="AK1581" i="2"/>
  <c r="AI1452" i="2"/>
  <c r="AJ1452" i="2"/>
  <c r="AK1452" i="2"/>
  <c r="AI1410" i="2"/>
  <c r="AJ1410" i="2"/>
  <c r="AK1410" i="2"/>
  <c r="AI1776" i="2"/>
  <c r="AH1776" i="2"/>
  <c r="AA1776" i="2" s="1"/>
  <c r="AE1776" i="2" s="1"/>
  <c r="AK1776" i="2"/>
  <c r="AJ1776" i="2"/>
  <c r="AJ1785" i="2"/>
  <c r="AK1785" i="2"/>
  <c r="AI1785" i="2"/>
  <c r="AI1815" i="2"/>
  <c r="AH1815" i="2"/>
  <c r="AA1815" i="2" s="1"/>
  <c r="AE1815" i="2" s="1"/>
  <c r="AJ1815" i="2"/>
  <c r="AK1815" i="2"/>
  <c r="AI1889" i="2"/>
  <c r="AJ1889" i="2"/>
  <c r="AK1889" i="2"/>
  <c r="AI1852" i="2"/>
  <c r="AJ1852" i="2"/>
  <c r="AK1852" i="2"/>
  <c r="AI1871" i="2"/>
  <c r="AH1871" i="2"/>
  <c r="AA1871" i="2" s="1"/>
  <c r="AE1871" i="2" s="1"/>
  <c r="AJ1871" i="2"/>
  <c r="AK1871" i="2"/>
  <c r="AI1890" i="2"/>
  <c r="AH1890" i="2"/>
  <c r="AA1890" i="2" s="1"/>
  <c r="AE1890" i="2" s="1"/>
  <c r="AJ1890" i="2"/>
  <c r="AK1890" i="2"/>
  <c r="AI1915" i="2"/>
  <c r="AJ1915" i="2"/>
  <c r="AK1915" i="2"/>
  <c r="J24" i="3"/>
  <c r="AT48" i="2"/>
  <c r="AS48" i="2"/>
  <c r="AR48" i="2"/>
  <c r="AQ48" i="2"/>
  <c r="AP48" i="2"/>
  <c r="AO48" i="2"/>
  <c r="AN48" i="2"/>
  <c r="AM48" i="2"/>
  <c r="AL48" i="2"/>
  <c r="AT35" i="2"/>
  <c r="AS35" i="2"/>
  <c r="AR35" i="2"/>
  <c r="AQ35" i="2"/>
  <c r="AP35" i="2"/>
  <c r="AO35" i="2"/>
  <c r="AN35" i="2"/>
  <c r="AM35" i="2"/>
  <c r="AL35" i="2"/>
  <c r="AT37" i="2"/>
  <c r="AS37" i="2"/>
  <c r="AR37" i="2"/>
  <c r="AQ37" i="2"/>
  <c r="AP37" i="2"/>
  <c r="AO37" i="2"/>
  <c r="AN37" i="2"/>
  <c r="AM37" i="2"/>
  <c r="AL37" i="2"/>
  <c r="AR52" i="2"/>
  <c r="AQ52" i="2"/>
  <c r="AP52" i="2"/>
  <c r="AO52" i="2"/>
  <c r="AN52" i="2"/>
  <c r="AM52" i="2"/>
  <c r="AL52" i="2"/>
  <c r="AT52" i="2"/>
  <c r="AS52" i="2"/>
  <c r="BJ2" i="2"/>
  <c r="BI2" i="2"/>
  <c r="BH2" i="2"/>
  <c r="BG2" i="2"/>
  <c r="BF2" i="2"/>
  <c r="BE2" i="2"/>
  <c r="BD2" i="2"/>
  <c r="BC2" i="2"/>
  <c r="BK2" i="2"/>
  <c r="AC52" i="2"/>
  <c r="AF52" i="2"/>
  <c r="J52" i="2"/>
  <c r="AT64" i="2"/>
  <c r="AS64" i="2"/>
  <c r="AR64" i="2"/>
  <c r="AQ64" i="2"/>
  <c r="AP64" i="2"/>
  <c r="AO64" i="2"/>
  <c r="AN64" i="2"/>
  <c r="AM64" i="2"/>
  <c r="AL64" i="2"/>
  <c r="BK8" i="2"/>
  <c r="BJ8" i="2"/>
  <c r="BI8" i="2"/>
  <c r="BH8" i="2"/>
  <c r="BG8" i="2"/>
  <c r="BF8" i="2"/>
  <c r="BE8" i="2"/>
  <c r="BD8" i="2"/>
  <c r="BC8" i="2"/>
  <c r="K137" i="2"/>
  <c r="AC137" i="2"/>
  <c r="AF137" i="2"/>
  <c r="AS143" i="2"/>
  <c r="AR143" i="2"/>
  <c r="AQ143" i="2"/>
  <c r="AP143" i="2"/>
  <c r="AO143" i="2"/>
  <c r="AN143" i="2"/>
  <c r="AM143" i="2"/>
  <c r="AL143" i="2"/>
  <c r="AT143" i="2"/>
  <c r="AT96" i="2"/>
  <c r="AS96" i="2"/>
  <c r="AR96" i="2"/>
  <c r="AQ96" i="2"/>
  <c r="AP96" i="2"/>
  <c r="AO96" i="2"/>
  <c r="AN96" i="2"/>
  <c r="AM96" i="2"/>
  <c r="AL96" i="2"/>
  <c r="AF131" i="2"/>
  <c r="K131" i="2"/>
  <c r="AC131" i="2"/>
  <c r="J58" i="2"/>
  <c r="AF58" i="2"/>
  <c r="AC58" i="2"/>
  <c r="AF118" i="2"/>
  <c r="K118" i="2"/>
  <c r="AC118" i="2"/>
  <c r="AT185" i="2"/>
  <c r="AS185" i="2"/>
  <c r="AR185" i="2"/>
  <c r="AQ185" i="2"/>
  <c r="AP185" i="2"/>
  <c r="AO185" i="2"/>
  <c r="AN185" i="2"/>
  <c r="AM185" i="2"/>
  <c r="AL185" i="2"/>
  <c r="AF95" i="2"/>
  <c r="J95" i="2"/>
  <c r="AC95" i="2"/>
  <c r="AC122" i="2"/>
  <c r="AF122" i="2"/>
  <c r="I122" i="2"/>
  <c r="AC102" i="2"/>
  <c r="AF102" i="2"/>
  <c r="J102" i="2"/>
  <c r="AC60" i="2"/>
  <c r="AF60" i="2"/>
  <c r="J60" i="2"/>
  <c r="AT98" i="2"/>
  <c r="AS98" i="2"/>
  <c r="AR98" i="2"/>
  <c r="AQ98" i="2"/>
  <c r="AP98" i="2"/>
  <c r="AO98" i="2"/>
  <c r="AN98" i="2"/>
  <c r="AM98" i="2"/>
  <c r="AL98" i="2"/>
  <c r="AT84" i="2"/>
  <c r="AS84" i="2"/>
  <c r="AR84" i="2"/>
  <c r="AQ84" i="2"/>
  <c r="AP84" i="2"/>
  <c r="AO84" i="2"/>
  <c r="AN84" i="2"/>
  <c r="AM84" i="2"/>
  <c r="AL84" i="2"/>
  <c r="AT144" i="2"/>
  <c r="AS144" i="2"/>
  <c r="AR144" i="2"/>
  <c r="AQ144" i="2"/>
  <c r="AP144" i="2"/>
  <c r="AO144" i="2"/>
  <c r="AN144" i="2"/>
  <c r="AM144" i="2"/>
  <c r="AL144" i="2"/>
  <c r="AT170" i="2"/>
  <c r="AS170" i="2"/>
  <c r="AR170" i="2"/>
  <c r="AQ170" i="2"/>
  <c r="AP170" i="2"/>
  <c r="AO170" i="2"/>
  <c r="AN170" i="2"/>
  <c r="AM170" i="2"/>
  <c r="AL170" i="2"/>
  <c r="AT109" i="2"/>
  <c r="AS109" i="2"/>
  <c r="AR109" i="2"/>
  <c r="AQ109" i="2"/>
  <c r="AP109" i="2"/>
  <c r="AO109" i="2"/>
  <c r="AN109" i="2"/>
  <c r="AM109" i="2"/>
  <c r="AL109" i="2"/>
  <c r="AT155" i="2"/>
  <c r="AS155" i="2"/>
  <c r="AR155" i="2"/>
  <c r="AQ155" i="2"/>
  <c r="AP155" i="2"/>
  <c r="AO155" i="2"/>
  <c r="AN155" i="2"/>
  <c r="AM155" i="2"/>
  <c r="AL155" i="2"/>
  <c r="K147" i="2"/>
  <c r="AF147" i="2"/>
  <c r="AC147" i="2"/>
  <c r="AT182" i="2"/>
  <c r="AS182" i="2"/>
  <c r="AR182" i="2"/>
  <c r="AQ182" i="2"/>
  <c r="AP182" i="2"/>
  <c r="AO182" i="2"/>
  <c r="AN182" i="2"/>
  <c r="AM182" i="2"/>
  <c r="AL182" i="2"/>
  <c r="AT125" i="2"/>
  <c r="AS125" i="2"/>
  <c r="AR125" i="2"/>
  <c r="AQ125" i="2"/>
  <c r="AP125" i="2"/>
  <c r="AO125" i="2"/>
  <c r="AN125" i="2"/>
  <c r="AM125" i="2"/>
  <c r="AL125" i="2"/>
  <c r="AT178" i="2"/>
  <c r="AS178" i="2"/>
  <c r="AR178" i="2"/>
  <c r="AQ178" i="2"/>
  <c r="AP178" i="2"/>
  <c r="AO178" i="2"/>
  <c r="AN178" i="2"/>
  <c r="AM178" i="2"/>
  <c r="AL178" i="2"/>
  <c r="AF187" i="2"/>
  <c r="K187" i="2"/>
  <c r="AC187" i="2"/>
  <c r="AI898" i="2"/>
  <c r="AJ898" i="2"/>
  <c r="AK898" i="2"/>
  <c r="AI924" i="2"/>
  <c r="AH924" i="2"/>
  <c r="AA924" i="2" s="1"/>
  <c r="AE924" i="2" s="1"/>
  <c r="AJ924" i="2"/>
  <c r="AK924" i="2"/>
  <c r="AI1039" i="2"/>
  <c r="AJ1039" i="2"/>
  <c r="AK1039" i="2"/>
  <c r="AI1180" i="2"/>
  <c r="AJ1180" i="2"/>
  <c r="AK1180" i="2"/>
  <c r="AI1162" i="2"/>
  <c r="AJ1162" i="2"/>
  <c r="AK1162" i="2"/>
  <c r="AI1194" i="2"/>
  <c r="AJ1194" i="2"/>
  <c r="AK1194" i="2"/>
  <c r="AI1074" i="2"/>
  <c r="AJ1074" i="2"/>
  <c r="AK1074" i="2"/>
  <c r="AI1090" i="2"/>
  <c r="AH1090" i="2"/>
  <c r="AA1090" i="2" s="1"/>
  <c r="AE1090" i="2" s="1"/>
  <c r="AJ1090" i="2"/>
  <c r="AK1090" i="2"/>
  <c r="AI1111" i="2"/>
  <c r="AJ1111" i="2"/>
  <c r="AK1111" i="2"/>
  <c r="AI1171" i="2"/>
  <c r="AH1171" i="2"/>
  <c r="AA1171" i="2" s="1"/>
  <c r="AE1171" i="2" s="1"/>
  <c r="AJ1171" i="2"/>
  <c r="AK1171" i="2"/>
  <c r="AI1231" i="2"/>
  <c r="AJ1231" i="2"/>
  <c r="AK1231" i="2"/>
  <c r="AI1247" i="2"/>
  <c r="AJ1247" i="2"/>
  <c r="AH1247" i="2"/>
  <c r="AA1247" i="2" s="1"/>
  <c r="AE1247" i="2" s="1"/>
  <c r="AK1247" i="2"/>
  <c r="AI1263" i="2"/>
  <c r="AJ1263" i="2"/>
  <c r="AK1263" i="2"/>
  <c r="AI1279" i="2"/>
  <c r="AJ1279" i="2"/>
  <c r="AK1279" i="2"/>
  <c r="AI1295" i="2"/>
  <c r="AJ1295" i="2"/>
  <c r="AK1295" i="2"/>
  <c r="AI1017" i="2"/>
  <c r="AJ1017" i="2"/>
  <c r="AK1017" i="2"/>
  <c r="AI1188" i="2"/>
  <c r="AJ1188" i="2"/>
  <c r="AK1188" i="2"/>
  <c r="AI1210" i="2"/>
  <c r="AJ1210" i="2"/>
  <c r="AK1210" i="2"/>
  <c r="AI1161" i="2"/>
  <c r="AJ1161" i="2"/>
  <c r="AK1161" i="2"/>
  <c r="AI1310" i="2"/>
  <c r="AH1310" i="2"/>
  <c r="AA1310" i="2" s="1"/>
  <c r="AE1310" i="2" s="1"/>
  <c r="AJ1310" i="2"/>
  <c r="AK1310" i="2"/>
  <c r="AI1308" i="2"/>
  <c r="AJ1308" i="2"/>
  <c r="AK1308" i="2"/>
  <c r="AI1363" i="2"/>
  <c r="AJ1363" i="2"/>
  <c r="AK1363" i="2"/>
  <c r="AI1383" i="2"/>
  <c r="AJ1383" i="2"/>
  <c r="AK1383" i="2"/>
  <c r="AI1423" i="2"/>
  <c r="AH1423" i="2"/>
  <c r="AA1423" i="2" s="1"/>
  <c r="AE1423" i="2" s="1"/>
  <c r="AJ1423" i="2"/>
  <c r="AK1423" i="2"/>
  <c r="AI1459" i="2"/>
  <c r="AJ1459" i="2"/>
  <c r="AK1459" i="2"/>
  <c r="AI1306" i="2"/>
  <c r="AJ1306" i="2"/>
  <c r="AK1306" i="2"/>
  <c r="AI1337" i="2"/>
  <c r="AJ1337" i="2"/>
  <c r="AK1337" i="2"/>
  <c r="AI1495" i="2"/>
  <c r="AH1495" i="2"/>
  <c r="AA1495" i="2" s="1"/>
  <c r="AE1495" i="2" s="1"/>
  <c r="AJ1495" i="2"/>
  <c r="AK1495" i="2"/>
  <c r="AI1546" i="2"/>
  <c r="AJ1546" i="2"/>
  <c r="AK1546" i="2"/>
  <c r="AI1528" i="2"/>
  <c r="AJ1528" i="2"/>
  <c r="AK1528" i="2"/>
  <c r="AI1431" i="2"/>
  <c r="AJ1431" i="2"/>
  <c r="AK1431" i="2"/>
  <c r="AI1544" i="2"/>
  <c r="AJ1544" i="2"/>
  <c r="AK1544" i="2"/>
  <c r="AI1450" i="2"/>
  <c r="AH1450" i="2"/>
  <c r="AA1450" i="2" s="1"/>
  <c r="AE1450" i="2" s="1"/>
  <c r="AJ1450" i="2"/>
  <c r="AK1450" i="2"/>
  <c r="AI1552" i="2"/>
  <c r="AJ1552" i="2"/>
  <c r="AK1552" i="2"/>
  <c r="AI1767" i="2"/>
  <c r="AH1767" i="2"/>
  <c r="AA1767" i="2" s="1"/>
  <c r="AE1767" i="2" s="1"/>
  <c r="AJ1767" i="2"/>
  <c r="AK1767" i="2"/>
  <c r="AJ1688" i="2"/>
  <c r="AI1688" i="2"/>
  <c r="AK1688" i="2"/>
  <c r="AJ1728" i="2"/>
  <c r="AI1728" i="2"/>
  <c r="AK1728" i="2"/>
  <c r="AI1820" i="2"/>
  <c r="AJ1820" i="2"/>
  <c r="AK1820" i="2"/>
  <c r="BB68" i="2"/>
  <c r="BA68" i="2"/>
  <c r="AI1762" i="2"/>
  <c r="AJ1762" i="2"/>
  <c r="AK1762" i="2"/>
  <c r="AI1810" i="2"/>
  <c r="AH1810" i="2"/>
  <c r="AA1810" i="2" s="1"/>
  <c r="AE1810" i="2" s="1"/>
  <c r="AJ1810" i="2"/>
  <c r="AK1810" i="2"/>
  <c r="BA36" i="2"/>
  <c r="BB36" i="2"/>
  <c r="AI1803" i="2"/>
  <c r="AH1803" i="2"/>
  <c r="AA1803" i="2" s="1"/>
  <c r="AE1803" i="2" s="1"/>
  <c r="AJ1803" i="2"/>
  <c r="AK1803" i="2"/>
  <c r="AI1662" i="2"/>
  <c r="AJ1662" i="2"/>
  <c r="AK1662" i="2"/>
  <c r="AI1813" i="2"/>
  <c r="AJ1813" i="2"/>
  <c r="AK1813" i="2"/>
  <c r="AI1829" i="2"/>
  <c r="AH1829" i="2"/>
  <c r="AA1829" i="2" s="1"/>
  <c r="AE1829" i="2" s="1"/>
  <c r="AJ1829" i="2"/>
  <c r="AK1829" i="2"/>
  <c r="BA28" i="2"/>
  <c r="BB28" i="2"/>
  <c r="AI1878" i="2"/>
  <c r="AH1878" i="2"/>
  <c r="AA1878" i="2" s="1"/>
  <c r="AE1878" i="2" s="1"/>
  <c r="AJ1878" i="2"/>
  <c r="AK1878" i="2"/>
  <c r="BB80" i="2"/>
  <c r="BA80" i="2"/>
  <c r="AI1853" i="2"/>
  <c r="AJ1853" i="2"/>
  <c r="AK1853" i="2"/>
  <c r="AI1933" i="2"/>
  <c r="AH1933" i="2"/>
  <c r="AA1933" i="2" s="1"/>
  <c r="AE1933" i="2" s="1"/>
  <c r="AJ1933" i="2"/>
  <c r="AK1933" i="2"/>
  <c r="AI1875" i="2"/>
  <c r="AJ1875" i="2"/>
  <c r="AK1875" i="2"/>
  <c r="AI1130" i="2"/>
  <c r="AJ1130" i="2"/>
  <c r="AK1130" i="2"/>
  <c r="AI1140" i="2"/>
  <c r="AJ1140" i="2"/>
  <c r="AK1140" i="2"/>
  <c r="AI1076" i="2"/>
  <c r="AJ1076" i="2"/>
  <c r="AK1076" i="2"/>
  <c r="AI1092" i="2"/>
  <c r="AJ1092" i="2"/>
  <c r="AK1092" i="2"/>
  <c r="AI1141" i="2"/>
  <c r="AJ1141" i="2"/>
  <c r="AH1141" i="2"/>
  <c r="AA1141" i="2" s="1"/>
  <c r="AE1141" i="2" s="1"/>
  <c r="AK1141" i="2"/>
  <c r="AI1126" i="2"/>
  <c r="AJ1126" i="2"/>
  <c r="AK1126" i="2"/>
  <c r="AI1153" i="2"/>
  <c r="AH1153" i="2"/>
  <c r="AA1153" i="2" s="1"/>
  <c r="AE1153" i="2" s="1"/>
  <c r="AJ1153" i="2"/>
  <c r="AK1153" i="2"/>
  <c r="AI1501" i="2"/>
  <c r="AJ1501" i="2"/>
  <c r="AK1501" i="2"/>
  <c r="AI1536" i="2"/>
  <c r="AJ1536" i="2"/>
  <c r="AK1536" i="2"/>
  <c r="AI1472" i="2"/>
  <c r="AJ1472" i="2"/>
  <c r="AK1472" i="2"/>
  <c r="AI1533" i="2"/>
  <c r="AJ1533" i="2"/>
  <c r="AK1533" i="2"/>
  <c r="AI1513" i="2"/>
  <c r="AJ1513" i="2"/>
  <c r="AK1513" i="2"/>
  <c r="AI1514" i="2"/>
  <c r="AH1514" i="2"/>
  <c r="AA1514" i="2" s="1"/>
  <c r="AE1514" i="2" s="1"/>
  <c r="AJ1514" i="2"/>
  <c r="AK1514" i="2"/>
  <c r="AI1475" i="2"/>
  <c r="AJ1475" i="2"/>
  <c r="AK1475" i="2"/>
  <c r="AI1497" i="2"/>
  <c r="AJ1497" i="2"/>
  <c r="AK1497" i="2"/>
  <c r="BA25" i="2"/>
  <c r="BB25" i="2"/>
  <c r="AI1147" i="2"/>
  <c r="AJ1147" i="2"/>
  <c r="AK1147" i="2"/>
  <c r="AI1078" i="2"/>
  <c r="AH1078" i="2"/>
  <c r="AA1078" i="2" s="1"/>
  <c r="AE1078" i="2" s="1"/>
  <c r="AJ1078" i="2"/>
  <c r="AK1078" i="2"/>
  <c r="AI1094" i="2"/>
  <c r="AJ1094" i="2"/>
  <c r="AK1094" i="2"/>
  <c r="AI1116" i="2"/>
  <c r="AJ1116" i="2"/>
  <c r="AK1116" i="2"/>
  <c r="AI1163" i="2"/>
  <c r="AJ1163" i="2"/>
  <c r="AK1163" i="2"/>
  <c r="AI1174" i="2"/>
  <c r="AJ1174" i="2"/>
  <c r="AK1174" i="2"/>
  <c r="AI1195" i="2"/>
  <c r="AH1195" i="2"/>
  <c r="AA1195" i="2" s="1"/>
  <c r="AE1195" i="2" s="1"/>
  <c r="AJ1195" i="2"/>
  <c r="AK1195" i="2"/>
  <c r="AI1127" i="2"/>
  <c r="AJ1127" i="2"/>
  <c r="AK1127" i="2"/>
  <c r="AI1136" i="2"/>
  <c r="AJ1136" i="2"/>
  <c r="AK1136" i="2"/>
  <c r="AI1198" i="2"/>
  <c r="AJ1198" i="2"/>
  <c r="AK1198" i="2"/>
  <c r="AI1206" i="2"/>
  <c r="AH1206" i="2"/>
  <c r="AA1206" i="2" s="1"/>
  <c r="AE1206" i="2" s="1"/>
  <c r="AJ1206" i="2"/>
  <c r="AK1206" i="2"/>
  <c r="AI1214" i="2"/>
  <c r="AH1214" i="2"/>
  <c r="AA1214" i="2" s="1"/>
  <c r="AE1214" i="2" s="1"/>
  <c r="AJ1214" i="2"/>
  <c r="AK1214" i="2"/>
  <c r="AI1222" i="2"/>
  <c r="AH1222" i="2"/>
  <c r="AA1222" i="2" s="1"/>
  <c r="AE1222" i="2" s="1"/>
  <c r="AJ1222" i="2"/>
  <c r="AK1222" i="2"/>
  <c r="AI1385" i="2"/>
  <c r="AH1385" i="2"/>
  <c r="AA1385" i="2" s="1"/>
  <c r="AE1385" i="2" s="1"/>
  <c r="AJ1385" i="2"/>
  <c r="AK1385" i="2"/>
  <c r="AI1401" i="2"/>
  <c r="AH1401" i="2"/>
  <c r="AA1401" i="2" s="1"/>
  <c r="AE1401" i="2" s="1"/>
  <c r="AJ1401" i="2"/>
  <c r="AK1401" i="2"/>
  <c r="AI1417" i="2"/>
  <c r="AH1417" i="2"/>
  <c r="AA1417" i="2" s="1"/>
  <c r="AE1417" i="2" s="1"/>
  <c r="AJ1417" i="2"/>
  <c r="AK1417" i="2"/>
  <c r="AI1449" i="2"/>
  <c r="AH1449" i="2"/>
  <c r="AA1449" i="2" s="1"/>
  <c r="AE1449" i="2" s="1"/>
  <c r="AJ1449" i="2"/>
  <c r="AK1449" i="2"/>
  <c r="AI1474" i="2"/>
  <c r="AJ1474" i="2"/>
  <c r="AK1474" i="2"/>
  <c r="AI1493" i="2"/>
  <c r="AH1493" i="2"/>
  <c r="AA1493" i="2" s="1"/>
  <c r="AE1493" i="2" s="1"/>
  <c r="AJ1493" i="2"/>
  <c r="AK1493" i="2"/>
  <c r="AI1512" i="2"/>
  <c r="AJ1512" i="2"/>
  <c r="AK1512" i="2"/>
  <c r="AI1519" i="2"/>
  <c r="AJ1519" i="2"/>
  <c r="AK1519" i="2"/>
  <c r="AI1516" i="2"/>
  <c r="AJ1516" i="2"/>
  <c r="AK1516" i="2"/>
  <c r="AI1461" i="2"/>
  <c r="AJ1461" i="2"/>
  <c r="AK1461" i="2"/>
  <c r="AI1477" i="2"/>
  <c r="AJ1477" i="2"/>
  <c r="AK1477" i="2"/>
  <c r="AI1499" i="2"/>
  <c r="AJ1499" i="2"/>
  <c r="AK1499" i="2"/>
  <c r="AJ1534" i="2"/>
  <c r="AI1534" i="2"/>
  <c r="AK1534" i="2"/>
  <c r="BA16" i="2"/>
  <c r="AZ16" i="2"/>
  <c r="AX16" i="2" s="1"/>
  <c r="BB16" i="2"/>
  <c r="BA37" i="2"/>
  <c r="AZ37" i="2"/>
  <c r="AX37" i="2" s="1"/>
  <c r="BB37" i="2"/>
  <c r="AI1138" i="2"/>
  <c r="AJ1138" i="2"/>
  <c r="AH1138" i="2"/>
  <c r="AA1138" i="2" s="1"/>
  <c r="AE1138" i="2" s="1"/>
  <c r="AK1138" i="2"/>
  <c r="AI1080" i="2"/>
  <c r="AJ1080" i="2"/>
  <c r="AK1080" i="2"/>
  <c r="AI1096" i="2"/>
  <c r="AH1096" i="2"/>
  <c r="AA1096" i="2" s="1"/>
  <c r="AE1096" i="2" s="1"/>
  <c r="AJ1096" i="2"/>
  <c r="AK1096" i="2"/>
  <c r="AI1145" i="2"/>
  <c r="AJ1145" i="2"/>
  <c r="AK1145" i="2"/>
  <c r="AI1175" i="2"/>
  <c r="AH1175" i="2"/>
  <c r="AA1175" i="2" s="1"/>
  <c r="AE1175" i="2" s="1"/>
  <c r="AJ1175" i="2"/>
  <c r="AK1175" i="2"/>
  <c r="AI1134" i="2"/>
  <c r="AJ1134" i="2"/>
  <c r="AK1134" i="2"/>
  <c r="AI1387" i="2"/>
  <c r="AJ1387" i="2"/>
  <c r="AK1387" i="2"/>
  <c r="AI1509" i="2"/>
  <c r="AH1509" i="2"/>
  <c r="AA1509" i="2" s="1"/>
  <c r="AE1509" i="2" s="1"/>
  <c r="AJ1509" i="2"/>
  <c r="AK1509" i="2"/>
  <c r="AI1502" i="2"/>
  <c r="AH1502" i="2"/>
  <c r="AA1502" i="2" s="1"/>
  <c r="AE1502" i="2" s="1"/>
  <c r="AJ1502" i="2"/>
  <c r="AK1502" i="2"/>
  <c r="AI1476" i="2"/>
  <c r="AJ1476" i="2"/>
  <c r="AK1476" i="2"/>
  <c r="AI1503" i="2"/>
  <c r="AH1503" i="2"/>
  <c r="AA1503" i="2" s="1"/>
  <c r="AE1503" i="2" s="1"/>
  <c r="AJ1503" i="2"/>
  <c r="AK1503" i="2"/>
  <c r="AI1527" i="2"/>
  <c r="AJ1527" i="2"/>
  <c r="AK1527" i="2"/>
  <c r="AI1524" i="2"/>
  <c r="AJ1524" i="2"/>
  <c r="AK1524" i="2"/>
  <c r="AI1463" i="2"/>
  <c r="AJ1463" i="2"/>
  <c r="AK1463" i="2"/>
  <c r="AI1479" i="2"/>
  <c r="AH1479" i="2"/>
  <c r="AA1479" i="2" s="1"/>
  <c r="AE1479" i="2" s="1"/>
  <c r="AJ1479" i="2"/>
  <c r="AK1479" i="2"/>
  <c r="BA30" i="2"/>
  <c r="BB30" i="2"/>
  <c r="BA54" i="2"/>
  <c r="AZ54" i="2"/>
  <c r="AX54" i="2" s="1"/>
  <c r="BB54" i="2"/>
  <c r="BB57" i="2"/>
  <c r="AZ57" i="2"/>
  <c r="AX57" i="2" s="1"/>
  <c r="BA57" i="2"/>
  <c r="BB41" i="2"/>
  <c r="BA41" i="2"/>
  <c r="AI1154" i="2"/>
  <c r="AJ1154" i="2"/>
  <c r="AH1154" i="2"/>
  <c r="AA1154" i="2" s="1"/>
  <c r="AE1154" i="2" s="1"/>
  <c r="AK1154" i="2"/>
  <c r="AI1117" i="2"/>
  <c r="AJ1117" i="2"/>
  <c r="AK1117" i="2"/>
  <c r="AI1150" i="2"/>
  <c r="AH1150" i="2"/>
  <c r="AA1150" i="2" s="1"/>
  <c r="AE1150" i="2" s="1"/>
  <c r="AJ1150" i="2"/>
  <c r="AK1150" i="2"/>
  <c r="AI1066" i="2"/>
  <c r="AJ1066" i="2"/>
  <c r="AK1066" i="2"/>
  <c r="AI1082" i="2"/>
  <c r="AJ1082" i="2"/>
  <c r="AK1082" i="2"/>
  <c r="AI1098" i="2"/>
  <c r="AJ1098" i="2"/>
  <c r="AK1098" i="2"/>
  <c r="AI1124" i="2"/>
  <c r="AJ1124" i="2"/>
  <c r="AK1124" i="2"/>
  <c r="AI1166" i="2"/>
  <c r="AJ1166" i="2"/>
  <c r="AK1166" i="2"/>
  <c r="AI1187" i="2"/>
  <c r="AH1187" i="2"/>
  <c r="AA1187" i="2" s="1"/>
  <c r="AE1187" i="2" s="1"/>
  <c r="AJ1187" i="2"/>
  <c r="AK1187" i="2"/>
  <c r="AI1135" i="2"/>
  <c r="AJ1135" i="2"/>
  <c r="AK1135" i="2"/>
  <c r="AI1146" i="2"/>
  <c r="AJ1146" i="2"/>
  <c r="AK1146" i="2"/>
  <c r="AI1149" i="2"/>
  <c r="AJ1149" i="2"/>
  <c r="AK1149" i="2"/>
  <c r="AI1462" i="2"/>
  <c r="AJ1462" i="2"/>
  <c r="AK1462" i="2"/>
  <c r="AI1478" i="2"/>
  <c r="AJ1478" i="2"/>
  <c r="AK1478" i="2"/>
  <c r="AI1522" i="2"/>
  <c r="AH1522" i="2"/>
  <c r="AA1522" i="2" s="1"/>
  <c r="AE1522" i="2" s="1"/>
  <c r="AJ1522" i="2"/>
  <c r="AK1522" i="2"/>
  <c r="AI1535" i="2"/>
  <c r="AJ1535" i="2"/>
  <c r="AK1535" i="2"/>
  <c r="AI1532" i="2"/>
  <c r="AH1532" i="2"/>
  <c r="AA1532" i="2" s="1"/>
  <c r="AE1532" i="2" s="1"/>
  <c r="AJ1532" i="2"/>
  <c r="AK1532" i="2"/>
  <c r="AI1465" i="2"/>
  <c r="AJ1465" i="2"/>
  <c r="AK1465" i="2"/>
  <c r="AI1481" i="2"/>
  <c r="AH1481" i="2"/>
  <c r="AA1481" i="2" s="1"/>
  <c r="AE1481" i="2" s="1"/>
  <c r="AJ1481" i="2"/>
  <c r="AK1481" i="2"/>
  <c r="AI1507" i="2"/>
  <c r="AJ1507" i="2"/>
  <c r="AK1507" i="2"/>
  <c r="BB45" i="2"/>
  <c r="AZ45" i="2"/>
  <c r="AX45" i="2" s="1"/>
  <c r="BA45" i="2"/>
  <c r="BB49" i="2"/>
  <c r="BA49" i="2"/>
  <c r="AJ1144" i="2"/>
  <c r="AI1144" i="2"/>
  <c r="AH1144" i="2"/>
  <c r="AA1144" i="2"/>
  <c r="AE1144" i="2" s="1"/>
  <c r="AK1144" i="2"/>
  <c r="AI1068" i="2"/>
  <c r="AH1068" i="2"/>
  <c r="AA1068" i="2" s="1"/>
  <c r="AE1068" i="2" s="1"/>
  <c r="AJ1068" i="2"/>
  <c r="AK1068" i="2"/>
  <c r="AI1084" i="2"/>
  <c r="AH1084" i="2"/>
  <c r="AA1084" i="2" s="1"/>
  <c r="AE1084" i="2" s="1"/>
  <c r="AJ1084" i="2"/>
  <c r="AK1084" i="2"/>
  <c r="AI1100" i="2"/>
  <c r="AH1100" i="2"/>
  <c r="AA1100" i="2" s="1"/>
  <c r="AE1100" i="2" s="1"/>
  <c r="AJ1100" i="2"/>
  <c r="AK1100" i="2"/>
  <c r="AI1125" i="2"/>
  <c r="AJ1125" i="2"/>
  <c r="AK1125" i="2"/>
  <c r="AI1156" i="2"/>
  <c r="AJ1156" i="2"/>
  <c r="AK1156" i="2"/>
  <c r="AI1167" i="2"/>
  <c r="AJ1167" i="2"/>
  <c r="AK1167" i="2"/>
  <c r="AI1142" i="2"/>
  <c r="AH1142" i="2"/>
  <c r="AA1142" i="2" s="1"/>
  <c r="AE1142" i="2" s="1"/>
  <c r="AJ1142" i="2"/>
  <c r="AK1142" i="2"/>
  <c r="AI1515" i="2"/>
  <c r="AJ1515" i="2"/>
  <c r="AH1515" i="2"/>
  <c r="AA1515" i="2" s="1"/>
  <c r="AE1515" i="2" s="1"/>
  <c r="AK1515" i="2"/>
  <c r="AI1510" i="2"/>
  <c r="AH1510" i="2"/>
  <c r="AA1510" i="2" s="1"/>
  <c r="AE1510" i="2" s="1"/>
  <c r="AJ1510" i="2"/>
  <c r="AK1510" i="2"/>
  <c r="AI1464" i="2"/>
  <c r="AH1464" i="2"/>
  <c r="AA1464" i="2" s="1"/>
  <c r="AE1464" i="2" s="1"/>
  <c r="AJ1464" i="2"/>
  <c r="AK1464" i="2"/>
  <c r="AI1480" i="2"/>
  <c r="AH1480" i="2"/>
  <c r="AA1480" i="2" s="1"/>
  <c r="AE1480" i="2" s="1"/>
  <c r="AJ1480" i="2"/>
  <c r="AK1480" i="2"/>
  <c r="AI1511" i="2"/>
  <c r="AH1511" i="2"/>
  <c r="AA1511" i="2" s="1"/>
  <c r="AE1511" i="2" s="1"/>
  <c r="AJ1511" i="2"/>
  <c r="AK1511" i="2"/>
  <c r="AI1530" i="2"/>
  <c r="AH1530" i="2"/>
  <c r="AA1530" i="2" s="1"/>
  <c r="AE1530" i="2" s="1"/>
  <c r="AJ1530" i="2"/>
  <c r="AK1530" i="2"/>
  <c r="AI1498" i="2"/>
  <c r="AH1498" i="2"/>
  <c r="AA1498" i="2" s="1"/>
  <c r="AE1498" i="2" s="1"/>
  <c r="AJ1498" i="2"/>
  <c r="AK1498" i="2"/>
  <c r="AI1467" i="2"/>
  <c r="AJ1467" i="2"/>
  <c r="AK1467" i="2"/>
  <c r="AI1483" i="2"/>
  <c r="AJ1483" i="2"/>
  <c r="AH1483" i="2"/>
  <c r="AA1483" i="2" s="1"/>
  <c r="AE1483" i="2" s="1"/>
  <c r="AK1483" i="2"/>
  <c r="BA35" i="2"/>
  <c r="BB35" i="2"/>
  <c r="BA23" i="2"/>
  <c r="AZ23" i="2"/>
  <c r="AX23" i="2" s="1"/>
  <c r="BB23" i="2"/>
  <c r="AI1070" i="2"/>
  <c r="AH1070" i="2"/>
  <c r="AA1070" i="2" s="1"/>
  <c r="AE1070" i="2" s="1"/>
  <c r="AJ1070" i="2"/>
  <c r="AK1070" i="2"/>
  <c r="AI1086" i="2"/>
  <c r="AH1086" i="2"/>
  <c r="AA1086" i="2" s="1"/>
  <c r="AE1086" i="2" s="1"/>
  <c r="AJ1086" i="2"/>
  <c r="AK1086" i="2"/>
  <c r="AI1103" i="2"/>
  <c r="AH1103" i="2"/>
  <c r="AA1103" i="2" s="1"/>
  <c r="AE1103" i="2" s="1"/>
  <c r="AJ1103" i="2"/>
  <c r="AK1103" i="2"/>
  <c r="AI1158" i="2"/>
  <c r="AH1158" i="2"/>
  <c r="AA1158" i="2" s="1"/>
  <c r="AE1158" i="2" s="1"/>
  <c r="AJ1158" i="2"/>
  <c r="AK1158" i="2"/>
  <c r="AI1179" i="2"/>
  <c r="AJ1179" i="2"/>
  <c r="AK1179" i="2"/>
  <c r="AI1190" i="2"/>
  <c r="AH1190" i="2"/>
  <c r="AA1190" i="2" s="1"/>
  <c r="AE1190" i="2" s="1"/>
  <c r="AJ1190" i="2"/>
  <c r="AK1190" i="2"/>
  <c r="AI1143" i="2"/>
  <c r="AJ1143" i="2"/>
  <c r="AK1143" i="2"/>
  <c r="AI1155" i="2"/>
  <c r="AJ1155" i="2"/>
  <c r="AK1155" i="2"/>
  <c r="AI1393" i="2"/>
  <c r="AJ1393" i="2"/>
  <c r="AK1393" i="2"/>
  <c r="AI1457" i="2"/>
  <c r="AJ1457" i="2"/>
  <c r="AK1457" i="2"/>
  <c r="AI1523" i="2"/>
  <c r="AJ1523" i="2"/>
  <c r="AK1523" i="2"/>
  <c r="AI1466" i="2"/>
  <c r="AH1466" i="2"/>
  <c r="AA1466" i="2" s="1"/>
  <c r="AE1466" i="2" s="1"/>
  <c r="AJ1466" i="2"/>
  <c r="AK1466" i="2"/>
  <c r="AI1482" i="2"/>
  <c r="AH1482" i="2"/>
  <c r="AA1482" i="2" s="1"/>
  <c r="AE1482" i="2" s="1"/>
  <c r="AJ1482" i="2"/>
  <c r="AK1482" i="2"/>
  <c r="AI1469" i="2"/>
  <c r="AH1469" i="2"/>
  <c r="AA1469" i="2" s="1"/>
  <c r="AE1469" i="2" s="1"/>
  <c r="AJ1469" i="2"/>
  <c r="AK1469" i="2"/>
  <c r="AI1521" i="2"/>
  <c r="AJ1521" i="2"/>
  <c r="AK1521" i="2"/>
  <c r="AJ1152" i="2"/>
  <c r="AI1152" i="2"/>
  <c r="AK1152" i="2"/>
  <c r="AI1132" i="2"/>
  <c r="AJ1132" i="2"/>
  <c r="AK1132" i="2"/>
  <c r="AI1072" i="2"/>
  <c r="AJ1072" i="2"/>
  <c r="AK1072" i="2"/>
  <c r="AI1088" i="2"/>
  <c r="AH1088" i="2"/>
  <c r="AA1088" i="2" s="1"/>
  <c r="AE1088" i="2" s="1"/>
  <c r="AJ1088" i="2"/>
  <c r="AK1088" i="2"/>
  <c r="AI1107" i="2"/>
  <c r="AJ1107" i="2"/>
  <c r="AK1107" i="2"/>
  <c r="AI1133" i="2"/>
  <c r="AJ1133" i="2"/>
  <c r="AK1133" i="2"/>
  <c r="AI1148" i="2"/>
  <c r="AH1148" i="2"/>
  <c r="AA1148" i="2" s="1"/>
  <c r="AE1148" i="2" s="1"/>
  <c r="AJ1148" i="2"/>
  <c r="AK1148" i="2"/>
  <c r="AI1121" i="2"/>
  <c r="AH1121" i="2"/>
  <c r="AA1121" i="2" s="1"/>
  <c r="AE1121" i="2" s="1"/>
  <c r="AJ1121" i="2"/>
  <c r="AK1121" i="2"/>
  <c r="AI1531" i="2"/>
  <c r="AJ1531" i="2"/>
  <c r="AK1531" i="2"/>
  <c r="AI1520" i="2"/>
  <c r="AJ1520" i="2"/>
  <c r="AK1520" i="2"/>
  <c r="AI1468" i="2"/>
  <c r="AH1468" i="2"/>
  <c r="AA1468" i="2" s="1"/>
  <c r="AE1468" i="2" s="1"/>
  <c r="AJ1468" i="2"/>
  <c r="AK1468" i="2"/>
  <c r="AI1517" i="2"/>
  <c r="AH1517" i="2"/>
  <c r="AA1517" i="2" s="1"/>
  <c r="AE1517" i="2" s="1"/>
  <c r="AJ1517" i="2"/>
  <c r="AK1517" i="2"/>
  <c r="AI1505" i="2"/>
  <c r="AJ1505" i="2"/>
  <c r="AK1505" i="2"/>
  <c r="AI1506" i="2"/>
  <c r="AJ1506" i="2"/>
  <c r="AK1506" i="2"/>
  <c r="AI1471" i="2"/>
  <c r="AJ1471" i="2"/>
  <c r="AK1471" i="2"/>
  <c r="AI1529" i="2"/>
  <c r="AH1529" i="2"/>
  <c r="AA1529" i="2" s="1"/>
  <c r="AE1529" i="2" s="1"/>
  <c r="AJ1529" i="2"/>
  <c r="AK1529" i="2"/>
  <c r="BB8" i="2"/>
  <c r="BA8" i="2"/>
  <c r="AZ8" i="2"/>
  <c r="AX8" i="2" s="1"/>
  <c r="AI135" i="2"/>
  <c r="AH135" i="2"/>
  <c r="AB135" i="2" s="1"/>
  <c r="AJ135" i="2"/>
  <c r="AK135" i="2"/>
  <c r="AJ75" i="2"/>
  <c r="AI75" i="2"/>
  <c r="AH75" i="2"/>
  <c r="AB75" i="2" s="1"/>
  <c r="AK75" i="2"/>
  <c r="AI64" i="2"/>
  <c r="AJ64" i="2"/>
  <c r="AK64" i="2"/>
  <c r="AJ52" i="2"/>
  <c r="AI52" i="2"/>
  <c r="AH52" i="2"/>
  <c r="AB52" i="2" s="1"/>
  <c r="AK52" i="2"/>
  <c r="AJ168" i="2"/>
  <c r="AI168" i="2"/>
  <c r="AH168" i="2"/>
  <c r="AB168" i="2" s="1"/>
  <c r="AK168" i="2"/>
  <c r="AI45" i="2"/>
  <c r="AJ45" i="2"/>
  <c r="AK45" i="2"/>
  <c r="AJ156" i="2"/>
  <c r="AI156" i="2"/>
  <c r="AK156" i="2"/>
  <c r="AI127" i="2"/>
  <c r="AJ127" i="2"/>
  <c r="AK127" i="2"/>
  <c r="AJ26" i="2"/>
  <c r="AI26" i="2"/>
  <c r="AK26" i="2"/>
  <c r="AJ115" i="2"/>
  <c r="AI115" i="2"/>
  <c r="AK115" i="2"/>
  <c r="AI69" i="2"/>
  <c r="AJ69" i="2"/>
  <c r="AK69" i="2"/>
  <c r="AI89" i="2"/>
  <c r="AH89" i="2"/>
  <c r="AJ89" i="2"/>
  <c r="AK89" i="2"/>
  <c r="AI106" i="2"/>
  <c r="AJ106" i="2"/>
  <c r="AK106" i="2"/>
  <c r="AI86" i="2"/>
  <c r="AJ86" i="2"/>
  <c r="AK86" i="2"/>
  <c r="AI100" i="2"/>
  <c r="AJ100" i="2"/>
  <c r="AK100" i="2"/>
  <c r="AJ152" i="2"/>
  <c r="AI152" i="2"/>
  <c r="AK152" i="2"/>
  <c r="AJ27" i="2"/>
  <c r="AI27" i="2"/>
  <c r="AK27" i="2"/>
  <c r="AJ25" i="2"/>
  <c r="AI25" i="2"/>
  <c r="AH25" i="2"/>
  <c r="AB25" i="2" s="1"/>
  <c r="AK25" i="2"/>
  <c r="AI29" i="2"/>
  <c r="AJ29" i="2"/>
  <c r="AK29" i="2"/>
  <c r="AI143" i="2"/>
  <c r="AJ143" i="2"/>
  <c r="AK143" i="2"/>
  <c r="AI37" i="2"/>
  <c r="AJ37" i="2"/>
  <c r="AK37" i="2"/>
  <c r="AJ82" i="2"/>
  <c r="AI82" i="2"/>
  <c r="AK82" i="2"/>
  <c r="AJ65" i="2"/>
  <c r="AI65" i="2"/>
  <c r="AK65" i="2"/>
  <c r="AI74" i="2"/>
  <c r="AJ74" i="2"/>
  <c r="AK74" i="2"/>
  <c r="AJ68" i="2"/>
  <c r="AI68" i="2"/>
  <c r="AK68" i="2"/>
  <c r="AJ176" i="2"/>
  <c r="AI176" i="2"/>
  <c r="AK176" i="2"/>
  <c r="AI162" i="2"/>
  <c r="AJ162" i="2"/>
  <c r="AK162" i="2"/>
  <c r="AJ50" i="2"/>
  <c r="AI50" i="2"/>
  <c r="AK50" i="2"/>
  <c r="AJ33" i="2"/>
  <c r="AI33" i="2"/>
  <c r="AK33" i="2"/>
  <c r="AI166" i="2"/>
  <c r="AH166" i="2"/>
  <c r="AB166" i="2" s="1"/>
  <c r="AJ166" i="2"/>
  <c r="AK166" i="2"/>
  <c r="AI133" i="2"/>
  <c r="AJ133" i="2"/>
  <c r="AK133" i="2"/>
  <c r="AI36" i="2"/>
  <c r="AJ36" i="2"/>
  <c r="AK36" i="2"/>
  <c r="AI90" i="2"/>
  <c r="AJ90" i="2"/>
  <c r="AK90" i="2"/>
  <c r="AI101" i="2"/>
  <c r="AH101" i="2"/>
  <c r="AB101" i="2" s="1"/>
  <c r="AJ101" i="2"/>
  <c r="AK101" i="2"/>
  <c r="AI179" i="2"/>
  <c r="AJ179" i="2"/>
  <c r="AK179" i="2"/>
  <c r="AI102" i="2"/>
  <c r="AJ102" i="2"/>
  <c r="AK102" i="2"/>
  <c r="AI39" i="2"/>
  <c r="AJ39" i="2"/>
  <c r="AK39" i="2"/>
  <c r="AI53" i="2"/>
  <c r="AJ53" i="2"/>
  <c r="AK53" i="2"/>
  <c r="AI110" i="2"/>
  <c r="AJ110" i="2"/>
  <c r="AK110" i="2"/>
  <c r="AJ184" i="2"/>
  <c r="AI184" i="2"/>
  <c r="AK184" i="2"/>
  <c r="AI112" i="2"/>
  <c r="AH112" i="2"/>
  <c r="AA112" i="2" s="1"/>
  <c r="AD112" i="2" s="1"/>
  <c r="AJ112" i="2"/>
  <c r="AK112" i="2"/>
  <c r="AI63" i="2"/>
  <c r="AJ63" i="2"/>
  <c r="AK63" i="2"/>
  <c r="AI128" i="2"/>
  <c r="AH128" i="2"/>
  <c r="AJ128" i="2"/>
  <c r="AK128" i="2"/>
  <c r="AI30" i="2"/>
  <c r="AJ30" i="2"/>
  <c r="AK30" i="2"/>
  <c r="AI139" i="2"/>
  <c r="AH139" i="2"/>
  <c r="AJ139" i="2"/>
  <c r="AK139" i="2"/>
  <c r="AI21" i="2"/>
  <c r="AJ21" i="2"/>
  <c r="AK21" i="2"/>
  <c r="AI54" i="2"/>
  <c r="AH54" i="2"/>
  <c r="AJ54" i="2"/>
  <c r="AK54" i="2"/>
  <c r="AI187" i="2"/>
  <c r="AH187" i="2"/>
  <c r="AA187" i="2" s="1"/>
  <c r="AJ187" i="2"/>
  <c r="AK187" i="2"/>
  <c r="AI158" i="2"/>
  <c r="AH158" i="2"/>
  <c r="AJ158" i="2"/>
  <c r="AK158" i="2"/>
  <c r="AJ60" i="2"/>
  <c r="AI60" i="2"/>
  <c r="AK60" i="2"/>
  <c r="AI116" i="2"/>
  <c r="AJ116" i="2"/>
  <c r="AK116" i="2"/>
  <c r="BA7" i="2"/>
  <c r="BB7" i="2"/>
  <c r="AJ35" i="2"/>
  <c r="AI35" i="2"/>
  <c r="AK35" i="2"/>
  <c r="AI185" i="2"/>
  <c r="AJ185" i="2"/>
  <c r="AK185" i="2"/>
  <c r="AI48" i="2"/>
  <c r="AJ48" i="2"/>
  <c r="AK48" i="2"/>
  <c r="AI147" i="2"/>
  <c r="AH147" i="2"/>
  <c r="AB147" i="2" s="1"/>
  <c r="AJ147" i="2"/>
  <c r="AK147" i="2"/>
  <c r="AJ87" i="2"/>
  <c r="AI87" i="2"/>
  <c r="AK87" i="2"/>
  <c r="AI77" i="2"/>
  <c r="AJ77" i="2"/>
  <c r="AK77" i="2"/>
  <c r="AI22" i="2"/>
  <c r="AJ22" i="2"/>
  <c r="AK22" i="2"/>
  <c r="AI47" i="2"/>
  <c r="AJ47" i="2"/>
  <c r="AK47" i="2"/>
  <c r="AI154" i="2"/>
  <c r="AH154" i="2"/>
  <c r="AB154" i="2" s="1"/>
  <c r="AJ154" i="2"/>
  <c r="AK154" i="2"/>
  <c r="AI141" i="2"/>
  <c r="AJ141" i="2"/>
  <c r="AK141" i="2"/>
  <c r="AJ61" i="2"/>
  <c r="AI61" i="2"/>
  <c r="AH61" i="2"/>
  <c r="AA61" i="2" s="1"/>
  <c r="AD61" i="2" s="1"/>
  <c r="AK61" i="2"/>
  <c r="AI120" i="2"/>
  <c r="AJ120" i="2"/>
  <c r="AK120" i="2"/>
  <c r="AI151" i="2"/>
  <c r="AJ151" i="2"/>
  <c r="AK151" i="2"/>
  <c r="AI24" i="2"/>
  <c r="AJ24" i="2"/>
  <c r="AK24" i="2"/>
  <c r="AI122" i="2"/>
  <c r="AJ122" i="2"/>
  <c r="AK122" i="2"/>
  <c r="AI171" i="2"/>
  <c r="AJ171" i="2"/>
  <c r="AK171" i="2"/>
  <c r="AJ144" i="2"/>
  <c r="AI144" i="2"/>
  <c r="AK144" i="2"/>
  <c r="AI178" i="2"/>
  <c r="AJ178" i="2"/>
  <c r="AK178" i="2"/>
  <c r="AI84" i="2"/>
  <c r="AH84" i="2"/>
  <c r="AB84" i="2" s="1"/>
  <c r="AJ84" i="2"/>
  <c r="AK84" i="2"/>
  <c r="AJ43" i="2"/>
  <c r="AI43" i="2"/>
  <c r="AK43" i="2"/>
  <c r="AJ41" i="2"/>
  <c r="AI41" i="2"/>
  <c r="AK41" i="2"/>
  <c r="AJ49" i="2"/>
  <c r="AI49" i="2"/>
  <c r="AK49" i="2"/>
  <c r="AI123" i="2"/>
  <c r="AH123" i="2"/>
  <c r="AJ123" i="2"/>
  <c r="AK123" i="2"/>
  <c r="AI28" i="2"/>
  <c r="AJ28" i="2"/>
  <c r="AK28" i="2"/>
  <c r="AI114" i="2"/>
  <c r="AH114" i="2"/>
  <c r="AA114" i="2" s="1"/>
  <c r="AD114" i="2" s="1"/>
  <c r="AJ114" i="2"/>
  <c r="AK114" i="2"/>
  <c r="AJ99" i="2"/>
  <c r="AI99" i="2"/>
  <c r="AK99" i="2"/>
  <c r="AJ94" i="2"/>
  <c r="AI94" i="2"/>
  <c r="AK94" i="2"/>
  <c r="BB6" i="2"/>
  <c r="BA6" i="2"/>
  <c r="AZ6" i="2"/>
  <c r="AX6" i="2" s="1"/>
  <c r="AI182" i="2"/>
  <c r="AJ182" i="2"/>
  <c r="AK182" i="2"/>
  <c r="AI103" i="2"/>
  <c r="AJ103" i="2"/>
  <c r="AK103" i="2"/>
  <c r="AI174" i="2"/>
  <c r="AJ174" i="2"/>
  <c r="AK174" i="2"/>
  <c r="AI117" i="2"/>
  <c r="AJ117" i="2"/>
  <c r="AK117" i="2"/>
  <c r="AI155" i="2"/>
  <c r="AH155" i="2"/>
  <c r="AJ155" i="2"/>
  <c r="AK155" i="2"/>
  <c r="BB2" i="2"/>
  <c r="BA2" i="2"/>
  <c r="AI137" i="2"/>
  <c r="AJ137" i="2"/>
  <c r="AK137" i="2"/>
  <c r="AI31" i="2"/>
  <c r="AH31" i="2"/>
  <c r="AA31" i="2" s="1"/>
  <c r="AD31" i="2" s="1"/>
  <c r="AJ31" i="2"/>
  <c r="AK31" i="2"/>
  <c r="AI118" i="2"/>
  <c r="AJ118" i="2"/>
  <c r="AK118" i="2"/>
  <c r="AI153" i="2"/>
  <c r="AJ153" i="2"/>
  <c r="AK153" i="2"/>
  <c r="AI95" i="2"/>
  <c r="AJ95" i="2"/>
  <c r="AK95" i="2"/>
  <c r="AJ136" i="2"/>
  <c r="AI136" i="2"/>
  <c r="AK136" i="2"/>
  <c r="BB5" i="2"/>
  <c r="BA5" i="2"/>
  <c r="AI38" i="2"/>
  <c r="AH38" i="2"/>
  <c r="AJ38" i="2"/>
  <c r="AK38" i="2"/>
  <c r="AI66" i="2"/>
  <c r="AH66" i="2"/>
  <c r="AB66" i="2" s="1"/>
  <c r="AJ66" i="2"/>
  <c r="AK66" i="2"/>
  <c r="AI85" i="2"/>
  <c r="AJ85" i="2"/>
  <c r="AK85" i="2"/>
  <c r="AI145" i="2"/>
  <c r="AJ145" i="2"/>
  <c r="AK145" i="2"/>
  <c r="AJ42" i="2"/>
  <c r="AI42" i="2"/>
  <c r="AK42" i="2"/>
  <c r="AI129" i="2"/>
  <c r="AJ129" i="2"/>
  <c r="AK129" i="2"/>
  <c r="BB10" i="2"/>
  <c r="BA10" i="2"/>
  <c r="AJ126" i="2"/>
  <c r="AI126" i="2"/>
  <c r="AH126" i="2"/>
  <c r="AK126" i="2"/>
  <c r="AI131" i="2"/>
  <c r="AJ131" i="2"/>
  <c r="AK131" i="2"/>
  <c r="AJ34" i="2"/>
  <c r="AI34" i="2"/>
  <c r="AK34" i="2"/>
  <c r="AI23" i="2"/>
  <c r="AJ23" i="2"/>
  <c r="AK23" i="2"/>
  <c r="AI170" i="2"/>
  <c r="AJ170" i="2"/>
  <c r="AK170" i="2"/>
  <c r="AI125" i="2"/>
  <c r="AH125" i="2"/>
  <c r="AA125" i="2" s="1"/>
  <c r="AE125" i="2" s="1"/>
  <c r="AJ125" i="2"/>
  <c r="AK125" i="2"/>
  <c r="AI109" i="2"/>
  <c r="AJ109" i="2"/>
  <c r="AK109" i="2"/>
  <c r="AI98" i="2"/>
  <c r="AJ98" i="2"/>
  <c r="AK98" i="2"/>
  <c r="AI96" i="2"/>
  <c r="AJ96" i="2"/>
  <c r="AK96" i="2"/>
  <c r="BB3" i="2"/>
  <c r="BA3" i="2"/>
  <c r="AI58" i="2"/>
  <c r="AH58" i="2"/>
  <c r="AB58" i="2" s="1"/>
  <c r="AJ58" i="2"/>
  <c r="AK58" i="2"/>
  <c r="BB9" i="2"/>
  <c r="BA9" i="2"/>
  <c r="AJ107" i="2"/>
  <c r="AI107" i="2"/>
  <c r="AK107" i="2"/>
  <c r="AI104" i="2"/>
  <c r="AH104" i="2"/>
  <c r="AA104" i="2" s="1"/>
  <c r="AE104" i="2" s="1"/>
  <c r="AJ104" i="2"/>
  <c r="AK104" i="2"/>
  <c r="AJ59" i="2"/>
  <c r="AI59" i="2"/>
  <c r="AK59" i="2"/>
  <c r="BB4" i="2"/>
  <c r="BA4" i="2"/>
  <c r="AI183" i="2"/>
  <c r="AJ183" i="2"/>
  <c r="AK183" i="2"/>
  <c r="AI189" i="2"/>
  <c r="AH189" i="2"/>
  <c r="AA189" i="2" s="1"/>
  <c r="AJ189" i="2"/>
  <c r="AK189" i="2"/>
  <c r="AI108" i="2"/>
  <c r="AJ108" i="2"/>
  <c r="AK108" i="2"/>
  <c r="AI163" i="2"/>
  <c r="AJ163" i="2"/>
  <c r="AK163" i="2"/>
  <c r="AI78" i="2"/>
  <c r="AJ78" i="2"/>
  <c r="AK78" i="2"/>
  <c r="AJ44" i="2"/>
  <c r="AI44" i="2"/>
  <c r="AK44" i="2"/>
  <c r="AJ188" i="2"/>
  <c r="AI188" i="2"/>
  <c r="AH188" i="2"/>
  <c r="AB188" i="2" s="1"/>
  <c r="AK188" i="2"/>
  <c r="AH78" i="2"/>
  <c r="AA78" i="2" s="1"/>
  <c r="AH117" i="2"/>
  <c r="AB117" i="2" s="1"/>
  <c r="AH47" i="2"/>
  <c r="AB47" i="2" s="1"/>
  <c r="AH87" i="2"/>
  <c r="AB87" i="2" s="1"/>
  <c r="AH53" i="2"/>
  <c r="AA53" i="2" s="1"/>
  <c r="AD53" i="2" s="1"/>
  <c r="AH162" i="2"/>
  <c r="AB162" i="2" s="1"/>
  <c r="AH37" i="2"/>
  <c r="AA37" i="2" s="1"/>
  <c r="AH27" i="2"/>
  <c r="AA27" i="2" s="1"/>
  <c r="AE27" i="2" s="1"/>
  <c r="AH107" i="2"/>
  <c r="AZ10" i="2"/>
  <c r="AX10" i="2" s="1"/>
  <c r="AH94" i="2"/>
  <c r="AB94" i="2" s="1"/>
  <c r="AH33" i="2"/>
  <c r="AB33" i="2" s="1"/>
  <c r="AH44" i="2"/>
  <c r="AA44" i="2" s="1"/>
  <c r="AH96" i="2"/>
  <c r="AH131" i="2"/>
  <c r="AA131" i="2" s="1"/>
  <c r="AE131" i="2" s="1"/>
  <c r="AH145" i="2"/>
  <c r="AA145" i="2" s="1"/>
  <c r="AD145" i="2" s="1"/>
  <c r="AH118" i="2"/>
  <c r="AB118" i="2" s="1"/>
  <c r="AZ2" i="2"/>
  <c r="AX2" i="2" s="1"/>
  <c r="AH151" i="2"/>
  <c r="AA151" i="2" s="1"/>
  <c r="AH22" i="2"/>
  <c r="AA22" i="2" s="1"/>
  <c r="AD22" i="2" s="1"/>
  <c r="AH184" i="2"/>
  <c r="AB184" i="2" s="1"/>
  <c r="AH68" i="2"/>
  <c r="AA68" i="2" s="1"/>
  <c r="AH65" i="2"/>
  <c r="AA65" i="2" s="1"/>
  <c r="AH152" i="2"/>
  <c r="AA152" i="2" s="1"/>
  <c r="AD152" i="2" s="1"/>
  <c r="AH86" i="2"/>
  <c r="AA86" i="2" s="1"/>
  <c r="AE86" i="2" s="1"/>
  <c r="AH115" i="2"/>
  <c r="AB115" i="2" s="1"/>
  <c r="AH64" i="2"/>
  <c r="AH50" i="2"/>
  <c r="AB50" i="2" s="1"/>
  <c r="AH23" i="2"/>
  <c r="AA23" i="2" s="1"/>
  <c r="AE23" i="2" s="1"/>
  <c r="AH129" i="2"/>
  <c r="AB129" i="2" s="1"/>
  <c r="AH153" i="2"/>
  <c r="AH185" i="2"/>
  <c r="AA185" i="2" s="1"/>
  <c r="AD185" i="2" s="1"/>
  <c r="AH116" i="2"/>
  <c r="AH127" i="2"/>
  <c r="AH108" i="2"/>
  <c r="AA108" i="2" s="1"/>
  <c r="AZ9" i="2"/>
  <c r="AX9" i="2" s="1"/>
  <c r="AZ3" i="2"/>
  <c r="AX3" i="2" s="1"/>
  <c r="AH98" i="2"/>
  <c r="AH85" i="2"/>
  <c r="AB85" i="2" s="1"/>
  <c r="AH136" i="2"/>
  <c r="AA136" i="2" s="1"/>
  <c r="AD136" i="2" s="1"/>
  <c r="AH103" i="2"/>
  <c r="AA103" i="2" s="1"/>
  <c r="AE103" i="2" s="1"/>
  <c r="AH28" i="2"/>
  <c r="AB28" i="2" s="1"/>
  <c r="AH144" i="2"/>
  <c r="AB144" i="2" s="1"/>
  <c r="AH120" i="2"/>
  <c r="AB120" i="2" s="1"/>
  <c r="AH77" i="2"/>
  <c r="AH21" i="2"/>
  <c r="AH63" i="2"/>
  <c r="AA63" i="2" s="1"/>
  <c r="AH102" i="2"/>
  <c r="AA102" i="2" s="1"/>
  <c r="AH36" i="2"/>
  <c r="AA36" i="2" s="1"/>
  <c r="AE36" i="2" s="1"/>
  <c r="AH82" i="2"/>
  <c r="AH29" i="2"/>
  <c r="AB29" i="2" s="1"/>
  <c r="AH106" i="2"/>
  <c r="AH156" i="2"/>
  <c r="AA156" i="2" s="1"/>
  <c r="AD156" i="2" s="1"/>
  <c r="AA184" i="2"/>
  <c r="AJ271" i="2"/>
  <c r="AI271" i="2"/>
  <c r="AH271" i="2"/>
  <c r="AA271" i="2" s="1"/>
  <c r="AK271" i="2"/>
  <c r="AI293" i="2"/>
  <c r="AK293" i="2"/>
  <c r="AJ293" i="2"/>
  <c r="AH281" i="2"/>
  <c r="AB281" i="2" s="1"/>
  <c r="AT264" i="2"/>
  <c r="AS264" i="2"/>
  <c r="AR264" i="2"/>
  <c r="AQ264" i="2"/>
  <c r="AP264" i="2"/>
  <c r="AO264" i="2"/>
  <c r="AN264" i="2"/>
  <c r="AM264" i="2"/>
  <c r="AL264" i="2"/>
  <c r="AI260" i="2"/>
  <c r="AH260" i="2"/>
  <c r="AJ260" i="2"/>
  <c r="AK260" i="2"/>
  <c r="AI263" i="2"/>
  <c r="AH263" i="2"/>
  <c r="AA263" i="2" s="1"/>
  <c r="AK263" i="2"/>
  <c r="AJ263" i="2"/>
  <c r="AI285" i="2"/>
  <c r="AJ285" i="2"/>
  <c r="AK285" i="2"/>
  <c r="AK289" i="2"/>
  <c r="AI289" i="2"/>
  <c r="AJ289" i="2"/>
  <c r="AI277" i="2"/>
  <c r="AH277" i="2"/>
  <c r="AB277" i="2" s="1"/>
  <c r="AJ277" i="2"/>
  <c r="AK277" i="2"/>
  <c r="G288" i="2"/>
  <c r="Z288" i="2"/>
  <c r="AU288" i="2"/>
  <c r="AC283" i="2"/>
  <c r="AF283" i="2"/>
  <c r="G278" i="2"/>
  <c r="Z278" i="2"/>
  <c r="Z273" i="2"/>
  <c r="AU273" i="2"/>
  <c r="G273" i="2"/>
  <c r="AK267" i="2"/>
  <c r="AK295" i="2"/>
  <c r="AI287" i="2"/>
  <c r="AH287" i="2"/>
  <c r="AA287" i="2" s="1"/>
  <c r="AD287" i="2" s="1"/>
  <c r="AT294" i="2"/>
  <c r="AS294" i="2"/>
  <c r="AR294" i="2"/>
  <c r="AQ294" i="2"/>
  <c r="AP294" i="2"/>
  <c r="AO294" i="2"/>
  <c r="AN294" i="2"/>
  <c r="AM294" i="2"/>
  <c r="AL294" i="2"/>
  <c r="AT275" i="2"/>
  <c r="AC295" i="2"/>
  <c r="AF295" i="2"/>
  <c r="G290" i="2"/>
  <c r="Z290" i="2"/>
  <c r="AU290" i="2"/>
  <c r="G261" i="2"/>
  <c r="Z261" i="2"/>
  <c r="AC259" i="2"/>
  <c r="AF259" i="2"/>
  <c r="G270" i="2"/>
  <c r="Z270" i="2"/>
  <c r="AU270" i="2"/>
  <c r="G280" i="2"/>
  <c r="Z280" i="2"/>
  <c r="AU280" i="2"/>
  <c r="AC275" i="2"/>
  <c r="AF275" i="2"/>
  <c r="G272" i="2"/>
  <c r="Z272" i="2"/>
  <c r="AU272" i="2"/>
  <c r="G264" i="2"/>
  <c r="Z264" i="2"/>
  <c r="AK259" i="2"/>
  <c r="AS275" i="2"/>
  <c r="AR275" i="2"/>
  <c r="AQ275" i="2"/>
  <c r="AP275" i="2"/>
  <c r="AO275" i="2"/>
  <c r="AN275" i="2"/>
  <c r="AM275" i="2"/>
  <c r="AL275" i="2"/>
  <c r="AT286" i="2"/>
  <c r="AS286" i="2"/>
  <c r="AR286" i="2"/>
  <c r="AQ286" i="2"/>
  <c r="AP286" i="2"/>
  <c r="AO286" i="2"/>
  <c r="AN286" i="2"/>
  <c r="AM286" i="2"/>
  <c r="AL286" i="2"/>
  <c r="Z292" i="2"/>
  <c r="AU292" i="2"/>
  <c r="G292" i="2"/>
  <c r="AC287" i="2"/>
  <c r="AF287" i="2"/>
  <c r="G282" i="2"/>
  <c r="Z282" i="2"/>
  <c r="AU282" i="2"/>
  <c r="G269" i="2"/>
  <c r="Z269" i="2"/>
  <c r="AU269" i="2"/>
  <c r="G266" i="2"/>
  <c r="Z266" i="2"/>
  <c r="AU266" i="2"/>
  <c r="AC263" i="2"/>
  <c r="AF263" i="2"/>
  <c r="AU261" i="2"/>
  <c r="G294" i="2"/>
  <c r="Z294" i="2"/>
  <c r="G258" i="2"/>
  <c r="Z258" i="2"/>
  <c r="AU258" i="2"/>
  <c r="AK283" i="2"/>
  <c r="AJ259" i="2"/>
  <c r="AH259" i="2"/>
  <c r="AA259" i="2" s="1"/>
  <c r="AK281" i="2"/>
  <c r="Z284" i="2"/>
  <c r="AU284" i="2"/>
  <c r="G284" i="2"/>
  <c r="AC279" i="2"/>
  <c r="AF279" i="2"/>
  <c r="G274" i="2"/>
  <c r="Z274" i="2"/>
  <c r="AU274" i="2"/>
  <c r="AC271" i="2"/>
  <c r="AF271" i="2"/>
  <c r="Z268" i="2"/>
  <c r="AU268" i="2"/>
  <c r="G268" i="2"/>
  <c r="AC267" i="2"/>
  <c r="AF267" i="2"/>
  <c r="AJ283" i="2"/>
  <c r="AH283" i="2"/>
  <c r="AA283" i="2" s="1"/>
  <c r="AD283" i="2" s="1"/>
  <c r="AJ281" i="2"/>
  <c r="AU278" i="2"/>
  <c r="G296" i="2"/>
  <c r="Z296" i="2"/>
  <c r="AU296" i="2"/>
  <c r="AC291" i="2"/>
  <c r="AF291" i="2"/>
  <c r="G286" i="2"/>
  <c r="Z286" i="2"/>
  <c r="Z265" i="2"/>
  <c r="G265" i="2"/>
  <c r="AU265" i="2"/>
  <c r="G262" i="2"/>
  <c r="Z262" i="2"/>
  <c r="AU262" i="2"/>
  <c r="J283" i="2"/>
  <c r="Z276" i="2"/>
  <c r="AU276" i="2"/>
  <c r="G276" i="2"/>
  <c r="J267" i="2"/>
  <c r="G257" i="2"/>
  <c r="Z257" i="2"/>
  <c r="AU257" i="2"/>
  <c r="AI294" i="2"/>
  <c r="AJ294" i="2"/>
  <c r="AK294" i="2"/>
  <c r="AI286" i="2"/>
  <c r="AH286" i="2"/>
  <c r="AB286" i="2" s="1"/>
  <c r="AJ286" i="2"/>
  <c r="AK286" i="2"/>
  <c r="AI264" i="2"/>
  <c r="AJ264" i="2"/>
  <c r="AK264" i="2"/>
  <c r="AK275" i="2"/>
  <c r="AI275" i="2"/>
  <c r="AJ275" i="2"/>
  <c r="J262" i="2"/>
  <c r="AC262" i="2"/>
  <c r="AF262" i="2"/>
  <c r="J266" i="2"/>
  <c r="AC266" i="2"/>
  <c r="AF266" i="2"/>
  <c r="AT296" i="2"/>
  <c r="AS296" i="2"/>
  <c r="AR296" i="2"/>
  <c r="AQ296" i="2"/>
  <c r="AP296" i="2"/>
  <c r="AO296" i="2"/>
  <c r="AN296" i="2"/>
  <c r="AM296" i="2"/>
  <c r="AL296" i="2"/>
  <c r="AS272" i="2"/>
  <c r="AR272" i="2"/>
  <c r="AQ272" i="2"/>
  <c r="AP272" i="2"/>
  <c r="AO272" i="2"/>
  <c r="AN272" i="2"/>
  <c r="AM272" i="2"/>
  <c r="AL272" i="2"/>
  <c r="AT272" i="2"/>
  <c r="AC280" i="2"/>
  <c r="J280" i="2"/>
  <c r="AF280" i="2"/>
  <c r="AC261" i="2"/>
  <c r="AF261" i="2"/>
  <c r="J261" i="2"/>
  <c r="AT274" i="2"/>
  <c r="AS274" i="2"/>
  <c r="AR274" i="2"/>
  <c r="AQ274" i="2"/>
  <c r="AP274" i="2"/>
  <c r="AO274" i="2"/>
  <c r="AN274" i="2"/>
  <c r="AM274" i="2"/>
  <c r="AL274" i="2"/>
  <c r="AC288" i="2"/>
  <c r="J288" i="2"/>
  <c r="AF288" i="2"/>
  <c r="AT265" i="2"/>
  <c r="AS265" i="2"/>
  <c r="AR265" i="2"/>
  <c r="AQ265" i="2"/>
  <c r="AP265" i="2"/>
  <c r="AO265" i="2"/>
  <c r="AN265" i="2"/>
  <c r="AM265" i="2"/>
  <c r="AL265" i="2"/>
  <c r="AC265" i="2"/>
  <c r="AF265" i="2"/>
  <c r="J265" i="2"/>
  <c r="AC268" i="2"/>
  <c r="J268" i="2"/>
  <c r="AF268" i="2"/>
  <c r="J274" i="2"/>
  <c r="AC274" i="2"/>
  <c r="AF274" i="2"/>
  <c r="AT261" i="2"/>
  <c r="AS261" i="2"/>
  <c r="AR261" i="2"/>
  <c r="AQ261" i="2"/>
  <c r="AP261" i="2"/>
  <c r="AO261" i="2"/>
  <c r="AN261" i="2"/>
  <c r="AM261" i="2"/>
  <c r="AL261" i="2"/>
  <c r="AC292" i="2"/>
  <c r="J292" i="2"/>
  <c r="AF292" i="2"/>
  <c r="AT270" i="2"/>
  <c r="AS270" i="2"/>
  <c r="AR270" i="2"/>
  <c r="AQ270" i="2"/>
  <c r="AP270" i="2"/>
  <c r="AO270" i="2"/>
  <c r="AN270" i="2"/>
  <c r="AM270" i="2"/>
  <c r="AL270" i="2"/>
  <c r="AT290" i="2"/>
  <c r="AS290" i="2"/>
  <c r="AR290" i="2"/>
  <c r="AQ290" i="2"/>
  <c r="AP290" i="2"/>
  <c r="AO290" i="2"/>
  <c r="AN290" i="2"/>
  <c r="AM290" i="2"/>
  <c r="AL290" i="2"/>
  <c r="J278" i="2"/>
  <c r="AC278" i="2"/>
  <c r="AF278" i="2"/>
  <c r="AH285" i="2"/>
  <c r="AA285" i="2" s="1"/>
  <c r="AT276" i="2"/>
  <c r="AS276" i="2"/>
  <c r="AR276" i="2"/>
  <c r="AQ276" i="2"/>
  <c r="AP276" i="2"/>
  <c r="AO276" i="2"/>
  <c r="AN276" i="2"/>
  <c r="AM276" i="2"/>
  <c r="AL276" i="2"/>
  <c r="AT257" i="2"/>
  <c r="AS257" i="2"/>
  <c r="AR257" i="2"/>
  <c r="AQ257" i="2"/>
  <c r="AP257" i="2"/>
  <c r="AO257" i="2"/>
  <c r="AN257" i="2"/>
  <c r="AM257" i="2"/>
  <c r="AL257" i="2"/>
  <c r="AC296" i="2"/>
  <c r="J296" i="2"/>
  <c r="AF296" i="2"/>
  <c r="AT268" i="2"/>
  <c r="AS268" i="2"/>
  <c r="AR268" i="2"/>
  <c r="AQ268" i="2"/>
  <c r="AP268" i="2"/>
  <c r="AO268" i="2"/>
  <c r="AN268" i="2"/>
  <c r="AM268" i="2"/>
  <c r="AL268" i="2"/>
  <c r="AC269" i="2"/>
  <c r="AF269" i="2"/>
  <c r="J269" i="2"/>
  <c r="AT292" i="2"/>
  <c r="AS292" i="2"/>
  <c r="AR292" i="2"/>
  <c r="AQ292" i="2"/>
  <c r="AP292" i="2"/>
  <c r="AO292" i="2"/>
  <c r="AN292" i="2"/>
  <c r="AM292" i="2"/>
  <c r="AL292" i="2"/>
  <c r="AC272" i="2"/>
  <c r="J272" i="2"/>
  <c r="AF272" i="2"/>
  <c r="AH293" i="2"/>
  <c r="AB293" i="2" s="1"/>
  <c r="J294" i="2"/>
  <c r="AC294" i="2"/>
  <c r="AF294" i="2"/>
  <c r="AT278" i="2"/>
  <c r="AS278" i="2"/>
  <c r="AR278" i="2"/>
  <c r="AQ278" i="2"/>
  <c r="AP278" i="2"/>
  <c r="AO278" i="2"/>
  <c r="AN278" i="2"/>
  <c r="AM278" i="2"/>
  <c r="AL278" i="2"/>
  <c r="AT282" i="2"/>
  <c r="AS282" i="2"/>
  <c r="AR282" i="2"/>
  <c r="AQ282" i="2"/>
  <c r="AP282" i="2"/>
  <c r="AO282" i="2"/>
  <c r="AN282" i="2"/>
  <c r="AM282" i="2"/>
  <c r="AL282" i="2"/>
  <c r="J270" i="2"/>
  <c r="AC270" i="2"/>
  <c r="AF270" i="2"/>
  <c r="J290" i="2"/>
  <c r="AC290" i="2"/>
  <c r="AF290" i="2"/>
  <c r="AT269" i="2"/>
  <c r="AS269" i="2"/>
  <c r="AR269" i="2"/>
  <c r="AQ269" i="2"/>
  <c r="AP269" i="2"/>
  <c r="AO269" i="2"/>
  <c r="AN269" i="2"/>
  <c r="AM269" i="2"/>
  <c r="AL269" i="2"/>
  <c r="AC257" i="2"/>
  <c r="AF257" i="2"/>
  <c r="J257" i="2"/>
  <c r="J286" i="2"/>
  <c r="AC286" i="2"/>
  <c r="AF286" i="2"/>
  <c r="AT258" i="2"/>
  <c r="AS258" i="2"/>
  <c r="AR258" i="2"/>
  <c r="AQ258" i="2"/>
  <c r="AP258" i="2"/>
  <c r="AO258" i="2"/>
  <c r="AN258" i="2"/>
  <c r="AM258" i="2"/>
  <c r="AL258" i="2"/>
  <c r="AT262" i="2"/>
  <c r="AS262" i="2"/>
  <c r="AR262" i="2"/>
  <c r="AQ262" i="2"/>
  <c r="AP262" i="2"/>
  <c r="AO262" i="2"/>
  <c r="AN262" i="2"/>
  <c r="AM262" i="2"/>
  <c r="AL262" i="2"/>
  <c r="AC284" i="2"/>
  <c r="J284" i="2"/>
  <c r="AF284" i="2"/>
  <c r="AT266" i="2"/>
  <c r="AS266" i="2"/>
  <c r="AR266" i="2"/>
  <c r="AQ266" i="2"/>
  <c r="AP266" i="2"/>
  <c r="AO266" i="2"/>
  <c r="AN266" i="2"/>
  <c r="AM266" i="2"/>
  <c r="AL266" i="2"/>
  <c r="J282" i="2"/>
  <c r="AC282" i="2"/>
  <c r="AF282" i="2"/>
  <c r="AC273" i="2"/>
  <c r="AF273" i="2"/>
  <c r="J273" i="2"/>
  <c r="AT288" i="2"/>
  <c r="AS288" i="2"/>
  <c r="AR288" i="2"/>
  <c r="AQ288" i="2"/>
  <c r="AP288" i="2"/>
  <c r="AO288" i="2"/>
  <c r="AN288" i="2"/>
  <c r="AM288" i="2"/>
  <c r="AL288" i="2"/>
  <c r="AH289" i="2"/>
  <c r="AC264" i="2"/>
  <c r="J264" i="2"/>
  <c r="AF264" i="2"/>
  <c r="AC276" i="2"/>
  <c r="J276" i="2"/>
  <c r="AF276" i="2"/>
  <c r="AT284" i="2"/>
  <c r="AS284" i="2"/>
  <c r="AR284" i="2"/>
  <c r="AQ284" i="2"/>
  <c r="AP284" i="2"/>
  <c r="AO284" i="2"/>
  <c r="AN284" i="2"/>
  <c r="AM284" i="2"/>
  <c r="AL284" i="2"/>
  <c r="J258" i="2"/>
  <c r="AC258" i="2"/>
  <c r="AF258" i="2"/>
  <c r="AS280" i="2"/>
  <c r="AR280" i="2"/>
  <c r="AQ280" i="2"/>
  <c r="AP280" i="2"/>
  <c r="AO280" i="2"/>
  <c r="AN280" i="2"/>
  <c r="AM280" i="2"/>
  <c r="AL280" i="2"/>
  <c r="AT280" i="2"/>
  <c r="AT273" i="2"/>
  <c r="AQ273" i="2"/>
  <c r="AP273" i="2"/>
  <c r="AO273" i="2"/>
  <c r="AN273" i="2"/>
  <c r="AM273" i="2"/>
  <c r="AL273" i="2"/>
  <c r="AS273" i="2"/>
  <c r="AR273" i="2"/>
  <c r="AI262" i="2"/>
  <c r="AJ262" i="2"/>
  <c r="AK262" i="2"/>
  <c r="AI265" i="2"/>
  <c r="AK265" i="2"/>
  <c r="AJ265" i="2"/>
  <c r="AI276" i="2"/>
  <c r="AJ276" i="2"/>
  <c r="AK276" i="2"/>
  <c r="AK284" i="2"/>
  <c r="AI284" i="2"/>
  <c r="AJ284" i="2"/>
  <c r="AI268" i="2"/>
  <c r="AJ268" i="2"/>
  <c r="AK268" i="2"/>
  <c r="AI273" i="2"/>
  <c r="AH273" i="2"/>
  <c r="AJ273" i="2"/>
  <c r="AK273" i="2"/>
  <c r="AJ266" i="2"/>
  <c r="AK266" i="2"/>
  <c r="AI266" i="2"/>
  <c r="AK288" i="2"/>
  <c r="AI288" i="2"/>
  <c r="AJ288" i="2"/>
  <c r="AK269" i="2"/>
  <c r="AJ269" i="2"/>
  <c r="AI269" i="2"/>
  <c r="AH269" i="2"/>
  <c r="AA269" i="2" s="1"/>
  <c r="AE269" i="2" s="1"/>
  <c r="AJ292" i="2"/>
  <c r="AK292" i="2"/>
  <c r="AI292" i="2"/>
  <c r="AH292" i="2"/>
  <c r="AB292" i="2" s="1"/>
  <c r="AI290" i="2"/>
  <c r="AJ290" i="2"/>
  <c r="AK290" i="2"/>
  <c r="AI261" i="2"/>
  <c r="AJ261" i="2"/>
  <c r="AK261" i="2"/>
  <c r="AK280" i="2"/>
  <c r="AI280" i="2"/>
  <c r="AH280" i="2"/>
  <c r="AB280" i="2" s="1"/>
  <c r="AJ280" i="2"/>
  <c r="AI282" i="2"/>
  <c r="AH282" i="2"/>
  <c r="AB282" i="2" s="1"/>
  <c r="AJ282" i="2"/>
  <c r="AK282" i="2"/>
  <c r="AI274" i="2"/>
  <c r="AJ274" i="2"/>
  <c r="AK274" i="2"/>
  <c r="AK272" i="2"/>
  <c r="AI272" i="2"/>
  <c r="AJ272" i="2"/>
  <c r="AI278" i="2"/>
  <c r="AJ278" i="2"/>
  <c r="AK278" i="2"/>
  <c r="AI257" i="2"/>
  <c r="AH257" i="2"/>
  <c r="AJ257" i="2"/>
  <c r="AK257" i="2"/>
  <c r="AI258" i="2"/>
  <c r="AJ258" i="2"/>
  <c r="AK258" i="2"/>
  <c r="AJ270" i="2"/>
  <c r="AK270" i="2"/>
  <c r="AI270" i="2"/>
  <c r="AH270" i="2"/>
  <c r="AB270" i="2" s="1"/>
  <c r="AI296" i="2"/>
  <c r="AJ296" i="2"/>
  <c r="AK296" i="2"/>
  <c r="AH264" i="2"/>
  <c r="AB264" i="2" s="1"/>
  <c r="AH294" i="2"/>
  <c r="AB294" i="2" s="1"/>
  <c r="AH275" i="2"/>
  <c r="AB275" i="2" s="1"/>
  <c r="AH258" i="2"/>
  <c r="AH272" i="2"/>
  <c r="AB272" i="2" s="1"/>
  <c r="AH290" i="2"/>
  <c r="AB290" i="2" s="1"/>
  <c r="AH288" i="2"/>
  <c r="AA288" i="2" s="1"/>
  <c r="AH276" i="2"/>
  <c r="AH296" i="2"/>
  <c r="AA296" i="2" s="1"/>
  <c r="AD296" i="2" s="1"/>
  <c r="AH266" i="2"/>
  <c r="AB266" i="2" s="1"/>
  <c r="AH268" i="2"/>
  <c r="AH265" i="2"/>
  <c r="AB265" i="2" s="1"/>
  <c r="AH284" i="2"/>
  <c r="AB284" i="2" s="1"/>
  <c r="AH261" i="2"/>
  <c r="AA261" i="2" s="1"/>
  <c r="AH274" i="2"/>
  <c r="AA274" i="2" s="1"/>
  <c r="AD274" i="2" s="1"/>
  <c r="AH278" i="2"/>
  <c r="AA278" i="2" s="1"/>
  <c r="AH262" i="2"/>
  <c r="AB262" i="2" s="1"/>
  <c r="C11" i="2"/>
  <c r="C11" i="1"/>
  <c r="Z58" i="3" l="1"/>
  <c r="Z292" i="3"/>
  <c r="AC42" i="3"/>
  <c r="Z62" i="3"/>
  <c r="G167" i="3"/>
  <c r="AY6" i="3"/>
  <c r="G308" i="3"/>
  <c r="K308" i="3" s="1"/>
  <c r="AU297" i="3"/>
  <c r="AT297" i="3" s="1"/>
  <c r="AS297" i="3" s="1"/>
  <c r="AR297" i="3" s="1"/>
  <c r="AQ297" i="3" s="1"/>
  <c r="AP297" i="3" s="1"/>
  <c r="AO297" i="3" s="1"/>
  <c r="AN297" i="3" s="1"/>
  <c r="AM297" i="3" s="1"/>
  <c r="AL297" i="3" s="1"/>
  <c r="Z159" i="3"/>
  <c r="G321" i="3"/>
  <c r="J78" i="3"/>
  <c r="AC78" i="3"/>
  <c r="AC58" i="3"/>
  <c r="J58" i="3"/>
  <c r="AC54" i="3"/>
  <c r="J54" i="3"/>
  <c r="AC50" i="3"/>
  <c r="J50" i="3"/>
  <c r="J46" i="3"/>
  <c r="AC46" i="3"/>
  <c r="AU316" i="3"/>
  <c r="G316" i="3"/>
  <c r="Z316" i="3"/>
  <c r="Z305" i="3"/>
  <c r="G305" i="3"/>
  <c r="R288" i="3"/>
  <c r="Z288" i="3"/>
  <c r="G320" i="3"/>
  <c r="AC320" i="3" s="1"/>
  <c r="Z320" i="3"/>
  <c r="G304" i="3"/>
  <c r="K304" i="3" s="1"/>
  <c r="Z304" i="3"/>
  <c r="J55" i="3"/>
  <c r="AC55" i="3"/>
  <c r="J43" i="3"/>
  <c r="AC43" i="3"/>
  <c r="Z324" i="3"/>
  <c r="G324" i="3"/>
  <c r="K324" i="3" s="1"/>
  <c r="Z317" i="3"/>
  <c r="G317" i="3"/>
  <c r="K317" i="3" s="1"/>
  <c r="G312" i="3"/>
  <c r="AU312" i="3"/>
  <c r="AT312" i="3" s="1"/>
  <c r="Z289" i="3"/>
  <c r="G289" i="3"/>
  <c r="K289" i="3" s="1"/>
  <c r="K135" i="3"/>
  <c r="AC135" i="3"/>
  <c r="Z279" i="3"/>
  <c r="G279" i="3"/>
  <c r="G138" i="3"/>
  <c r="AC138" i="3" s="1"/>
  <c r="Z138" i="3"/>
  <c r="Z254" i="3"/>
  <c r="G331" i="3"/>
  <c r="AC331" i="3" s="1"/>
  <c r="K144" i="3"/>
  <c r="Z39" i="3"/>
  <c r="Z78" i="3"/>
  <c r="Z83" i="3"/>
  <c r="AC239" i="3"/>
  <c r="AC222" i="3"/>
  <c r="AC189" i="3"/>
  <c r="Z246" i="3"/>
  <c r="AC60" i="3"/>
  <c r="AC108" i="3"/>
  <c r="Z22" i="3"/>
  <c r="G31" i="3"/>
  <c r="J31" i="3" s="1"/>
  <c r="Z55" i="3"/>
  <c r="Z119" i="3"/>
  <c r="K139" i="3"/>
  <c r="AC173" i="3"/>
  <c r="Z54" i="3"/>
  <c r="Z110" i="3"/>
  <c r="AC255" i="3"/>
  <c r="AC244" i="3"/>
  <c r="AC230" i="3"/>
  <c r="AC215" i="3"/>
  <c r="AC35" i="3"/>
  <c r="Z222" i="3"/>
  <c r="Z180" i="3"/>
  <c r="AC285" i="3"/>
  <c r="AC123" i="3"/>
  <c r="AC32" i="3"/>
  <c r="Z50" i="3"/>
  <c r="Z46" i="3"/>
  <c r="G71" i="3"/>
  <c r="Z135" i="3"/>
  <c r="Z239" i="3"/>
  <c r="G310" i="3"/>
  <c r="Z285" i="3"/>
  <c r="Z160" i="3"/>
  <c r="Z230" i="3"/>
  <c r="Z255" i="3"/>
  <c r="Z215" i="3"/>
  <c r="Z318" i="3"/>
  <c r="Z286" i="3"/>
  <c r="Z330" i="3"/>
  <c r="K329" i="3"/>
  <c r="AC325" i="3"/>
  <c r="K325" i="3"/>
  <c r="Z329" i="3"/>
  <c r="G328" i="3"/>
  <c r="Z328" i="3"/>
  <c r="R326" i="3"/>
  <c r="Z326" i="3"/>
  <c r="G314" i="3"/>
  <c r="Z314" i="3"/>
  <c r="Z322" i="3"/>
  <c r="G322" i="3"/>
  <c r="AU322" i="3"/>
  <c r="K318" i="3"/>
  <c r="AC318" i="3"/>
  <c r="AC305" i="3"/>
  <c r="K305" i="3"/>
  <c r="G323" i="3"/>
  <c r="Z323" i="3"/>
  <c r="K301" i="3"/>
  <c r="AC301" i="3"/>
  <c r="AC329" i="3"/>
  <c r="Z325" i="3"/>
  <c r="K321" i="3"/>
  <c r="AC321" i="3"/>
  <c r="Z313" i="3"/>
  <c r="G313" i="3"/>
  <c r="K310" i="3"/>
  <c r="AC310" i="3"/>
  <c r="G333" i="3"/>
  <c r="Z333" i="3"/>
  <c r="G332" i="3"/>
  <c r="G330" i="3"/>
  <c r="K279" i="3"/>
  <c r="AC279" i="3"/>
  <c r="G307" i="3"/>
  <c r="Z307" i="3"/>
  <c r="G315" i="3"/>
  <c r="K312" i="3"/>
  <c r="Z300" i="3"/>
  <c r="AU300" i="3"/>
  <c r="AC299" i="3"/>
  <c r="Z298" i="3"/>
  <c r="G298" i="3"/>
  <c r="AC289" i="3"/>
  <c r="G277" i="3"/>
  <c r="Z277" i="3"/>
  <c r="K311" i="3"/>
  <c r="G303" i="3"/>
  <c r="Z303" i="3"/>
  <c r="Z299" i="3"/>
  <c r="G290" i="3"/>
  <c r="Z290" i="3"/>
  <c r="G282" i="3"/>
  <c r="Z282" i="3"/>
  <c r="AC300" i="3"/>
  <c r="G319" i="3"/>
  <c r="Z301" i="3"/>
  <c r="Z319" i="3"/>
  <c r="AC312" i="3"/>
  <c r="AC311" i="3"/>
  <c r="Z309" i="3"/>
  <c r="G309" i="3"/>
  <c r="G306" i="3"/>
  <c r="Z293" i="3"/>
  <c r="G293" i="3"/>
  <c r="Z271" i="3"/>
  <c r="G271" i="3"/>
  <c r="G262" i="3"/>
  <c r="Z262" i="3"/>
  <c r="G327" i="3"/>
  <c r="AC324" i="3"/>
  <c r="Z315" i="3"/>
  <c r="K283" i="3"/>
  <c r="AC283" i="3"/>
  <c r="Z312" i="3"/>
  <c r="AC302" i="3"/>
  <c r="G295" i="3"/>
  <c r="Z295" i="3"/>
  <c r="Z283" i="3"/>
  <c r="AC308" i="3"/>
  <c r="G296" i="3"/>
  <c r="G294" i="3"/>
  <c r="K292" i="3"/>
  <c r="Z272" i="3"/>
  <c r="G272" i="3"/>
  <c r="G265" i="3"/>
  <c r="Z265" i="3"/>
  <c r="G261" i="3"/>
  <c r="Z261" i="3"/>
  <c r="AC304" i="3"/>
  <c r="K297" i="3"/>
  <c r="AC297" i="3"/>
  <c r="Z276" i="3"/>
  <c r="AU276" i="3"/>
  <c r="G276" i="3"/>
  <c r="G281" i="3"/>
  <c r="Z281" i="3"/>
  <c r="G278" i="3"/>
  <c r="Z278" i="3"/>
  <c r="Z273" i="3"/>
  <c r="G270" i="3"/>
  <c r="G269" i="3"/>
  <c r="Z269" i="3"/>
  <c r="AU273" i="3"/>
  <c r="G287" i="3"/>
  <c r="AC284" i="3"/>
  <c r="Z280" i="3"/>
  <c r="G280" i="3"/>
  <c r="K273" i="3"/>
  <c r="AC273" i="3"/>
  <c r="Z267" i="3"/>
  <c r="G267" i="3"/>
  <c r="AC264" i="3"/>
  <c r="Z263" i="3"/>
  <c r="G263" i="3"/>
  <c r="AC260" i="3"/>
  <c r="K260" i="3"/>
  <c r="G291" i="3"/>
  <c r="Z275" i="3"/>
  <c r="G275" i="3"/>
  <c r="Z264" i="3"/>
  <c r="AU264" i="3"/>
  <c r="Z260" i="3"/>
  <c r="Z284" i="3"/>
  <c r="AC268" i="3"/>
  <c r="G266" i="3"/>
  <c r="Z259" i="3"/>
  <c r="G259" i="3"/>
  <c r="G274" i="3"/>
  <c r="Z268" i="3"/>
  <c r="AU258" i="3"/>
  <c r="G258" i="3"/>
  <c r="AC168" i="3"/>
  <c r="K168" i="3"/>
  <c r="K153" i="3"/>
  <c r="AC153" i="3"/>
  <c r="K118" i="3"/>
  <c r="AC118" i="3"/>
  <c r="G45" i="3"/>
  <c r="Z45" i="3"/>
  <c r="AC121" i="3"/>
  <c r="G136" i="3"/>
  <c r="AC214" i="3"/>
  <c r="AB18" i="3"/>
  <c r="AU267" i="3" s="1"/>
  <c r="AT267" i="3" s="1"/>
  <c r="AS267" i="3" s="1"/>
  <c r="AR267" i="3" s="1"/>
  <c r="AQ267" i="3" s="1"/>
  <c r="AP267" i="3" s="1"/>
  <c r="AO267" i="3" s="1"/>
  <c r="AN267" i="3" s="1"/>
  <c r="AM267" i="3" s="1"/>
  <c r="AL267" i="3" s="1"/>
  <c r="J33" i="3"/>
  <c r="Z168" i="3"/>
  <c r="AC132" i="3"/>
  <c r="J97" i="3"/>
  <c r="G21" i="3"/>
  <c r="J21" i="3" s="1"/>
  <c r="G89" i="3"/>
  <c r="AC89" i="3" s="1"/>
  <c r="Z221" i="3"/>
  <c r="AC62" i="3"/>
  <c r="Z153" i="3"/>
  <c r="Z182" i="3"/>
  <c r="AC163" i="3"/>
  <c r="Z161" i="3"/>
  <c r="Z25" i="3"/>
  <c r="Z214" i="3"/>
  <c r="Z81" i="3"/>
  <c r="R81" i="3"/>
  <c r="AC65" i="3"/>
  <c r="J65" i="3"/>
  <c r="AC57" i="3"/>
  <c r="J57" i="3"/>
  <c r="Z40" i="3"/>
  <c r="G40" i="3"/>
  <c r="K251" i="3"/>
  <c r="AC251" i="3"/>
  <c r="G211" i="3"/>
  <c r="Z211" i="3"/>
  <c r="AC165" i="3"/>
  <c r="K165" i="3"/>
  <c r="AC157" i="3"/>
  <c r="K157" i="3"/>
  <c r="Z23" i="3"/>
  <c r="G23" i="3"/>
  <c r="G70" i="3"/>
  <c r="Z70" i="3"/>
  <c r="G256" i="3"/>
  <c r="AC256" i="3" s="1"/>
  <c r="Z256" i="3"/>
  <c r="G61" i="3"/>
  <c r="AC220" i="3"/>
  <c r="AC212" i="3"/>
  <c r="K198" i="3"/>
  <c r="AC182" i="3"/>
  <c r="Z198" i="3"/>
  <c r="AC69" i="3"/>
  <c r="Z87" i="3"/>
  <c r="Z57" i="3"/>
  <c r="AC87" i="3"/>
  <c r="Z220" i="3"/>
  <c r="Z206" i="3"/>
  <c r="Z190" i="3"/>
  <c r="J22" i="3"/>
  <c r="Z157" i="3"/>
  <c r="AC206" i="3"/>
  <c r="AC190" i="3"/>
  <c r="AC115" i="3"/>
  <c r="AC169" i="3"/>
  <c r="Z65" i="3"/>
  <c r="Z165" i="3"/>
  <c r="Z118" i="3"/>
  <c r="Z212" i="3"/>
  <c r="G127" i="3"/>
  <c r="AC127" i="3" s="1"/>
  <c r="F15" i="1"/>
  <c r="AW62" i="3"/>
  <c r="AY61" i="3"/>
  <c r="AY60" i="3"/>
  <c r="AB63" i="2"/>
  <c r="AB23" i="2"/>
  <c r="AA188" i="2"/>
  <c r="AB185" i="2"/>
  <c r="AE152" i="2"/>
  <c r="AA101" i="2"/>
  <c r="AD101" i="2" s="1"/>
  <c r="AB36" i="2"/>
  <c r="AB283" i="2"/>
  <c r="AB152" i="2"/>
  <c r="AB102" i="2"/>
  <c r="AA166" i="2"/>
  <c r="AE166" i="2" s="1"/>
  <c r="AD125" i="2"/>
  <c r="AB287" i="2"/>
  <c r="AA47" i="2"/>
  <c r="AB65" i="2"/>
  <c r="AB27" i="2"/>
  <c r="AB53" i="2"/>
  <c r="AB78" i="2"/>
  <c r="AA147" i="2"/>
  <c r="AD147" i="2" s="1"/>
  <c r="AB269" i="2"/>
  <c r="AB37" i="2"/>
  <c r="AE53" i="2"/>
  <c r="AA85" i="2"/>
  <c r="AE85" i="2" s="1"/>
  <c r="AB61" i="2"/>
  <c r="AA28" i="2"/>
  <c r="AA282" i="2"/>
  <c r="AD282" i="2" s="1"/>
  <c r="AC113" i="3"/>
  <c r="J113" i="3"/>
  <c r="Z105" i="3"/>
  <c r="G105" i="3"/>
  <c r="G77" i="3"/>
  <c r="Z77" i="3"/>
  <c r="G245" i="3"/>
  <c r="Z245" i="3"/>
  <c r="K221" i="3"/>
  <c r="AC221" i="3"/>
  <c r="G191" i="3"/>
  <c r="Z191" i="3"/>
  <c r="Z149" i="3"/>
  <c r="G149" i="3"/>
  <c r="G103" i="3"/>
  <c r="Z103" i="3"/>
  <c r="G95" i="3"/>
  <c r="Z95" i="3"/>
  <c r="G72" i="3"/>
  <c r="Z72" i="3"/>
  <c r="AC53" i="3"/>
  <c r="J53" i="3"/>
  <c r="G235" i="3"/>
  <c r="Z235" i="3"/>
  <c r="K164" i="3"/>
  <c r="AC164" i="3"/>
  <c r="J30" i="3"/>
  <c r="AC30" i="3"/>
  <c r="J26" i="3"/>
  <c r="AC26" i="3"/>
  <c r="AC93" i="3"/>
  <c r="J93" i="3"/>
  <c r="R75" i="3"/>
  <c r="Z75" i="3"/>
  <c r="Z41" i="3"/>
  <c r="G41" i="3"/>
  <c r="G196" i="3"/>
  <c r="AC196" i="3" s="1"/>
  <c r="Z196" i="3"/>
  <c r="G130" i="3"/>
  <c r="Z130" i="3"/>
  <c r="AC100" i="3"/>
  <c r="J100" i="3"/>
  <c r="Z67" i="3"/>
  <c r="G67" i="3"/>
  <c r="G48" i="3"/>
  <c r="J48" i="3" s="1"/>
  <c r="Z48" i="3"/>
  <c r="Z37" i="3"/>
  <c r="G37" i="3"/>
  <c r="G240" i="3"/>
  <c r="Z240" i="3"/>
  <c r="G129" i="3"/>
  <c r="Z129" i="3"/>
  <c r="R74" i="3"/>
  <c r="Z74" i="3"/>
  <c r="Z216" i="3"/>
  <c r="G216" i="3"/>
  <c r="G51" i="3"/>
  <c r="Z100" i="3"/>
  <c r="AC238" i="3"/>
  <c r="Z251" i="3"/>
  <c r="Z112" i="3"/>
  <c r="AC31" i="3"/>
  <c r="J89" i="3"/>
  <c r="Z113" i="3"/>
  <c r="Z238" i="3"/>
  <c r="AC38" i="3"/>
  <c r="AC52" i="3"/>
  <c r="Z26" i="3"/>
  <c r="AC119" i="3"/>
  <c r="AC257" i="3"/>
  <c r="AC207" i="3"/>
  <c r="Z257" i="3"/>
  <c r="Z207" i="3"/>
  <c r="AC114" i="3"/>
  <c r="J83" i="3"/>
  <c r="J63" i="3"/>
  <c r="Z30" i="3"/>
  <c r="Z93" i="3"/>
  <c r="G34" i="3"/>
  <c r="AE65" i="2"/>
  <c r="AD65" i="2"/>
  <c r="AB288" i="2"/>
  <c r="AA265" i="2"/>
  <c r="AD265" i="2" s="1"/>
  <c r="AA118" i="2"/>
  <c r="AD118" i="2" s="1"/>
  <c r="AA293" i="2"/>
  <c r="AD293" i="2" s="1"/>
  <c r="AB131" i="2"/>
  <c r="AB263" i="2"/>
  <c r="AB108" i="2"/>
  <c r="AB187" i="2"/>
  <c r="AD63" i="2"/>
  <c r="AE63" i="2"/>
  <c r="AD103" i="2"/>
  <c r="AA94" i="2"/>
  <c r="AD94" i="2" s="1"/>
  <c r="AA117" i="2"/>
  <c r="AA87" i="2"/>
  <c r="AE87" i="2" s="1"/>
  <c r="AA84" i="2"/>
  <c r="AE84" i="2" s="1"/>
  <c r="AE283" i="2"/>
  <c r="AA277" i="2"/>
  <c r="AD277" i="2" s="1"/>
  <c r="AB103" i="2"/>
  <c r="AB156" i="2"/>
  <c r="AB136" i="2"/>
  <c r="AA154" i="2"/>
  <c r="AD154" i="2" s="1"/>
  <c r="AE112" i="2"/>
  <c r="AB125" i="2"/>
  <c r="AA281" i="2"/>
  <c r="AE281" i="2" s="1"/>
  <c r="AD131" i="2"/>
  <c r="AB44" i="2"/>
  <c r="AB104" i="2"/>
  <c r="AB189" i="2"/>
  <c r="AE136" i="2"/>
  <c r="AA286" i="2"/>
  <c r="AE286" i="2" s="1"/>
  <c r="AA50" i="2"/>
  <c r="AB31" i="2"/>
  <c r="AA52" i="2"/>
  <c r="AD52" i="2" s="1"/>
  <c r="AA29" i="2"/>
  <c r="AE29" i="2" s="1"/>
  <c r="AE101" i="2"/>
  <c r="AA168" i="2"/>
  <c r="AE168" i="2" s="1"/>
  <c r="AE189" i="2"/>
  <c r="AD189" i="2"/>
  <c r="AA262" i="2"/>
  <c r="AE262" i="2" s="1"/>
  <c r="AB259" i="2"/>
  <c r="AD36" i="2"/>
  <c r="AA162" i="2"/>
  <c r="AE61" i="2"/>
  <c r="AB145" i="2"/>
  <c r="AB123" i="2"/>
  <c r="AA123" i="2"/>
  <c r="AH649" i="2"/>
  <c r="AA649" i="2" s="1"/>
  <c r="AE649" i="2" s="1"/>
  <c r="AH798" i="2"/>
  <c r="AA798" i="2" s="1"/>
  <c r="AE798" i="2" s="1"/>
  <c r="AH489" i="2"/>
  <c r="AA489" i="2" s="1"/>
  <c r="AE489" i="2" s="1"/>
  <c r="AH797" i="2"/>
  <c r="AA797" i="2" s="1"/>
  <c r="AE797" i="2" s="1"/>
  <c r="AH88" i="2"/>
  <c r="AH786" i="2"/>
  <c r="AA786" i="2" s="1"/>
  <c r="AE786" i="2" s="1"/>
  <c r="AH582" i="2"/>
  <c r="AA582" i="2" s="1"/>
  <c r="AE582" i="2" s="1"/>
  <c r="AH730" i="2"/>
  <c r="AA730" i="2" s="1"/>
  <c r="AE730" i="2" s="1"/>
  <c r="AH1303" i="2"/>
  <c r="AA1303" i="2" s="1"/>
  <c r="AE1303" i="2" s="1"/>
  <c r="AH1794" i="2"/>
  <c r="AA1794" i="2" s="1"/>
  <c r="AE1794" i="2" s="1"/>
  <c r="AH1034" i="2"/>
  <c r="AA1034" i="2" s="1"/>
  <c r="AE1034" i="2" s="1"/>
  <c r="AH1620" i="2"/>
  <c r="AA1620" i="2" s="1"/>
  <c r="AE1620" i="2" s="1"/>
  <c r="AH1576" i="2"/>
  <c r="AA1576" i="2" s="1"/>
  <c r="AE1576" i="2" s="1"/>
  <c r="AH56" i="2"/>
  <c r="AH140" i="2"/>
  <c r="AH196" i="2"/>
  <c r="AH237" i="2"/>
  <c r="AH253" i="2"/>
  <c r="AA253" i="2" s="1"/>
  <c r="AE253" i="2" s="1"/>
  <c r="AH223" i="2"/>
  <c r="AH304" i="2"/>
  <c r="AA304" i="2" s="1"/>
  <c r="AE304" i="2" s="1"/>
  <c r="AH318" i="2"/>
  <c r="AA318" i="2" s="1"/>
  <c r="AE318" i="2" s="1"/>
  <c r="AH331" i="2"/>
  <c r="AA331" i="2" s="1"/>
  <c r="AE331" i="2" s="1"/>
  <c r="AH342" i="2"/>
  <c r="AA342" i="2" s="1"/>
  <c r="AE342" i="2" s="1"/>
  <c r="AH359" i="2"/>
  <c r="AA359" i="2" s="1"/>
  <c r="AE359" i="2" s="1"/>
  <c r="AH299" i="2"/>
  <c r="AA299" i="2" s="1"/>
  <c r="AE299" i="2" s="1"/>
  <c r="AH421" i="2"/>
  <c r="AA421" i="2" s="1"/>
  <c r="AE421" i="2" s="1"/>
  <c r="AH437" i="2"/>
  <c r="AA437" i="2" s="1"/>
  <c r="AE437" i="2" s="1"/>
  <c r="AH457" i="2"/>
  <c r="AA457" i="2" s="1"/>
  <c r="AE457" i="2" s="1"/>
  <c r="AH468" i="2"/>
  <c r="AA468" i="2" s="1"/>
  <c r="AE468" i="2" s="1"/>
  <c r="AH480" i="2"/>
  <c r="AA480" i="2" s="1"/>
  <c r="AE480" i="2" s="1"/>
  <c r="AH492" i="2"/>
  <c r="AA492" i="2" s="1"/>
  <c r="AE492" i="2" s="1"/>
  <c r="AH504" i="2"/>
  <c r="AA504" i="2" s="1"/>
  <c r="AE504" i="2" s="1"/>
  <c r="AH516" i="2"/>
  <c r="AA516" i="2" s="1"/>
  <c r="AE516" i="2" s="1"/>
  <c r="AH378" i="2"/>
  <c r="AA378" i="2" s="1"/>
  <c r="AE378" i="2" s="1"/>
  <c r="AH404" i="2"/>
  <c r="AA404" i="2" s="1"/>
  <c r="AE404" i="2" s="1"/>
  <c r="AH528" i="2"/>
  <c r="AA528" i="2" s="1"/>
  <c r="AE528" i="2" s="1"/>
  <c r="AH551" i="2"/>
  <c r="AA551" i="2" s="1"/>
  <c r="AE551" i="2" s="1"/>
  <c r="AH560" i="2"/>
  <c r="AA560" i="2" s="1"/>
  <c r="AE560" i="2" s="1"/>
  <c r="AH576" i="2"/>
  <c r="AA576" i="2" s="1"/>
  <c r="AE576" i="2" s="1"/>
  <c r="AH589" i="2"/>
  <c r="AA589" i="2" s="1"/>
  <c r="AE589" i="2" s="1"/>
  <c r="AH600" i="2"/>
  <c r="AA600" i="2" s="1"/>
  <c r="AE600" i="2" s="1"/>
  <c r="AH610" i="2"/>
  <c r="AA610" i="2" s="1"/>
  <c r="AE610" i="2" s="1"/>
  <c r="AH618" i="2"/>
  <c r="AA618" i="2" s="1"/>
  <c r="AE618" i="2" s="1"/>
  <c r="AH629" i="2"/>
  <c r="AA629" i="2" s="1"/>
  <c r="AE629" i="2" s="1"/>
  <c r="AH638" i="2"/>
  <c r="AA638" i="2" s="1"/>
  <c r="AE638" i="2" s="1"/>
  <c r="AH644" i="2"/>
  <c r="AA644" i="2" s="1"/>
  <c r="AE644" i="2" s="1"/>
  <c r="AH652" i="2"/>
  <c r="AA652" i="2" s="1"/>
  <c r="AE652" i="2" s="1"/>
  <c r="AH673" i="2"/>
  <c r="AA673" i="2" s="1"/>
  <c r="AE673" i="2" s="1"/>
  <c r="AH681" i="2"/>
  <c r="AA681" i="2" s="1"/>
  <c r="AE681" i="2" s="1"/>
  <c r="AH692" i="2"/>
  <c r="AA692" i="2" s="1"/>
  <c r="AE692" i="2" s="1"/>
  <c r="AH698" i="2"/>
  <c r="AA698" i="2" s="1"/>
  <c r="AE698" i="2" s="1"/>
  <c r="AH705" i="2"/>
  <c r="AA705" i="2" s="1"/>
  <c r="AE705" i="2" s="1"/>
  <c r="AH712" i="2"/>
  <c r="AA712" i="2" s="1"/>
  <c r="AE712" i="2" s="1"/>
  <c r="AH719" i="2"/>
  <c r="AA719" i="2" s="1"/>
  <c r="AE719" i="2" s="1"/>
  <c r="AH390" i="2"/>
  <c r="AA390" i="2" s="1"/>
  <c r="AE390" i="2" s="1"/>
  <c r="AH745" i="2"/>
  <c r="AA745" i="2" s="1"/>
  <c r="AE745" i="2" s="1"/>
  <c r="AH770" i="2"/>
  <c r="AA770" i="2" s="1"/>
  <c r="AE770" i="2" s="1"/>
  <c r="AH779" i="2"/>
  <c r="AA779" i="2" s="1"/>
  <c r="AE779" i="2" s="1"/>
  <c r="AH787" i="2"/>
  <c r="AA787" i="2" s="1"/>
  <c r="AE787" i="2" s="1"/>
  <c r="AH793" i="2"/>
  <c r="AA793" i="2" s="1"/>
  <c r="AE793" i="2" s="1"/>
  <c r="AH804" i="2"/>
  <c r="AA804" i="2" s="1"/>
  <c r="AE804" i="2" s="1"/>
  <c r="AH818" i="2"/>
  <c r="AA818" i="2" s="1"/>
  <c r="AE818" i="2" s="1"/>
  <c r="AH830" i="2"/>
  <c r="AA830" i="2" s="1"/>
  <c r="AE830" i="2" s="1"/>
  <c r="AH836" i="2"/>
  <c r="AA836" i="2" s="1"/>
  <c r="AE836" i="2" s="1"/>
  <c r="AH843" i="2"/>
  <c r="AA843" i="2" s="1"/>
  <c r="AE843" i="2" s="1"/>
  <c r="AH849" i="2"/>
  <c r="AA849" i="2" s="1"/>
  <c r="AE849" i="2" s="1"/>
  <c r="AH858" i="2"/>
  <c r="AA858" i="2" s="1"/>
  <c r="AE858" i="2" s="1"/>
  <c r="AH728" i="2"/>
  <c r="AA728" i="2" s="1"/>
  <c r="AE728" i="2" s="1"/>
  <c r="AH478" i="2"/>
  <c r="AA478" i="2" s="1"/>
  <c r="AE478" i="2" s="1"/>
  <c r="AH955" i="2"/>
  <c r="AA955" i="2" s="1"/>
  <c r="AE955" i="2" s="1"/>
  <c r="AH146" i="2"/>
  <c r="AH380" i="2"/>
  <c r="AA380" i="2" s="1"/>
  <c r="AE380" i="2" s="1"/>
  <c r="AH545" i="2"/>
  <c r="AA545" i="2" s="1"/>
  <c r="AE545" i="2" s="1"/>
  <c r="AH322" i="2"/>
  <c r="AA322" i="2" s="1"/>
  <c r="AE322" i="2" s="1"/>
  <c r="AH811" i="2"/>
  <c r="AA811" i="2" s="1"/>
  <c r="AE811" i="2" s="1"/>
  <c r="AH142" i="2"/>
  <c r="AH548" i="2"/>
  <c r="AA548" i="2" s="1"/>
  <c r="AE548" i="2" s="1"/>
  <c r="AH678" i="2"/>
  <c r="AA678" i="2" s="1"/>
  <c r="AE678" i="2" s="1"/>
  <c r="AH1056" i="2"/>
  <c r="AA1056" i="2" s="1"/>
  <c r="AE1056" i="2" s="1"/>
  <c r="AH1757" i="2"/>
  <c r="AA1757" i="2" s="1"/>
  <c r="AE1757" i="2" s="1"/>
  <c r="AH1684" i="2"/>
  <c r="AA1684" i="2" s="1"/>
  <c r="AE1684" i="2" s="1"/>
  <c r="AH1605" i="2"/>
  <c r="AA1605" i="2" s="1"/>
  <c r="AE1605" i="2" s="1"/>
  <c r="AH1668" i="2"/>
  <c r="AA1668" i="2" s="1"/>
  <c r="AE1668" i="2" s="1"/>
  <c r="AH952" i="2"/>
  <c r="AA952" i="2" s="1"/>
  <c r="AE952" i="2" s="1"/>
  <c r="AH70" i="2"/>
  <c r="AH180" i="2"/>
  <c r="AA180" i="2" s="1"/>
  <c r="AH202" i="2"/>
  <c r="AH225" i="2"/>
  <c r="AH239" i="2"/>
  <c r="AH256" i="2"/>
  <c r="AH206" i="2"/>
  <c r="AH305" i="2"/>
  <c r="AA305" i="2" s="1"/>
  <c r="AE305" i="2" s="1"/>
  <c r="AH323" i="2"/>
  <c r="AA323" i="2" s="1"/>
  <c r="AE323" i="2" s="1"/>
  <c r="AH333" i="2"/>
  <c r="AA333" i="2" s="1"/>
  <c r="AE333" i="2" s="1"/>
  <c r="AH362" i="2"/>
  <c r="AA362" i="2" s="1"/>
  <c r="AE362" i="2" s="1"/>
  <c r="AH395" i="2"/>
  <c r="AA395" i="2" s="1"/>
  <c r="AE395" i="2" s="1"/>
  <c r="AH425" i="2"/>
  <c r="AA425" i="2" s="1"/>
  <c r="AE425" i="2" s="1"/>
  <c r="AH443" i="2"/>
  <c r="AA443" i="2" s="1"/>
  <c r="AE443" i="2" s="1"/>
  <c r="AH461" i="2"/>
  <c r="AA461" i="2" s="1"/>
  <c r="AE461" i="2" s="1"/>
  <c r="AH471" i="2"/>
  <c r="AA471" i="2" s="1"/>
  <c r="AE471" i="2" s="1"/>
  <c r="AH485" i="2"/>
  <c r="AA485" i="2" s="1"/>
  <c r="AE485" i="2" s="1"/>
  <c r="AH494" i="2"/>
  <c r="AA494" i="2" s="1"/>
  <c r="AE494" i="2" s="1"/>
  <c r="AH507" i="2"/>
  <c r="AA507" i="2" s="1"/>
  <c r="AE507" i="2" s="1"/>
  <c r="AH520" i="2"/>
  <c r="AA520" i="2" s="1"/>
  <c r="AE520" i="2" s="1"/>
  <c r="AH375" i="2"/>
  <c r="AA375" i="2" s="1"/>
  <c r="AE375" i="2" s="1"/>
  <c r="AH406" i="2"/>
  <c r="AA406" i="2" s="1"/>
  <c r="AE406" i="2" s="1"/>
  <c r="AH529" i="2"/>
  <c r="AA529" i="2" s="1"/>
  <c r="AE529" i="2" s="1"/>
  <c r="AH537" i="2"/>
  <c r="AA537" i="2" s="1"/>
  <c r="AE537" i="2" s="1"/>
  <c r="AH553" i="2"/>
  <c r="AA553" i="2" s="1"/>
  <c r="AE553" i="2" s="1"/>
  <c r="AH562" i="2"/>
  <c r="AA562" i="2" s="1"/>
  <c r="AE562" i="2" s="1"/>
  <c r="AH580" i="2"/>
  <c r="AA580" i="2" s="1"/>
  <c r="AE580" i="2" s="1"/>
  <c r="AH590" i="2"/>
  <c r="AA590" i="2" s="1"/>
  <c r="AE590" i="2" s="1"/>
  <c r="AH595" i="2"/>
  <c r="AA595" i="2" s="1"/>
  <c r="AE595" i="2" s="1"/>
  <c r="AH602" i="2"/>
  <c r="AA602" i="2" s="1"/>
  <c r="AE602" i="2" s="1"/>
  <c r="AH612" i="2"/>
  <c r="AA612" i="2" s="1"/>
  <c r="AE612" i="2" s="1"/>
  <c r="AH622" i="2"/>
  <c r="AA622" i="2" s="1"/>
  <c r="AE622" i="2" s="1"/>
  <c r="AH632" i="2"/>
  <c r="AA632" i="2" s="1"/>
  <c r="AE632" i="2" s="1"/>
  <c r="AH640" i="2"/>
  <c r="AA640" i="2" s="1"/>
  <c r="AE640" i="2" s="1"/>
  <c r="AH645" i="2"/>
  <c r="AA645" i="2" s="1"/>
  <c r="AE645" i="2" s="1"/>
  <c r="AH675" i="2"/>
  <c r="AA675" i="2" s="1"/>
  <c r="AE675" i="2" s="1"/>
  <c r="AH684" i="2"/>
  <c r="AA684" i="2" s="1"/>
  <c r="AE684" i="2" s="1"/>
  <c r="AH694" i="2"/>
  <c r="AA694" i="2" s="1"/>
  <c r="AE694" i="2" s="1"/>
  <c r="AH699" i="2"/>
  <c r="AA699" i="2" s="1"/>
  <c r="AE699" i="2" s="1"/>
  <c r="AH713" i="2"/>
  <c r="AA713" i="2" s="1"/>
  <c r="AE713" i="2" s="1"/>
  <c r="AH729" i="2"/>
  <c r="AA729" i="2" s="1"/>
  <c r="AE729" i="2" s="1"/>
  <c r="AH749" i="2"/>
  <c r="AA749" i="2" s="1"/>
  <c r="AE749" i="2" s="1"/>
  <c r="AH774" i="2"/>
  <c r="AA774" i="2" s="1"/>
  <c r="AE774" i="2" s="1"/>
  <c r="AH781" i="2"/>
  <c r="AA781" i="2" s="1"/>
  <c r="AE781" i="2" s="1"/>
  <c r="AH788" i="2"/>
  <c r="AA788" i="2" s="1"/>
  <c r="AE788" i="2" s="1"/>
  <c r="AH812" i="2"/>
  <c r="AA812" i="2" s="1"/>
  <c r="AE812" i="2" s="1"/>
  <c r="AH819" i="2"/>
  <c r="AA819" i="2" s="1"/>
  <c r="AE819" i="2" s="1"/>
  <c r="AH831" i="2"/>
  <c r="AA831" i="2" s="1"/>
  <c r="AE831" i="2" s="1"/>
  <c r="AH844" i="2"/>
  <c r="AA844" i="2" s="1"/>
  <c r="AE844" i="2" s="1"/>
  <c r="AH851" i="2"/>
  <c r="AA851" i="2" s="1"/>
  <c r="AE851" i="2" s="1"/>
  <c r="AH861" i="2"/>
  <c r="AA861" i="2" s="1"/>
  <c r="AE861" i="2" s="1"/>
  <c r="AH876" i="2"/>
  <c r="AA876" i="2" s="1"/>
  <c r="AE876" i="2" s="1"/>
  <c r="AH1612" i="2"/>
  <c r="AA1612" i="2" s="1"/>
  <c r="AE1612" i="2" s="1"/>
  <c r="AH743" i="2"/>
  <c r="AA743" i="2" s="1"/>
  <c r="AE743" i="2" s="1"/>
  <c r="AH855" i="2"/>
  <c r="AA855" i="2" s="1"/>
  <c r="AE855" i="2" s="1"/>
  <c r="AH343" i="2"/>
  <c r="AA343" i="2" s="1"/>
  <c r="AE343" i="2" s="1"/>
  <c r="AH452" i="2"/>
  <c r="AA452" i="2" s="1"/>
  <c r="AE452" i="2" s="1"/>
  <c r="AH1823" i="2"/>
  <c r="AA1823" i="2" s="1"/>
  <c r="AE1823" i="2" s="1"/>
  <c r="AH639" i="2"/>
  <c r="AA639" i="2" s="1"/>
  <c r="AE639" i="2" s="1"/>
  <c r="AH386" i="2"/>
  <c r="AA386" i="2" s="1"/>
  <c r="AE386" i="2" s="1"/>
  <c r="AH1680" i="2"/>
  <c r="AA1680" i="2" s="1"/>
  <c r="AE1680" i="2" s="1"/>
  <c r="AH606" i="2"/>
  <c r="AA606" i="2" s="1"/>
  <c r="AE606" i="2" s="1"/>
  <c r="AH1596" i="2"/>
  <c r="AA1596" i="2" s="1"/>
  <c r="AE1596" i="2" s="1"/>
  <c r="AH337" i="2"/>
  <c r="AA337" i="2" s="1"/>
  <c r="AE337" i="2" s="1"/>
  <c r="AH383" i="2"/>
  <c r="AA383" i="2" s="1"/>
  <c r="AE383" i="2" s="1"/>
  <c r="AH235" i="2"/>
  <c r="AH1228" i="2"/>
  <c r="AA1228" i="2" s="1"/>
  <c r="AE1228" i="2" s="1"/>
  <c r="AH1294" i="2"/>
  <c r="AA1294" i="2" s="1"/>
  <c r="AE1294" i="2" s="1"/>
  <c r="AH1252" i="2"/>
  <c r="AA1252" i="2" s="1"/>
  <c r="AE1252" i="2" s="1"/>
  <c r="AH1821" i="2"/>
  <c r="AA1821" i="2" s="1"/>
  <c r="AE1821" i="2" s="1"/>
  <c r="AH1200" i="2"/>
  <c r="AA1200" i="2" s="1"/>
  <c r="AE1200" i="2" s="1"/>
  <c r="AH1866" i="2"/>
  <c r="AA1866" i="2" s="1"/>
  <c r="AE1866" i="2" s="1"/>
  <c r="AH76" i="2"/>
  <c r="AH165" i="2"/>
  <c r="AH161" i="2"/>
  <c r="AH228" i="2"/>
  <c r="AH244" i="2"/>
  <c r="AH211" i="2"/>
  <c r="AH204" i="2"/>
  <c r="AH310" i="2"/>
  <c r="AA310" i="2" s="1"/>
  <c r="AE310" i="2" s="1"/>
  <c r="AH324" i="2"/>
  <c r="AA324" i="2" s="1"/>
  <c r="AE324" i="2" s="1"/>
  <c r="AH338" i="2"/>
  <c r="AA338" i="2" s="1"/>
  <c r="AE338" i="2" s="1"/>
  <c r="AH349" i="2"/>
  <c r="AA349" i="2" s="1"/>
  <c r="AE349" i="2" s="1"/>
  <c r="AH367" i="2"/>
  <c r="AA367" i="2" s="1"/>
  <c r="AE367" i="2" s="1"/>
  <c r="AH412" i="2"/>
  <c r="AA412" i="2" s="1"/>
  <c r="AE412" i="2" s="1"/>
  <c r="AH427" i="2"/>
  <c r="AA427" i="2" s="1"/>
  <c r="AE427" i="2" s="1"/>
  <c r="AH464" i="2"/>
  <c r="AA464" i="2" s="1"/>
  <c r="AE464" i="2" s="1"/>
  <c r="AH474" i="2"/>
  <c r="AA474" i="2" s="1"/>
  <c r="AE474" i="2" s="1"/>
  <c r="AH488" i="2"/>
  <c r="AA488" i="2" s="1"/>
  <c r="AE488" i="2" s="1"/>
  <c r="AH511" i="2"/>
  <c r="AA511" i="2" s="1"/>
  <c r="AE511" i="2" s="1"/>
  <c r="AH523" i="2"/>
  <c r="AA523" i="2" s="1"/>
  <c r="AE523" i="2" s="1"/>
  <c r="AH381" i="2"/>
  <c r="AA381" i="2" s="1"/>
  <c r="AE381" i="2" s="1"/>
  <c r="AH399" i="2"/>
  <c r="AA399" i="2" s="1"/>
  <c r="AE399" i="2" s="1"/>
  <c r="AH382" i="2"/>
  <c r="AA382" i="2" s="1"/>
  <c r="AE382" i="2" s="1"/>
  <c r="AH532" i="2"/>
  <c r="AA532" i="2" s="1"/>
  <c r="AE532" i="2" s="1"/>
  <c r="AH538" i="2"/>
  <c r="AA538" i="2" s="1"/>
  <c r="AE538" i="2" s="1"/>
  <c r="AH556" i="2"/>
  <c r="AA556" i="2" s="1"/>
  <c r="AE556" i="2" s="1"/>
  <c r="AH564" i="2"/>
  <c r="AA564" i="2" s="1"/>
  <c r="AE564" i="2" s="1"/>
  <c r="AH583" i="2"/>
  <c r="AA583" i="2" s="1"/>
  <c r="AE583" i="2" s="1"/>
  <c r="AH597" i="2"/>
  <c r="AA597" i="2" s="1"/>
  <c r="AE597" i="2" s="1"/>
  <c r="AH604" i="2"/>
  <c r="AA604" i="2" s="1"/>
  <c r="AE604" i="2" s="1"/>
  <c r="AH614" i="2"/>
  <c r="AA614" i="2" s="1"/>
  <c r="AE614" i="2" s="1"/>
  <c r="AH625" i="2"/>
  <c r="AA625" i="2" s="1"/>
  <c r="AE625" i="2" s="1"/>
  <c r="AH634" i="2"/>
  <c r="AA634" i="2" s="1"/>
  <c r="AE634" i="2" s="1"/>
  <c r="AH641" i="2"/>
  <c r="AA641" i="2" s="1"/>
  <c r="AE641" i="2" s="1"/>
  <c r="AH648" i="2"/>
  <c r="AA648" i="2" s="1"/>
  <c r="AE648" i="2" s="1"/>
  <c r="AH668" i="2"/>
  <c r="AA668" i="2" s="1"/>
  <c r="AE668" i="2" s="1"/>
  <c r="AH676" i="2"/>
  <c r="AA676" i="2" s="1"/>
  <c r="AE676" i="2" s="1"/>
  <c r="AH688" i="2"/>
  <c r="AA688" i="2" s="1"/>
  <c r="AE688" i="2" s="1"/>
  <c r="AH695" i="2"/>
  <c r="AA695" i="2" s="1"/>
  <c r="AE695" i="2" s="1"/>
  <c r="AH702" i="2"/>
  <c r="AA702" i="2" s="1"/>
  <c r="AE702" i="2" s="1"/>
  <c r="AH709" i="2"/>
  <c r="AA709" i="2" s="1"/>
  <c r="AE709" i="2" s="1"/>
  <c r="AH715" i="2"/>
  <c r="AA715" i="2" s="1"/>
  <c r="AE715" i="2" s="1"/>
  <c r="AH724" i="2"/>
  <c r="AA724" i="2" s="1"/>
  <c r="AE724" i="2" s="1"/>
  <c r="AH737" i="2"/>
  <c r="AA737" i="2" s="1"/>
  <c r="AE737" i="2" s="1"/>
  <c r="AH757" i="2"/>
  <c r="AA757" i="2" s="1"/>
  <c r="AE757" i="2" s="1"/>
  <c r="AH776" i="2"/>
  <c r="AA776" i="2" s="1"/>
  <c r="AE776" i="2" s="1"/>
  <c r="AH782" i="2"/>
  <c r="AA782" i="2" s="1"/>
  <c r="AE782" i="2" s="1"/>
  <c r="AH790" i="2"/>
  <c r="AA790" i="2" s="1"/>
  <c r="AE790" i="2" s="1"/>
  <c r="AH813" i="2"/>
  <c r="AA813" i="2" s="1"/>
  <c r="AE813" i="2" s="1"/>
  <c r="AH820" i="2"/>
  <c r="AA820" i="2" s="1"/>
  <c r="AE820" i="2" s="1"/>
  <c r="AH827" i="2"/>
  <c r="AA827" i="2" s="1"/>
  <c r="AE827" i="2" s="1"/>
  <c r="AH832" i="2"/>
  <c r="AA832" i="2" s="1"/>
  <c r="AE832" i="2" s="1"/>
  <c r="AH841" i="2"/>
  <c r="AA841" i="2" s="1"/>
  <c r="AE841" i="2" s="1"/>
  <c r="AH846" i="2"/>
  <c r="AA846" i="2" s="1"/>
  <c r="AE846" i="2" s="1"/>
  <c r="AH852" i="2"/>
  <c r="AA852" i="2" s="1"/>
  <c r="AE852" i="2" s="1"/>
  <c r="AH877" i="2"/>
  <c r="AA877" i="2" s="1"/>
  <c r="AE877" i="2" s="1"/>
  <c r="AH900" i="2"/>
  <c r="AA900" i="2" s="1"/>
  <c r="AE900" i="2" s="1"/>
  <c r="AH630" i="2"/>
  <c r="AA630" i="2" s="1"/>
  <c r="AE630" i="2" s="1"/>
  <c r="AH358" i="2"/>
  <c r="AA358" i="2" s="1"/>
  <c r="AE358" i="2" s="1"/>
  <c r="AH506" i="2"/>
  <c r="AA506" i="2" s="1"/>
  <c r="AE506" i="2" s="1"/>
  <c r="AH1020" i="2"/>
  <c r="AA1020" i="2" s="1"/>
  <c r="AE1020" i="2" s="1"/>
  <c r="AH573" i="2"/>
  <c r="AA573" i="2" s="1"/>
  <c r="AE573" i="2" s="1"/>
  <c r="AH998" i="2"/>
  <c r="AA998" i="2" s="1"/>
  <c r="AE998" i="2" s="1"/>
  <c r="AH1654" i="2"/>
  <c r="AA1654" i="2" s="1"/>
  <c r="AE1654" i="2" s="1"/>
  <c r="AH1225" i="2"/>
  <c r="AA1225" i="2" s="1"/>
  <c r="AE1225" i="2" s="1"/>
  <c r="AZ69" i="2"/>
  <c r="AX69" i="2" s="1"/>
  <c r="AH119" i="2"/>
  <c r="AH175" i="2"/>
  <c r="AH247" i="2"/>
  <c r="AH203" i="2"/>
  <c r="AH314" i="2"/>
  <c r="AA314" i="2" s="1"/>
  <c r="AE314" i="2" s="1"/>
  <c r="AH335" i="2"/>
  <c r="AA335" i="2" s="1"/>
  <c r="AE335" i="2" s="1"/>
  <c r="AH355" i="2"/>
  <c r="AA355" i="2" s="1"/>
  <c r="AE355" i="2" s="1"/>
  <c r="AH413" i="2"/>
  <c r="AA413" i="2" s="1"/>
  <c r="AE413" i="2" s="1"/>
  <c r="AH440" i="2"/>
  <c r="AA440" i="2" s="1"/>
  <c r="AE440" i="2" s="1"/>
  <c r="AH466" i="2"/>
  <c r="AA466" i="2" s="1"/>
  <c r="AE466" i="2" s="1"/>
  <c r="AH486" i="2"/>
  <c r="AA486" i="2" s="1"/>
  <c r="AE486" i="2" s="1"/>
  <c r="AH501" i="2"/>
  <c r="AA501" i="2" s="1"/>
  <c r="AE501" i="2" s="1"/>
  <c r="AH524" i="2"/>
  <c r="AA524" i="2" s="1"/>
  <c r="AE524" i="2" s="1"/>
  <c r="AH402" i="2"/>
  <c r="AA402" i="2" s="1"/>
  <c r="AE402" i="2" s="1"/>
  <c r="AH374" i="2"/>
  <c r="AA374" i="2" s="1"/>
  <c r="AE374" i="2" s="1"/>
  <c r="AH578" i="2"/>
  <c r="AA578" i="2" s="1"/>
  <c r="AE578" i="2" s="1"/>
  <c r="AH603" i="2"/>
  <c r="AA603" i="2" s="1"/>
  <c r="AE603" i="2" s="1"/>
  <c r="AH617" i="2"/>
  <c r="AA617" i="2" s="1"/>
  <c r="AE617" i="2" s="1"/>
  <c r="AH635" i="2"/>
  <c r="AA635" i="2" s="1"/>
  <c r="AE635" i="2" s="1"/>
  <c r="AH660" i="2"/>
  <c r="AA660" i="2" s="1"/>
  <c r="AE660" i="2" s="1"/>
  <c r="AH691" i="2"/>
  <c r="AA691" i="2" s="1"/>
  <c r="AE691" i="2" s="1"/>
  <c r="AH703" i="2"/>
  <c r="AA703" i="2" s="1"/>
  <c r="AE703" i="2" s="1"/>
  <c r="AH778" i="2"/>
  <c r="AA778" i="2" s="1"/>
  <c r="AE778" i="2" s="1"/>
  <c r="AH791" i="2"/>
  <c r="AA791" i="2" s="1"/>
  <c r="AE791" i="2" s="1"/>
  <c r="AH808" i="2"/>
  <c r="AA808" i="2" s="1"/>
  <c r="AE808" i="2" s="1"/>
  <c r="AH822" i="2"/>
  <c r="AA822" i="2" s="1"/>
  <c r="AE822" i="2" s="1"/>
  <c r="AH856" i="2"/>
  <c r="AA856" i="2" s="1"/>
  <c r="AE856" i="2" s="1"/>
  <c r="AH866" i="2"/>
  <c r="AA866" i="2" s="1"/>
  <c r="AE866" i="2" s="1"/>
  <c r="AH889" i="2"/>
  <c r="AA889" i="2" s="1"/>
  <c r="AE889" i="2" s="1"/>
  <c r="AH902" i="2"/>
  <c r="AA902" i="2" s="1"/>
  <c r="AE902" i="2" s="1"/>
  <c r="AH732" i="2"/>
  <c r="AA732" i="2" s="1"/>
  <c r="AE732" i="2" s="1"/>
  <c r="AH760" i="2"/>
  <c r="AA760" i="2" s="1"/>
  <c r="AE760" i="2" s="1"/>
  <c r="AH910" i="2"/>
  <c r="AA910" i="2" s="1"/>
  <c r="AE910" i="2" s="1"/>
  <c r="AH949" i="2"/>
  <c r="AA949" i="2" s="1"/>
  <c r="AE949" i="2" s="1"/>
  <c r="AH958" i="2"/>
  <c r="AA958" i="2" s="1"/>
  <c r="AE958" i="2" s="1"/>
  <c r="AH968" i="2"/>
  <c r="AA968" i="2" s="1"/>
  <c r="AE968" i="2" s="1"/>
  <c r="AH977" i="2"/>
  <c r="AA977" i="2" s="1"/>
  <c r="AE977" i="2" s="1"/>
  <c r="AH989" i="2"/>
  <c r="AA989" i="2" s="1"/>
  <c r="AE989" i="2" s="1"/>
  <c r="AH1001" i="2"/>
  <c r="AA1001" i="2" s="1"/>
  <c r="AE1001" i="2" s="1"/>
  <c r="AH1018" i="2"/>
  <c r="AA1018" i="2" s="1"/>
  <c r="AE1018" i="2" s="1"/>
  <c r="AH1027" i="2"/>
  <c r="AA1027" i="2" s="1"/>
  <c r="AE1027" i="2" s="1"/>
  <c r="AH1041" i="2"/>
  <c r="AA1041" i="2" s="1"/>
  <c r="AE1041" i="2" s="1"/>
  <c r="AH1061" i="2"/>
  <c r="AA1061" i="2" s="1"/>
  <c r="AE1061" i="2" s="1"/>
  <c r="AH1065" i="2"/>
  <c r="AA1065" i="2" s="1"/>
  <c r="AE1065" i="2" s="1"/>
  <c r="AH1079" i="2"/>
  <c r="AA1079" i="2" s="1"/>
  <c r="AE1079" i="2" s="1"/>
  <c r="AH1091" i="2"/>
  <c r="AA1091" i="2" s="1"/>
  <c r="AE1091" i="2" s="1"/>
  <c r="AH1104" i="2"/>
  <c r="AA1104" i="2" s="1"/>
  <c r="AE1104" i="2" s="1"/>
  <c r="AH1110" i="2"/>
  <c r="AA1110" i="2" s="1"/>
  <c r="AE1110" i="2" s="1"/>
  <c r="AH1122" i="2"/>
  <c r="AA1122" i="2" s="1"/>
  <c r="AE1122" i="2" s="1"/>
  <c r="AH1160" i="2"/>
  <c r="AA1160" i="2" s="1"/>
  <c r="AE1160" i="2" s="1"/>
  <c r="AH1177" i="2"/>
  <c r="AA1177" i="2" s="1"/>
  <c r="AE1177" i="2" s="1"/>
  <c r="AH1199" i="2"/>
  <c r="AA1199" i="2" s="1"/>
  <c r="AE1199" i="2" s="1"/>
  <c r="AH1216" i="2"/>
  <c r="AA1216" i="2" s="1"/>
  <c r="AE1216" i="2" s="1"/>
  <c r="AH1236" i="2"/>
  <c r="AA1236" i="2" s="1"/>
  <c r="AE1236" i="2" s="1"/>
  <c r="AH764" i="2"/>
  <c r="AA764" i="2" s="1"/>
  <c r="AE764" i="2" s="1"/>
  <c r="AH419" i="2"/>
  <c r="AA419" i="2" s="1"/>
  <c r="AE419" i="2" s="1"/>
  <c r="AH685" i="2"/>
  <c r="AA685" i="2" s="1"/>
  <c r="AE685" i="2" s="1"/>
  <c r="AH1901" i="2"/>
  <c r="AA1901" i="2" s="1"/>
  <c r="AE1901" i="2" s="1"/>
  <c r="AH502" i="2"/>
  <c r="AA502" i="2" s="1"/>
  <c r="AE502" i="2" s="1"/>
  <c r="AH1353" i="2"/>
  <c r="AA1353" i="2" s="1"/>
  <c r="AE1353" i="2" s="1"/>
  <c r="AH1817" i="2"/>
  <c r="AA1817" i="2" s="1"/>
  <c r="AE1817" i="2" s="1"/>
  <c r="AH1558" i="2"/>
  <c r="AA1558" i="2" s="1"/>
  <c r="AE1558" i="2" s="1"/>
  <c r="AH40" i="2"/>
  <c r="AH67" i="2"/>
  <c r="AH169" i="2"/>
  <c r="AH249" i="2"/>
  <c r="AH217" i="2"/>
  <c r="AH316" i="2"/>
  <c r="AA316" i="2" s="1"/>
  <c r="AE316" i="2" s="1"/>
  <c r="AH340" i="2"/>
  <c r="AA340" i="2" s="1"/>
  <c r="AE340" i="2" s="1"/>
  <c r="AH361" i="2"/>
  <c r="AA361" i="2" s="1"/>
  <c r="AE361" i="2" s="1"/>
  <c r="AH416" i="2"/>
  <c r="AA416" i="2" s="1"/>
  <c r="AE416" i="2" s="1"/>
  <c r="AH445" i="2"/>
  <c r="AA445" i="2" s="1"/>
  <c r="AE445" i="2" s="1"/>
  <c r="AH467" i="2"/>
  <c r="AA467" i="2" s="1"/>
  <c r="AE467" i="2" s="1"/>
  <c r="AH505" i="2"/>
  <c r="AA505" i="2" s="1"/>
  <c r="AE505" i="2" s="1"/>
  <c r="AH384" i="2"/>
  <c r="AA384" i="2" s="1"/>
  <c r="AE384" i="2" s="1"/>
  <c r="AH391" i="2"/>
  <c r="AA391" i="2" s="1"/>
  <c r="AE391" i="2" s="1"/>
  <c r="AH527" i="2"/>
  <c r="AA527" i="2" s="1"/>
  <c r="AE527" i="2" s="1"/>
  <c r="AH540" i="2"/>
  <c r="AA540" i="2" s="1"/>
  <c r="AE540" i="2" s="1"/>
  <c r="AH552" i="2"/>
  <c r="AA552" i="2" s="1"/>
  <c r="AE552" i="2" s="1"/>
  <c r="AH565" i="2"/>
  <c r="AA565" i="2" s="1"/>
  <c r="AE565" i="2" s="1"/>
  <c r="AH581" i="2"/>
  <c r="AA581" i="2" s="1"/>
  <c r="AE581" i="2" s="1"/>
  <c r="AH593" i="2"/>
  <c r="AA593" i="2" s="1"/>
  <c r="AE593" i="2" s="1"/>
  <c r="AH605" i="2"/>
  <c r="AA605" i="2" s="1"/>
  <c r="AE605" i="2" s="1"/>
  <c r="AH619" i="2"/>
  <c r="AA619" i="2" s="1"/>
  <c r="AE619" i="2" s="1"/>
  <c r="AH636" i="2"/>
  <c r="AA636" i="2" s="1"/>
  <c r="AE636" i="2" s="1"/>
  <c r="AH647" i="2"/>
  <c r="AA647" i="2" s="1"/>
  <c r="AE647" i="2" s="1"/>
  <c r="AH663" i="2"/>
  <c r="AA663" i="2" s="1"/>
  <c r="AE663" i="2" s="1"/>
  <c r="AH677" i="2"/>
  <c r="AA677" i="2" s="1"/>
  <c r="AE677" i="2" s="1"/>
  <c r="AH714" i="2"/>
  <c r="AA714" i="2" s="1"/>
  <c r="AE714" i="2" s="1"/>
  <c r="AH726" i="2"/>
  <c r="AA726" i="2" s="1"/>
  <c r="AE726" i="2" s="1"/>
  <c r="AH780" i="2"/>
  <c r="AA780" i="2" s="1"/>
  <c r="AE780" i="2" s="1"/>
  <c r="AH792" i="2"/>
  <c r="AA792" i="2" s="1"/>
  <c r="AE792" i="2" s="1"/>
  <c r="AH753" i="2"/>
  <c r="AA753" i="2" s="1"/>
  <c r="AE753" i="2" s="1"/>
  <c r="AH508" i="2"/>
  <c r="AA508" i="2" s="1"/>
  <c r="AE508" i="2" s="1"/>
  <c r="AH608" i="2"/>
  <c r="AA608" i="2" s="1"/>
  <c r="AE608" i="2" s="1"/>
  <c r="AH744" i="2"/>
  <c r="AA744" i="2" s="1"/>
  <c r="AE744" i="2" s="1"/>
  <c r="AH138" i="2"/>
  <c r="AH173" i="2"/>
  <c r="AH814" i="2"/>
  <c r="AA814" i="2" s="1"/>
  <c r="AE814" i="2" s="1"/>
  <c r="AH1660" i="2"/>
  <c r="AA1660" i="2" s="1"/>
  <c r="AE1660" i="2" s="1"/>
  <c r="AH1320" i="2"/>
  <c r="AA1320" i="2" s="1"/>
  <c r="AE1320" i="2" s="1"/>
  <c r="AH1388" i="2"/>
  <c r="AA1388" i="2" s="1"/>
  <c r="AE1388" i="2" s="1"/>
  <c r="AH859" i="2"/>
  <c r="AA859" i="2" s="1"/>
  <c r="AE859" i="2" s="1"/>
  <c r="AH1057" i="2"/>
  <c r="AA1057" i="2" s="1"/>
  <c r="AE1057" i="2" s="1"/>
  <c r="AH72" i="2"/>
  <c r="AH62" i="2"/>
  <c r="AH227" i="2"/>
  <c r="AH250" i="2"/>
  <c r="AH214" i="2"/>
  <c r="AH320" i="2"/>
  <c r="AA320" i="2" s="1"/>
  <c r="AE320" i="2" s="1"/>
  <c r="AH365" i="2"/>
  <c r="AA365" i="2" s="1"/>
  <c r="AE365" i="2" s="1"/>
  <c r="AH417" i="2"/>
  <c r="AA417" i="2" s="1"/>
  <c r="AE417" i="2" s="1"/>
  <c r="AH446" i="2"/>
  <c r="AA446" i="2" s="1"/>
  <c r="AE446" i="2" s="1"/>
  <c r="AH470" i="2"/>
  <c r="AA470" i="2" s="1"/>
  <c r="AE470" i="2" s="1"/>
  <c r="AH490" i="2"/>
  <c r="AA490" i="2" s="1"/>
  <c r="AE490" i="2" s="1"/>
  <c r="AH392" i="2"/>
  <c r="AA392" i="2" s="1"/>
  <c r="AE392" i="2" s="1"/>
  <c r="AH541" i="2"/>
  <c r="AA541" i="2" s="1"/>
  <c r="AE541" i="2" s="1"/>
  <c r="AH554" i="2"/>
  <c r="AA554" i="2" s="1"/>
  <c r="AE554" i="2" s="1"/>
  <c r="AH566" i="2"/>
  <c r="AA566" i="2" s="1"/>
  <c r="AE566" i="2" s="1"/>
  <c r="AH585" i="2"/>
  <c r="AA585" i="2" s="1"/>
  <c r="AE585" i="2" s="1"/>
  <c r="AH594" i="2"/>
  <c r="AA594" i="2" s="1"/>
  <c r="AE594" i="2" s="1"/>
  <c r="AH607" i="2"/>
  <c r="AA607" i="2" s="1"/>
  <c r="AE607" i="2" s="1"/>
  <c r="AH624" i="2"/>
  <c r="AA624" i="2" s="1"/>
  <c r="AE624" i="2" s="1"/>
  <c r="AH637" i="2"/>
  <c r="AA637" i="2" s="1"/>
  <c r="AE637" i="2" s="1"/>
  <c r="AH665" i="2"/>
  <c r="AA665" i="2" s="1"/>
  <c r="AE665" i="2" s="1"/>
  <c r="AH679" i="2"/>
  <c r="AA679" i="2" s="1"/>
  <c r="AE679" i="2" s="1"/>
  <c r="AH704" i="2"/>
  <c r="AA704" i="2" s="1"/>
  <c r="AE704" i="2" s="1"/>
  <c r="AH716" i="2"/>
  <c r="AA716" i="2" s="1"/>
  <c r="AE716" i="2" s="1"/>
  <c r="AH761" i="2"/>
  <c r="AA761" i="2" s="1"/>
  <c r="AE761" i="2" s="1"/>
  <c r="AH824" i="2"/>
  <c r="AA824" i="2" s="1"/>
  <c r="AE824" i="2" s="1"/>
  <c r="AH845" i="2"/>
  <c r="AA845" i="2" s="1"/>
  <c r="AE845" i="2" s="1"/>
  <c r="AH868" i="2"/>
  <c r="AA868" i="2" s="1"/>
  <c r="AE868" i="2" s="1"/>
  <c r="AH879" i="2"/>
  <c r="AA879" i="2" s="1"/>
  <c r="AE879" i="2" s="1"/>
  <c r="AH891" i="2"/>
  <c r="AA891" i="2" s="1"/>
  <c r="AE891" i="2" s="1"/>
  <c r="AH904" i="2"/>
  <c r="AA904" i="2" s="1"/>
  <c r="AE904" i="2" s="1"/>
  <c r="AH740" i="2"/>
  <c r="AA740" i="2" s="1"/>
  <c r="AE740" i="2" s="1"/>
  <c r="AH727" i="2"/>
  <c r="AA727" i="2" s="1"/>
  <c r="AE727" i="2" s="1"/>
  <c r="AH755" i="2"/>
  <c r="AA755" i="2" s="1"/>
  <c r="AE755" i="2" s="1"/>
  <c r="AH913" i="2"/>
  <c r="AA913" i="2" s="1"/>
  <c r="AE913" i="2" s="1"/>
  <c r="AH922" i="2"/>
  <c r="AA922" i="2" s="1"/>
  <c r="AE922" i="2" s="1"/>
  <c r="AH960" i="2"/>
  <c r="AA960" i="2" s="1"/>
  <c r="AE960" i="2" s="1"/>
  <c r="AH970" i="2"/>
  <c r="AA970" i="2" s="1"/>
  <c r="AE970" i="2" s="1"/>
  <c r="AH981" i="2"/>
  <c r="AA981" i="2" s="1"/>
  <c r="AE981" i="2" s="1"/>
  <c r="AH992" i="2"/>
  <c r="AA992" i="2" s="1"/>
  <c r="AE992" i="2" s="1"/>
  <c r="AH1002" i="2"/>
  <c r="AA1002" i="2" s="1"/>
  <c r="AE1002" i="2" s="1"/>
  <c r="AH1009" i="2"/>
  <c r="AA1009" i="2" s="1"/>
  <c r="AE1009" i="2" s="1"/>
  <c r="AH1031" i="2"/>
  <c r="AA1031" i="2" s="1"/>
  <c r="AE1031" i="2" s="1"/>
  <c r="AH1045" i="2"/>
  <c r="AA1045" i="2" s="1"/>
  <c r="AE1045" i="2" s="1"/>
  <c r="AH746" i="2"/>
  <c r="AA746" i="2" s="1"/>
  <c r="AE746" i="2" s="1"/>
  <c r="AH1069" i="2"/>
  <c r="AA1069" i="2" s="1"/>
  <c r="AE1069" i="2" s="1"/>
  <c r="AH1095" i="2"/>
  <c r="AA1095" i="2" s="1"/>
  <c r="AE1095" i="2" s="1"/>
  <c r="AH1113" i="2"/>
  <c r="AA1113" i="2" s="1"/>
  <c r="AE1113" i="2" s="1"/>
  <c r="AH1125" i="2"/>
  <c r="AA1125" i="2" s="1"/>
  <c r="AE1125" i="2" s="1"/>
  <c r="AH1165" i="2"/>
  <c r="AA1165" i="2" s="1"/>
  <c r="AE1165" i="2" s="1"/>
  <c r="AH1178" i="2"/>
  <c r="AA1178" i="2" s="1"/>
  <c r="AE1178" i="2" s="1"/>
  <c r="AH1193" i="2"/>
  <c r="AA1193" i="2" s="1"/>
  <c r="AE1193" i="2" s="1"/>
  <c r="AH1207" i="2"/>
  <c r="AA1207" i="2" s="1"/>
  <c r="AE1207" i="2" s="1"/>
  <c r="AH1218" i="2"/>
  <c r="AA1218" i="2" s="1"/>
  <c r="AE1218" i="2" s="1"/>
  <c r="AH693" i="2"/>
  <c r="AA693" i="2" s="1"/>
  <c r="AE693" i="2" s="1"/>
  <c r="AH810" i="2"/>
  <c r="AA810" i="2" s="1"/>
  <c r="AE810" i="2" s="1"/>
  <c r="AH659" i="2"/>
  <c r="AA659" i="2" s="1"/>
  <c r="AE659" i="2" s="1"/>
  <c r="AH912" i="2"/>
  <c r="AA912" i="2" s="1"/>
  <c r="AE912" i="2" s="1"/>
  <c r="AH1639" i="2"/>
  <c r="AA1639" i="2" s="1"/>
  <c r="AE1639" i="2" s="1"/>
  <c r="AH1424" i="2"/>
  <c r="AA1424" i="2" s="1"/>
  <c r="AE1424" i="2" s="1"/>
  <c r="AH1364" i="2"/>
  <c r="AA1364" i="2" s="1"/>
  <c r="AE1364" i="2" s="1"/>
  <c r="AH51" i="2"/>
  <c r="AH192" i="2"/>
  <c r="AH229" i="2"/>
  <c r="AH218" i="2"/>
  <c r="AH368" i="2"/>
  <c r="AA368" i="2" s="1"/>
  <c r="AE368" i="2" s="1"/>
  <c r="AH423" i="2"/>
  <c r="AA423" i="2" s="1"/>
  <c r="AE423" i="2" s="1"/>
  <c r="AH451" i="2"/>
  <c r="AA451" i="2" s="1"/>
  <c r="AE451" i="2" s="1"/>
  <c r="AH472" i="2"/>
  <c r="AA472" i="2" s="1"/>
  <c r="AE472" i="2" s="1"/>
  <c r="AH491" i="2"/>
  <c r="AA491" i="2" s="1"/>
  <c r="AE491" i="2" s="1"/>
  <c r="AH512" i="2"/>
  <c r="AA512" i="2" s="1"/>
  <c r="AE512" i="2" s="1"/>
  <c r="AH400" i="2"/>
  <c r="AA400" i="2" s="1"/>
  <c r="AE400" i="2" s="1"/>
  <c r="AH407" i="2"/>
  <c r="AA407" i="2" s="1"/>
  <c r="AE407" i="2" s="1"/>
  <c r="AH530" i="2"/>
  <c r="AA530" i="2" s="1"/>
  <c r="AE530" i="2" s="1"/>
  <c r="AH543" i="2"/>
  <c r="AA543" i="2" s="1"/>
  <c r="AE543" i="2" s="1"/>
  <c r="AH557" i="2"/>
  <c r="AA557" i="2" s="1"/>
  <c r="AE557" i="2" s="1"/>
  <c r="AH567" i="2"/>
  <c r="AA567" i="2" s="1"/>
  <c r="AE567" i="2" s="1"/>
  <c r="AH586" i="2"/>
  <c r="AA586" i="2" s="1"/>
  <c r="AE586" i="2" s="1"/>
  <c r="AH596" i="2"/>
  <c r="AA596" i="2" s="1"/>
  <c r="AE596" i="2" s="1"/>
  <c r="AH609" i="2"/>
  <c r="AA609" i="2" s="1"/>
  <c r="AE609" i="2" s="1"/>
  <c r="AH626" i="2"/>
  <c r="AA626" i="2" s="1"/>
  <c r="AE626" i="2" s="1"/>
  <c r="AH650" i="2"/>
  <c r="AA650" i="2" s="1"/>
  <c r="AE650" i="2" s="1"/>
  <c r="AH667" i="2"/>
  <c r="AA667" i="2" s="1"/>
  <c r="AE667" i="2" s="1"/>
  <c r="AH680" i="2"/>
  <c r="AA680" i="2" s="1"/>
  <c r="AE680" i="2" s="1"/>
  <c r="AH696" i="2"/>
  <c r="AA696" i="2" s="1"/>
  <c r="AE696" i="2" s="1"/>
  <c r="AH707" i="2"/>
  <c r="AA707" i="2" s="1"/>
  <c r="AE707" i="2" s="1"/>
  <c r="AH717" i="2"/>
  <c r="AA717" i="2" s="1"/>
  <c r="AE717" i="2" s="1"/>
  <c r="AH733" i="2"/>
  <c r="AA733" i="2" s="1"/>
  <c r="AE733" i="2" s="1"/>
  <c r="AH768" i="2"/>
  <c r="AA768" i="2" s="1"/>
  <c r="AE768" i="2" s="1"/>
  <c r="AH783" i="2"/>
  <c r="AA783" i="2" s="1"/>
  <c r="AE783" i="2" s="1"/>
  <c r="AH794" i="2"/>
  <c r="AA794" i="2" s="1"/>
  <c r="AE794" i="2" s="1"/>
  <c r="AH815" i="2"/>
  <c r="AA815" i="2" s="1"/>
  <c r="AE815" i="2" s="1"/>
  <c r="AH825" i="2"/>
  <c r="AA825" i="2" s="1"/>
  <c r="AE825" i="2" s="1"/>
  <c r="AH835" i="2"/>
  <c r="AA835" i="2" s="1"/>
  <c r="AE835" i="2" s="1"/>
  <c r="AH847" i="2"/>
  <c r="AA847" i="2" s="1"/>
  <c r="AE847" i="2" s="1"/>
  <c r="AH860" i="2"/>
  <c r="AA860" i="2" s="1"/>
  <c r="AE860" i="2" s="1"/>
  <c r="AH870" i="2"/>
  <c r="AA870" i="2" s="1"/>
  <c r="AE870" i="2" s="1"/>
  <c r="AH881" i="2"/>
  <c r="AA881" i="2" s="1"/>
  <c r="AE881" i="2" s="1"/>
  <c r="AH892" i="2"/>
  <c r="AA892" i="2" s="1"/>
  <c r="AE892" i="2" s="1"/>
  <c r="AH905" i="2"/>
  <c r="AA905" i="2" s="1"/>
  <c r="AE905" i="2" s="1"/>
  <c r="AH731" i="2"/>
  <c r="AA731" i="2" s="1"/>
  <c r="AE731" i="2" s="1"/>
  <c r="AH759" i="2"/>
  <c r="AA759" i="2" s="1"/>
  <c r="AE759" i="2" s="1"/>
  <c r="AH923" i="2"/>
  <c r="AA923" i="2" s="1"/>
  <c r="AE923" i="2" s="1"/>
  <c r="AH930" i="2"/>
  <c r="AA930" i="2" s="1"/>
  <c r="AE930" i="2" s="1"/>
  <c r="AH938" i="2"/>
  <c r="AA938" i="2" s="1"/>
  <c r="AE938" i="2" s="1"/>
  <c r="AH951" i="2"/>
  <c r="AA951" i="2" s="1"/>
  <c r="AE951" i="2" s="1"/>
  <c r="AH962" i="2"/>
  <c r="AA962" i="2" s="1"/>
  <c r="AE962" i="2" s="1"/>
  <c r="AH982" i="2"/>
  <c r="AA982" i="2" s="1"/>
  <c r="AE982" i="2" s="1"/>
  <c r="AH994" i="2"/>
  <c r="AA994" i="2" s="1"/>
  <c r="AE994" i="2" s="1"/>
  <c r="AH1004" i="2"/>
  <c r="AA1004" i="2" s="1"/>
  <c r="AE1004" i="2" s="1"/>
  <c r="AH1011" i="2"/>
  <c r="AA1011" i="2" s="1"/>
  <c r="AE1011" i="2" s="1"/>
  <c r="AH1021" i="2"/>
  <c r="AA1021" i="2" s="1"/>
  <c r="AE1021" i="2" s="1"/>
  <c r="AH873" i="2"/>
  <c r="AA873" i="2" s="1"/>
  <c r="AE873" i="2" s="1"/>
  <c r="AH1244" i="2"/>
  <c r="AA1244" i="2" s="1"/>
  <c r="AE1244" i="2" s="1"/>
  <c r="AH934" i="2"/>
  <c r="AA934" i="2" s="1"/>
  <c r="AE934" i="2" s="1"/>
  <c r="AH1666" i="2"/>
  <c r="AA1666" i="2" s="1"/>
  <c r="AE1666" i="2" s="1"/>
  <c r="AH1379" i="2"/>
  <c r="AA1379" i="2" s="1"/>
  <c r="AE1379" i="2" s="1"/>
  <c r="AH97" i="2"/>
  <c r="AH200" i="2"/>
  <c r="AH231" i="2"/>
  <c r="AH279" i="2"/>
  <c r="AH302" i="2"/>
  <c r="AA302" i="2" s="1"/>
  <c r="AE302" i="2" s="1"/>
  <c r="AH325" i="2"/>
  <c r="AA325" i="2" s="1"/>
  <c r="AE325" i="2" s="1"/>
  <c r="AH346" i="2"/>
  <c r="AA346" i="2" s="1"/>
  <c r="AE346" i="2" s="1"/>
  <c r="AH426" i="2"/>
  <c r="AA426" i="2" s="1"/>
  <c r="AE426" i="2" s="1"/>
  <c r="AH453" i="2"/>
  <c r="AA453" i="2" s="1"/>
  <c r="AE453" i="2" s="1"/>
  <c r="AH475" i="2"/>
  <c r="AA475" i="2" s="1"/>
  <c r="AE475" i="2" s="1"/>
  <c r="AH493" i="2"/>
  <c r="AA493" i="2" s="1"/>
  <c r="AE493" i="2" s="1"/>
  <c r="AH513" i="2"/>
  <c r="AA513" i="2" s="1"/>
  <c r="AE513" i="2" s="1"/>
  <c r="AH408" i="2"/>
  <c r="AA408" i="2" s="1"/>
  <c r="AE408" i="2" s="1"/>
  <c r="AH396" i="2"/>
  <c r="AA396" i="2" s="1"/>
  <c r="AE396" i="2" s="1"/>
  <c r="AH533" i="2"/>
  <c r="AA533" i="2" s="1"/>
  <c r="AE533" i="2" s="1"/>
  <c r="AH544" i="2"/>
  <c r="AA544" i="2" s="1"/>
  <c r="AE544" i="2" s="1"/>
  <c r="AH558" i="2"/>
  <c r="AA558" i="2" s="1"/>
  <c r="AE558" i="2" s="1"/>
  <c r="AH568" i="2"/>
  <c r="AA568" i="2" s="1"/>
  <c r="AE568" i="2" s="1"/>
  <c r="AH588" i="2"/>
  <c r="AA588" i="2" s="1"/>
  <c r="AE588" i="2" s="1"/>
  <c r="AH611" i="2"/>
  <c r="AA611" i="2" s="1"/>
  <c r="AE611" i="2" s="1"/>
  <c r="AH627" i="2"/>
  <c r="AA627" i="2" s="1"/>
  <c r="AE627" i="2" s="1"/>
  <c r="AH651" i="2"/>
  <c r="AA651" i="2" s="1"/>
  <c r="AE651" i="2" s="1"/>
  <c r="AH669" i="2"/>
  <c r="AA669" i="2" s="1"/>
  <c r="AE669" i="2" s="1"/>
  <c r="AH683" i="2"/>
  <c r="AA683" i="2" s="1"/>
  <c r="AE683" i="2" s="1"/>
  <c r="AH697" i="2"/>
  <c r="AA697" i="2" s="1"/>
  <c r="AE697" i="2" s="1"/>
  <c r="AH708" i="2"/>
  <c r="AA708" i="2" s="1"/>
  <c r="AE708" i="2" s="1"/>
  <c r="AH718" i="2"/>
  <c r="AA718" i="2" s="1"/>
  <c r="AE718" i="2" s="1"/>
  <c r="AH772" i="2"/>
  <c r="AA772" i="2" s="1"/>
  <c r="AE772" i="2" s="1"/>
  <c r="AH784" i="2"/>
  <c r="AA784" i="2" s="1"/>
  <c r="AE784" i="2" s="1"/>
  <c r="AH796" i="2"/>
  <c r="AA796" i="2" s="1"/>
  <c r="AE796" i="2" s="1"/>
  <c r="AH817" i="2"/>
  <c r="AA817" i="2" s="1"/>
  <c r="AE817" i="2" s="1"/>
  <c r="AH837" i="2"/>
  <c r="AA837" i="2" s="1"/>
  <c r="AE837" i="2" s="1"/>
  <c r="AH862" i="2"/>
  <c r="AA862" i="2" s="1"/>
  <c r="AE862" i="2" s="1"/>
  <c r="AH871" i="2"/>
  <c r="AA871" i="2" s="1"/>
  <c r="AE871" i="2" s="1"/>
  <c r="AH884" i="2"/>
  <c r="AA884" i="2" s="1"/>
  <c r="AE884" i="2" s="1"/>
  <c r="AH893" i="2"/>
  <c r="AA893" i="2" s="1"/>
  <c r="AE893" i="2" s="1"/>
  <c r="AH907" i="2"/>
  <c r="AA907" i="2" s="1"/>
  <c r="AE907" i="2" s="1"/>
  <c r="AH748" i="2"/>
  <c r="AA748" i="2" s="1"/>
  <c r="AE748" i="2" s="1"/>
  <c r="AH914" i="2"/>
  <c r="AA914" i="2" s="1"/>
  <c r="AE914" i="2" s="1"/>
  <c r="AH925" i="2"/>
  <c r="AA925" i="2" s="1"/>
  <c r="AE925" i="2" s="1"/>
  <c r="AH931" i="2"/>
  <c r="AA931" i="2" s="1"/>
  <c r="AE931" i="2" s="1"/>
  <c r="AH939" i="2"/>
  <c r="AA939" i="2" s="1"/>
  <c r="AE939" i="2" s="1"/>
  <c r="AH965" i="2"/>
  <c r="AA965" i="2" s="1"/>
  <c r="AE965" i="2" s="1"/>
  <c r="AH971" i="2"/>
  <c r="AA971" i="2" s="1"/>
  <c r="AE971" i="2" s="1"/>
  <c r="AH983" i="2"/>
  <c r="AA983" i="2" s="1"/>
  <c r="AE983" i="2" s="1"/>
  <c r="AH996" i="2"/>
  <c r="AA996" i="2" s="1"/>
  <c r="AE996" i="2" s="1"/>
  <c r="AH1012" i="2"/>
  <c r="AA1012" i="2" s="1"/>
  <c r="AE1012" i="2" s="1"/>
  <c r="AH1022" i="2"/>
  <c r="AA1022" i="2" s="1"/>
  <c r="AE1022" i="2" s="1"/>
  <c r="AH1032" i="2"/>
  <c r="AA1032" i="2" s="1"/>
  <c r="AE1032" i="2" s="1"/>
  <c r="AH1050" i="2"/>
  <c r="AA1050" i="2" s="1"/>
  <c r="AE1050" i="2" s="1"/>
  <c r="AH701" i="2"/>
  <c r="AA701" i="2" s="1"/>
  <c r="AE701" i="2" s="1"/>
  <c r="AH105" i="2"/>
  <c r="AH241" i="2"/>
  <c r="AH330" i="2"/>
  <c r="AA330" i="2" s="1"/>
  <c r="AE330" i="2" s="1"/>
  <c r="AH433" i="2"/>
  <c r="AA433" i="2" s="1"/>
  <c r="AE433" i="2" s="1"/>
  <c r="AH481" i="2"/>
  <c r="AA481" i="2" s="1"/>
  <c r="AE481" i="2" s="1"/>
  <c r="AH546" i="2"/>
  <c r="AA546" i="2" s="1"/>
  <c r="AE546" i="2" s="1"/>
  <c r="AH574" i="2"/>
  <c r="AA574" i="2" s="1"/>
  <c r="AE574" i="2" s="1"/>
  <c r="AH615" i="2"/>
  <c r="AA615" i="2" s="1"/>
  <c r="AE615" i="2" s="1"/>
  <c r="AH655" i="2"/>
  <c r="AA655" i="2" s="1"/>
  <c r="AE655" i="2" s="1"/>
  <c r="AH723" i="2"/>
  <c r="AA723" i="2" s="1"/>
  <c r="AE723" i="2" s="1"/>
  <c r="AH785" i="2"/>
  <c r="AA785" i="2" s="1"/>
  <c r="AE785" i="2" s="1"/>
  <c r="AH821" i="2"/>
  <c r="AA821" i="2" s="1"/>
  <c r="AE821" i="2" s="1"/>
  <c r="AH842" i="2"/>
  <c r="AA842" i="2" s="1"/>
  <c r="AE842" i="2" s="1"/>
  <c r="AH865" i="2"/>
  <c r="AA865" i="2" s="1"/>
  <c r="AE865" i="2" s="1"/>
  <c r="AH886" i="2"/>
  <c r="AA886" i="2" s="1"/>
  <c r="AE886" i="2" s="1"/>
  <c r="AH661" i="2"/>
  <c r="AA661" i="2" s="1"/>
  <c r="AE661" i="2" s="1"/>
  <c r="AH747" i="2"/>
  <c r="AA747" i="2" s="1"/>
  <c r="AE747" i="2" s="1"/>
  <c r="AH919" i="2"/>
  <c r="AA919" i="2" s="1"/>
  <c r="AE919" i="2" s="1"/>
  <c r="AH935" i="2"/>
  <c r="AA935" i="2" s="1"/>
  <c r="AE935" i="2" s="1"/>
  <c r="AH957" i="2"/>
  <c r="AA957" i="2" s="1"/>
  <c r="AE957" i="2" s="1"/>
  <c r="AH975" i="2"/>
  <c r="AA975" i="2" s="1"/>
  <c r="AE975" i="2" s="1"/>
  <c r="AH1000" i="2"/>
  <c r="AA1000" i="2" s="1"/>
  <c r="AE1000" i="2" s="1"/>
  <c r="AH1014" i="2"/>
  <c r="AA1014" i="2" s="1"/>
  <c r="AE1014" i="2" s="1"/>
  <c r="AH1037" i="2"/>
  <c r="AA1037" i="2" s="1"/>
  <c r="AE1037" i="2" s="1"/>
  <c r="AH763" i="2"/>
  <c r="AA763" i="2" s="1"/>
  <c r="AE763" i="2" s="1"/>
  <c r="AH1077" i="2"/>
  <c r="AA1077" i="2" s="1"/>
  <c r="AE1077" i="2" s="1"/>
  <c r="AH1093" i="2"/>
  <c r="AA1093" i="2" s="1"/>
  <c r="AE1093" i="2" s="1"/>
  <c r="AH1108" i="2"/>
  <c r="AA1108" i="2" s="1"/>
  <c r="AE1108" i="2" s="1"/>
  <c r="AH1119" i="2"/>
  <c r="AA1119" i="2" s="1"/>
  <c r="AE1119" i="2" s="1"/>
  <c r="AH1133" i="2"/>
  <c r="AA1133" i="2" s="1"/>
  <c r="AE1133" i="2" s="1"/>
  <c r="AH1170" i="2"/>
  <c r="AA1170" i="2" s="1"/>
  <c r="AE1170" i="2" s="1"/>
  <c r="AH1202" i="2"/>
  <c r="AA1202" i="2" s="1"/>
  <c r="AE1202" i="2" s="1"/>
  <c r="AH1226" i="2"/>
  <c r="AA1226" i="2" s="1"/>
  <c r="AE1226" i="2" s="1"/>
  <c r="AH1242" i="2"/>
  <c r="AA1242" i="2" s="1"/>
  <c r="AE1242" i="2" s="1"/>
  <c r="AH1260" i="2"/>
  <c r="AA1260" i="2" s="1"/>
  <c r="AE1260" i="2" s="1"/>
  <c r="AH1274" i="2"/>
  <c r="AA1274" i="2" s="1"/>
  <c r="AE1274" i="2" s="1"/>
  <c r="AH1300" i="2"/>
  <c r="AA1300" i="2" s="1"/>
  <c r="AE1300" i="2" s="1"/>
  <c r="AH1319" i="2"/>
  <c r="AA1319" i="2" s="1"/>
  <c r="AE1319" i="2" s="1"/>
  <c r="AH1346" i="2"/>
  <c r="AA1346" i="2" s="1"/>
  <c r="AE1346" i="2" s="1"/>
  <c r="AH1352" i="2"/>
  <c r="AA1352" i="2" s="1"/>
  <c r="AE1352" i="2" s="1"/>
  <c r="AH1362" i="2"/>
  <c r="AA1362" i="2" s="1"/>
  <c r="AE1362" i="2" s="1"/>
  <c r="AH1394" i="2"/>
  <c r="AA1394" i="2" s="1"/>
  <c r="AE1394" i="2" s="1"/>
  <c r="AH1412" i="2"/>
  <c r="AA1412" i="2" s="1"/>
  <c r="AE1412" i="2" s="1"/>
  <c r="AH1432" i="2"/>
  <c r="AA1432" i="2" s="1"/>
  <c r="AE1432" i="2" s="1"/>
  <c r="AH1475" i="2"/>
  <c r="AA1475" i="2" s="1"/>
  <c r="AE1475" i="2" s="1"/>
  <c r="AH1500" i="2"/>
  <c r="AA1500" i="2" s="1"/>
  <c r="AE1500" i="2" s="1"/>
  <c r="AH1520" i="2"/>
  <c r="AA1520" i="2" s="1"/>
  <c r="AE1520" i="2" s="1"/>
  <c r="AH1536" i="2"/>
  <c r="AA1536" i="2" s="1"/>
  <c r="AE1536" i="2" s="1"/>
  <c r="AH1545" i="2"/>
  <c r="AA1545" i="2" s="1"/>
  <c r="AE1545" i="2" s="1"/>
  <c r="AH1551" i="2"/>
  <c r="AA1551" i="2" s="1"/>
  <c r="AE1551" i="2" s="1"/>
  <c r="AH1399" i="2"/>
  <c r="AA1399" i="2" s="1"/>
  <c r="AE1399" i="2" s="1"/>
  <c r="AH1445" i="2"/>
  <c r="AA1445" i="2" s="1"/>
  <c r="AE1445" i="2" s="1"/>
  <c r="AH1572" i="2"/>
  <c r="AA1572" i="2" s="1"/>
  <c r="AE1572" i="2" s="1"/>
  <c r="AH1585" i="2"/>
  <c r="AA1585" i="2" s="1"/>
  <c r="AE1585" i="2" s="1"/>
  <c r="AH1597" i="2"/>
  <c r="AA1597" i="2" s="1"/>
  <c r="AE1597" i="2" s="1"/>
  <c r="AH1611" i="2"/>
  <c r="AA1611" i="2" s="1"/>
  <c r="AE1611" i="2" s="1"/>
  <c r="AH1623" i="2"/>
  <c r="AA1623" i="2" s="1"/>
  <c r="AE1623" i="2" s="1"/>
  <c r="AH1641" i="2"/>
  <c r="AA1641" i="2" s="1"/>
  <c r="AE1641" i="2" s="1"/>
  <c r="AH1653" i="2"/>
  <c r="AA1653" i="2" s="1"/>
  <c r="AE1653" i="2" s="1"/>
  <c r="AH1661" i="2"/>
  <c r="AA1661" i="2" s="1"/>
  <c r="AE1661" i="2" s="1"/>
  <c r="AH1678" i="2"/>
  <c r="AA1678" i="2" s="1"/>
  <c r="AE1678" i="2" s="1"/>
  <c r="AH1691" i="2"/>
  <c r="AA1691" i="2" s="1"/>
  <c r="AE1691" i="2" s="1"/>
  <c r="AH1701" i="2"/>
  <c r="AA1701" i="2" s="1"/>
  <c r="AE1701" i="2" s="1"/>
  <c r="AH1711" i="2"/>
  <c r="AA1711" i="2" s="1"/>
  <c r="AE1711" i="2" s="1"/>
  <c r="AH1731" i="2"/>
  <c r="AA1731" i="2" s="1"/>
  <c r="AE1731" i="2" s="1"/>
  <c r="AH1741" i="2"/>
  <c r="AA1741" i="2" s="1"/>
  <c r="AE1741" i="2" s="1"/>
  <c r="AH1751" i="2"/>
  <c r="AA1751" i="2" s="1"/>
  <c r="AE1751" i="2" s="1"/>
  <c r="AH1765" i="2"/>
  <c r="AA1765" i="2" s="1"/>
  <c r="AE1765" i="2" s="1"/>
  <c r="AH1781" i="2"/>
  <c r="AA1781" i="2" s="1"/>
  <c r="AE1781" i="2" s="1"/>
  <c r="AH1789" i="2"/>
  <c r="AA1789" i="2" s="1"/>
  <c r="AE1789" i="2" s="1"/>
  <c r="AH1358" i="2"/>
  <c r="AA1358" i="2" s="1"/>
  <c r="AE1358" i="2" s="1"/>
  <c r="AH130" i="2"/>
  <c r="AH522" i="2"/>
  <c r="AA522" i="2" s="1"/>
  <c r="AE522" i="2" s="1"/>
  <c r="AH690" i="2"/>
  <c r="AA690" i="2" s="1"/>
  <c r="AE690" i="2" s="1"/>
  <c r="AH1201" i="2"/>
  <c r="AA1201" i="2" s="1"/>
  <c r="AE1201" i="2" s="1"/>
  <c r="AH124" i="2"/>
  <c r="AH1230" i="2"/>
  <c r="AA1230" i="2" s="1"/>
  <c r="AE1230" i="2" s="1"/>
  <c r="AH1921" i="2"/>
  <c r="AA1921" i="2" s="1"/>
  <c r="AE1921" i="2" s="1"/>
  <c r="AH172" i="2"/>
  <c r="AH208" i="2"/>
  <c r="AH347" i="2"/>
  <c r="AA347" i="2" s="1"/>
  <c r="AE347" i="2" s="1"/>
  <c r="AH436" i="2"/>
  <c r="AA436" i="2" s="1"/>
  <c r="AE436" i="2" s="1"/>
  <c r="AH497" i="2"/>
  <c r="AA497" i="2" s="1"/>
  <c r="AE497" i="2" s="1"/>
  <c r="AH377" i="2"/>
  <c r="AA377" i="2" s="1"/>
  <c r="AE377" i="2" s="1"/>
  <c r="AH550" i="2"/>
  <c r="AA550" i="2" s="1"/>
  <c r="AE550" i="2" s="1"/>
  <c r="AH591" i="2"/>
  <c r="AA591" i="2" s="1"/>
  <c r="AE591" i="2" s="1"/>
  <c r="AH628" i="2"/>
  <c r="AA628" i="2" s="1"/>
  <c r="AE628" i="2" s="1"/>
  <c r="AH658" i="2"/>
  <c r="AA658" i="2" s="1"/>
  <c r="AE658" i="2" s="1"/>
  <c r="AH789" i="2"/>
  <c r="AA789" i="2" s="1"/>
  <c r="AE789" i="2" s="1"/>
  <c r="AH828" i="2"/>
  <c r="AA828" i="2" s="1"/>
  <c r="AE828" i="2" s="1"/>
  <c r="AH848" i="2"/>
  <c r="AA848" i="2" s="1"/>
  <c r="AE848" i="2" s="1"/>
  <c r="AH872" i="2"/>
  <c r="AA872" i="2" s="1"/>
  <c r="AE872" i="2" s="1"/>
  <c r="AH897" i="2"/>
  <c r="AA897" i="2" s="1"/>
  <c r="AE897" i="2" s="1"/>
  <c r="AH752" i="2"/>
  <c r="AA752" i="2" s="1"/>
  <c r="AE752" i="2" s="1"/>
  <c r="AH767" i="2"/>
  <c r="AA767" i="2" s="1"/>
  <c r="AE767" i="2" s="1"/>
  <c r="AH926" i="2"/>
  <c r="AA926" i="2" s="1"/>
  <c r="AE926" i="2" s="1"/>
  <c r="AH966" i="2"/>
  <c r="AA966" i="2" s="1"/>
  <c r="AE966" i="2" s="1"/>
  <c r="AH984" i="2"/>
  <c r="AA984" i="2" s="1"/>
  <c r="AE984" i="2" s="1"/>
  <c r="AH1005" i="2"/>
  <c r="AA1005" i="2" s="1"/>
  <c r="AE1005" i="2" s="1"/>
  <c r="AH1024" i="2"/>
  <c r="AA1024" i="2" s="1"/>
  <c r="AE1024" i="2" s="1"/>
  <c r="AH1049" i="2"/>
  <c r="AA1049" i="2" s="1"/>
  <c r="AE1049" i="2" s="1"/>
  <c r="AH1063" i="2"/>
  <c r="AA1063" i="2" s="1"/>
  <c r="AE1063" i="2" s="1"/>
  <c r="AH1081" i="2"/>
  <c r="AA1081" i="2" s="1"/>
  <c r="AE1081" i="2" s="1"/>
  <c r="AH1098" i="2"/>
  <c r="AA1098" i="2" s="1"/>
  <c r="AE1098" i="2" s="1"/>
  <c r="AH1109" i="2"/>
  <c r="AA1109" i="2" s="1"/>
  <c r="AE1109" i="2" s="1"/>
  <c r="AH1123" i="2"/>
  <c r="AA1123" i="2" s="1"/>
  <c r="AE1123" i="2" s="1"/>
  <c r="AH1146" i="2"/>
  <c r="AA1146" i="2" s="1"/>
  <c r="AE1146" i="2" s="1"/>
  <c r="AH1173" i="2"/>
  <c r="AA1173" i="2" s="1"/>
  <c r="AE1173" i="2" s="1"/>
  <c r="AH1192" i="2"/>
  <c r="AA1192" i="2" s="1"/>
  <c r="AE1192" i="2" s="1"/>
  <c r="AH1210" i="2"/>
  <c r="AA1210" i="2" s="1"/>
  <c r="AE1210" i="2" s="1"/>
  <c r="AH1234" i="2"/>
  <c r="AA1234" i="2" s="1"/>
  <c r="AE1234" i="2" s="1"/>
  <c r="AH1264" i="2"/>
  <c r="AA1264" i="2" s="1"/>
  <c r="AE1264" i="2" s="1"/>
  <c r="AH1278" i="2"/>
  <c r="AA1278" i="2" s="1"/>
  <c r="AE1278" i="2" s="1"/>
  <c r="AH1286" i="2"/>
  <c r="AA1286" i="2" s="1"/>
  <c r="AE1286" i="2" s="1"/>
  <c r="AH1304" i="2"/>
  <c r="AA1304" i="2" s="1"/>
  <c r="AE1304" i="2" s="1"/>
  <c r="AH1321" i="2"/>
  <c r="AA1321" i="2" s="1"/>
  <c r="AE1321" i="2" s="1"/>
  <c r="AH1335" i="2"/>
  <c r="AA1335" i="2" s="1"/>
  <c r="AE1335" i="2" s="1"/>
  <c r="AH1355" i="2"/>
  <c r="AA1355" i="2" s="1"/>
  <c r="AE1355" i="2" s="1"/>
  <c r="AH1365" i="2"/>
  <c r="AA1365" i="2" s="1"/>
  <c r="AE1365" i="2" s="1"/>
  <c r="AH1400" i="2"/>
  <c r="AA1400" i="2" s="1"/>
  <c r="AE1400" i="2" s="1"/>
  <c r="AH1416" i="2"/>
  <c r="AA1416" i="2" s="1"/>
  <c r="AE1416" i="2" s="1"/>
  <c r="AH1436" i="2"/>
  <c r="AA1436" i="2" s="1"/>
  <c r="AE1436" i="2" s="1"/>
  <c r="AH1485" i="2"/>
  <c r="AA1485" i="2" s="1"/>
  <c r="AE1485" i="2" s="1"/>
  <c r="AH1504" i="2"/>
  <c r="AA1504" i="2" s="1"/>
  <c r="AE1504" i="2" s="1"/>
  <c r="AH1540" i="2"/>
  <c r="AA1540" i="2" s="1"/>
  <c r="AE1540" i="2" s="1"/>
  <c r="AH1552" i="2"/>
  <c r="AA1552" i="2" s="1"/>
  <c r="AE1552" i="2" s="1"/>
  <c r="AH1405" i="2"/>
  <c r="AA1405" i="2" s="1"/>
  <c r="AE1405" i="2" s="1"/>
  <c r="AH1425" i="2"/>
  <c r="AA1425" i="2" s="1"/>
  <c r="AE1425" i="2" s="1"/>
  <c r="AH1453" i="2"/>
  <c r="AA1453" i="2" s="1"/>
  <c r="AE1453" i="2" s="1"/>
  <c r="AH1573" i="2"/>
  <c r="AA1573" i="2" s="1"/>
  <c r="AE1573" i="2" s="1"/>
  <c r="AH1600" i="2"/>
  <c r="AA1600" i="2" s="1"/>
  <c r="AE1600" i="2" s="1"/>
  <c r="AH1615" i="2"/>
  <c r="AA1615" i="2" s="1"/>
  <c r="AE1615" i="2" s="1"/>
  <c r="AH1625" i="2"/>
  <c r="AA1625" i="2" s="1"/>
  <c r="AE1625" i="2" s="1"/>
  <c r="AH1663" i="2"/>
  <c r="AA1663" i="2" s="1"/>
  <c r="AE1663" i="2" s="1"/>
  <c r="AH1681" i="2"/>
  <c r="AA1681" i="2" s="1"/>
  <c r="AE1681" i="2" s="1"/>
  <c r="AH1697" i="2"/>
  <c r="AA1697" i="2" s="1"/>
  <c r="AE1697" i="2" s="1"/>
  <c r="AH1705" i="2"/>
  <c r="AA1705" i="2" s="1"/>
  <c r="AE1705" i="2" s="1"/>
  <c r="AH1713" i="2"/>
  <c r="AA1713" i="2" s="1"/>
  <c r="AE1713" i="2" s="1"/>
  <c r="AH1734" i="2"/>
  <c r="AA1734" i="2" s="1"/>
  <c r="AE1734" i="2" s="1"/>
  <c r="AH1744" i="2"/>
  <c r="AA1744" i="2" s="1"/>
  <c r="AE1744" i="2" s="1"/>
  <c r="AH81" i="2"/>
  <c r="AH393" i="2"/>
  <c r="AA393" i="2" s="1"/>
  <c r="AE393" i="2" s="1"/>
  <c r="AH1347" i="2"/>
  <c r="AA1347" i="2" s="1"/>
  <c r="AE1347" i="2" s="1"/>
  <c r="AH1837" i="2"/>
  <c r="AA1837" i="2" s="1"/>
  <c r="AE1837" i="2" s="1"/>
  <c r="AH71" i="2"/>
  <c r="AH219" i="2"/>
  <c r="AH350" i="2"/>
  <c r="AA350" i="2" s="1"/>
  <c r="AE350" i="2" s="1"/>
  <c r="AH459" i="2"/>
  <c r="AA459" i="2" s="1"/>
  <c r="AE459" i="2" s="1"/>
  <c r="AH499" i="2"/>
  <c r="AA499" i="2" s="1"/>
  <c r="AE499" i="2" s="1"/>
  <c r="AH592" i="2"/>
  <c r="AA592" i="2" s="1"/>
  <c r="AE592" i="2" s="1"/>
  <c r="AH631" i="2"/>
  <c r="AA631" i="2" s="1"/>
  <c r="AE631" i="2" s="1"/>
  <c r="AH672" i="2"/>
  <c r="AA672" i="2" s="1"/>
  <c r="AE672" i="2" s="1"/>
  <c r="AH700" i="2"/>
  <c r="AA700" i="2" s="1"/>
  <c r="AE700" i="2" s="1"/>
  <c r="AH741" i="2"/>
  <c r="AA741" i="2" s="1"/>
  <c r="AE741" i="2" s="1"/>
  <c r="AH800" i="2"/>
  <c r="AA800" i="2" s="1"/>
  <c r="AE800" i="2" s="1"/>
  <c r="AH829" i="2"/>
  <c r="AA829" i="2" s="1"/>
  <c r="AE829" i="2" s="1"/>
  <c r="AH850" i="2"/>
  <c r="AA850" i="2" s="1"/>
  <c r="AE850" i="2" s="1"/>
  <c r="AH875" i="2"/>
  <c r="AA875" i="2" s="1"/>
  <c r="AE875" i="2" s="1"/>
  <c r="AH899" i="2"/>
  <c r="AA899" i="2" s="1"/>
  <c r="AE899" i="2" s="1"/>
  <c r="AH756" i="2"/>
  <c r="AA756" i="2" s="1"/>
  <c r="AE756" i="2" s="1"/>
  <c r="AH927" i="2"/>
  <c r="AA927" i="2" s="1"/>
  <c r="AE927" i="2" s="1"/>
  <c r="AH941" i="2"/>
  <c r="AA941" i="2" s="1"/>
  <c r="AE941" i="2" s="1"/>
  <c r="AH967" i="2"/>
  <c r="AA967" i="2" s="1"/>
  <c r="AE967" i="2" s="1"/>
  <c r="AH985" i="2"/>
  <c r="AA985" i="2" s="1"/>
  <c r="AE985" i="2" s="1"/>
  <c r="AH1006" i="2"/>
  <c r="AA1006" i="2" s="1"/>
  <c r="AE1006" i="2" s="1"/>
  <c r="AH1025" i="2"/>
  <c r="AA1025" i="2" s="1"/>
  <c r="AE1025" i="2" s="1"/>
  <c r="AH1053" i="2"/>
  <c r="AA1053" i="2" s="1"/>
  <c r="AE1053" i="2" s="1"/>
  <c r="AH1064" i="2"/>
  <c r="AA1064" i="2" s="1"/>
  <c r="AE1064" i="2" s="1"/>
  <c r="AH1083" i="2"/>
  <c r="AA1083" i="2" s="1"/>
  <c r="AE1083" i="2" s="1"/>
  <c r="AH1099" i="2"/>
  <c r="AA1099" i="2" s="1"/>
  <c r="AE1099" i="2" s="1"/>
  <c r="AH1128" i="2"/>
  <c r="AA1128" i="2" s="1"/>
  <c r="AE1128" i="2" s="1"/>
  <c r="AH1149" i="2"/>
  <c r="AA1149" i="2" s="1"/>
  <c r="AE1149" i="2" s="1"/>
  <c r="AH1194" i="2"/>
  <c r="AA1194" i="2" s="1"/>
  <c r="AE1194" i="2" s="1"/>
  <c r="AH1212" i="2"/>
  <c r="AA1212" i="2" s="1"/>
  <c r="AE1212" i="2" s="1"/>
  <c r="AH1235" i="2"/>
  <c r="AA1235" i="2" s="1"/>
  <c r="AE1235" i="2" s="1"/>
  <c r="AH1250" i="2"/>
  <c r="AA1250" i="2" s="1"/>
  <c r="AE1250" i="2" s="1"/>
  <c r="AH1267" i="2"/>
  <c r="AA1267" i="2" s="1"/>
  <c r="AE1267" i="2" s="1"/>
  <c r="AH1287" i="2"/>
  <c r="AA1287" i="2" s="1"/>
  <c r="AE1287" i="2" s="1"/>
  <c r="AH1314" i="2"/>
  <c r="AA1314" i="2" s="1"/>
  <c r="AE1314" i="2" s="1"/>
  <c r="AH1323" i="2"/>
  <c r="AA1323" i="2" s="1"/>
  <c r="AE1323" i="2" s="1"/>
  <c r="AH1349" i="2"/>
  <c r="AA1349" i="2" s="1"/>
  <c r="AE1349" i="2" s="1"/>
  <c r="AH1359" i="2"/>
  <c r="AA1359" i="2" s="1"/>
  <c r="AE1359" i="2" s="1"/>
  <c r="AH734" i="2"/>
  <c r="AA734" i="2" s="1"/>
  <c r="AE734" i="2" s="1"/>
  <c r="AH1402" i="2"/>
  <c r="AA1402" i="2" s="1"/>
  <c r="AE1402" i="2" s="1"/>
  <c r="AH1418" i="2"/>
  <c r="AA1418" i="2" s="1"/>
  <c r="AE1418" i="2" s="1"/>
  <c r="AH1438" i="2"/>
  <c r="AA1438" i="2" s="1"/>
  <c r="AE1438" i="2" s="1"/>
  <c r="AH1454" i="2"/>
  <c r="AA1454" i="2" s="1"/>
  <c r="AE1454" i="2" s="1"/>
  <c r="AH1486" i="2"/>
  <c r="AA1486" i="2" s="1"/>
  <c r="AE1486" i="2" s="1"/>
  <c r="AH1492" i="2"/>
  <c r="AA1492" i="2" s="1"/>
  <c r="AE1492" i="2" s="1"/>
  <c r="AH1525" i="2"/>
  <c r="AA1525" i="2" s="1"/>
  <c r="AE1525" i="2" s="1"/>
  <c r="AH1548" i="2"/>
  <c r="AA1548" i="2" s="1"/>
  <c r="AE1548" i="2" s="1"/>
  <c r="AH1553" i="2"/>
  <c r="AA1553" i="2" s="1"/>
  <c r="AE1553" i="2" s="1"/>
  <c r="AH1389" i="2"/>
  <c r="AA1389" i="2" s="1"/>
  <c r="AE1389" i="2" s="1"/>
  <c r="AH1407" i="2"/>
  <c r="AA1407" i="2" s="1"/>
  <c r="AE1407" i="2" s="1"/>
  <c r="AH1427" i="2"/>
  <c r="AA1427" i="2" s="1"/>
  <c r="AE1427" i="2" s="1"/>
  <c r="AH1457" i="2"/>
  <c r="AA1457" i="2" s="1"/>
  <c r="AE1457" i="2" s="1"/>
  <c r="AH1577" i="2"/>
  <c r="AA1577" i="2" s="1"/>
  <c r="AE1577" i="2" s="1"/>
  <c r="AH1591" i="2"/>
  <c r="AA1591" i="2" s="1"/>
  <c r="AE1591" i="2" s="1"/>
  <c r="AH1616" i="2"/>
  <c r="AA1616" i="2" s="1"/>
  <c r="AE1616" i="2" s="1"/>
  <c r="AH1627" i="2"/>
  <c r="AA1627" i="2" s="1"/>
  <c r="AE1627" i="2" s="1"/>
  <c r="AH1636" i="2"/>
  <c r="AA1636" i="2" s="1"/>
  <c r="AE1636" i="2" s="1"/>
  <c r="AH1646" i="2"/>
  <c r="AA1646" i="2" s="1"/>
  <c r="AE1646" i="2" s="1"/>
  <c r="AH1656" i="2"/>
  <c r="AA1656" i="2" s="1"/>
  <c r="AE1656" i="2" s="1"/>
  <c r="AH1664" i="2"/>
  <c r="AA1664" i="2" s="1"/>
  <c r="AE1664" i="2" s="1"/>
  <c r="AH1685" i="2"/>
  <c r="AA1685" i="2" s="1"/>
  <c r="AE1685" i="2" s="1"/>
  <c r="AH1707" i="2"/>
  <c r="AA1707" i="2" s="1"/>
  <c r="AE1707" i="2" s="1"/>
  <c r="AH1723" i="2"/>
  <c r="AA1723" i="2" s="1"/>
  <c r="AE1723" i="2" s="1"/>
  <c r="AH1735" i="2"/>
  <c r="AA1735" i="2" s="1"/>
  <c r="AE1735" i="2" s="1"/>
  <c r="AH1745" i="2"/>
  <c r="AA1745" i="2" s="1"/>
  <c r="AE1745" i="2" s="1"/>
  <c r="AH428" i="2"/>
  <c r="AA428" i="2" s="1"/>
  <c r="AE428" i="2" s="1"/>
  <c r="AH1574" i="2"/>
  <c r="AA1574" i="2" s="1"/>
  <c r="AE1574" i="2" s="1"/>
  <c r="AZ71" i="2"/>
  <c r="AX71" i="2" s="1"/>
  <c r="AH160" i="2"/>
  <c r="AH113" i="2"/>
  <c r="AH366" i="2"/>
  <c r="AA366" i="2" s="1"/>
  <c r="AE366" i="2" s="1"/>
  <c r="AH1939" i="2"/>
  <c r="AA1939" i="2" s="1"/>
  <c r="AE1939" i="2" s="1"/>
  <c r="AH1396" i="2"/>
  <c r="AA1396" i="2" s="1"/>
  <c r="AE1396" i="2" s="1"/>
  <c r="AH233" i="2"/>
  <c r="AH312" i="2"/>
  <c r="AA312" i="2" s="1"/>
  <c r="AE312" i="2" s="1"/>
  <c r="AH387" i="2"/>
  <c r="AA387" i="2" s="1"/>
  <c r="AE387" i="2" s="1"/>
  <c r="AH476" i="2"/>
  <c r="AA476" i="2" s="1"/>
  <c r="AE476" i="2" s="1"/>
  <c r="AH535" i="2"/>
  <c r="AA535" i="2" s="1"/>
  <c r="AE535" i="2" s="1"/>
  <c r="AH570" i="2"/>
  <c r="AA570" i="2" s="1"/>
  <c r="AE570" i="2" s="1"/>
  <c r="AH601" i="2"/>
  <c r="AA601" i="2" s="1"/>
  <c r="AE601" i="2" s="1"/>
  <c r="AH642" i="2"/>
  <c r="AA642" i="2" s="1"/>
  <c r="AE642" i="2" s="1"/>
  <c r="AH686" i="2"/>
  <c r="AA686" i="2" s="1"/>
  <c r="AE686" i="2" s="1"/>
  <c r="AH840" i="2"/>
  <c r="AA840" i="2" s="1"/>
  <c r="AE840" i="2" s="1"/>
  <c r="AH863" i="2"/>
  <c r="AA863" i="2" s="1"/>
  <c r="AE863" i="2" s="1"/>
  <c r="AH885" i="2"/>
  <c r="AA885" i="2" s="1"/>
  <c r="AE885" i="2" s="1"/>
  <c r="AH908" i="2"/>
  <c r="AA908" i="2" s="1"/>
  <c r="AE908" i="2" s="1"/>
  <c r="AH735" i="2"/>
  <c r="AA735" i="2" s="1"/>
  <c r="AE735" i="2" s="1"/>
  <c r="AH917" i="2"/>
  <c r="AA917" i="2" s="1"/>
  <c r="AE917" i="2" s="1"/>
  <c r="AH933" i="2"/>
  <c r="AA933" i="2" s="1"/>
  <c r="AE933" i="2" s="1"/>
  <c r="AH953" i="2"/>
  <c r="AA953" i="2" s="1"/>
  <c r="AE953" i="2" s="1"/>
  <c r="AH973" i="2"/>
  <c r="AA973" i="2" s="1"/>
  <c r="AE973" i="2" s="1"/>
  <c r="AH1033" i="2"/>
  <c r="AA1033" i="2" s="1"/>
  <c r="AE1033" i="2" s="1"/>
  <c r="AH738" i="2"/>
  <c r="AA738" i="2" s="1"/>
  <c r="AE738" i="2" s="1"/>
  <c r="AH1073" i="2"/>
  <c r="AA1073" i="2" s="1"/>
  <c r="AE1073" i="2" s="1"/>
  <c r="AH1087" i="2"/>
  <c r="AA1087" i="2" s="1"/>
  <c r="AE1087" i="2" s="1"/>
  <c r="AH1105" i="2"/>
  <c r="AA1105" i="2" s="1"/>
  <c r="AE1105" i="2" s="1"/>
  <c r="AH1115" i="2"/>
  <c r="AA1115" i="2" s="1"/>
  <c r="AE1115" i="2" s="1"/>
  <c r="AH1130" i="2"/>
  <c r="AA1130" i="2" s="1"/>
  <c r="AE1130" i="2" s="1"/>
  <c r="AH1164" i="2"/>
  <c r="AA1164" i="2" s="1"/>
  <c r="AE1164" i="2" s="1"/>
  <c r="AH1183" i="2"/>
  <c r="AA1183" i="2" s="1"/>
  <c r="AE1183" i="2" s="1"/>
  <c r="AH765" i="2"/>
  <c r="AA765" i="2" s="1"/>
  <c r="AE765" i="2" s="1"/>
  <c r="AH1217" i="2"/>
  <c r="AA1217" i="2" s="1"/>
  <c r="AE1217" i="2" s="1"/>
  <c r="AH1239" i="2"/>
  <c r="AA1239" i="2" s="1"/>
  <c r="AE1239" i="2" s="1"/>
  <c r="AH1254" i="2"/>
  <c r="AA1254" i="2" s="1"/>
  <c r="AE1254" i="2" s="1"/>
  <c r="AH1271" i="2"/>
  <c r="AA1271" i="2" s="1"/>
  <c r="AE1271" i="2" s="1"/>
  <c r="AH1281" i="2"/>
  <c r="AA1281" i="2" s="1"/>
  <c r="AE1281" i="2" s="1"/>
  <c r="AH1292" i="2"/>
  <c r="AA1292" i="2" s="1"/>
  <c r="AE1292" i="2" s="1"/>
  <c r="AH1307" i="2"/>
  <c r="AA1307" i="2" s="1"/>
  <c r="AE1307" i="2" s="1"/>
  <c r="AH1318" i="2"/>
  <c r="AA1318" i="2" s="1"/>
  <c r="AE1318" i="2" s="1"/>
  <c r="AH1328" i="2"/>
  <c r="AA1328" i="2" s="1"/>
  <c r="AE1328" i="2" s="1"/>
  <c r="AH1341" i="2"/>
  <c r="AA1341" i="2" s="1"/>
  <c r="AE1341" i="2" s="1"/>
  <c r="AH1361" i="2"/>
  <c r="AA1361" i="2" s="1"/>
  <c r="AE1361" i="2" s="1"/>
  <c r="AH1370" i="2"/>
  <c r="AA1370" i="2" s="1"/>
  <c r="AE1370" i="2" s="1"/>
  <c r="AH1390" i="2"/>
  <c r="AA1390" i="2" s="1"/>
  <c r="AE1390" i="2" s="1"/>
  <c r="AH1410" i="2"/>
  <c r="AA1410" i="2" s="1"/>
  <c r="AE1410" i="2" s="1"/>
  <c r="AH1430" i="2"/>
  <c r="AA1430" i="2" s="1"/>
  <c r="AE1430" i="2" s="1"/>
  <c r="AH1442" i="2"/>
  <c r="AA1442" i="2" s="1"/>
  <c r="AE1442" i="2" s="1"/>
  <c r="AH1467" i="2"/>
  <c r="AA1467" i="2" s="1"/>
  <c r="AE1467" i="2" s="1"/>
  <c r="AH1489" i="2"/>
  <c r="AA1489" i="2" s="1"/>
  <c r="AE1489" i="2" s="1"/>
  <c r="AH1499" i="2"/>
  <c r="AA1499" i="2" s="1"/>
  <c r="AE1499" i="2" s="1"/>
  <c r="AH1512" i="2"/>
  <c r="AA1512" i="2" s="1"/>
  <c r="AE1512" i="2" s="1"/>
  <c r="AH1528" i="2"/>
  <c r="AA1528" i="2" s="1"/>
  <c r="AE1528" i="2" s="1"/>
  <c r="AH1542" i="2"/>
  <c r="AA1542" i="2" s="1"/>
  <c r="AE1542" i="2" s="1"/>
  <c r="AH1550" i="2"/>
  <c r="AA1550" i="2" s="1"/>
  <c r="AE1550" i="2" s="1"/>
  <c r="AH1562" i="2"/>
  <c r="AA1562" i="2" s="1"/>
  <c r="AE1562" i="2" s="1"/>
  <c r="AH1395" i="2"/>
  <c r="AA1395" i="2" s="1"/>
  <c r="AE1395" i="2" s="1"/>
  <c r="AH1569" i="2"/>
  <c r="AA1569" i="2" s="1"/>
  <c r="AE1569" i="2" s="1"/>
  <c r="AH1584" i="2"/>
  <c r="AA1584" i="2" s="1"/>
  <c r="AE1584" i="2" s="1"/>
  <c r="AH1606" i="2"/>
  <c r="AA1606" i="2" s="1"/>
  <c r="AE1606" i="2" s="1"/>
  <c r="AH1638" i="2"/>
  <c r="AA1638" i="2" s="1"/>
  <c r="AE1638" i="2" s="1"/>
  <c r="AH1675" i="2"/>
  <c r="AA1675" i="2" s="1"/>
  <c r="AE1675" i="2" s="1"/>
  <c r="AH1689" i="2"/>
  <c r="AA1689" i="2" s="1"/>
  <c r="AE1689" i="2" s="1"/>
  <c r="AH1699" i="2"/>
  <c r="AA1699" i="2" s="1"/>
  <c r="AE1699" i="2" s="1"/>
  <c r="AH1710" i="2"/>
  <c r="AA1710" i="2" s="1"/>
  <c r="AE1710" i="2" s="1"/>
  <c r="AH1726" i="2"/>
  <c r="AA1726" i="2" s="1"/>
  <c r="AE1726" i="2" s="1"/>
  <c r="AH1738" i="2"/>
  <c r="AA1738" i="2" s="1"/>
  <c r="AE1738" i="2" s="1"/>
  <c r="AH1761" i="2"/>
  <c r="AA1761" i="2" s="1"/>
  <c r="AE1761" i="2" s="1"/>
  <c r="AH1778" i="2"/>
  <c r="AA1778" i="2" s="1"/>
  <c r="AE1778" i="2" s="1"/>
  <c r="AH306" i="2"/>
  <c r="AA306" i="2" s="1"/>
  <c r="AE306" i="2" s="1"/>
  <c r="AH465" i="2"/>
  <c r="AA465" i="2" s="1"/>
  <c r="AE465" i="2" s="1"/>
  <c r="AH599" i="2"/>
  <c r="AA599" i="2" s="1"/>
  <c r="AE599" i="2" s="1"/>
  <c r="AH674" i="2"/>
  <c r="AA674" i="2" s="1"/>
  <c r="AE674" i="2" s="1"/>
  <c r="AH775" i="2"/>
  <c r="AA775" i="2" s="1"/>
  <c r="AE775" i="2" s="1"/>
  <c r="AH833" i="2"/>
  <c r="AA833" i="2" s="1"/>
  <c r="AE833" i="2" s="1"/>
  <c r="AH878" i="2"/>
  <c r="AA878" i="2" s="1"/>
  <c r="AE878" i="2" s="1"/>
  <c r="AH929" i="2"/>
  <c r="AA929" i="2" s="1"/>
  <c r="AE929" i="2" s="1"/>
  <c r="AH969" i="2"/>
  <c r="AA969" i="2" s="1"/>
  <c r="AE969" i="2" s="1"/>
  <c r="AH1008" i="2"/>
  <c r="AA1008" i="2" s="1"/>
  <c r="AE1008" i="2" s="1"/>
  <c r="AH1085" i="2"/>
  <c r="AA1085" i="2" s="1"/>
  <c r="AE1085" i="2" s="1"/>
  <c r="AH1114" i="2"/>
  <c r="AA1114" i="2" s="1"/>
  <c r="AE1114" i="2" s="1"/>
  <c r="AH758" i="2"/>
  <c r="AA758" i="2" s="1"/>
  <c r="AE758" i="2" s="1"/>
  <c r="AH1238" i="2"/>
  <c r="AA1238" i="2" s="1"/>
  <c r="AE1238" i="2" s="1"/>
  <c r="AH1269" i="2"/>
  <c r="AA1269" i="2" s="1"/>
  <c r="AE1269" i="2" s="1"/>
  <c r="AH1290" i="2"/>
  <c r="AA1290" i="2" s="1"/>
  <c r="AE1290" i="2" s="1"/>
  <c r="AH1317" i="2"/>
  <c r="AA1317" i="2" s="1"/>
  <c r="AE1317" i="2" s="1"/>
  <c r="AH1360" i="2"/>
  <c r="AA1360" i="2" s="1"/>
  <c r="AE1360" i="2" s="1"/>
  <c r="AH1428" i="2"/>
  <c r="AA1428" i="2" s="1"/>
  <c r="AE1428" i="2" s="1"/>
  <c r="AH1460" i="2"/>
  <c r="AA1460" i="2" s="1"/>
  <c r="AE1460" i="2" s="1"/>
  <c r="AH1496" i="2"/>
  <c r="AA1496" i="2" s="1"/>
  <c r="AE1496" i="2" s="1"/>
  <c r="AH1526" i="2"/>
  <c r="AA1526" i="2" s="1"/>
  <c r="AE1526" i="2" s="1"/>
  <c r="AH1393" i="2"/>
  <c r="AA1393" i="2" s="1"/>
  <c r="AE1393" i="2" s="1"/>
  <c r="AH1431" i="2"/>
  <c r="AA1431" i="2" s="1"/>
  <c r="AE1431" i="2" s="1"/>
  <c r="AH1604" i="2"/>
  <c r="AA1604" i="2" s="1"/>
  <c r="AE1604" i="2" s="1"/>
  <c r="AH1630" i="2"/>
  <c r="AA1630" i="2" s="1"/>
  <c r="AE1630" i="2" s="1"/>
  <c r="AH1649" i="2"/>
  <c r="AA1649" i="2" s="1"/>
  <c r="AE1649" i="2" s="1"/>
  <c r="AH1671" i="2"/>
  <c r="AA1671" i="2" s="1"/>
  <c r="AE1671" i="2" s="1"/>
  <c r="AH1716" i="2"/>
  <c r="AA1716" i="2" s="1"/>
  <c r="AE1716" i="2" s="1"/>
  <c r="AH1737" i="2"/>
  <c r="AA1737" i="2" s="1"/>
  <c r="AE1737" i="2" s="1"/>
  <c r="AH1755" i="2"/>
  <c r="AA1755" i="2" s="1"/>
  <c r="AE1755" i="2" s="1"/>
  <c r="AH1775" i="2"/>
  <c r="AA1775" i="2" s="1"/>
  <c r="AE1775" i="2" s="1"/>
  <c r="AH1788" i="2"/>
  <c r="AA1788" i="2" s="1"/>
  <c r="AE1788" i="2" s="1"/>
  <c r="AH1801" i="2"/>
  <c r="AA1801" i="2" s="1"/>
  <c r="AE1801" i="2" s="1"/>
  <c r="AZ48" i="2"/>
  <c r="AX48" i="2" s="1"/>
  <c r="AH1816" i="2"/>
  <c r="AA1816" i="2" s="1"/>
  <c r="AE1816" i="2" s="1"/>
  <c r="AZ35" i="2"/>
  <c r="AX35" i="2" s="1"/>
  <c r="AZ59" i="2"/>
  <c r="AX59" i="2" s="1"/>
  <c r="AH1844" i="2"/>
  <c r="AA1844" i="2" s="1"/>
  <c r="AE1844" i="2" s="1"/>
  <c r="AH1858" i="2"/>
  <c r="AA1858" i="2" s="1"/>
  <c r="AE1858" i="2" s="1"/>
  <c r="AH1869" i="2"/>
  <c r="AA1869" i="2" s="1"/>
  <c r="AE1869" i="2" s="1"/>
  <c r="AH1887" i="2"/>
  <c r="AA1887" i="2" s="1"/>
  <c r="AE1887" i="2" s="1"/>
  <c r="AH1899" i="2"/>
  <c r="AA1899" i="2" s="1"/>
  <c r="AE1899" i="2" s="1"/>
  <c r="AH1912" i="2"/>
  <c r="AA1912" i="2" s="1"/>
  <c r="AE1912" i="2" s="1"/>
  <c r="AH1932" i="2"/>
  <c r="AA1932" i="2" s="1"/>
  <c r="AE1932" i="2" s="1"/>
  <c r="AH1944" i="2"/>
  <c r="AA1944" i="2" s="1"/>
  <c r="AE1944" i="2" s="1"/>
  <c r="AZ38" i="2"/>
  <c r="AX38" i="2" s="1"/>
  <c r="AZ29" i="2"/>
  <c r="AX29" i="2" s="1"/>
  <c r="AH1052" i="2"/>
  <c r="AA1052" i="2" s="1"/>
  <c r="AE1052" i="2" s="1"/>
  <c r="AH1289" i="2"/>
  <c r="AA1289" i="2" s="1"/>
  <c r="AE1289" i="2" s="1"/>
  <c r="AH1409" i="2"/>
  <c r="AA1409" i="2" s="1"/>
  <c r="AE1409" i="2" s="1"/>
  <c r="AH1455" i="2"/>
  <c r="AA1455" i="2" s="1"/>
  <c r="AE1455" i="2" s="1"/>
  <c r="AH1443" i="2"/>
  <c r="AA1443" i="2" s="1"/>
  <c r="AE1443" i="2" s="1"/>
  <c r="AH1556" i="2"/>
  <c r="AA1556" i="2" s="1"/>
  <c r="AE1556" i="2" s="1"/>
  <c r="AH1833" i="2"/>
  <c r="AA1833" i="2" s="1"/>
  <c r="AE1833" i="2" s="1"/>
  <c r="AH1859" i="2"/>
  <c r="AA1859" i="2" s="1"/>
  <c r="AE1859" i="2" s="1"/>
  <c r="AH1406" i="2"/>
  <c r="AA1406" i="2" s="1"/>
  <c r="AE1406" i="2" s="1"/>
  <c r="AH547" i="2"/>
  <c r="AA547" i="2" s="1"/>
  <c r="AE547" i="2" s="1"/>
  <c r="AH946" i="2"/>
  <c r="AA946" i="2" s="1"/>
  <c r="AE946" i="2" s="1"/>
  <c r="AH1044" i="2"/>
  <c r="AA1044" i="2" s="1"/>
  <c r="AE1044" i="2" s="1"/>
  <c r="AH995" i="2"/>
  <c r="AA995" i="2" s="1"/>
  <c r="AE995" i="2" s="1"/>
  <c r="AH1298" i="2"/>
  <c r="AA1298" i="2" s="1"/>
  <c r="AE1298" i="2" s="1"/>
  <c r="AH1259" i="2"/>
  <c r="AA1259" i="2" s="1"/>
  <c r="AE1259" i="2" s="1"/>
  <c r="AH1291" i="2"/>
  <c r="AA1291" i="2" s="1"/>
  <c r="AE1291" i="2" s="1"/>
  <c r="AH1151" i="2"/>
  <c r="AA1151" i="2" s="1"/>
  <c r="AE1151" i="2" s="1"/>
  <c r="AH1422" i="2"/>
  <c r="AA1422" i="2" s="1"/>
  <c r="AE1422" i="2" s="1"/>
  <c r="AH1433" i="2"/>
  <c r="AA1433" i="2" s="1"/>
  <c r="AE1433" i="2" s="1"/>
  <c r="AH1578" i="2"/>
  <c r="AA1578" i="2" s="1"/>
  <c r="AE1578" i="2" s="1"/>
  <c r="AH1594" i="2"/>
  <c r="AA1594" i="2" s="1"/>
  <c r="AE1594" i="2" s="1"/>
  <c r="AH496" i="2"/>
  <c r="AA496" i="2" s="1"/>
  <c r="AE496" i="2" s="1"/>
  <c r="AH549" i="2"/>
  <c r="AA549" i="2" s="1"/>
  <c r="AE549" i="2" s="1"/>
  <c r="AH616" i="2"/>
  <c r="AA616" i="2" s="1"/>
  <c r="AE616" i="2" s="1"/>
  <c r="AH890" i="2"/>
  <c r="AA890" i="2" s="1"/>
  <c r="AE890" i="2" s="1"/>
  <c r="AH751" i="2"/>
  <c r="AA751" i="2" s="1"/>
  <c r="AE751" i="2" s="1"/>
  <c r="AH937" i="2"/>
  <c r="AA937" i="2" s="1"/>
  <c r="AE937" i="2" s="1"/>
  <c r="AH979" i="2"/>
  <c r="AA979" i="2" s="1"/>
  <c r="AE979" i="2" s="1"/>
  <c r="AH1019" i="2"/>
  <c r="AA1019" i="2" s="1"/>
  <c r="AE1019" i="2" s="1"/>
  <c r="AH1062" i="2"/>
  <c r="AA1062" i="2" s="1"/>
  <c r="AE1062" i="2" s="1"/>
  <c r="AH1097" i="2"/>
  <c r="AA1097" i="2" s="1"/>
  <c r="AE1097" i="2" s="1"/>
  <c r="AH1120" i="2"/>
  <c r="AA1120" i="2" s="1"/>
  <c r="AE1120" i="2" s="1"/>
  <c r="AH1172" i="2"/>
  <c r="AA1172" i="2" s="1"/>
  <c r="AE1172" i="2" s="1"/>
  <c r="AH1209" i="2"/>
  <c r="AA1209" i="2" s="1"/>
  <c r="AE1209" i="2" s="1"/>
  <c r="AH1246" i="2"/>
  <c r="AA1246" i="2" s="1"/>
  <c r="AE1246" i="2" s="1"/>
  <c r="AH1348" i="2"/>
  <c r="AA1348" i="2" s="1"/>
  <c r="AE1348" i="2" s="1"/>
  <c r="AH1398" i="2"/>
  <c r="AA1398" i="2" s="1"/>
  <c r="AE1398" i="2" s="1"/>
  <c r="AH1434" i="2"/>
  <c r="AA1434" i="2" s="1"/>
  <c r="AE1434" i="2" s="1"/>
  <c r="AH1484" i="2"/>
  <c r="AA1484" i="2" s="1"/>
  <c r="AE1484" i="2" s="1"/>
  <c r="AH1539" i="2"/>
  <c r="AA1539" i="2" s="1"/>
  <c r="AE1539" i="2" s="1"/>
  <c r="AH1447" i="2"/>
  <c r="AA1447" i="2" s="1"/>
  <c r="AE1447" i="2" s="1"/>
  <c r="AH1590" i="2"/>
  <c r="AA1590" i="2" s="1"/>
  <c r="AE1590" i="2" s="1"/>
  <c r="AH1614" i="2"/>
  <c r="AA1614" i="2" s="1"/>
  <c r="AE1614" i="2" s="1"/>
  <c r="AH1633" i="2"/>
  <c r="AA1633" i="2" s="1"/>
  <c r="AE1633" i="2" s="1"/>
  <c r="AH1655" i="2"/>
  <c r="AA1655" i="2" s="1"/>
  <c r="AE1655" i="2" s="1"/>
  <c r="AH1704" i="2"/>
  <c r="AA1704" i="2" s="1"/>
  <c r="AE1704" i="2" s="1"/>
  <c r="AH1722" i="2"/>
  <c r="AA1722" i="2" s="1"/>
  <c r="AE1722" i="2" s="1"/>
  <c r="AH1742" i="2"/>
  <c r="AA1742" i="2" s="1"/>
  <c r="AE1742" i="2" s="1"/>
  <c r="AH1758" i="2"/>
  <c r="AA1758" i="2" s="1"/>
  <c r="AE1758" i="2" s="1"/>
  <c r="AH1782" i="2"/>
  <c r="AA1782" i="2" s="1"/>
  <c r="AE1782" i="2" s="1"/>
  <c r="AH1792" i="2"/>
  <c r="AA1792" i="2" s="1"/>
  <c r="AE1792" i="2" s="1"/>
  <c r="AZ60" i="2"/>
  <c r="AX60" i="2" s="1"/>
  <c r="AH1818" i="2"/>
  <c r="AA1818" i="2" s="1"/>
  <c r="AE1818" i="2" s="1"/>
  <c r="AH1836" i="2"/>
  <c r="AA1836" i="2" s="1"/>
  <c r="AE1836" i="2" s="1"/>
  <c r="AH1846" i="2"/>
  <c r="AA1846" i="2" s="1"/>
  <c r="AE1846" i="2" s="1"/>
  <c r="AH1860" i="2"/>
  <c r="AA1860" i="2" s="1"/>
  <c r="AE1860" i="2" s="1"/>
  <c r="AH1870" i="2"/>
  <c r="AA1870" i="2" s="1"/>
  <c r="AE1870" i="2" s="1"/>
  <c r="AH1881" i="2"/>
  <c r="AA1881" i="2" s="1"/>
  <c r="AE1881" i="2" s="1"/>
  <c r="AH1892" i="2"/>
  <c r="AA1892" i="2" s="1"/>
  <c r="AE1892" i="2" s="1"/>
  <c r="AH1902" i="2"/>
  <c r="AA1902" i="2" s="1"/>
  <c r="AE1902" i="2" s="1"/>
  <c r="AH1914" i="2"/>
  <c r="AA1914" i="2" s="1"/>
  <c r="AE1914" i="2" s="1"/>
  <c r="AH1926" i="2"/>
  <c r="AA1926" i="2" s="1"/>
  <c r="AE1926" i="2" s="1"/>
  <c r="AH1935" i="2"/>
  <c r="AA1935" i="2" s="1"/>
  <c r="AE1935" i="2" s="1"/>
  <c r="AZ13" i="2"/>
  <c r="AX13" i="2" s="1"/>
  <c r="AZ62" i="2"/>
  <c r="AX62" i="2" s="1"/>
  <c r="AZ53" i="2"/>
  <c r="AX53" i="2" s="1"/>
  <c r="AZ73" i="2"/>
  <c r="AX73" i="2" s="1"/>
  <c r="AH190" i="2"/>
  <c r="AH932" i="2"/>
  <c r="AA932" i="2" s="1"/>
  <c r="AE932" i="2" s="1"/>
  <c r="AH1769" i="2"/>
  <c r="AA1769" i="2" s="1"/>
  <c r="AE1769" i="2" s="1"/>
  <c r="AH1764" i="2"/>
  <c r="AA1764" i="2" s="1"/>
  <c r="AE1764" i="2" s="1"/>
  <c r="AH1683" i="2"/>
  <c r="AA1683" i="2" s="1"/>
  <c r="AE1683" i="2" s="1"/>
  <c r="AH1747" i="2"/>
  <c r="AA1747" i="2" s="1"/>
  <c r="AE1747" i="2" s="1"/>
  <c r="AH1754" i="2"/>
  <c r="AA1754" i="2" s="1"/>
  <c r="AE1754" i="2" s="1"/>
  <c r="AH1696" i="2"/>
  <c r="AA1696" i="2" s="1"/>
  <c r="AE1696" i="2" s="1"/>
  <c r="AH1380" i="2"/>
  <c r="AA1380" i="2" s="1"/>
  <c r="AE1380" i="2" s="1"/>
  <c r="AH959" i="2"/>
  <c r="AA959" i="2" s="1"/>
  <c r="AE959" i="2" s="1"/>
  <c r="AH880" i="2"/>
  <c r="AA880" i="2" s="1"/>
  <c r="AE880" i="2" s="1"/>
  <c r="AH978" i="2"/>
  <c r="AA978" i="2" s="1"/>
  <c r="AE978" i="2" s="1"/>
  <c r="AH1232" i="2"/>
  <c r="AA1232" i="2" s="1"/>
  <c r="AE1232" i="2" s="1"/>
  <c r="AH1895" i="2"/>
  <c r="AA1895" i="2" s="1"/>
  <c r="AE1895" i="2" s="1"/>
  <c r="AH351" i="2"/>
  <c r="AA351" i="2" s="1"/>
  <c r="AE351" i="2" s="1"/>
  <c r="AH514" i="2"/>
  <c r="AA514" i="2" s="1"/>
  <c r="AE514" i="2" s="1"/>
  <c r="AH561" i="2"/>
  <c r="AA561" i="2" s="1"/>
  <c r="AE561" i="2" s="1"/>
  <c r="AH633" i="2"/>
  <c r="AA633" i="2" s="1"/>
  <c r="AE633" i="2" s="1"/>
  <c r="AH710" i="2"/>
  <c r="AA710" i="2" s="1"/>
  <c r="AE710" i="2" s="1"/>
  <c r="AH802" i="2"/>
  <c r="AA802" i="2" s="1"/>
  <c r="AE802" i="2" s="1"/>
  <c r="AH901" i="2"/>
  <c r="AA901" i="2" s="1"/>
  <c r="AE901" i="2" s="1"/>
  <c r="AH771" i="2"/>
  <c r="AA771" i="2" s="1"/>
  <c r="AE771" i="2" s="1"/>
  <c r="AH947" i="2"/>
  <c r="AA947" i="2" s="1"/>
  <c r="AE947" i="2" s="1"/>
  <c r="AH986" i="2"/>
  <c r="AA986" i="2" s="1"/>
  <c r="AE986" i="2" s="1"/>
  <c r="AH1026" i="2"/>
  <c r="AA1026" i="2" s="1"/>
  <c r="AE1026" i="2" s="1"/>
  <c r="AH1067" i="2"/>
  <c r="AA1067" i="2" s="1"/>
  <c r="AE1067" i="2" s="1"/>
  <c r="AH1101" i="2"/>
  <c r="AA1101" i="2" s="1"/>
  <c r="AE1101" i="2" s="1"/>
  <c r="AH1129" i="2"/>
  <c r="AA1129" i="2" s="1"/>
  <c r="AE1129" i="2" s="1"/>
  <c r="AH1215" i="2"/>
  <c r="AA1215" i="2" s="1"/>
  <c r="AE1215" i="2" s="1"/>
  <c r="AH1251" i="2"/>
  <c r="AA1251" i="2" s="1"/>
  <c r="AE1251" i="2" s="1"/>
  <c r="AH1279" i="2"/>
  <c r="AA1279" i="2" s="1"/>
  <c r="AE1279" i="2" s="1"/>
  <c r="AH1306" i="2"/>
  <c r="AA1306" i="2" s="1"/>
  <c r="AE1306" i="2" s="1"/>
  <c r="AH1324" i="2"/>
  <c r="AA1324" i="2" s="1"/>
  <c r="AE1324" i="2" s="1"/>
  <c r="AH1366" i="2"/>
  <c r="AA1366" i="2" s="1"/>
  <c r="AE1366" i="2" s="1"/>
  <c r="AH1440" i="2"/>
  <c r="AA1440" i="2" s="1"/>
  <c r="AE1440" i="2" s="1"/>
  <c r="AH1487" i="2"/>
  <c r="AA1487" i="2" s="1"/>
  <c r="AE1487" i="2" s="1"/>
  <c r="AH1507" i="2"/>
  <c r="AA1507" i="2" s="1"/>
  <c r="AE1507" i="2" s="1"/>
  <c r="AH1541" i="2"/>
  <c r="AA1541" i="2" s="1"/>
  <c r="AE1541" i="2" s="1"/>
  <c r="AH1554" i="2"/>
  <c r="AA1554" i="2" s="1"/>
  <c r="AE1554" i="2" s="1"/>
  <c r="AH1568" i="2"/>
  <c r="AA1568" i="2" s="1"/>
  <c r="AE1568" i="2" s="1"/>
  <c r="AH1592" i="2"/>
  <c r="AA1592" i="2" s="1"/>
  <c r="AE1592" i="2" s="1"/>
  <c r="AH1637" i="2"/>
  <c r="AA1637" i="2" s="1"/>
  <c r="AE1637" i="2" s="1"/>
  <c r="AH1686" i="2"/>
  <c r="AA1686" i="2" s="1"/>
  <c r="AE1686" i="2" s="1"/>
  <c r="AH1724" i="2"/>
  <c r="AA1724" i="2" s="1"/>
  <c r="AE1724" i="2" s="1"/>
  <c r="AH1748" i="2"/>
  <c r="AA1748" i="2" s="1"/>
  <c r="AE1748" i="2" s="1"/>
  <c r="AH1783" i="2"/>
  <c r="AA1783" i="2" s="1"/>
  <c r="AE1783" i="2" s="1"/>
  <c r="AH1793" i="2"/>
  <c r="AA1793" i="2" s="1"/>
  <c r="AE1793" i="2" s="1"/>
  <c r="AZ24" i="2"/>
  <c r="AX24" i="2" s="1"/>
  <c r="AZ17" i="2"/>
  <c r="AX17" i="2" s="1"/>
  <c r="AH1822" i="2"/>
  <c r="AA1822" i="2" s="1"/>
  <c r="AE1822" i="2" s="1"/>
  <c r="AZ43" i="2"/>
  <c r="AX43" i="2" s="1"/>
  <c r="AH1839" i="2"/>
  <c r="AA1839" i="2" s="1"/>
  <c r="AE1839" i="2" s="1"/>
  <c r="AH1861" i="2"/>
  <c r="AA1861" i="2" s="1"/>
  <c r="AE1861" i="2" s="1"/>
  <c r="AH1872" i="2"/>
  <c r="AA1872" i="2" s="1"/>
  <c r="AE1872" i="2" s="1"/>
  <c r="AH1893" i="2"/>
  <c r="AA1893" i="2" s="1"/>
  <c r="AE1893" i="2" s="1"/>
  <c r="AH1905" i="2"/>
  <c r="AA1905" i="2" s="1"/>
  <c r="AE1905" i="2" s="1"/>
  <c r="AH1916" i="2"/>
  <c r="AA1916" i="2" s="1"/>
  <c r="AE1916" i="2" s="1"/>
  <c r="AH1927" i="2"/>
  <c r="AA1927" i="2" s="1"/>
  <c r="AE1927" i="2" s="1"/>
  <c r="AH1936" i="2"/>
  <c r="AA1936" i="2" s="1"/>
  <c r="AE1936" i="2" s="1"/>
  <c r="AZ74" i="2"/>
  <c r="AX74" i="2" s="1"/>
  <c r="AZ76" i="2"/>
  <c r="AX76" i="2" s="1"/>
  <c r="AZ77" i="2"/>
  <c r="AX77" i="2" s="1"/>
  <c r="AH976" i="2"/>
  <c r="AA976" i="2" s="1"/>
  <c r="AE976" i="2" s="1"/>
  <c r="AH1332" i="2"/>
  <c r="AA1332" i="2" s="1"/>
  <c r="AE1332" i="2" s="1"/>
  <c r="AH1419" i="2"/>
  <c r="AA1419" i="2" s="1"/>
  <c r="AE1419" i="2" s="1"/>
  <c r="AH199" i="2"/>
  <c r="AH409" i="2"/>
  <c r="AA409" i="2" s="1"/>
  <c r="AE409" i="2" s="1"/>
  <c r="AH539" i="2"/>
  <c r="AA539" i="2" s="1"/>
  <c r="AE539" i="2" s="1"/>
  <c r="AH159" i="2"/>
  <c r="AH370" i="2"/>
  <c r="AA370" i="2" s="1"/>
  <c r="AE370" i="2" s="1"/>
  <c r="AH518" i="2"/>
  <c r="AA518" i="2" s="1"/>
  <c r="AE518" i="2" s="1"/>
  <c r="AH563" i="2"/>
  <c r="AA563" i="2" s="1"/>
  <c r="AE563" i="2" s="1"/>
  <c r="AH711" i="2"/>
  <c r="AA711" i="2" s="1"/>
  <c r="AE711" i="2" s="1"/>
  <c r="AH803" i="2"/>
  <c r="AA803" i="2" s="1"/>
  <c r="AE803" i="2" s="1"/>
  <c r="AH857" i="2"/>
  <c r="AA857" i="2" s="1"/>
  <c r="AE857" i="2" s="1"/>
  <c r="AH903" i="2"/>
  <c r="AA903" i="2" s="1"/>
  <c r="AE903" i="2" s="1"/>
  <c r="AH911" i="2"/>
  <c r="AA911" i="2" s="1"/>
  <c r="AE911" i="2" s="1"/>
  <c r="AH950" i="2"/>
  <c r="AA950" i="2" s="1"/>
  <c r="AE950" i="2" s="1"/>
  <c r="AH990" i="2"/>
  <c r="AA990" i="2" s="1"/>
  <c r="AE990" i="2" s="1"/>
  <c r="AH1029" i="2"/>
  <c r="AA1029" i="2" s="1"/>
  <c r="AE1029" i="2" s="1"/>
  <c r="AH1071" i="2"/>
  <c r="AA1071" i="2" s="1"/>
  <c r="AE1071" i="2" s="1"/>
  <c r="AH1102" i="2"/>
  <c r="AA1102" i="2" s="1"/>
  <c r="AE1102" i="2" s="1"/>
  <c r="AH587" i="2"/>
  <c r="AA587" i="2" s="1"/>
  <c r="AE587" i="2" s="1"/>
  <c r="AH220" i="2"/>
  <c r="AH434" i="2"/>
  <c r="AA434" i="2" s="1"/>
  <c r="AE434" i="2" s="1"/>
  <c r="AH405" i="2"/>
  <c r="AA405" i="2" s="1"/>
  <c r="AE405" i="2" s="1"/>
  <c r="AH657" i="2"/>
  <c r="AA657" i="2" s="1"/>
  <c r="AE657" i="2" s="1"/>
  <c r="AH725" i="2"/>
  <c r="AA725" i="2" s="1"/>
  <c r="AE725" i="2" s="1"/>
  <c r="AH823" i="2"/>
  <c r="AA823" i="2" s="1"/>
  <c r="AE823" i="2" s="1"/>
  <c r="AH867" i="2"/>
  <c r="AA867" i="2" s="1"/>
  <c r="AE867" i="2" s="1"/>
  <c r="AH736" i="2"/>
  <c r="AA736" i="2" s="1"/>
  <c r="AE736" i="2" s="1"/>
  <c r="AH920" i="2"/>
  <c r="AA920" i="2" s="1"/>
  <c r="AE920" i="2" s="1"/>
  <c r="AH1042" i="2"/>
  <c r="AA1042" i="2" s="1"/>
  <c r="AE1042" i="2" s="1"/>
  <c r="AH1139" i="2"/>
  <c r="AA1139" i="2" s="1"/>
  <c r="AE1139" i="2" s="1"/>
  <c r="AH1189" i="2"/>
  <c r="AA1189" i="2" s="1"/>
  <c r="AE1189" i="2" s="1"/>
  <c r="AH1231" i="2"/>
  <c r="AA1231" i="2" s="1"/>
  <c r="AE1231" i="2" s="1"/>
  <c r="AH1262" i="2"/>
  <c r="AA1262" i="2" s="1"/>
  <c r="AE1262" i="2" s="1"/>
  <c r="AH1285" i="2"/>
  <c r="AA1285" i="2" s="1"/>
  <c r="AE1285" i="2" s="1"/>
  <c r="AH1313" i="2"/>
  <c r="AA1313" i="2" s="1"/>
  <c r="AE1313" i="2" s="1"/>
  <c r="AH1333" i="2"/>
  <c r="AA1333" i="2" s="1"/>
  <c r="AE1333" i="2" s="1"/>
  <c r="AH1354" i="2"/>
  <c r="AA1354" i="2" s="1"/>
  <c r="AE1354" i="2" s="1"/>
  <c r="AH1375" i="2"/>
  <c r="AA1375" i="2" s="1"/>
  <c r="AE1375" i="2" s="1"/>
  <c r="AH1414" i="2"/>
  <c r="AA1414" i="2" s="1"/>
  <c r="AE1414" i="2" s="1"/>
  <c r="AH1452" i="2"/>
  <c r="AA1452" i="2" s="1"/>
  <c r="AE1452" i="2" s="1"/>
  <c r="AH1491" i="2"/>
  <c r="AA1491" i="2" s="1"/>
  <c r="AE1491" i="2" s="1"/>
  <c r="AH1523" i="2"/>
  <c r="AA1523" i="2" s="1"/>
  <c r="AE1523" i="2" s="1"/>
  <c r="AH1547" i="2"/>
  <c r="AA1547" i="2" s="1"/>
  <c r="AE1547" i="2" s="1"/>
  <c r="AH1383" i="2"/>
  <c r="AA1383" i="2" s="1"/>
  <c r="AE1383" i="2" s="1"/>
  <c r="AH1421" i="2"/>
  <c r="AA1421" i="2" s="1"/>
  <c r="AE1421" i="2" s="1"/>
  <c r="AH1624" i="2"/>
  <c r="AA1624" i="2" s="1"/>
  <c r="AE1624" i="2" s="1"/>
  <c r="AH1644" i="2"/>
  <c r="AA1644" i="2" s="1"/>
  <c r="AE1644" i="2" s="1"/>
  <c r="AH1662" i="2"/>
  <c r="AA1662" i="2" s="1"/>
  <c r="AE1662" i="2" s="1"/>
  <c r="AH1694" i="2"/>
  <c r="AA1694" i="2" s="1"/>
  <c r="AE1694" i="2" s="1"/>
  <c r="AH1712" i="2"/>
  <c r="AA1712" i="2" s="1"/>
  <c r="AE1712" i="2" s="1"/>
  <c r="AH1752" i="2"/>
  <c r="AA1752" i="2" s="1"/>
  <c r="AE1752" i="2" s="1"/>
  <c r="AH1785" i="2"/>
  <c r="AA1785" i="2" s="1"/>
  <c r="AE1785" i="2" s="1"/>
  <c r="AH1798" i="2"/>
  <c r="AA1798" i="2" s="1"/>
  <c r="AE1798" i="2" s="1"/>
  <c r="AZ40" i="2"/>
  <c r="AX40" i="2" s="1"/>
  <c r="AH1812" i="2"/>
  <c r="AA1812" i="2" s="1"/>
  <c r="AE1812" i="2" s="1"/>
  <c r="AZ27" i="2"/>
  <c r="AX27" i="2" s="1"/>
  <c r="AZ51" i="2"/>
  <c r="AX51" i="2" s="1"/>
  <c r="AH1842" i="2"/>
  <c r="AA1842" i="2" s="1"/>
  <c r="AE1842" i="2" s="1"/>
  <c r="AH1852" i="2"/>
  <c r="AA1852" i="2" s="1"/>
  <c r="AE1852" i="2" s="1"/>
  <c r="AH1865" i="2"/>
  <c r="AA1865" i="2" s="1"/>
  <c r="AE1865" i="2" s="1"/>
  <c r="AH1877" i="2"/>
  <c r="AA1877" i="2" s="1"/>
  <c r="AE1877" i="2" s="1"/>
  <c r="AH1909" i="2"/>
  <c r="AA1909" i="2" s="1"/>
  <c r="AE1909" i="2" s="1"/>
  <c r="AH1920" i="2"/>
  <c r="AA1920" i="2" s="1"/>
  <c r="AE1920" i="2" s="1"/>
  <c r="AH1929" i="2"/>
  <c r="AA1929" i="2" s="1"/>
  <c r="AE1929" i="2" s="1"/>
  <c r="AZ22" i="2"/>
  <c r="AX22" i="2" s="1"/>
  <c r="AZ21" i="2"/>
  <c r="AX21" i="2" s="1"/>
  <c r="AZ78" i="2"/>
  <c r="AX78" i="2" s="1"/>
  <c r="AH906" i="2"/>
  <c r="AA906" i="2" s="1"/>
  <c r="AE906" i="2" s="1"/>
  <c r="AH945" i="2"/>
  <c r="AA945" i="2" s="1"/>
  <c r="AE945" i="2" s="1"/>
  <c r="AH1047" i="2"/>
  <c r="AA1047" i="2" s="1"/>
  <c r="AE1047" i="2" s="1"/>
  <c r="AH1241" i="2"/>
  <c r="AA1241" i="2" s="1"/>
  <c r="AE1241" i="2" s="1"/>
  <c r="AZ32" i="2"/>
  <c r="AX32" i="2" s="1"/>
  <c r="AH1715" i="2"/>
  <c r="AA1715" i="2" s="1"/>
  <c r="AE1715" i="2" s="1"/>
  <c r="AZ61" i="2"/>
  <c r="AX61" i="2" s="1"/>
  <c r="AH385" i="2"/>
  <c r="AA385" i="2" s="1"/>
  <c r="AE385" i="2" s="1"/>
  <c r="AH1583" i="2"/>
  <c r="AA1583" i="2" s="1"/>
  <c r="AE1583" i="2" s="1"/>
  <c r="AH921" i="2"/>
  <c r="AA921" i="2" s="1"/>
  <c r="AE921" i="2" s="1"/>
  <c r="AH972" i="2"/>
  <c r="AA972" i="2" s="1"/>
  <c r="AE972" i="2" s="1"/>
  <c r="AH936" i="2"/>
  <c r="AA936" i="2" s="1"/>
  <c r="AE936" i="2" s="1"/>
  <c r="AH1266" i="2"/>
  <c r="AA1266" i="2" s="1"/>
  <c r="AE1266" i="2" s="1"/>
  <c r="AH1273" i="2"/>
  <c r="AA1273" i="2" s="1"/>
  <c r="AE1273" i="2" s="1"/>
  <c r="AH1802" i="2"/>
  <c r="AA1802" i="2" s="1"/>
  <c r="AE1802" i="2" s="1"/>
  <c r="AH1709" i="2"/>
  <c r="AA1709" i="2" s="1"/>
  <c r="AE1709" i="2" s="1"/>
  <c r="AH1732" i="2"/>
  <c r="AA1732" i="2" s="1"/>
  <c r="AE1732" i="2" s="1"/>
  <c r="AH1874" i="2"/>
  <c r="AA1874" i="2" s="1"/>
  <c r="AE1874" i="2" s="1"/>
  <c r="AH238" i="2"/>
  <c r="AH536" i="2"/>
  <c r="AA536" i="2" s="1"/>
  <c r="AE536" i="2" s="1"/>
  <c r="AH974" i="2"/>
  <c r="AA974" i="2" s="1"/>
  <c r="AE974" i="2" s="1"/>
  <c r="AH1181" i="2"/>
  <c r="AA1181" i="2" s="1"/>
  <c r="AE1181" i="2" s="1"/>
  <c r="AH1253" i="2"/>
  <c r="AA1253" i="2" s="1"/>
  <c r="AE1253" i="2" s="1"/>
  <c r="AH1350" i="2"/>
  <c r="AA1350" i="2" s="1"/>
  <c r="AE1350" i="2" s="1"/>
  <c r="AH1404" i="2"/>
  <c r="AA1404" i="2" s="1"/>
  <c r="AE1404" i="2" s="1"/>
  <c r="AH1488" i="2"/>
  <c r="AA1488" i="2" s="1"/>
  <c r="AE1488" i="2" s="1"/>
  <c r="AH1413" i="2"/>
  <c r="AA1413" i="2" s="1"/>
  <c r="AE1413" i="2" s="1"/>
  <c r="AH1593" i="2"/>
  <c r="AA1593" i="2" s="1"/>
  <c r="AE1593" i="2" s="1"/>
  <c r="AH1687" i="2"/>
  <c r="AA1687" i="2" s="1"/>
  <c r="AE1687" i="2" s="1"/>
  <c r="AH1725" i="2"/>
  <c r="AA1725" i="2" s="1"/>
  <c r="AE1725" i="2" s="1"/>
  <c r="AH1768" i="2"/>
  <c r="AA1768" i="2" s="1"/>
  <c r="AE1768" i="2" s="1"/>
  <c r="AH1796" i="2"/>
  <c r="AA1796" i="2" s="1"/>
  <c r="AE1796" i="2" s="1"/>
  <c r="AH1806" i="2"/>
  <c r="AA1806" i="2" s="1"/>
  <c r="AE1806" i="2" s="1"/>
  <c r="AH1847" i="2"/>
  <c r="AA1847" i="2" s="1"/>
  <c r="AE1847" i="2" s="1"/>
  <c r="AH1873" i="2"/>
  <c r="AA1873" i="2" s="1"/>
  <c r="AE1873" i="2" s="1"/>
  <c r="AH1894" i="2"/>
  <c r="AA1894" i="2" s="1"/>
  <c r="AE1894" i="2" s="1"/>
  <c r="AH1918" i="2"/>
  <c r="AA1918" i="2" s="1"/>
  <c r="AE1918" i="2" s="1"/>
  <c r="AH1938" i="2"/>
  <c r="AA1938" i="2" s="1"/>
  <c r="AE1938" i="2" s="1"/>
  <c r="AH1807" i="2"/>
  <c r="AA1807" i="2" s="1"/>
  <c r="AE1807" i="2" s="1"/>
  <c r="AH1322" i="2"/>
  <c r="AA1322" i="2" s="1"/>
  <c r="AE1322" i="2" s="1"/>
  <c r="AH1589" i="2"/>
  <c r="AA1589" i="2" s="1"/>
  <c r="AE1589" i="2" s="1"/>
  <c r="AH1826" i="2"/>
  <c r="AA1826" i="2" s="1"/>
  <c r="AE1826" i="2" s="1"/>
  <c r="AH1648" i="2"/>
  <c r="AA1648" i="2" s="1"/>
  <c r="AE1648" i="2" s="1"/>
  <c r="AH1275" i="2"/>
  <c r="AA1275" i="2" s="1"/>
  <c r="AE1275" i="2" s="1"/>
  <c r="AH909" i="2"/>
  <c r="AA909" i="2" s="1"/>
  <c r="AE909" i="2" s="1"/>
  <c r="AH1331" i="2"/>
  <c r="AA1331" i="2" s="1"/>
  <c r="AE1331" i="2" s="1"/>
  <c r="AH1570" i="2"/>
  <c r="AA1570" i="2" s="1"/>
  <c r="AE1570" i="2" s="1"/>
  <c r="AH1772" i="2"/>
  <c r="AA1772" i="2" s="1"/>
  <c r="AE1772" i="2" s="1"/>
  <c r="AH194" i="2"/>
  <c r="AB194" i="2" s="1"/>
  <c r="AH1038" i="2"/>
  <c r="AA1038" i="2" s="1"/>
  <c r="AE1038" i="2" s="1"/>
  <c r="AH1261" i="2"/>
  <c r="AA1261" i="2" s="1"/>
  <c r="AE1261" i="2" s="1"/>
  <c r="AH1391" i="2"/>
  <c r="AA1391" i="2" s="1"/>
  <c r="AE1391" i="2" s="1"/>
  <c r="AH1344" i="2"/>
  <c r="AA1344" i="2" s="1"/>
  <c r="AE1344" i="2" s="1"/>
  <c r="AH1619" i="2"/>
  <c r="AA1619" i="2" s="1"/>
  <c r="AE1619" i="2" s="1"/>
  <c r="AH1647" i="2"/>
  <c r="AA1647" i="2" s="1"/>
  <c r="AE1647" i="2" s="1"/>
  <c r="AH1456" i="2"/>
  <c r="AA1456" i="2" s="1"/>
  <c r="AE1456" i="2" s="1"/>
  <c r="AZ64" i="2"/>
  <c r="AX64" i="2" s="1"/>
  <c r="AZ70" i="2"/>
  <c r="AX70" i="2" s="1"/>
  <c r="AH1773" i="2"/>
  <c r="AA1773" i="2" s="1"/>
  <c r="AE1773" i="2" s="1"/>
  <c r="AZ67" i="2"/>
  <c r="AX67" i="2" s="1"/>
  <c r="AH1891" i="2"/>
  <c r="AA1891" i="2" s="1"/>
  <c r="AE1891" i="2" s="1"/>
  <c r="AH1925" i="2"/>
  <c r="AA1925" i="2" s="1"/>
  <c r="AE1925" i="2" s="1"/>
  <c r="AH572" i="2"/>
  <c r="AA572" i="2" s="1"/>
  <c r="AE572" i="2" s="1"/>
  <c r="AH777" i="2"/>
  <c r="AA777" i="2" s="1"/>
  <c r="AE777" i="2" s="1"/>
  <c r="AH997" i="2"/>
  <c r="AA997" i="2" s="1"/>
  <c r="AE997" i="2" s="1"/>
  <c r="AH1089" i="2"/>
  <c r="AA1089" i="2" s="1"/>
  <c r="AE1089" i="2" s="1"/>
  <c r="AH1185" i="2"/>
  <c r="AA1185" i="2" s="1"/>
  <c r="AE1185" i="2" s="1"/>
  <c r="AH1258" i="2"/>
  <c r="AA1258" i="2" s="1"/>
  <c r="AE1258" i="2" s="1"/>
  <c r="AH1309" i="2"/>
  <c r="AA1309" i="2" s="1"/>
  <c r="AE1309" i="2" s="1"/>
  <c r="AH1351" i="2"/>
  <c r="AA1351" i="2" s="1"/>
  <c r="AE1351" i="2" s="1"/>
  <c r="AH1490" i="2"/>
  <c r="AA1490" i="2" s="1"/>
  <c r="AE1490" i="2" s="1"/>
  <c r="AH1543" i="2"/>
  <c r="AA1543" i="2" s="1"/>
  <c r="AE1543" i="2" s="1"/>
  <c r="AH1415" i="2"/>
  <c r="AA1415" i="2" s="1"/>
  <c r="AE1415" i="2" s="1"/>
  <c r="AH1595" i="2"/>
  <c r="AA1595" i="2" s="1"/>
  <c r="AE1595" i="2" s="1"/>
  <c r="AH1640" i="2"/>
  <c r="AA1640" i="2" s="1"/>
  <c r="AE1640" i="2" s="1"/>
  <c r="AH1690" i="2"/>
  <c r="AA1690" i="2" s="1"/>
  <c r="AE1690" i="2" s="1"/>
  <c r="AH1729" i="2"/>
  <c r="AA1729" i="2" s="1"/>
  <c r="AE1729" i="2" s="1"/>
  <c r="AH1770" i="2"/>
  <c r="AA1770" i="2" s="1"/>
  <c r="AE1770" i="2" s="1"/>
  <c r="AH1797" i="2"/>
  <c r="AA1797" i="2" s="1"/>
  <c r="AE1797" i="2" s="1"/>
  <c r="AH1808" i="2"/>
  <c r="AA1808" i="2" s="1"/>
  <c r="AE1808" i="2" s="1"/>
  <c r="AZ47" i="2"/>
  <c r="AX47" i="2" s="1"/>
  <c r="AH1848" i="2"/>
  <c r="AA1848" i="2" s="1"/>
  <c r="AE1848" i="2" s="1"/>
  <c r="AH1876" i="2"/>
  <c r="AA1876" i="2" s="1"/>
  <c r="AE1876" i="2" s="1"/>
  <c r="AH1896" i="2"/>
  <c r="AA1896" i="2" s="1"/>
  <c r="AE1896" i="2" s="1"/>
  <c r="AH1919" i="2"/>
  <c r="AA1919" i="2" s="1"/>
  <c r="AE1919" i="2" s="1"/>
  <c r="AH1940" i="2"/>
  <c r="AA1940" i="2" s="1"/>
  <c r="AE1940" i="2" s="1"/>
  <c r="AH1819" i="2"/>
  <c r="AA1819" i="2" s="1"/>
  <c r="AE1819" i="2" s="1"/>
  <c r="AH1203" i="2"/>
  <c r="AA1203" i="2" s="1"/>
  <c r="AE1203" i="2" s="1"/>
  <c r="AH1219" i="2"/>
  <c r="AA1219" i="2" s="1"/>
  <c r="AE1219" i="2" s="1"/>
  <c r="AH1233" i="2"/>
  <c r="AA1233" i="2" s="1"/>
  <c r="AE1233" i="2" s="1"/>
  <c r="AH993" i="2"/>
  <c r="AA993" i="2" s="1"/>
  <c r="AE993" i="2" s="1"/>
  <c r="AH1243" i="2"/>
  <c r="AA1243" i="2" s="1"/>
  <c r="AE1243" i="2" s="1"/>
  <c r="AH1276" i="2"/>
  <c r="AA1276" i="2" s="1"/>
  <c r="AE1276" i="2" s="1"/>
  <c r="AH1334" i="2"/>
  <c r="AA1334" i="2" s="1"/>
  <c r="AE1334" i="2" s="1"/>
  <c r="AH1567" i="2"/>
  <c r="AA1567" i="2" s="1"/>
  <c r="AE1567" i="2" s="1"/>
  <c r="AH1777" i="2"/>
  <c r="AA1777" i="2" s="1"/>
  <c r="AE1777" i="2" s="1"/>
  <c r="AH1730" i="2"/>
  <c r="AA1730" i="2" s="1"/>
  <c r="AE1730" i="2" s="1"/>
  <c r="AH1040" i="2"/>
  <c r="AA1040" i="2" s="1"/>
  <c r="AE1040" i="2" s="1"/>
  <c r="AH1339" i="2"/>
  <c r="AA1339" i="2" s="1"/>
  <c r="AE1339" i="2" s="1"/>
  <c r="AH1369" i="2"/>
  <c r="AA1369" i="2" s="1"/>
  <c r="AE1369" i="2" s="1"/>
  <c r="AH198" i="2"/>
  <c r="AH883" i="2"/>
  <c r="AA883" i="2" s="1"/>
  <c r="AE883" i="2" s="1"/>
  <c r="AH961" i="2"/>
  <c r="AA961" i="2" s="1"/>
  <c r="AE961" i="2" s="1"/>
  <c r="AH1182" i="2"/>
  <c r="AA1182" i="2" s="1"/>
  <c r="AE1182" i="2" s="1"/>
  <c r="AH1293" i="2"/>
  <c r="AA1293" i="2" s="1"/>
  <c r="AE1293" i="2" s="1"/>
  <c r="AH1296" i="2"/>
  <c r="AA1296" i="2" s="1"/>
  <c r="AE1296" i="2" s="1"/>
  <c r="AH1382" i="2"/>
  <c r="AA1382" i="2" s="1"/>
  <c r="AE1382" i="2" s="1"/>
  <c r="AH1575" i="2"/>
  <c r="AA1575" i="2" s="1"/>
  <c r="AE1575" i="2" s="1"/>
  <c r="AH1588" i="2"/>
  <c r="AA1588" i="2" s="1"/>
  <c r="AE1588" i="2" s="1"/>
  <c r="AH1669" i="2"/>
  <c r="AA1669" i="2" s="1"/>
  <c r="AE1669" i="2" s="1"/>
  <c r="AH1717" i="2"/>
  <c r="AA1717" i="2" s="1"/>
  <c r="AE1717" i="2" s="1"/>
  <c r="AH1882" i="2"/>
  <c r="AA1882" i="2" s="1"/>
  <c r="AE1882" i="2" s="1"/>
  <c r="AH1864" i="2"/>
  <c r="AA1864" i="2" s="1"/>
  <c r="AE1864" i="2" s="1"/>
  <c r="AH1265" i="2"/>
  <c r="AA1265" i="2" s="1"/>
  <c r="AE1265" i="2" s="1"/>
  <c r="AH329" i="2"/>
  <c r="AA329" i="2" s="1"/>
  <c r="AE329" i="2" s="1"/>
  <c r="AH598" i="2"/>
  <c r="AA598" i="2" s="1"/>
  <c r="AE598" i="2" s="1"/>
  <c r="AH739" i="2"/>
  <c r="AA739" i="2" s="1"/>
  <c r="AE739" i="2" s="1"/>
  <c r="AH1007" i="2"/>
  <c r="AA1007" i="2" s="1"/>
  <c r="AE1007" i="2" s="1"/>
  <c r="AH1106" i="2"/>
  <c r="AA1106" i="2" s="1"/>
  <c r="AE1106" i="2" s="1"/>
  <c r="AH750" i="2"/>
  <c r="AA750" i="2" s="1"/>
  <c r="AE750" i="2" s="1"/>
  <c r="AH1268" i="2"/>
  <c r="AA1268" i="2" s="1"/>
  <c r="AE1268" i="2" s="1"/>
  <c r="AH1316" i="2"/>
  <c r="AA1316" i="2" s="1"/>
  <c r="AE1316" i="2" s="1"/>
  <c r="AH1426" i="2"/>
  <c r="AA1426" i="2" s="1"/>
  <c r="AE1426" i="2" s="1"/>
  <c r="AH1494" i="2"/>
  <c r="AA1494" i="2" s="1"/>
  <c r="AE1494" i="2" s="1"/>
  <c r="AH1549" i="2"/>
  <c r="AA1549" i="2" s="1"/>
  <c r="AE1549" i="2" s="1"/>
  <c r="AH1601" i="2"/>
  <c r="AA1601" i="2" s="1"/>
  <c r="AE1601" i="2" s="1"/>
  <c r="AH1698" i="2"/>
  <c r="AA1698" i="2" s="1"/>
  <c r="AE1698" i="2" s="1"/>
  <c r="AH1771" i="2"/>
  <c r="AA1771" i="2" s="1"/>
  <c r="AE1771" i="2" s="1"/>
  <c r="AH1800" i="2"/>
  <c r="AA1800" i="2" s="1"/>
  <c r="AE1800" i="2" s="1"/>
  <c r="AH1814" i="2"/>
  <c r="AA1814" i="2" s="1"/>
  <c r="AE1814" i="2" s="1"/>
  <c r="AZ55" i="2"/>
  <c r="AX55" i="2" s="1"/>
  <c r="AH1857" i="2"/>
  <c r="AA1857" i="2" s="1"/>
  <c r="AE1857" i="2" s="1"/>
  <c r="AH1879" i="2"/>
  <c r="AA1879" i="2" s="1"/>
  <c r="AE1879" i="2" s="1"/>
  <c r="AH1897" i="2"/>
  <c r="AA1897" i="2" s="1"/>
  <c r="AE1897" i="2" s="1"/>
  <c r="AH1923" i="2"/>
  <c r="AA1923" i="2" s="1"/>
  <c r="AE1923" i="2" s="1"/>
  <c r="AH1941" i="2"/>
  <c r="AA1941" i="2" s="1"/>
  <c r="AE1941" i="2" s="1"/>
  <c r="AH1058" i="2"/>
  <c r="AA1058" i="2" s="1"/>
  <c r="AE1058" i="2" s="1"/>
  <c r="AH620" i="2"/>
  <c r="AA620" i="2" s="1"/>
  <c r="AE620" i="2" s="1"/>
  <c r="AH411" i="2"/>
  <c r="AA411" i="2" s="1"/>
  <c r="AE411" i="2" s="1"/>
  <c r="AH613" i="2"/>
  <c r="AA613" i="2" s="1"/>
  <c r="AE613" i="2" s="1"/>
  <c r="AH918" i="2"/>
  <c r="AA918" i="2" s="1"/>
  <c r="AE918" i="2" s="1"/>
  <c r="AH1013" i="2"/>
  <c r="AA1013" i="2" s="1"/>
  <c r="AE1013" i="2" s="1"/>
  <c r="AH1112" i="2"/>
  <c r="AA1112" i="2" s="1"/>
  <c r="AE1112" i="2" s="1"/>
  <c r="AH1196" i="2"/>
  <c r="AA1196" i="2" s="1"/>
  <c r="AE1196" i="2" s="1"/>
  <c r="AH1441" i="2"/>
  <c r="AA1441" i="2" s="1"/>
  <c r="AE1441" i="2" s="1"/>
  <c r="AH1609" i="2"/>
  <c r="AA1609" i="2" s="1"/>
  <c r="AE1609" i="2" s="1"/>
  <c r="AH1651" i="2"/>
  <c r="AA1651" i="2" s="1"/>
  <c r="AE1651" i="2" s="1"/>
  <c r="AH1739" i="2"/>
  <c r="AA1739" i="2" s="1"/>
  <c r="AE1739" i="2" s="1"/>
  <c r="AH1779" i="2"/>
  <c r="AA1779" i="2" s="1"/>
  <c r="AE1779" i="2" s="1"/>
  <c r="AZ20" i="2"/>
  <c r="AX20" i="2" s="1"/>
  <c r="AH1832" i="2"/>
  <c r="AA1832" i="2" s="1"/>
  <c r="AE1832" i="2" s="1"/>
  <c r="AH1880" i="2"/>
  <c r="AA1880" i="2" s="1"/>
  <c r="AE1880" i="2" s="1"/>
  <c r="AH1900" i="2"/>
  <c r="AA1900" i="2" s="1"/>
  <c r="AE1900" i="2" s="1"/>
  <c r="AH1924" i="2"/>
  <c r="AA1924" i="2" s="1"/>
  <c r="AE1924" i="2" s="1"/>
  <c r="AZ11" i="2"/>
  <c r="AX11" i="2" s="1"/>
  <c r="AZ33" i="2"/>
  <c r="AX33" i="2" s="1"/>
  <c r="AH1564" i="2"/>
  <c r="AA1564" i="2" s="1"/>
  <c r="AE1564" i="2" s="1"/>
  <c r="AH1367" i="2"/>
  <c r="AH1828" i="2"/>
  <c r="AA1828" i="2" s="1"/>
  <c r="AE1828" i="2" s="1"/>
  <c r="AH1942" i="2"/>
  <c r="AA1942" i="2" s="1"/>
  <c r="AE1942" i="2" s="1"/>
  <c r="AZ82" i="2"/>
  <c r="AX82" i="2" s="1"/>
  <c r="AH300" i="2"/>
  <c r="AA300" i="2" s="1"/>
  <c r="AE300" i="2" s="1"/>
  <c r="AH1376" i="2"/>
  <c r="AA1376" i="2" s="1"/>
  <c r="AE1376" i="2" s="1"/>
  <c r="AH1305" i="2"/>
  <c r="AA1305" i="2" s="1"/>
  <c r="AE1305" i="2" s="1"/>
  <c r="AZ58" i="2"/>
  <c r="AX58" i="2" s="1"/>
  <c r="AZ81" i="2"/>
  <c r="AX81" i="2" s="1"/>
  <c r="AH1855" i="2"/>
  <c r="AA1855" i="2" s="1"/>
  <c r="AE1855" i="2" s="1"/>
  <c r="AH1746" i="2"/>
  <c r="AA1746" i="2" s="1"/>
  <c r="AE1746" i="2" s="1"/>
  <c r="AH1030" i="2"/>
  <c r="AA1030" i="2" s="1"/>
  <c r="AE1030" i="2" s="1"/>
  <c r="AH987" i="2"/>
  <c r="AA987" i="2" s="1"/>
  <c r="AE987" i="2" s="1"/>
  <c r="AH1221" i="2"/>
  <c r="AA1221" i="2" s="1"/>
  <c r="AE1221" i="2" s="1"/>
  <c r="AH1245" i="2"/>
  <c r="AA1245" i="2" s="1"/>
  <c r="AE1245" i="2" s="1"/>
  <c r="AH1429" i="2"/>
  <c r="AA1429" i="2" s="1"/>
  <c r="AE1429" i="2" s="1"/>
  <c r="AH1329" i="2"/>
  <c r="AA1329" i="2" s="1"/>
  <c r="AE1329" i="2" s="1"/>
  <c r="AH1631" i="2"/>
  <c r="AA1631" i="2" s="1"/>
  <c r="AE1631" i="2" s="1"/>
  <c r="AZ34" i="2"/>
  <c r="AX34" i="2" s="1"/>
  <c r="AH1700" i="2"/>
  <c r="AA1700" i="2" s="1"/>
  <c r="AE1700" i="2" s="1"/>
  <c r="AH1827" i="2"/>
  <c r="AA1827" i="2" s="1"/>
  <c r="AE1827" i="2" s="1"/>
  <c r="AH1659" i="2"/>
  <c r="AA1659" i="2" s="1"/>
  <c r="AE1659" i="2" s="1"/>
  <c r="AZ65" i="2"/>
  <c r="AX65" i="2" s="1"/>
  <c r="AH1867" i="2"/>
  <c r="AA1867" i="2" s="1"/>
  <c r="AE1867" i="2" s="1"/>
  <c r="AH1903" i="2"/>
  <c r="AA1903" i="2" s="1"/>
  <c r="AE1903" i="2" s="1"/>
  <c r="AH1162" i="2"/>
  <c r="AA1162" i="2" s="1"/>
  <c r="AE1162" i="2" s="1"/>
  <c r="AH1074" i="2"/>
  <c r="AA1074" i="2" s="1"/>
  <c r="AE1074" i="2" s="1"/>
  <c r="AH1017" i="2"/>
  <c r="AA1017" i="2" s="1"/>
  <c r="AE1017" i="2" s="1"/>
  <c r="AH1544" i="2"/>
  <c r="AA1544" i="2" s="1"/>
  <c r="AE1544" i="2" s="1"/>
  <c r="AH1728" i="2"/>
  <c r="AA1728" i="2" s="1"/>
  <c r="AE1728" i="2" s="1"/>
  <c r="AZ68" i="2"/>
  <c r="AX68" i="2" s="1"/>
  <c r="AH1126" i="2"/>
  <c r="AA1126" i="2" s="1"/>
  <c r="AE1126" i="2" s="1"/>
  <c r="AH1501" i="2"/>
  <c r="AA1501" i="2" s="1"/>
  <c r="AE1501" i="2" s="1"/>
  <c r="AH1513" i="2"/>
  <c r="AA1513" i="2" s="1"/>
  <c r="AE1513" i="2" s="1"/>
  <c r="AZ25" i="2"/>
  <c r="AX25" i="2" s="1"/>
  <c r="AH1387" i="2"/>
  <c r="AA1387" i="2" s="1"/>
  <c r="AE1387" i="2" s="1"/>
  <c r="AH1463" i="2"/>
  <c r="AA1463" i="2" s="1"/>
  <c r="AE1463" i="2" s="1"/>
  <c r="AH1124" i="2"/>
  <c r="AA1124" i="2" s="1"/>
  <c r="AE1124" i="2" s="1"/>
  <c r="AH1462" i="2"/>
  <c r="AA1462" i="2" s="1"/>
  <c r="AE1462" i="2" s="1"/>
  <c r="AH542" i="2"/>
  <c r="AA542" i="2" s="1"/>
  <c r="AE542" i="2" s="1"/>
  <c r="AH397" i="2"/>
  <c r="AA397" i="2" s="1"/>
  <c r="AE397" i="2" s="1"/>
  <c r="AH689" i="2"/>
  <c r="AA689" i="2" s="1"/>
  <c r="AE689" i="2" s="1"/>
  <c r="AH742" i="2"/>
  <c r="AA742" i="2" s="1"/>
  <c r="AE742" i="2" s="1"/>
  <c r="AH1157" i="2"/>
  <c r="AA1157" i="2" s="1"/>
  <c r="AE1157" i="2" s="1"/>
  <c r="AH1237" i="2"/>
  <c r="AA1237" i="2" s="1"/>
  <c r="AE1237" i="2" s="1"/>
  <c r="AH1288" i="2"/>
  <c r="AA1288" i="2" s="1"/>
  <c r="AE1288" i="2" s="1"/>
  <c r="AH1338" i="2"/>
  <c r="AA1338" i="2" s="1"/>
  <c r="AE1338" i="2" s="1"/>
  <c r="AH1378" i="2"/>
  <c r="AA1378" i="2" s="1"/>
  <c r="AE1378" i="2" s="1"/>
  <c r="AH1458" i="2"/>
  <c r="AA1458" i="2" s="1"/>
  <c r="AE1458" i="2" s="1"/>
  <c r="AH1582" i="2"/>
  <c r="AA1582" i="2" s="1"/>
  <c r="AE1582" i="2" s="1"/>
  <c r="AH1628" i="2"/>
  <c r="AA1628" i="2" s="1"/>
  <c r="AE1628" i="2" s="1"/>
  <c r="AH1665" i="2"/>
  <c r="AA1665" i="2" s="1"/>
  <c r="AE1665" i="2" s="1"/>
  <c r="AH1714" i="2"/>
  <c r="AA1714" i="2" s="1"/>
  <c r="AE1714" i="2" s="1"/>
  <c r="AH1753" i="2"/>
  <c r="AA1753" i="2" s="1"/>
  <c r="AE1753" i="2" s="1"/>
  <c r="AH1787" i="2"/>
  <c r="AA1787" i="2" s="1"/>
  <c r="AE1787" i="2" s="1"/>
  <c r="AZ44" i="2"/>
  <c r="AX44" i="2" s="1"/>
  <c r="AZ31" i="2"/>
  <c r="AX31" i="2" s="1"/>
  <c r="AH1843" i="2"/>
  <c r="AA1843" i="2" s="1"/>
  <c r="AE1843" i="2" s="1"/>
  <c r="AH1868" i="2"/>
  <c r="AA1868" i="2" s="1"/>
  <c r="AE1868" i="2" s="1"/>
  <c r="AH1886" i="2"/>
  <c r="AA1886" i="2" s="1"/>
  <c r="AE1886" i="2" s="1"/>
  <c r="AH1911" i="2"/>
  <c r="AA1911" i="2" s="1"/>
  <c r="AE1911" i="2" s="1"/>
  <c r="AH1931" i="2"/>
  <c r="AA1931" i="2" s="1"/>
  <c r="AE1931" i="2" s="1"/>
  <c r="AZ26" i="2"/>
  <c r="AX26" i="2" s="1"/>
  <c r="AZ42" i="2"/>
  <c r="AX42" i="2" s="1"/>
  <c r="AH1674" i="2"/>
  <c r="AA1674" i="2" s="1"/>
  <c r="AE1674" i="2" s="1"/>
  <c r="AH887" i="2"/>
  <c r="AA887" i="2" s="1"/>
  <c r="AE887" i="2" s="1"/>
  <c r="AH571" i="2"/>
  <c r="AA571" i="2" s="1"/>
  <c r="AE571" i="2" s="1"/>
  <c r="AH1538" i="2"/>
  <c r="AA1538" i="2" s="1"/>
  <c r="AE1538" i="2" s="1"/>
  <c r="AH1602" i="2"/>
  <c r="AA1602" i="2" s="1"/>
  <c r="AE1602" i="2" s="1"/>
  <c r="AH1618" i="2"/>
  <c r="AA1618" i="2" s="1"/>
  <c r="AE1618" i="2" s="1"/>
  <c r="AH1634" i="2"/>
  <c r="AA1634" i="2" s="1"/>
  <c r="AE1634" i="2" s="1"/>
  <c r="AH1650" i="2"/>
  <c r="AA1650" i="2" s="1"/>
  <c r="AE1650" i="2" s="1"/>
  <c r="AH1645" i="2"/>
  <c r="AA1645" i="2" s="1"/>
  <c r="AE1645" i="2" s="1"/>
  <c r="AH1759" i="2"/>
  <c r="AA1759" i="2" s="1"/>
  <c r="AE1759" i="2" s="1"/>
  <c r="AH1743" i="2"/>
  <c r="AA1743" i="2" s="1"/>
  <c r="AE1743" i="2" s="1"/>
  <c r="AH1809" i="2"/>
  <c r="AA1809" i="2" s="1"/>
  <c r="AE1809" i="2" s="1"/>
  <c r="AH1672" i="2"/>
  <c r="AA1672" i="2" s="1"/>
  <c r="AE1672" i="2" s="1"/>
  <c r="AH988" i="2"/>
  <c r="AA988" i="2" s="1"/>
  <c r="AE988" i="2" s="1"/>
  <c r="AH1377" i="2"/>
  <c r="AA1377" i="2" s="1"/>
  <c r="AE1377" i="2" s="1"/>
  <c r="AH1613" i="2"/>
  <c r="AA1613" i="2" s="1"/>
  <c r="AE1613" i="2" s="1"/>
  <c r="AZ56" i="2"/>
  <c r="AX56" i="2" s="1"/>
  <c r="AH874" i="2"/>
  <c r="AA874" i="2" s="1"/>
  <c r="AE874" i="2" s="1"/>
  <c r="AH1302" i="2"/>
  <c r="AA1302" i="2" s="1"/>
  <c r="AE1302" i="2" s="1"/>
  <c r="AH1587" i="2"/>
  <c r="AA1587" i="2" s="1"/>
  <c r="AE1587" i="2" s="1"/>
  <c r="AH1652" i="2"/>
  <c r="AA1652" i="2" s="1"/>
  <c r="AE1652" i="2" s="1"/>
  <c r="AH1763" i="2"/>
  <c r="AA1763" i="2" s="1"/>
  <c r="AE1763" i="2" s="1"/>
  <c r="AH1811" i="2"/>
  <c r="AA1811" i="2" s="1"/>
  <c r="AE1811" i="2" s="1"/>
  <c r="AH1854" i="2"/>
  <c r="AA1854" i="2" s="1"/>
  <c r="AE1854" i="2" s="1"/>
  <c r="AH1904" i="2"/>
  <c r="AA1904" i="2" s="1"/>
  <c r="AE1904" i="2" s="1"/>
  <c r="AH1048" i="2"/>
  <c r="AA1048" i="2" s="1"/>
  <c r="AE1048" i="2" s="1"/>
  <c r="AH1403" i="2"/>
  <c r="AA1403" i="2" s="1"/>
  <c r="AE1403" i="2" s="1"/>
  <c r="AH1915" i="2"/>
  <c r="AA1915" i="2" s="1"/>
  <c r="AE1915" i="2" s="1"/>
  <c r="AH1180" i="2"/>
  <c r="AA1180" i="2" s="1"/>
  <c r="AE1180" i="2" s="1"/>
  <c r="AH1820" i="2"/>
  <c r="AA1820" i="2" s="1"/>
  <c r="AE1820" i="2" s="1"/>
  <c r="AH1813" i="2"/>
  <c r="AA1813" i="2" s="1"/>
  <c r="AE1813" i="2" s="1"/>
  <c r="AZ28" i="2"/>
  <c r="AX28" i="2" s="1"/>
  <c r="AZ80" i="2"/>
  <c r="AX80" i="2" s="1"/>
  <c r="AH1076" i="2"/>
  <c r="AA1076" i="2" s="1"/>
  <c r="AE1076" i="2" s="1"/>
  <c r="AH1533" i="2"/>
  <c r="AA1533" i="2" s="1"/>
  <c r="AE1533" i="2" s="1"/>
  <c r="AH1147" i="2"/>
  <c r="AA1147" i="2" s="1"/>
  <c r="AE1147" i="2" s="1"/>
  <c r="AH1094" i="2"/>
  <c r="AA1094" i="2" s="1"/>
  <c r="AE1094" i="2" s="1"/>
  <c r="AH1163" i="2"/>
  <c r="AA1163" i="2" s="1"/>
  <c r="AE1163" i="2" s="1"/>
  <c r="AH1474" i="2"/>
  <c r="AA1474" i="2" s="1"/>
  <c r="AE1474" i="2" s="1"/>
  <c r="AH1477" i="2"/>
  <c r="AA1477" i="2" s="1"/>
  <c r="AE1477" i="2" s="1"/>
  <c r="AH1534" i="2"/>
  <c r="AA1534" i="2" s="1"/>
  <c r="AE1534" i="2" s="1"/>
  <c r="AH1145" i="2"/>
  <c r="AA1145" i="2" s="1"/>
  <c r="AE1145" i="2" s="1"/>
  <c r="AH1134" i="2"/>
  <c r="AA1134" i="2" s="1"/>
  <c r="AE1134" i="2" s="1"/>
  <c r="AH1524" i="2"/>
  <c r="AA1524" i="2" s="1"/>
  <c r="AE1524" i="2" s="1"/>
  <c r="AZ41" i="2"/>
  <c r="AX41" i="2" s="1"/>
  <c r="AH1117" i="2"/>
  <c r="AA1117" i="2" s="1"/>
  <c r="AE1117" i="2" s="1"/>
  <c r="AH398" i="2"/>
  <c r="AA398" i="2" s="1"/>
  <c r="AE398" i="2" s="1"/>
  <c r="AH1343" i="2"/>
  <c r="AA1343" i="2" s="1"/>
  <c r="AE1343" i="2" s="1"/>
  <c r="AH1518" i="2"/>
  <c r="AA1518" i="2" s="1"/>
  <c r="AE1518" i="2" s="1"/>
  <c r="AH1617" i="2"/>
  <c r="AA1617" i="2" s="1"/>
  <c r="AE1617" i="2" s="1"/>
  <c r="AH1721" i="2"/>
  <c r="AA1721" i="2" s="1"/>
  <c r="AE1721" i="2" s="1"/>
  <c r="AZ36" i="2"/>
  <c r="AX36" i="2" s="1"/>
  <c r="AH1862" i="2"/>
  <c r="AA1862" i="2" s="1"/>
  <c r="AE1862" i="2" s="1"/>
  <c r="AH1913" i="2"/>
  <c r="AA1913" i="2" s="1"/>
  <c r="AE1913" i="2" s="1"/>
  <c r="AZ46" i="2"/>
  <c r="AX46" i="2" s="1"/>
  <c r="AH1257" i="2"/>
  <c r="AA1257" i="2" s="1"/>
  <c r="AE1257" i="2" s="1"/>
  <c r="AH1446" i="2"/>
  <c r="AA1446" i="2" s="1"/>
  <c r="AE1446" i="2" s="1"/>
  <c r="AH1824" i="2"/>
  <c r="AA1824" i="2" s="1"/>
  <c r="AE1824" i="2" s="1"/>
  <c r="AH954" i="2"/>
  <c r="AA954" i="2" s="1"/>
  <c r="AE954" i="2" s="1"/>
  <c r="AH1451" i="2"/>
  <c r="AA1451" i="2" s="1"/>
  <c r="AE1451" i="2" s="1"/>
  <c r="AH1825" i="2"/>
  <c r="AA1825" i="2" s="1"/>
  <c r="AE1825" i="2" s="1"/>
  <c r="AH1184" i="2"/>
  <c r="AA1184" i="2" s="1"/>
  <c r="AE1184" i="2" s="1"/>
  <c r="AH1277" i="2"/>
  <c r="AA1277" i="2" s="1"/>
  <c r="AE1277" i="2" s="1"/>
  <c r="AH1340" i="2"/>
  <c r="AA1340" i="2" s="1"/>
  <c r="AE1340" i="2" s="1"/>
  <c r="AH1169" i="2"/>
  <c r="AA1169" i="2" s="1"/>
  <c r="AE1169" i="2" s="1"/>
  <c r="AH1557" i="2"/>
  <c r="AA1557" i="2" s="1"/>
  <c r="AE1557" i="2" s="1"/>
  <c r="AH1682" i="2"/>
  <c r="AA1682" i="2" s="1"/>
  <c r="AE1682" i="2" s="1"/>
  <c r="AH1693" i="2"/>
  <c r="AA1693" i="2" s="1"/>
  <c r="AE1693" i="2" s="1"/>
  <c r="AH1363" i="2"/>
  <c r="AA1363" i="2" s="1"/>
  <c r="AE1363" i="2" s="1"/>
  <c r="AH1688" i="2"/>
  <c r="AA1688" i="2" s="1"/>
  <c r="AE1688" i="2" s="1"/>
  <c r="AH1136" i="2"/>
  <c r="AA1136" i="2" s="1"/>
  <c r="AE1136" i="2" s="1"/>
  <c r="AH1519" i="2"/>
  <c r="AA1519" i="2" s="1"/>
  <c r="AE1519" i="2" s="1"/>
  <c r="AH1461" i="2"/>
  <c r="AA1461" i="2" s="1"/>
  <c r="AE1461" i="2" s="1"/>
  <c r="AH1082" i="2"/>
  <c r="AA1082" i="2" s="1"/>
  <c r="AE1082" i="2" s="1"/>
  <c r="AH1156" i="2"/>
  <c r="AA1156" i="2" s="1"/>
  <c r="AE1156" i="2" s="1"/>
  <c r="AH1155" i="2"/>
  <c r="AA1155" i="2" s="1"/>
  <c r="AE1155" i="2" s="1"/>
  <c r="AH1152" i="2"/>
  <c r="AA1152" i="2" s="1"/>
  <c r="AE1152" i="2" s="1"/>
  <c r="AH1072" i="2"/>
  <c r="AA1072" i="2" s="1"/>
  <c r="AE1072" i="2" s="1"/>
  <c r="AH1506" i="2"/>
  <c r="AA1506" i="2" s="1"/>
  <c r="AE1506" i="2" s="1"/>
  <c r="AH45" i="2"/>
  <c r="AH110" i="2"/>
  <c r="AZ7" i="2"/>
  <c r="AX7" i="2" s="1"/>
  <c r="AH122" i="2"/>
  <c r="AH41" i="2"/>
  <c r="AB41" i="2" s="1"/>
  <c r="AH182" i="2"/>
  <c r="AZ4" i="2"/>
  <c r="AX4" i="2" s="1"/>
  <c r="AH90" i="2"/>
  <c r="AH100" i="2"/>
  <c r="AH26" i="2"/>
  <c r="AB26" i="2" s="1"/>
  <c r="AZ5" i="2"/>
  <c r="AX5" i="2" s="1"/>
  <c r="AH39" i="2"/>
  <c r="AB39" i="2" s="1"/>
  <c r="AH643" i="2"/>
  <c r="AA643" i="2" s="1"/>
  <c r="AE643" i="2" s="1"/>
  <c r="AH1220" i="2"/>
  <c r="AA1220" i="2" s="1"/>
  <c r="AE1220" i="2" s="1"/>
  <c r="AH1368" i="2"/>
  <c r="AH1531" i="2"/>
  <c r="AA1531" i="2" s="1"/>
  <c r="AE1531" i="2" s="1"/>
  <c r="AH1621" i="2"/>
  <c r="AA1621" i="2" s="1"/>
  <c r="AE1621" i="2" s="1"/>
  <c r="AH1749" i="2"/>
  <c r="AA1749" i="2" s="1"/>
  <c r="AE1749" i="2" s="1"/>
  <c r="AH1928" i="2"/>
  <c r="AA1928" i="2" s="1"/>
  <c r="AE1928" i="2" s="1"/>
  <c r="AZ50" i="2"/>
  <c r="AX50" i="2" s="1"/>
  <c r="AH1227" i="2"/>
  <c r="AA1227" i="2" s="1"/>
  <c r="AE1227" i="2" s="1"/>
  <c r="AZ63" i="2"/>
  <c r="AX63" i="2" s="1"/>
  <c r="AH1629" i="2"/>
  <c r="AA1629" i="2" s="1"/>
  <c r="AE1629" i="2" s="1"/>
  <c r="AH1679" i="2"/>
  <c r="AA1679" i="2" s="1"/>
  <c r="AE1679" i="2" s="1"/>
  <c r="AH896" i="2"/>
  <c r="AA896" i="2" s="1"/>
  <c r="AE896" i="2" s="1"/>
  <c r="AH1035" i="2"/>
  <c r="AA1035" i="2" s="1"/>
  <c r="AE1035" i="2" s="1"/>
  <c r="AH1240" i="2"/>
  <c r="AA1240" i="2" s="1"/>
  <c r="AE1240" i="2" s="1"/>
  <c r="AH1373" i="2"/>
  <c r="AA1373" i="2" s="1"/>
  <c r="AE1373" i="2" s="1"/>
  <c r="AH1561" i="2"/>
  <c r="AA1561" i="2" s="1"/>
  <c r="AE1561" i="2" s="1"/>
  <c r="AH1632" i="2"/>
  <c r="AA1632" i="2" s="1"/>
  <c r="AE1632" i="2" s="1"/>
  <c r="AH1750" i="2"/>
  <c r="AA1750" i="2" s="1"/>
  <c r="AE1750" i="2" s="1"/>
  <c r="AH1830" i="2"/>
  <c r="AA1830" i="2" s="1"/>
  <c r="AE1830" i="2" s="1"/>
  <c r="AH1211" i="2"/>
  <c r="AA1211" i="2" s="1"/>
  <c r="AE1211" i="2" s="1"/>
  <c r="AH1224" i="2"/>
  <c r="AA1224" i="2" s="1"/>
  <c r="AE1224" i="2" s="1"/>
  <c r="AH1831" i="2"/>
  <c r="AA1831" i="2" s="1"/>
  <c r="AE1831" i="2" s="1"/>
  <c r="AH1186" i="2"/>
  <c r="AA1186" i="2" s="1"/>
  <c r="AE1186" i="2" s="1"/>
  <c r="AH1586" i="2"/>
  <c r="AA1586" i="2" s="1"/>
  <c r="AE1586" i="2" s="1"/>
  <c r="AH1642" i="2"/>
  <c r="AA1642" i="2" s="1"/>
  <c r="AE1642" i="2" s="1"/>
  <c r="AH1384" i="2"/>
  <c r="AA1384" i="2" s="1"/>
  <c r="AE1384" i="2" s="1"/>
  <c r="AZ75" i="2"/>
  <c r="AX75" i="2" s="1"/>
  <c r="AH1015" i="2"/>
  <c r="AA1015" i="2" s="1"/>
  <c r="AE1015" i="2" s="1"/>
  <c r="AH1051" i="2"/>
  <c r="AA1051" i="2" s="1"/>
  <c r="AE1051" i="2" s="1"/>
  <c r="AH1205" i="2"/>
  <c r="AA1205" i="2" s="1"/>
  <c r="AE1205" i="2" s="1"/>
  <c r="AH1159" i="2"/>
  <c r="AA1159" i="2" s="1"/>
  <c r="AE1159" i="2" s="1"/>
  <c r="AH1863" i="2"/>
  <c r="AA1863" i="2" s="1"/>
  <c r="AE1863" i="2" s="1"/>
  <c r="AH1889" i="2"/>
  <c r="AA1889" i="2" s="1"/>
  <c r="AE1889" i="2" s="1"/>
  <c r="AH898" i="2"/>
  <c r="AA898" i="2" s="1"/>
  <c r="AE898" i="2" s="1"/>
  <c r="AH1039" i="2"/>
  <c r="AA1039" i="2" s="1"/>
  <c r="AE1039" i="2" s="1"/>
  <c r="AH1295" i="2"/>
  <c r="AA1295" i="2" s="1"/>
  <c r="AE1295" i="2" s="1"/>
  <c r="AH1188" i="2"/>
  <c r="AA1188" i="2" s="1"/>
  <c r="AE1188" i="2" s="1"/>
  <c r="AH1161" i="2"/>
  <c r="AA1161" i="2" s="1"/>
  <c r="AE1161" i="2" s="1"/>
  <c r="AH1080" i="2"/>
  <c r="AA1080" i="2" s="1"/>
  <c r="AE1080" i="2" s="1"/>
  <c r="AH1476" i="2"/>
  <c r="AA1476" i="2" s="1"/>
  <c r="AE1476" i="2" s="1"/>
  <c r="AH1166" i="2"/>
  <c r="AA1166" i="2" s="1"/>
  <c r="AE1166" i="2" s="1"/>
  <c r="AH1478" i="2"/>
  <c r="AA1478" i="2" s="1"/>
  <c r="AE1478" i="2" s="1"/>
  <c r="AZ49" i="2"/>
  <c r="AX49" i="2" s="1"/>
  <c r="AH1107" i="2"/>
  <c r="AA1107" i="2" s="1"/>
  <c r="AE1107" i="2" s="1"/>
  <c r="AH69" i="2"/>
  <c r="AH30" i="2"/>
  <c r="AA30" i="2" s="1"/>
  <c r="AH60" i="2"/>
  <c r="AB60" i="2" s="1"/>
  <c r="AH48" i="2"/>
  <c r="AH141" i="2"/>
  <c r="AH24" i="2"/>
  <c r="AH170" i="2"/>
  <c r="AH109" i="2"/>
  <c r="AH183" i="2"/>
  <c r="AH722" i="2"/>
  <c r="AA722" i="2" s="1"/>
  <c r="AE722" i="2" s="1"/>
  <c r="AH1059" i="2"/>
  <c r="AA1059" i="2" s="1"/>
  <c r="AE1059" i="2" s="1"/>
  <c r="AH1280" i="2"/>
  <c r="AA1280" i="2" s="1"/>
  <c r="AE1280" i="2" s="1"/>
  <c r="AH1392" i="2"/>
  <c r="AA1392" i="2" s="1"/>
  <c r="AE1392" i="2" s="1"/>
  <c r="AH1563" i="2"/>
  <c r="AA1563" i="2" s="1"/>
  <c r="AE1563" i="2" s="1"/>
  <c r="AH1657" i="2"/>
  <c r="AA1657" i="2" s="1"/>
  <c r="AE1657" i="2" s="1"/>
  <c r="AH1756" i="2"/>
  <c r="AA1756" i="2" s="1"/>
  <c r="AE1756" i="2" s="1"/>
  <c r="AZ18" i="2"/>
  <c r="AX18" i="2" s="1"/>
  <c r="AH1883" i="2"/>
  <c r="AA1883" i="2" s="1"/>
  <c r="AE1883" i="2" s="1"/>
  <c r="AH1934" i="2"/>
  <c r="AA1934" i="2" s="1"/>
  <c r="AE1934" i="2" s="1"/>
  <c r="AH1408" i="2"/>
  <c r="AA1408" i="2" s="1"/>
  <c r="AE1408" i="2" s="1"/>
  <c r="AH869" i="2"/>
  <c r="AA869" i="2" s="1"/>
  <c r="AE869" i="2" s="1"/>
  <c r="AH579" i="2"/>
  <c r="AA579" i="2" s="1"/>
  <c r="AE579" i="2" s="1"/>
  <c r="AH1626" i="2"/>
  <c r="AA1626" i="2" s="1"/>
  <c r="AE1626" i="2" s="1"/>
  <c r="AH1580" i="2"/>
  <c r="AA1580" i="2" s="1"/>
  <c r="AE1580" i="2" s="1"/>
  <c r="AH1720" i="2"/>
  <c r="AA1720" i="2" s="1"/>
  <c r="AE1720" i="2" s="1"/>
  <c r="AH1733" i="2"/>
  <c r="AA1733" i="2" s="1"/>
  <c r="AE1733" i="2" s="1"/>
  <c r="AH1692" i="2"/>
  <c r="AA1692" i="2" s="1"/>
  <c r="AE1692" i="2" s="1"/>
  <c r="AH1060" i="2"/>
  <c r="AA1060" i="2" s="1"/>
  <c r="AE1060" i="2" s="1"/>
  <c r="AH1374" i="2"/>
  <c r="AA1374" i="2" s="1"/>
  <c r="AE1374" i="2" s="1"/>
  <c r="AH1676" i="2"/>
  <c r="AA1676" i="2" s="1"/>
  <c r="AE1676" i="2" s="1"/>
  <c r="AH1673" i="2"/>
  <c r="AA1673" i="2" s="1"/>
  <c r="AE1673" i="2" s="1"/>
  <c r="AH401" i="2"/>
  <c r="AA401" i="2" s="1"/>
  <c r="AE401" i="2" s="1"/>
  <c r="AH1581" i="2"/>
  <c r="AA1581" i="2" s="1"/>
  <c r="AE1581" i="2" s="1"/>
  <c r="AH1111" i="2"/>
  <c r="AA1111" i="2" s="1"/>
  <c r="AE1111" i="2" s="1"/>
  <c r="AH1263" i="2"/>
  <c r="AA1263" i="2" s="1"/>
  <c r="AE1263" i="2" s="1"/>
  <c r="AH1337" i="2"/>
  <c r="AA1337" i="2" s="1"/>
  <c r="AE1337" i="2" s="1"/>
  <c r="AH1546" i="2"/>
  <c r="AA1546" i="2" s="1"/>
  <c r="AE1546" i="2" s="1"/>
  <c r="AH1762" i="2"/>
  <c r="AA1762" i="2" s="1"/>
  <c r="AE1762" i="2" s="1"/>
  <c r="AH1853" i="2"/>
  <c r="AA1853" i="2" s="1"/>
  <c r="AE1853" i="2" s="1"/>
  <c r="AH1875" i="2"/>
  <c r="AA1875" i="2" s="1"/>
  <c r="AE1875" i="2" s="1"/>
  <c r="AH1174" i="2"/>
  <c r="AA1174" i="2" s="1"/>
  <c r="AE1174" i="2" s="1"/>
  <c r="AH1527" i="2"/>
  <c r="AA1527" i="2" s="1"/>
  <c r="AE1527" i="2" s="1"/>
  <c r="AZ30" i="2"/>
  <c r="AX30" i="2" s="1"/>
  <c r="AH1066" i="2"/>
  <c r="AA1066" i="2" s="1"/>
  <c r="AE1066" i="2" s="1"/>
  <c r="AH1535" i="2"/>
  <c r="AA1535" i="2" s="1"/>
  <c r="AE1535" i="2" s="1"/>
  <c r="AH1465" i="2"/>
  <c r="AA1465" i="2" s="1"/>
  <c r="AE1465" i="2" s="1"/>
  <c r="AH1179" i="2"/>
  <c r="AA1179" i="2" s="1"/>
  <c r="AE1179" i="2" s="1"/>
  <c r="AH1143" i="2"/>
  <c r="AA1143" i="2" s="1"/>
  <c r="AE1143" i="2" s="1"/>
  <c r="AH1521" i="2"/>
  <c r="AA1521" i="2" s="1"/>
  <c r="AE1521" i="2" s="1"/>
  <c r="AH1132" i="2"/>
  <c r="AA1132" i="2" s="1"/>
  <c r="AE1132" i="2" s="1"/>
  <c r="AH1505" i="2"/>
  <c r="AA1505" i="2" s="1"/>
  <c r="AE1505" i="2" s="1"/>
  <c r="AH74" i="2"/>
  <c r="AH176" i="2"/>
  <c r="AH133" i="2"/>
  <c r="AH179" i="2"/>
  <c r="AB179" i="2" s="1"/>
  <c r="AH178" i="2"/>
  <c r="AB178" i="2" s="1"/>
  <c r="AH99" i="2"/>
  <c r="AH137" i="2"/>
  <c r="AH1075" i="2"/>
  <c r="AA1075" i="2" s="1"/>
  <c r="AE1075" i="2" s="1"/>
  <c r="AH1282" i="2"/>
  <c r="AA1282" i="2" s="1"/>
  <c r="AE1282" i="2" s="1"/>
  <c r="AH1397" i="2"/>
  <c r="AA1397" i="2" s="1"/>
  <c r="AE1397" i="2" s="1"/>
  <c r="AH1658" i="2"/>
  <c r="AA1658" i="2" s="1"/>
  <c r="AE1658" i="2" s="1"/>
  <c r="AH1784" i="2"/>
  <c r="AA1784" i="2" s="1"/>
  <c r="AE1784" i="2" s="1"/>
  <c r="AZ39" i="2"/>
  <c r="AX39" i="2" s="1"/>
  <c r="AH1884" i="2"/>
  <c r="AA1884" i="2" s="1"/>
  <c r="AE1884" i="2" s="1"/>
  <c r="AZ79" i="2"/>
  <c r="AX79" i="2" s="1"/>
  <c r="AZ19" i="2"/>
  <c r="AX19" i="2" s="1"/>
  <c r="AH1930" i="2"/>
  <c r="AA1930" i="2" s="1"/>
  <c r="AE1930" i="2" s="1"/>
  <c r="AH1610" i="2"/>
  <c r="AA1610" i="2" s="1"/>
  <c r="AE1610" i="2" s="1"/>
  <c r="AH1702" i="2"/>
  <c r="AA1702" i="2" s="1"/>
  <c r="AE1702" i="2" s="1"/>
  <c r="AH1856" i="2"/>
  <c r="AA1856" i="2" s="1"/>
  <c r="AE1856" i="2" s="1"/>
  <c r="AH964" i="2"/>
  <c r="AA964" i="2" s="1"/>
  <c r="AE964" i="2" s="1"/>
  <c r="AH1325" i="2"/>
  <c r="AA1325" i="2" s="1"/>
  <c r="AE1325" i="2" s="1"/>
  <c r="AH1312" i="2"/>
  <c r="AA1312" i="2" s="1"/>
  <c r="AE1312" i="2" s="1"/>
  <c r="AH1311" i="2"/>
  <c r="AA1311" i="2" s="1"/>
  <c r="AE1311" i="2" s="1"/>
  <c r="AH1357" i="2"/>
  <c r="AA1357" i="2" s="1"/>
  <c r="AE1357" i="2" s="1"/>
  <c r="AH1607" i="2"/>
  <c r="AA1607" i="2" s="1"/>
  <c r="AE1607" i="2" s="1"/>
  <c r="AZ66" i="2"/>
  <c r="AX66" i="2" s="1"/>
  <c r="AH1885" i="2"/>
  <c r="AA1885" i="2" s="1"/>
  <c r="AE1885" i="2" s="1"/>
  <c r="AH1774" i="2"/>
  <c r="AA1774" i="2" s="1"/>
  <c r="AE1774" i="2" s="1"/>
  <c r="AH991" i="2"/>
  <c r="AA991" i="2" s="1"/>
  <c r="AE991" i="2" s="1"/>
  <c r="AH1308" i="2"/>
  <c r="AA1308" i="2" s="1"/>
  <c r="AE1308" i="2" s="1"/>
  <c r="AH1459" i="2"/>
  <c r="AA1459" i="2" s="1"/>
  <c r="AE1459" i="2" s="1"/>
  <c r="AH1140" i="2"/>
  <c r="AA1140" i="2" s="1"/>
  <c r="AE1140" i="2" s="1"/>
  <c r="AH1092" i="2"/>
  <c r="AA1092" i="2" s="1"/>
  <c r="AE1092" i="2" s="1"/>
  <c r="AH1497" i="2"/>
  <c r="AA1497" i="2" s="1"/>
  <c r="AE1497" i="2" s="1"/>
  <c r="AH1116" i="2"/>
  <c r="AA1116" i="2" s="1"/>
  <c r="AE1116" i="2" s="1"/>
  <c r="AH1127" i="2"/>
  <c r="AA1127" i="2" s="1"/>
  <c r="AE1127" i="2" s="1"/>
  <c r="AH1198" i="2"/>
  <c r="AA1198" i="2" s="1"/>
  <c r="AE1198" i="2" s="1"/>
  <c r="AH1516" i="2"/>
  <c r="AA1516" i="2" s="1"/>
  <c r="AE1516" i="2" s="1"/>
  <c r="AH1135" i="2"/>
  <c r="AA1135" i="2" s="1"/>
  <c r="AE1135" i="2" s="1"/>
  <c r="AH1167" i="2"/>
  <c r="AA1167" i="2" s="1"/>
  <c r="AE1167" i="2" s="1"/>
  <c r="AH1471" i="2"/>
  <c r="AA1471" i="2" s="1"/>
  <c r="AE1471" i="2" s="1"/>
  <c r="AH35" i="2"/>
  <c r="AH171" i="2"/>
  <c r="AH43" i="2"/>
  <c r="AH49" i="2"/>
  <c r="AH95" i="2"/>
  <c r="AH42" i="2"/>
  <c r="AH34" i="2"/>
  <c r="AA34" i="2" s="1"/>
  <c r="AH59" i="2"/>
  <c r="AH163" i="2"/>
  <c r="AH174" i="2"/>
  <c r="AH143" i="2"/>
  <c r="AH462" i="2"/>
  <c r="AA462" i="2" s="1"/>
  <c r="AE462" i="2" s="1"/>
  <c r="AH1131" i="2"/>
  <c r="AA1131" i="2" s="1"/>
  <c r="AE1131" i="2" s="1"/>
  <c r="AH1327" i="2"/>
  <c r="AA1327" i="2" s="1"/>
  <c r="AE1327" i="2" s="1"/>
  <c r="AH1472" i="2"/>
  <c r="AA1472" i="2" s="1"/>
  <c r="AE1472" i="2" s="1"/>
  <c r="AH1708" i="2"/>
  <c r="AA1708" i="2" s="1"/>
  <c r="AE1708" i="2" s="1"/>
  <c r="AH1791" i="2"/>
  <c r="AA1791" i="2" s="1"/>
  <c r="AE1791" i="2" s="1"/>
  <c r="AH1906" i="2"/>
  <c r="AA1906" i="2" s="1"/>
  <c r="AE1906" i="2" s="1"/>
  <c r="AZ15" i="2"/>
  <c r="AX15" i="2" s="1"/>
  <c r="AH1599" i="2"/>
  <c r="AA1599" i="2" s="1"/>
  <c r="AE1599" i="2" s="1"/>
  <c r="AH1790" i="2"/>
  <c r="AA1790" i="2" s="1"/>
  <c r="AE1790" i="2" s="1"/>
  <c r="AH1917" i="2"/>
  <c r="AA1917" i="2" s="1"/>
  <c r="AE1917" i="2" s="1"/>
  <c r="AA120" i="2"/>
  <c r="AD120" i="2" s="1"/>
  <c r="AA266" i="2"/>
  <c r="AE266" i="2" s="1"/>
  <c r="AA284" i="2"/>
  <c r="AD284" i="2" s="1"/>
  <c r="AE156" i="2"/>
  <c r="AD86" i="2"/>
  <c r="AB151" i="2"/>
  <c r="AA135" i="2"/>
  <c r="AB274" i="2"/>
  <c r="AD85" i="2"/>
  <c r="AA270" i="2"/>
  <c r="AD270" i="2" s="1"/>
  <c r="AB271" i="2"/>
  <c r="AA115" i="2"/>
  <c r="AA144" i="2"/>
  <c r="AD144" i="2" s="1"/>
  <c r="AA25" i="2"/>
  <c r="AA58" i="2"/>
  <c r="AE58" i="2" s="1"/>
  <c r="AB112" i="2"/>
  <c r="AE78" i="2"/>
  <c r="AD78" i="2"/>
  <c r="AE50" i="2"/>
  <c r="AD50" i="2"/>
  <c r="AA275" i="2"/>
  <c r="AD275" i="2" s="1"/>
  <c r="AA292" i="2"/>
  <c r="AD23" i="2"/>
  <c r="AB68" i="2"/>
  <c r="AB153" i="2"/>
  <c r="AA153" i="2"/>
  <c r="AB139" i="2"/>
  <c r="AA139" i="2"/>
  <c r="AB128" i="2"/>
  <c r="AA128" i="2"/>
  <c r="AE108" i="2"/>
  <c r="AD108" i="2"/>
  <c r="AB96" i="2"/>
  <c r="AA96" i="2"/>
  <c r="AA290" i="2"/>
  <c r="AD263" i="2"/>
  <c r="AE263" i="2"/>
  <c r="AE102" i="2"/>
  <c r="AD102" i="2"/>
  <c r="AE47" i="2"/>
  <c r="AD47" i="2"/>
  <c r="AE44" i="2"/>
  <c r="AD44" i="2"/>
  <c r="AA126" i="2"/>
  <c r="AB126" i="2"/>
  <c r="AA155" i="2"/>
  <c r="AB155" i="2"/>
  <c r="AB89" i="2"/>
  <c r="AA89" i="2"/>
  <c r="AA106" i="2"/>
  <c r="AB106" i="2"/>
  <c r="AE28" i="2"/>
  <c r="AD28" i="2"/>
  <c r="AB273" i="2"/>
  <c r="AA273" i="2"/>
  <c r="AB268" i="2"/>
  <c r="AA268" i="2"/>
  <c r="AA98" i="2"/>
  <c r="AD98" i="2" s="1"/>
  <c r="AB98" i="2"/>
  <c r="AE287" i="2"/>
  <c r="AA260" i="2"/>
  <c r="AB260" i="2"/>
  <c r="AD271" i="2"/>
  <c r="AE271" i="2"/>
  <c r="AD187" i="2"/>
  <c r="AE187" i="2"/>
  <c r="AE22" i="2"/>
  <c r="AB261" i="2"/>
  <c r="AB22" i="2"/>
  <c r="AA129" i="2"/>
  <c r="AA33" i="2"/>
  <c r="AD27" i="2"/>
  <c r="AB86" i="2"/>
  <c r="AD104" i="2"/>
  <c r="AE154" i="2"/>
  <c r="AH584" i="2"/>
  <c r="AA584" i="2" s="1"/>
  <c r="AE584" i="2" s="1"/>
  <c r="AH888" i="2"/>
  <c r="AA888" i="2" s="1"/>
  <c r="AE888" i="2" s="1"/>
  <c r="AH826" i="2"/>
  <c r="AA826" i="2" s="1"/>
  <c r="AE826" i="2" s="1"/>
  <c r="AH1003" i="2"/>
  <c r="AA1003" i="2" s="1"/>
  <c r="AE1003" i="2" s="1"/>
  <c r="AH980" i="2"/>
  <c r="AA980" i="2" s="1"/>
  <c r="AE980" i="2" s="1"/>
  <c r="AH806" i="2"/>
  <c r="AA806" i="2" s="1"/>
  <c r="AE806" i="2" s="1"/>
  <c r="AH671" i="2"/>
  <c r="AA671" i="2" s="1"/>
  <c r="AE671" i="2" s="1"/>
  <c r="AH769" i="2"/>
  <c r="AA769" i="2" s="1"/>
  <c r="AE769" i="2" s="1"/>
  <c r="AH484" i="2"/>
  <c r="AA484" i="2" s="1"/>
  <c r="AE484" i="2" s="1"/>
  <c r="AH1043" i="2"/>
  <c r="AA1043" i="2" s="1"/>
  <c r="AE1043" i="2" s="1"/>
  <c r="AH454" i="2"/>
  <c r="AA454" i="2" s="1"/>
  <c r="AE454" i="2" s="1"/>
  <c r="AH1204" i="2"/>
  <c r="AA1204" i="2" s="1"/>
  <c r="AE1204" i="2" s="1"/>
  <c r="AH1718" i="2"/>
  <c r="AA1718" i="2" s="1"/>
  <c r="AE1718" i="2" s="1"/>
  <c r="AH1283" i="2"/>
  <c r="AA1283" i="2" s="1"/>
  <c r="AE1283" i="2" s="1"/>
  <c r="AH1622" i="2"/>
  <c r="AA1622" i="2" s="1"/>
  <c r="AE1622" i="2" s="1"/>
  <c r="AH195" i="2"/>
  <c r="AH1301" i="2"/>
  <c r="AA1301" i="2" s="1"/>
  <c r="AE1301" i="2" s="1"/>
  <c r="AH1028" i="2"/>
  <c r="AA1028" i="2" s="1"/>
  <c r="AE1028" i="2" s="1"/>
  <c r="AH1176" i="2"/>
  <c r="AA1176" i="2" s="1"/>
  <c r="AE1176" i="2" s="1"/>
  <c r="AH1336" i="2"/>
  <c r="AA1336" i="2" s="1"/>
  <c r="AE1336" i="2" s="1"/>
  <c r="AH1560" i="2"/>
  <c r="AA1560" i="2" s="1"/>
  <c r="AE1560" i="2" s="1"/>
  <c r="AH1706" i="2"/>
  <c r="AA1706" i="2" s="1"/>
  <c r="AE1706" i="2" s="1"/>
  <c r="AH57" i="2"/>
  <c r="AH121" i="2"/>
  <c r="AH149" i="2"/>
  <c r="AH193" i="2"/>
  <c r="AH150" i="2"/>
  <c r="AH134" i="2"/>
  <c r="AH230" i="2"/>
  <c r="AH240" i="2"/>
  <c r="AH252" i="2"/>
  <c r="AH216" i="2"/>
  <c r="AH205" i="2"/>
  <c r="AH222" i="2"/>
  <c r="AH307" i="2"/>
  <c r="AA307" i="2" s="1"/>
  <c r="AE307" i="2" s="1"/>
  <c r="AH319" i="2"/>
  <c r="AA319" i="2" s="1"/>
  <c r="AE319" i="2" s="1"/>
  <c r="AH326" i="2"/>
  <c r="AA326" i="2" s="1"/>
  <c r="AE326" i="2" s="1"/>
  <c r="AH336" i="2"/>
  <c r="AA336" i="2" s="1"/>
  <c r="AE336" i="2" s="1"/>
  <c r="AH341" i="2"/>
  <c r="AA341" i="2" s="1"/>
  <c r="AE341" i="2" s="1"/>
  <c r="AH352" i="2"/>
  <c r="AA352" i="2" s="1"/>
  <c r="AE352" i="2" s="1"/>
  <c r="AH357" i="2"/>
  <c r="AA357" i="2" s="1"/>
  <c r="AE357" i="2" s="1"/>
  <c r="AH363" i="2"/>
  <c r="AA363" i="2" s="1"/>
  <c r="AE363" i="2" s="1"/>
  <c r="AH291" i="2"/>
  <c r="AH403" i="2"/>
  <c r="AA403" i="2" s="1"/>
  <c r="AE403" i="2" s="1"/>
  <c r="AH429" i="2"/>
  <c r="AA429" i="2" s="1"/>
  <c r="AE429" i="2" s="1"/>
  <c r="AH435" i="2"/>
  <c r="AA435" i="2" s="1"/>
  <c r="AE435" i="2" s="1"/>
  <c r="AH441" i="2"/>
  <c r="AA441" i="2" s="1"/>
  <c r="AE441" i="2" s="1"/>
  <c r="AH447" i="2"/>
  <c r="AA447" i="2" s="1"/>
  <c r="AE447" i="2" s="1"/>
  <c r="AH455" i="2"/>
  <c r="AA455" i="2" s="1"/>
  <c r="AE455" i="2" s="1"/>
  <c r="AH460" i="2"/>
  <c r="AA460" i="2" s="1"/>
  <c r="AE460" i="2" s="1"/>
  <c r="AH473" i="2"/>
  <c r="AA473" i="2" s="1"/>
  <c r="AE473" i="2" s="1"/>
  <c r="AH487" i="2"/>
  <c r="AA487" i="2" s="1"/>
  <c r="AE487" i="2" s="1"/>
  <c r="AH500" i="2"/>
  <c r="AA500" i="2" s="1"/>
  <c r="AE500" i="2" s="1"/>
  <c r="AH517" i="2"/>
  <c r="AA517" i="2" s="1"/>
  <c r="AE517" i="2" s="1"/>
  <c r="AH521" i="2"/>
  <c r="AA521" i="2" s="1"/>
  <c r="AE521" i="2" s="1"/>
  <c r="AH389" i="2"/>
  <c r="AA389" i="2" s="1"/>
  <c r="AE389" i="2" s="1"/>
  <c r="AH371" i="2"/>
  <c r="AA371" i="2" s="1"/>
  <c r="AE371" i="2" s="1"/>
  <c r="AH882" i="2"/>
  <c r="AA882" i="2" s="1"/>
  <c r="AE882" i="2" s="1"/>
  <c r="AH1420" i="2"/>
  <c r="AA1420" i="2" s="1"/>
  <c r="AE1420" i="2" s="1"/>
  <c r="AH243" i="2"/>
  <c r="AH1579" i="2"/>
  <c r="AA1579" i="2" s="1"/>
  <c r="AE1579" i="2" s="1"/>
  <c r="AH666" i="2"/>
  <c r="AA666" i="2" s="1"/>
  <c r="AE666" i="2" s="1"/>
  <c r="AH498" i="2"/>
  <c r="AA498" i="2" s="1"/>
  <c r="AE498" i="2" s="1"/>
  <c r="AH839" i="2"/>
  <c r="AA839" i="2" s="1"/>
  <c r="AE839" i="2" s="1"/>
  <c r="AH311" i="2"/>
  <c r="AA311" i="2" s="1"/>
  <c r="AE311" i="2" s="1"/>
  <c r="AH577" i="2"/>
  <c r="AA577" i="2" s="1"/>
  <c r="AE577" i="2" s="1"/>
  <c r="AH1345" i="2"/>
  <c r="AA1345" i="2" s="1"/>
  <c r="AE1345" i="2" s="1"/>
  <c r="AH623" i="2"/>
  <c r="AA623" i="2" s="1"/>
  <c r="AE623" i="2" s="1"/>
  <c r="AH1670" i="2"/>
  <c r="AA1670" i="2" s="1"/>
  <c r="AE1670" i="2" s="1"/>
  <c r="AH254" i="2"/>
  <c r="AA254" i="2" s="1"/>
  <c r="AE254" i="2" s="1"/>
  <c r="AH894" i="2"/>
  <c r="AA894" i="2" s="1"/>
  <c r="AE894" i="2" s="1"/>
  <c r="AH1766" i="2"/>
  <c r="AA1766" i="2" s="1"/>
  <c r="AE1766" i="2" s="1"/>
  <c r="AH682" i="2"/>
  <c r="AA682" i="2" s="1"/>
  <c r="AE682" i="2" s="1"/>
  <c r="AH1386" i="2"/>
  <c r="AA1386" i="2" s="1"/>
  <c r="AE1386" i="2" s="1"/>
  <c r="AH916" i="2"/>
  <c r="AA916" i="2" s="1"/>
  <c r="AE916" i="2" s="1"/>
  <c r="AH1356" i="2"/>
  <c r="AA1356" i="2" s="1"/>
  <c r="AE1356" i="2" s="1"/>
  <c r="AH1898" i="2"/>
  <c r="AA1898" i="2" s="1"/>
  <c r="AE1898" i="2" s="1"/>
  <c r="AH956" i="2"/>
  <c r="AA956" i="2" s="1"/>
  <c r="AE956" i="2" s="1"/>
  <c r="AH1559" i="2"/>
  <c r="AA1559" i="2" s="1"/>
  <c r="AE1559" i="2" s="1"/>
  <c r="AH1804" i="2"/>
  <c r="AA1804" i="2" s="1"/>
  <c r="AE1804" i="2" s="1"/>
  <c r="AH1297" i="2"/>
  <c r="AA1297" i="2" s="1"/>
  <c r="AE1297" i="2" s="1"/>
  <c r="AH55" i="2"/>
  <c r="AH132" i="2"/>
  <c r="AH157" i="2"/>
  <c r="AH197" i="2"/>
  <c r="AH232" i="2"/>
  <c r="AH242" i="2"/>
  <c r="AH224" i="2"/>
  <c r="AH213" i="2"/>
  <c r="AH303" i="2"/>
  <c r="AA303" i="2" s="1"/>
  <c r="AE303" i="2" s="1"/>
  <c r="AH308" i="2"/>
  <c r="AA308" i="2" s="1"/>
  <c r="AE308" i="2" s="1"/>
  <c r="AH315" i="2"/>
  <c r="AA315" i="2" s="1"/>
  <c r="AE315" i="2" s="1"/>
  <c r="AH321" i="2"/>
  <c r="AA321" i="2" s="1"/>
  <c r="AE321" i="2" s="1"/>
  <c r="AH327" i="2"/>
  <c r="AA327" i="2" s="1"/>
  <c r="AE327" i="2" s="1"/>
  <c r="AH332" i="2"/>
  <c r="AA332" i="2" s="1"/>
  <c r="AE332" i="2" s="1"/>
  <c r="AH344" i="2"/>
  <c r="AA344" i="2" s="1"/>
  <c r="AE344" i="2" s="1"/>
  <c r="AH348" i="2"/>
  <c r="AA348" i="2" s="1"/>
  <c r="AE348" i="2" s="1"/>
  <c r="AH353" i="2"/>
  <c r="AA353" i="2" s="1"/>
  <c r="AE353" i="2" s="1"/>
  <c r="AH364" i="2"/>
  <c r="AA364" i="2" s="1"/>
  <c r="AE364" i="2" s="1"/>
  <c r="AH369" i="2"/>
  <c r="AA369" i="2" s="1"/>
  <c r="AE369" i="2" s="1"/>
  <c r="AH410" i="2"/>
  <c r="AA410" i="2" s="1"/>
  <c r="AE410" i="2" s="1"/>
  <c r="AH414" i="2"/>
  <c r="AA414" i="2" s="1"/>
  <c r="AE414" i="2" s="1"/>
  <c r="AH430" i="2"/>
  <c r="AA430" i="2" s="1"/>
  <c r="AE430" i="2" s="1"/>
  <c r="AH442" i="2"/>
  <c r="AA442" i="2" s="1"/>
  <c r="AE442" i="2" s="1"/>
  <c r="AH448" i="2"/>
  <c r="AA448" i="2" s="1"/>
  <c r="AE448" i="2" s="1"/>
  <c r="AH456" i="2"/>
  <c r="AA456" i="2" s="1"/>
  <c r="AE456" i="2" s="1"/>
  <c r="AH1272" i="2"/>
  <c r="AA1272" i="2" s="1"/>
  <c r="AE1272" i="2" s="1"/>
  <c r="AH1046" i="2"/>
  <c r="AA1046" i="2" s="1"/>
  <c r="AE1046" i="2" s="1"/>
  <c r="AH210" i="2"/>
  <c r="AH509" i="2"/>
  <c r="AA509" i="2" s="1"/>
  <c r="AE509" i="2" s="1"/>
  <c r="AH1834" i="2"/>
  <c r="AA1834" i="2" s="1"/>
  <c r="AE1834" i="2" s="1"/>
  <c r="AH420" i="2"/>
  <c r="AA420" i="2" s="1"/>
  <c r="AE420" i="2" s="1"/>
  <c r="AH721" i="2"/>
  <c r="AA721" i="2" s="1"/>
  <c r="AE721" i="2" s="1"/>
  <c r="AH181" i="2"/>
  <c r="AH555" i="2"/>
  <c r="AA555" i="2" s="1"/>
  <c r="AE555" i="2" s="1"/>
  <c r="AH1010" i="2"/>
  <c r="AA1010" i="2" s="1"/>
  <c r="AE1010" i="2" s="1"/>
  <c r="AH654" i="2"/>
  <c r="AA654" i="2" s="1"/>
  <c r="AE654" i="2" s="1"/>
  <c r="AH1537" i="2"/>
  <c r="AA1537" i="2" s="1"/>
  <c r="AE1537" i="2" s="1"/>
  <c r="AH621" i="2"/>
  <c r="AA621" i="2" s="1"/>
  <c r="AE621" i="2" s="1"/>
  <c r="AH207" i="2"/>
  <c r="AH186" i="2"/>
  <c r="AH356" i="2"/>
  <c r="AA356" i="2" s="1"/>
  <c r="AE356" i="2" s="1"/>
  <c r="AH1439" i="2"/>
  <c r="AA1439" i="2" s="1"/>
  <c r="AE1439" i="2" s="1"/>
  <c r="AZ72" i="2"/>
  <c r="AX72" i="2" s="1"/>
  <c r="AH1907" i="2"/>
  <c r="AA1907" i="2" s="1"/>
  <c r="AE1907" i="2" s="1"/>
  <c r="AH1695" i="2"/>
  <c r="AA1695" i="2" s="1"/>
  <c r="AE1695" i="2" s="1"/>
  <c r="AH1223" i="2"/>
  <c r="AA1223" i="2" s="1"/>
  <c r="AE1223" i="2" s="1"/>
  <c r="AH191" i="2"/>
  <c r="AH943" i="2"/>
  <c r="AA943" i="2" s="1"/>
  <c r="AE943" i="2" s="1"/>
  <c r="AH1036" i="2"/>
  <c r="AA1036" i="2" s="1"/>
  <c r="AE1036" i="2" s="1"/>
  <c r="AH1023" i="2"/>
  <c r="AA1023" i="2" s="1"/>
  <c r="AE1023" i="2" s="1"/>
  <c r="AH1326" i="2"/>
  <c r="AA1326" i="2" s="1"/>
  <c r="AE1326" i="2" s="1"/>
  <c r="AH1608" i="2"/>
  <c r="AA1608" i="2" s="1"/>
  <c r="AE1608" i="2" s="1"/>
  <c r="AH1945" i="2"/>
  <c r="AA1945" i="2" s="1"/>
  <c r="AE1945" i="2" s="1"/>
  <c r="AH32" i="2"/>
  <c r="AH93" i="2"/>
  <c r="AH148" i="2"/>
  <c r="AH46" i="2"/>
  <c r="AH201" i="2"/>
  <c r="AH226" i="2"/>
  <c r="AH234" i="2"/>
  <c r="AH246" i="2"/>
  <c r="AH255" i="2"/>
  <c r="AH215" i="2"/>
  <c r="AH221" i="2"/>
  <c r="AH309" i="2"/>
  <c r="AA309" i="2" s="1"/>
  <c r="AE309" i="2" s="1"/>
  <c r="AH317" i="2"/>
  <c r="AA317" i="2" s="1"/>
  <c r="AE317" i="2" s="1"/>
  <c r="AH328" i="2"/>
  <c r="AA328" i="2" s="1"/>
  <c r="AE328" i="2" s="1"/>
  <c r="AH334" i="2"/>
  <c r="AA334" i="2" s="1"/>
  <c r="AE334" i="2" s="1"/>
  <c r="AH339" i="2"/>
  <c r="AA339" i="2" s="1"/>
  <c r="AE339" i="2" s="1"/>
  <c r="AH345" i="2"/>
  <c r="AA345" i="2" s="1"/>
  <c r="AE345" i="2" s="1"/>
  <c r="AH354" i="2"/>
  <c r="AA354" i="2" s="1"/>
  <c r="AE354" i="2" s="1"/>
  <c r="AH360" i="2"/>
  <c r="AA360" i="2" s="1"/>
  <c r="AE360" i="2" s="1"/>
  <c r="AH297" i="2"/>
  <c r="AA297" i="2" s="1"/>
  <c r="AE297" i="2" s="1"/>
  <c r="AH379" i="2"/>
  <c r="AA379" i="2" s="1"/>
  <c r="AE379" i="2" s="1"/>
  <c r="AH415" i="2"/>
  <c r="AA415" i="2" s="1"/>
  <c r="AE415" i="2" s="1"/>
  <c r="AH424" i="2"/>
  <c r="AA424" i="2" s="1"/>
  <c r="AE424" i="2" s="1"/>
  <c r="AH432" i="2"/>
  <c r="AA432" i="2" s="1"/>
  <c r="AE432" i="2" s="1"/>
  <c r="AH439" i="2"/>
  <c r="AA439" i="2" s="1"/>
  <c r="AE439" i="2" s="1"/>
  <c r="AH444" i="2"/>
  <c r="AA444" i="2" s="1"/>
  <c r="AE444" i="2" s="1"/>
  <c r="AH449" i="2"/>
  <c r="AA449" i="2" s="1"/>
  <c r="AE449" i="2" s="1"/>
  <c r="AH458" i="2"/>
  <c r="AA458" i="2" s="1"/>
  <c r="AE458" i="2" s="1"/>
  <c r="AH463" i="2"/>
  <c r="AA463" i="2" s="1"/>
  <c r="AE463" i="2" s="1"/>
  <c r="AH483" i="2"/>
  <c r="AA483" i="2" s="1"/>
  <c r="AE483" i="2" s="1"/>
  <c r="AH503" i="2"/>
  <c r="AA503" i="2" s="1"/>
  <c r="AE503" i="2" s="1"/>
  <c r="AH510" i="2"/>
  <c r="AA510" i="2" s="1"/>
  <c r="AE510" i="2" s="1"/>
  <c r="AH515" i="2"/>
  <c r="AA515" i="2" s="1"/>
  <c r="AE515" i="2" s="1"/>
  <c r="AH519" i="2"/>
  <c r="AA519" i="2" s="1"/>
  <c r="AE519" i="2" s="1"/>
  <c r="AH209" i="2"/>
  <c r="AH373" i="2"/>
  <c r="AA373" i="2" s="1"/>
  <c r="AE373" i="2" s="1"/>
  <c r="AH1016" i="2"/>
  <c r="AA1016" i="2" s="1"/>
  <c r="AE1016" i="2" s="1"/>
  <c r="AH245" i="2"/>
  <c r="AH92" i="2"/>
  <c r="AH895" i="2"/>
  <c r="AA895" i="2" s="1"/>
  <c r="AE895" i="2" s="1"/>
  <c r="AH167" i="2"/>
  <c r="AH177" i="2"/>
  <c r="AH653" i="2"/>
  <c r="AA653" i="2" s="1"/>
  <c r="AE653" i="2" s="1"/>
  <c r="AC48" i="3"/>
  <c r="J96" i="3"/>
  <c r="AC96" i="3"/>
  <c r="G208" i="3"/>
  <c r="Z208" i="3"/>
  <c r="G194" i="3"/>
  <c r="Z194" i="3"/>
  <c r="G252" i="3"/>
  <c r="Z252" i="3"/>
  <c r="K245" i="3"/>
  <c r="AC245" i="3"/>
  <c r="Z86" i="3"/>
  <c r="G86" i="3"/>
  <c r="G79" i="3"/>
  <c r="Z79" i="3"/>
  <c r="Z99" i="3"/>
  <c r="K196" i="3"/>
  <c r="Z106" i="3"/>
  <c r="G106" i="3"/>
  <c r="Z253" i="3"/>
  <c r="G253" i="3"/>
  <c r="G227" i="3"/>
  <c r="Z227" i="3"/>
  <c r="G181" i="3"/>
  <c r="Z181" i="3"/>
  <c r="AC25" i="3"/>
  <c r="K112" i="3"/>
  <c r="AC112" i="3"/>
  <c r="G232" i="3"/>
  <c r="G219" i="3"/>
  <c r="Z219" i="3"/>
  <c r="G213" i="3"/>
  <c r="Z213" i="3"/>
  <c r="G186" i="3"/>
  <c r="Z186" i="3"/>
  <c r="G237" i="3"/>
  <c r="Z237" i="3"/>
  <c r="G224" i="3"/>
  <c r="Z224" i="3"/>
  <c r="G218" i="3"/>
  <c r="Z218" i="3"/>
  <c r="G199" i="3"/>
  <c r="Z199" i="3"/>
  <c r="G192" i="3"/>
  <c r="Z192" i="3"/>
  <c r="G178" i="3"/>
  <c r="Z178" i="3"/>
  <c r="Z151" i="3"/>
  <c r="G151" i="3"/>
  <c r="AC110" i="3"/>
  <c r="J110" i="3"/>
  <c r="J90" i="3"/>
  <c r="AC90" i="3"/>
  <c r="G243" i="3"/>
  <c r="Z243" i="3"/>
  <c r="G223" i="3"/>
  <c r="Z223" i="3"/>
  <c r="K191" i="3"/>
  <c r="AC191" i="3"/>
  <c r="G143" i="3"/>
  <c r="AC143" i="3" s="1"/>
  <c r="Z143" i="3"/>
  <c r="G116" i="3"/>
  <c r="Z96" i="3"/>
  <c r="J77" i="3"/>
  <c r="AC77" i="3"/>
  <c r="G242" i="3"/>
  <c r="Z242" i="3"/>
  <c r="G236" i="3"/>
  <c r="Z236" i="3"/>
  <c r="G204" i="3"/>
  <c r="Z204" i="3"/>
  <c r="G197" i="3"/>
  <c r="Z197" i="3"/>
  <c r="G88" i="3"/>
  <c r="G84" i="3"/>
  <c r="Z84" i="3"/>
  <c r="G248" i="3"/>
  <c r="Z229" i="3"/>
  <c r="G229" i="3"/>
  <c r="G183" i="3"/>
  <c r="Z183" i="3"/>
  <c r="AB15" i="3"/>
  <c r="AU236" i="3" s="1"/>
  <c r="AT236" i="3" s="1"/>
  <c r="AS236" i="3" s="1"/>
  <c r="AR236" i="3" s="1"/>
  <c r="AQ236" i="3" s="1"/>
  <c r="AP236" i="3" s="1"/>
  <c r="AO236" i="3" s="1"/>
  <c r="AN236" i="3" s="1"/>
  <c r="AM236" i="3" s="1"/>
  <c r="AL236" i="3" s="1"/>
  <c r="I127" i="3"/>
  <c r="Z114" i="3"/>
  <c r="J39" i="3"/>
  <c r="AC39" i="3"/>
  <c r="G247" i="3"/>
  <c r="Z247" i="3"/>
  <c r="G228" i="3"/>
  <c r="Z228" i="3"/>
  <c r="G202" i="3"/>
  <c r="Z202" i="3"/>
  <c r="Z134" i="3"/>
  <c r="AY4" i="3"/>
  <c r="Z175" i="3"/>
  <c r="G175" i="3"/>
  <c r="G148" i="3"/>
  <c r="Z148" i="3"/>
  <c r="AU174" i="3"/>
  <c r="G174" i="3"/>
  <c r="Z174" i="3"/>
  <c r="Z156" i="3"/>
  <c r="G156" i="3"/>
  <c r="G172" i="3"/>
  <c r="Z172" i="3"/>
  <c r="AU172" i="3"/>
  <c r="G145" i="3"/>
  <c r="Z145" i="3"/>
  <c r="AU145" i="3"/>
  <c r="K134" i="3"/>
  <c r="AC134" i="3"/>
  <c r="AC171" i="3"/>
  <c r="K171" i="3"/>
  <c r="Z166" i="3"/>
  <c r="G166" i="3"/>
  <c r="K161" i="3"/>
  <c r="AC161" i="3"/>
  <c r="K150" i="3"/>
  <c r="AC150" i="3"/>
  <c r="K133" i="3"/>
  <c r="AC133" i="3"/>
  <c r="K160" i="3"/>
  <c r="AC160" i="3"/>
  <c r="K159" i="3"/>
  <c r="AC159" i="3"/>
  <c r="G158" i="3"/>
  <c r="Z158" i="3"/>
  <c r="AU158" i="3"/>
  <c r="K152" i="3"/>
  <c r="AC152" i="3"/>
  <c r="G126" i="3"/>
  <c r="AU104" i="3"/>
  <c r="G104" i="3"/>
  <c r="G28" i="3"/>
  <c r="Z28" i="3"/>
  <c r="AU28" i="3"/>
  <c r="G140" i="3"/>
  <c r="Z125" i="3"/>
  <c r="G125" i="3"/>
  <c r="G111" i="3"/>
  <c r="Z111" i="3"/>
  <c r="AU111" i="3"/>
  <c r="G68" i="3"/>
  <c r="Z68" i="3"/>
  <c r="AU68" i="3"/>
  <c r="AU49" i="3"/>
  <c r="G49" i="3"/>
  <c r="G124" i="3"/>
  <c r="Z124" i="3"/>
  <c r="G91" i="3"/>
  <c r="Z91" i="3"/>
  <c r="AU150" i="3"/>
  <c r="Z133" i="3"/>
  <c r="AU82" i="3"/>
  <c r="G82" i="3"/>
  <c r="Z53" i="3"/>
  <c r="Z27" i="3"/>
  <c r="G27" i="3"/>
  <c r="Z150" i="3"/>
  <c r="Z142" i="3"/>
  <c r="AU142" i="3"/>
  <c r="G142" i="3"/>
  <c r="G122" i="3"/>
  <c r="Z122" i="3"/>
  <c r="AU122" i="3"/>
  <c r="Z102" i="3"/>
  <c r="G102" i="3"/>
  <c r="G59" i="3"/>
  <c r="Z59" i="3"/>
  <c r="AU59" i="3"/>
  <c r="Z164" i="3"/>
  <c r="G109" i="3"/>
  <c r="AU109" i="3"/>
  <c r="Z109" i="3"/>
  <c r="G94" i="3"/>
  <c r="AU94" i="3"/>
  <c r="AU76" i="3"/>
  <c r="Z76" i="3"/>
  <c r="G131" i="3"/>
  <c r="Z131" i="3"/>
  <c r="AU131" i="3"/>
  <c r="Z120" i="3"/>
  <c r="G120" i="3"/>
  <c r="Z101" i="3"/>
  <c r="G101" i="3"/>
  <c r="AU63" i="3"/>
  <c r="Z63" i="3"/>
  <c r="G47" i="3"/>
  <c r="Z47" i="3"/>
  <c r="Z29" i="3"/>
  <c r="G29" i="3"/>
  <c r="AU66" i="3"/>
  <c r="G66" i="3"/>
  <c r="Z88" i="3"/>
  <c r="G99" i="3"/>
  <c r="AU70" i="3"/>
  <c r="AD261" i="2"/>
  <c r="AE261" i="2"/>
  <c r="AE278" i="2"/>
  <c r="AD278" i="2"/>
  <c r="AE285" i="2"/>
  <c r="AD285" i="2"/>
  <c r="AD262" i="2"/>
  <c r="AA276" i="2"/>
  <c r="AB276" i="2"/>
  <c r="AB257" i="2"/>
  <c r="AA257" i="2"/>
  <c r="AA289" i="2"/>
  <c r="AB289" i="2"/>
  <c r="AD87" i="2"/>
  <c r="AD84" i="2"/>
  <c r="AB77" i="2"/>
  <c r="AA77" i="2"/>
  <c r="AB278" i="2"/>
  <c r="AE145" i="2"/>
  <c r="AD151" i="2"/>
  <c r="AE151" i="2"/>
  <c r="AB64" i="2"/>
  <c r="AA64" i="2"/>
  <c r="AE296" i="2"/>
  <c r="AB285" i="2"/>
  <c r="AA272" i="2"/>
  <c r="AA294" i="2"/>
  <c r="AD184" i="2"/>
  <c r="AE184" i="2"/>
  <c r="AE68" i="2"/>
  <c r="AD68" i="2"/>
  <c r="AA82" i="2"/>
  <c r="AB82" i="2"/>
  <c r="AB21" i="2"/>
  <c r="AA21" i="2"/>
  <c r="AE188" i="2"/>
  <c r="AD188" i="2"/>
  <c r="AE37" i="2"/>
  <c r="AD37" i="2"/>
  <c r="AA116" i="2"/>
  <c r="AB116" i="2"/>
  <c r="AD286" i="2"/>
  <c r="AE259" i="2"/>
  <c r="AD259" i="2"/>
  <c r="AD117" i="2"/>
  <c r="AE117" i="2"/>
  <c r="AE275" i="2"/>
  <c r="AA264" i="2"/>
  <c r="AB258" i="2"/>
  <c r="AA258" i="2"/>
  <c r="AE274" i="2"/>
  <c r="AE282" i="2"/>
  <c r="AE288" i="2"/>
  <c r="AD288" i="2"/>
  <c r="AA280" i="2"/>
  <c r="AE94" i="2"/>
  <c r="AD269" i="2"/>
  <c r="AE185" i="2"/>
  <c r="AE118" i="2"/>
  <c r="AA38" i="2"/>
  <c r="AB38" i="2"/>
  <c r="AB296" i="2"/>
  <c r="AA66" i="2"/>
  <c r="AB127" i="2"/>
  <c r="AA127" i="2"/>
  <c r="AE31" i="2"/>
  <c r="AB158" i="2"/>
  <c r="AA158" i="2"/>
  <c r="AB54" i="2"/>
  <c r="AA54" i="2"/>
  <c r="AE114" i="2"/>
  <c r="AA107" i="2"/>
  <c r="AB107" i="2"/>
  <c r="AA75" i="2"/>
  <c r="AB114" i="2"/>
  <c r="AH111" i="2"/>
  <c r="AH559" i="2"/>
  <c r="AA559" i="2" s="1"/>
  <c r="AE559" i="2" s="1"/>
  <c r="AH569" i="2"/>
  <c r="AA569" i="2" s="1"/>
  <c r="AE569" i="2" s="1"/>
  <c r="AH915" i="2"/>
  <c r="AA915" i="2" s="1"/>
  <c r="AE915" i="2" s="1"/>
  <c r="AH754" i="2"/>
  <c r="AA754" i="2" s="1"/>
  <c r="AE754" i="2" s="1"/>
  <c r="AH388" i="2"/>
  <c r="AA388" i="2" s="1"/>
  <c r="AE388" i="2" s="1"/>
  <c r="AH834" i="2"/>
  <c r="AA834" i="2" s="1"/>
  <c r="AE834" i="2" s="1"/>
  <c r="AZ12" i="2"/>
  <c r="AX12" i="2" s="1"/>
  <c r="AH482" i="2"/>
  <c r="AA482" i="2" s="1"/>
  <c r="AE482" i="2" s="1"/>
  <c r="AH1943" i="2"/>
  <c r="AA1943" i="2" s="1"/>
  <c r="AE1943" i="2" s="1"/>
  <c r="AH91" i="2"/>
  <c r="AH469" i="2"/>
  <c r="AA469" i="2" s="1"/>
  <c r="AE469" i="2" s="1"/>
  <c r="AH664" i="2"/>
  <c r="AA664" i="2" s="1"/>
  <c r="AE664" i="2" s="1"/>
  <c r="AH646" i="2"/>
  <c r="AA646" i="2" s="1"/>
  <c r="AE646" i="2" s="1"/>
  <c r="AH1054" i="2"/>
  <c r="AA1054" i="2" s="1"/>
  <c r="AE1054" i="2" s="1"/>
  <c r="AH376" i="2"/>
  <c r="AA376" i="2" s="1"/>
  <c r="AE376" i="2" s="1"/>
  <c r="AH656" i="2"/>
  <c r="AA656" i="2" s="1"/>
  <c r="AE656" i="2" s="1"/>
  <c r="AH1255" i="2"/>
  <c r="AA1255" i="2" s="1"/>
  <c r="AE1255" i="2" s="1"/>
  <c r="AH477" i="2"/>
  <c r="AA477" i="2" s="1"/>
  <c r="AE477" i="2" s="1"/>
  <c r="AH805" i="2"/>
  <c r="AA805" i="2" s="1"/>
  <c r="AE805" i="2" s="1"/>
  <c r="AH372" i="2"/>
  <c r="AA372" i="2" s="1"/>
  <c r="AE372" i="2" s="1"/>
  <c r="AH795" i="2"/>
  <c r="AA795" i="2" s="1"/>
  <c r="AE795" i="2" s="1"/>
  <c r="AH1371" i="2"/>
  <c r="AA1371" i="2" s="1"/>
  <c r="AE1371" i="2" s="1"/>
  <c r="AH940" i="2"/>
  <c r="AA940" i="2" s="1"/>
  <c r="AE940" i="2" s="1"/>
  <c r="AH80" i="2"/>
  <c r="AH212" i="2"/>
  <c r="AH450" i="2"/>
  <c r="AA450" i="2" s="1"/>
  <c r="AE450" i="2" s="1"/>
  <c r="AH706" i="2"/>
  <c r="AA706" i="2" s="1"/>
  <c r="AE706" i="2" s="1"/>
  <c r="AH1937" i="2"/>
  <c r="AA1937" i="2" s="1"/>
  <c r="AE1937" i="2" s="1"/>
  <c r="AH495" i="2"/>
  <c r="AA495" i="2" s="1"/>
  <c r="AE495" i="2" s="1"/>
  <c r="AH438" i="2"/>
  <c r="AA438" i="2" s="1"/>
  <c r="AE438" i="2" s="1"/>
  <c r="AH1838" i="2"/>
  <c r="AA1838" i="2" s="1"/>
  <c r="AE1838" i="2" s="1"/>
  <c r="AH1256" i="2"/>
  <c r="AA1256" i="2" s="1"/>
  <c r="AE1256" i="2" s="1"/>
  <c r="AH164" i="2"/>
  <c r="AH418" i="2"/>
  <c r="AA418" i="2" s="1"/>
  <c r="AE418" i="2" s="1"/>
  <c r="AH762" i="2"/>
  <c r="AA762" i="2" s="1"/>
  <c r="AE762" i="2" s="1"/>
  <c r="AH1851" i="2"/>
  <c r="AA1851" i="2" s="1"/>
  <c r="AE1851" i="2" s="1"/>
  <c r="AH313" i="2"/>
  <c r="AA313" i="2" s="1"/>
  <c r="AE313" i="2" s="1"/>
  <c r="AH79" i="2"/>
  <c r="AH236" i="2"/>
  <c r="AH575" i="2"/>
  <c r="AA575" i="2" s="1"/>
  <c r="AE575" i="2" s="1"/>
  <c r="AH799" i="2"/>
  <c r="AA799" i="2" s="1"/>
  <c r="AE799" i="2" s="1"/>
  <c r="AH526" i="2"/>
  <c r="AA526" i="2" s="1"/>
  <c r="AE526" i="2" s="1"/>
  <c r="AH807" i="2"/>
  <c r="AA807" i="2" s="1"/>
  <c r="AE807" i="2" s="1"/>
  <c r="AH809" i="2"/>
  <c r="AA809" i="2" s="1"/>
  <c r="AE809" i="2" s="1"/>
  <c r="AH394" i="2"/>
  <c r="AA394" i="2" s="1"/>
  <c r="AE394" i="2" s="1"/>
  <c r="AH687" i="2"/>
  <c r="AA687" i="2" s="1"/>
  <c r="AE687" i="2" s="1"/>
  <c r="AZ52" i="2"/>
  <c r="AX52" i="2" s="1"/>
  <c r="AH73" i="2"/>
  <c r="AH267" i="2"/>
  <c r="AH801" i="2"/>
  <c r="AA801" i="2" s="1"/>
  <c r="AE801" i="2" s="1"/>
  <c r="AH251" i="2"/>
  <c r="AH298" i="2"/>
  <c r="AA298" i="2" s="1"/>
  <c r="AE298" i="2" s="1"/>
  <c r="AH773" i="2"/>
  <c r="AA773" i="2" s="1"/>
  <c r="AE773" i="2" s="1"/>
  <c r="AH1248" i="2"/>
  <c r="AA1248" i="2" s="1"/>
  <c r="AE1248" i="2" s="1"/>
  <c r="AH1437" i="2"/>
  <c r="AA1437" i="2" s="1"/>
  <c r="AE1437" i="2" s="1"/>
  <c r="AH248" i="2"/>
  <c r="AH525" i="2"/>
  <c r="AA525" i="2" s="1"/>
  <c r="AE525" i="2" s="1"/>
  <c r="AH1315" i="2"/>
  <c r="AA1315" i="2" s="1"/>
  <c r="AE1315" i="2" s="1"/>
  <c r="AH83" i="2"/>
  <c r="AH864" i="2"/>
  <c r="AA864" i="2" s="1"/>
  <c r="AE864" i="2" s="1"/>
  <c r="AH766" i="2"/>
  <c r="AA766" i="2" s="1"/>
  <c r="AE766" i="2" s="1"/>
  <c r="AH1598" i="2"/>
  <c r="AA1598" i="2" s="1"/>
  <c r="AE1598" i="2" s="1"/>
  <c r="AH422" i="2"/>
  <c r="AA422" i="2" s="1"/>
  <c r="AE422" i="2" s="1"/>
  <c r="AH670" i="2"/>
  <c r="AA670" i="2" s="1"/>
  <c r="AE670" i="2" s="1"/>
  <c r="AH1760" i="2"/>
  <c r="AA1760" i="2" s="1"/>
  <c r="AE1760" i="2" s="1"/>
  <c r="AH431" i="2"/>
  <c r="AA431" i="2" s="1"/>
  <c r="AE431" i="2" s="1"/>
  <c r="AH816" i="2"/>
  <c r="AA816" i="2" s="1"/>
  <c r="AE816" i="2" s="1"/>
  <c r="AH1667" i="2"/>
  <c r="AA1667" i="2" s="1"/>
  <c r="AE1667" i="2" s="1"/>
  <c r="AH662" i="2"/>
  <c r="AA662" i="2" s="1"/>
  <c r="AE662" i="2" s="1"/>
  <c r="AH720" i="2"/>
  <c r="AA720" i="2" s="1"/>
  <c r="AE720" i="2" s="1"/>
  <c r="AH534" i="2"/>
  <c r="AA534" i="2" s="1"/>
  <c r="AE534" i="2" s="1"/>
  <c r="AH963" i="2"/>
  <c r="AA963" i="2" s="1"/>
  <c r="AE963" i="2" s="1"/>
  <c r="AH1249" i="2"/>
  <c r="AA1249" i="2" s="1"/>
  <c r="AE1249" i="2" s="1"/>
  <c r="AH1270" i="2"/>
  <c r="AA1270" i="2" s="1"/>
  <c r="AE1270" i="2" s="1"/>
  <c r="AH295" i="2"/>
  <c r="C12" i="1"/>
  <c r="C12" i="3"/>
  <c r="C12" i="2"/>
  <c r="C11" i="3"/>
  <c r="K320" i="3" l="1"/>
  <c r="AU47" i="3"/>
  <c r="AU53" i="3"/>
  <c r="K143" i="3"/>
  <c r="AU156" i="3"/>
  <c r="AU175" i="3"/>
  <c r="AU279" i="3"/>
  <c r="AU295" i="3"/>
  <c r="AU310" i="3"/>
  <c r="AU282" i="3"/>
  <c r="K138" i="3"/>
  <c r="AU302" i="3"/>
  <c r="AT302" i="3" s="1"/>
  <c r="AS302" i="3" s="1"/>
  <c r="AR302" i="3" s="1"/>
  <c r="AQ302" i="3" s="1"/>
  <c r="AP302" i="3" s="1"/>
  <c r="AO302" i="3" s="1"/>
  <c r="AN302" i="3" s="1"/>
  <c r="AM302" i="3" s="1"/>
  <c r="AL302" i="3" s="1"/>
  <c r="AK302" i="3" s="1"/>
  <c r="AU286" i="3"/>
  <c r="AU266" i="3"/>
  <c r="AT266" i="3" s="1"/>
  <c r="AU263" i="3"/>
  <c r="AU305" i="3"/>
  <c r="AU262" i="3"/>
  <c r="AU306" i="3"/>
  <c r="AU311" i="3"/>
  <c r="AS312" i="3"/>
  <c r="AR312" i="3" s="1"/>
  <c r="AQ312" i="3" s="1"/>
  <c r="AP312" i="3" s="1"/>
  <c r="AO312" i="3" s="1"/>
  <c r="AN312" i="3" s="1"/>
  <c r="AM312" i="3" s="1"/>
  <c r="AL312" i="3" s="1"/>
  <c r="AU323" i="3"/>
  <c r="AU285" i="3"/>
  <c r="AT285" i="3" s="1"/>
  <c r="AS285" i="3" s="1"/>
  <c r="AR285" i="3" s="1"/>
  <c r="AQ285" i="3" s="1"/>
  <c r="AP285" i="3" s="1"/>
  <c r="AO285" i="3" s="1"/>
  <c r="AN285" i="3" s="1"/>
  <c r="AM285" i="3" s="1"/>
  <c r="AL285" i="3" s="1"/>
  <c r="AI285" i="3" s="1"/>
  <c r="AU288" i="3"/>
  <c r="AT288" i="3" s="1"/>
  <c r="AS288" i="3" s="1"/>
  <c r="AR288" i="3" s="1"/>
  <c r="AQ288" i="3" s="1"/>
  <c r="AP288" i="3" s="1"/>
  <c r="AO288" i="3" s="1"/>
  <c r="AN288" i="3" s="1"/>
  <c r="AM288" i="3" s="1"/>
  <c r="AL288" i="3" s="1"/>
  <c r="AU303" i="3"/>
  <c r="AU268" i="3"/>
  <c r="AU280" i="3"/>
  <c r="AU269" i="3"/>
  <c r="AU278" i="3"/>
  <c r="AU271" i="3"/>
  <c r="AU301" i="3"/>
  <c r="AT301" i="3" s="1"/>
  <c r="AT316" i="3"/>
  <c r="AS316" i="3" s="1"/>
  <c r="AR316" i="3" s="1"/>
  <c r="AQ316" i="3" s="1"/>
  <c r="AP316" i="3" s="1"/>
  <c r="AO316" i="3" s="1"/>
  <c r="AN316" i="3" s="1"/>
  <c r="AM316" i="3" s="1"/>
  <c r="AL316" i="3" s="1"/>
  <c r="AC317" i="3"/>
  <c r="AU333" i="3"/>
  <c r="AU325" i="3"/>
  <c r="AU328" i="3"/>
  <c r="AU330" i="3"/>
  <c r="AU292" i="3"/>
  <c r="AU308" i="3"/>
  <c r="AT308" i="3" s="1"/>
  <c r="AS308" i="3" s="1"/>
  <c r="AR308" i="3" s="1"/>
  <c r="AQ308" i="3" s="1"/>
  <c r="AP308" i="3" s="1"/>
  <c r="AO308" i="3" s="1"/>
  <c r="AN308" i="3" s="1"/>
  <c r="AM308" i="3" s="1"/>
  <c r="AL308" i="3" s="1"/>
  <c r="AU275" i="3"/>
  <c r="AT275" i="3" s="1"/>
  <c r="AS275" i="3" s="1"/>
  <c r="AR275" i="3" s="1"/>
  <c r="AQ275" i="3" s="1"/>
  <c r="AP275" i="3" s="1"/>
  <c r="AO275" i="3" s="1"/>
  <c r="AN275" i="3" s="1"/>
  <c r="AM275" i="3" s="1"/>
  <c r="AL275" i="3" s="1"/>
  <c r="AU284" i="3"/>
  <c r="AU317" i="3"/>
  <c r="AU309" i="3"/>
  <c r="AU290" i="3"/>
  <c r="AU314" i="3"/>
  <c r="AU296" i="3"/>
  <c r="AT296" i="3" s="1"/>
  <c r="AS296" i="3" s="1"/>
  <c r="AR296" i="3" s="1"/>
  <c r="AQ296" i="3" s="1"/>
  <c r="AP296" i="3" s="1"/>
  <c r="AO296" i="3" s="1"/>
  <c r="AN296" i="3" s="1"/>
  <c r="AM296" i="3" s="1"/>
  <c r="AL296" i="3" s="1"/>
  <c r="AI296" i="3" s="1"/>
  <c r="AU324" i="3"/>
  <c r="AU304" i="3"/>
  <c r="AT304" i="3" s="1"/>
  <c r="AS304" i="3" s="1"/>
  <c r="AR304" i="3" s="1"/>
  <c r="AQ304" i="3" s="1"/>
  <c r="AP304" i="3" s="1"/>
  <c r="AO304" i="3" s="1"/>
  <c r="AN304" i="3" s="1"/>
  <c r="AM304" i="3" s="1"/>
  <c r="AL304" i="3" s="1"/>
  <c r="AU332" i="3"/>
  <c r="AT332" i="3" s="1"/>
  <c r="AS332" i="3" s="1"/>
  <c r="AR332" i="3" s="1"/>
  <c r="AQ332" i="3" s="1"/>
  <c r="AP332" i="3" s="1"/>
  <c r="AO332" i="3" s="1"/>
  <c r="AN332" i="3" s="1"/>
  <c r="AM332" i="3" s="1"/>
  <c r="AL332" i="3" s="1"/>
  <c r="AU327" i="3"/>
  <c r="AU281" i="3"/>
  <c r="AU283" i="3"/>
  <c r="AU321" i="3"/>
  <c r="AU299" i="3"/>
  <c r="AT299" i="3" s="1"/>
  <c r="AS299" i="3" s="1"/>
  <c r="AR299" i="3" s="1"/>
  <c r="AQ299" i="3" s="1"/>
  <c r="AP299" i="3" s="1"/>
  <c r="AO299" i="3" s="1"/>
  <c r="AN299" i="3" s="1"/>
  <c r="AM299" i="3" s="1"/>
  <c r="AL299" i="3" s="1"/>
  <c r="AU315" i="3"/>
  <c r="AU289" i="3"/>
  <c r="AT289" i="3" s="1"/>
  <c r="AS289" i="3" s="1"/>
  <c r="AR289" i="3" s="1"/>
  <c r="AQ289" i="3" s="1"/>
  <c r="AP289" i="3" s="1"/>
  <c r="AO289" i="3" s="1"/>
  <c r="AN289" i="3" s="1"/>
  <c r="AM289" i="3" s="1"/>
  <c r="AL289" i="3" s="1"/>
  <c r="AU261" i="3"/>
  <c r="AT261" i="3" s="1"/>
  <c r="AS261" i="3" s="1"/>
  <c r="AR261" i="3" s="1"/>
  <c r="AQ261" i="3" s="1"/>
  <c r="AP261" i="3" s="1"/>
  <c r="AO261" i="3" s="1"/>
  <c r="AN261" i="3" s="1"/>
  <c r="AM261" i="3" s="1"/>
  <c r="AL261" i="3" s="1"/>
  <c r="AU274" i="3"/>
  <c r="AU260" i="3"/>
  <c r="AU272" i="3"/>
  <c r="AS272" i="3" s="1"/>
  <c r="AR272" i="3" s="1"/>
  <c r="AQ272" i="3" s="1"/>
  <c r="AP272" i="3" s="1"/>
  <c r="AO272" i="3" s="1"/>
  <c r="AN272" i="3" s="1"/>
  <c r="AM272" i="3" s="1"/>
  <c r="AL272" i="3" s="1"/>
  <c r="AU331" i="3"/>
  <c r="AU298" i="3"/>
  <c r="AS298" i="3" s="1"/>
  <c r="AR298" i="3" s="1"/>
  <c r="AQ298" i="3" s="1"/>
  <c r="AP298" i="3" s="1"/>
  <c r="AO298" i="3" s="1"/>
  <c r="AN298" i="3" s="1"/>
  <c r="AM298" i="3" s="1"/>
  <c r="AL298" i="3" s="1"/>
  <c r="AU307" i="3"/>
  <c r="AU329" i="3"/>
  <c r="AU320" i="3"/>
  <c r="AT320" i="3" s="1"/>
  <c r="AS320" i="3" s="1"/>
  <c r="AR320" i="3" s="1"/>
  <c r="AQ320" i="3" s="1"/>
  <c r="AP320" i="3" s="1"/>
  <c r="AO320" i="3" s="1"/>
  <c r="AN320" i="3" s="1"/>
  <c r="AM320" i="3" s="1"/>
  <c r="AL320" i="3" s="1"/>
  <c r="AU294" i="3"/>
  <c r="AU313" i="3"/>
  <c r="AT313" i="3" s="1"/>
  <c r="AS313" i="3" s="1"/>
  <c r="AR313" i="3" s="1"/>
  <c r="AQ313" i="3" s="1"/>
  <c r="AP313" i="3" s="1"/>
  <c r="AO313" i="3" s="1"/>
  <c r="AN313" i="3" s="1"/>
  <c r="AM313" i="3" s="1"/>
  <c r="AL313" i="3" s="1"/>
  <c r="AK313" i="3" s="1"/>
  <c r="AU291" i="3"/>
  <c r="AU287" i="3"/>
  <c r="AU270" i="3"/>
  <c r="AT270" i="3" s="1"/>
  <c r="AS270" i="3" s="1"/>
  <c r="AR270" i="3" s="1"/>
  <c r="AQ270" i="3" s="1"/>
  <c r="AP270" i="3" s="1"/>
  <c r="AO270" i="3" s="1"/>
  <c r="AN270" i="3" s="1"/>
  <c r="AM270" i="3" s="1"/>
  <c r="AL270" i="3" s="1"/>
  <c r="AU265" i="3"/>
  <c r="AU293" i="3"/>
  <c r="AU319" i="3"/>
  <c r="AU277" i="3"/>
  <c r="K331" i="3"/>
  <c r="AU326" i="3"/>
  <c r="AU318" i="3"/>
  <c r="AU138" i="3"/>
  <c r="AU259" i="3"/>
  <c r="AT259" i="3" s="1"/>
  <c r="AS259" i="3" s="1"/>
  <c r="AR259" i="3" s="1"/>
  <c r="AQ259" i="3" s="1"/>
  <c r="AP259" i="3" s="1"/>
  <c r="AO259" i="3" s="1"/>
  <c r="AN259" i="3" s="1"/>
  <c r="AM259" i="3" s="1"/>
  <c r="AL259" i="3" s="1"/>
  <c r="AJ259" i="3" s="1"/>
  <c r="K167" i="3"/>
  <c r="AC167" i="3"/>
  <c r="AI302" i="3"/>
  <c r="AJ302" i="3"/>
  <c r="AC288" i="3"/>
  <c r="AC21" i="3"/>
  <c r="K316" i="3"/>
  <c r="AC316" i="3"/>
  <c r="AC71" i="3"/>
  <c r="J71" i="3"/>
  <c r="O138" i="3"/>
  <c r="O260" i="3"/>
  <c r="O264" i="3"/>
  <c r="O268" i="3"/>
  <c r="O272" i="3"/>
  <c r="O276" i="3"/>
  <c r="O280" i="3"/>
  <c r="O284" i="3"/>
  <c r="O261" i="3"/>
  <c r="O265" i="3"/>
  <c r="O269" i="3"/>
  <c r="O273" i="3"/>
  <c r="O277" i="3"/>
  <c r="O281" i="3"/>
  <c r="O285" i="3"/>
  <c r="O258" i="3"/>
  <c r="O262" i="3"/>
  <c r="O266" i="3"/>
  <c r="O270" i="3"/>
  <c r="O267" i="3"/>
  <c r="O282" i="3"/>
  <c r="O263" i="3"/>
  <c r="O275" i="3"/>
  <c r="O290" i="3"/>
  <c r="O294" i="3"/>
  <c r="O283" i="3"/>
  <c r="O259" i="3"/>
  <c r="O279" i="3"/>
  <c r="O291" i="3"/>
  <c r="O296" i="3"/>
  <c r="O298" i="3"/>
  <c r="O286" i="3"/>
  <c r="O306" i="3"/>
  <c r="O310" i="3"/>
  <c r="O287" i="3"/>
  <c r="O292" i="3"/>
  <c r="O288" i="3"/>
  <c r="O295" i="3"/>
  <c r="O299" i="3"/>
  <c r="O300" i="3"/>
  <c r="O297" i="3"/>
  <c r="O313" i="3"/>
  <c r="O314" i="3"/>
  <c r="O318" i="3"/>
  <c r="O322" i="3"/>
  <c r="O274" i="3"/>
  <c r="O304" i="3"/>
  <c r="O301" i="3"/>
  <c r="O317" i="3"/>
  <c r="O319" i="3"/>
  <c r="O330" i="3"/>
  <c r="O331" i="3"/>
  <c r="O305" i="3"/>
  <c r="O321" i="3"/>
  <c r="O323" i="3"/>
  <c r="O329" i="3"/>
  <c r="O332" i="3"/>
  <c r="O278" i="3"/>
  <c r="O302" i="3"/>
  <c r="O328" i="3"/>
  <c r="O308" i="3"/>
  <c r="O271" i="3"/>
  <c r="O293" i="3"/>
  <c r="O309" i="3"/>
  <c r="O326" i="3"/>
  <c r="O327" i="3"/>
  <c r="O333" i="3"/>
  <c r="O289" i="3"/>
  <c r="O303" i="3"/>
  <c r="O312" i="3"/>
  <c r="O316" i="3"/>
  <c r="O325" i="3"/>
  <c r="O311" i="3"/>
  <c r="O320" i="3"/>
  <c r="O324" i="3"/>
  <c r="O315" i="3"/>
  <c r="O307" i="3"/>
  <c r="AJ267" i="3"/>
  <c r="AK267" i="3"/>
  <c r="AI267" i="3"/>
  <c r="AH267" i="3" s="1"/>
  <c r="AA267" i="3" s="1"/>
  <c r="AK296" i="3"/>
  <c r="AI289" i="3"/>
  <c r="AJ289" i="3"/>
  <c r="AK289" i="3"/>
  <c r="AK320" i="3"/>
  <c r="AI320" i="3"/>
  <c r="AJ320" i="3"/>
  <c r="AI332" i="3"/>
  <c r="AJ332" i="3"/>
  <c r="AK332" i="3"/>
  <c r="AI297" i="3"/>
  <c r="AJ297" i="3"/>
  <c r="AK297" i="3"/>
  <c r="AJ261" i="3"/>
  <c r="AK261" i="3"/>
  <c r="AI261" i="3"/>
  <c r="AI288" i="3"/>
  <c r="AK288" i="3"/>
  <c r="AJ288" i="3"/>
  <c r="AJ313" i="3"/>
  <c r="AI313" i="3"/>
  <c r="AJ275" i="3"/>
  <c r="AK275" i="3"/>
  <c r="AI275" i="3"/>
  <c r="AK285" i="3"/>
  <c r="AJ312" i="3"/>
  <c r="AI312" i="3"/>
  <c r="AK312" i="3"/>
  <c r="AK259" i="3"/>
  <c r="AI259" i="3"/>
  <c r="AT286" i="3"/>
  <c r="AS286" i="3" s="1"/>
  <c r="AR286" i="3" s="1"/>
  <c r="AQ286" i="3" s="1"/>
  <c r="AP286" i="3" s="1"/>
  <c r="AO286" i="3" s="1"/>
  <c r="AN286" i="3" s="1"/>
  <c r="AM286" i="3" s="1"/>
  <c r="AL286" i="3" s="1"/>
  <c r="AT291" i="3"/>
  <c r="AS291" i="3" s="1"/>
  <c r="AR291" i="3" s="1"/>
  <c r="AQ291" i="3" s="1"/>
  <c r="AP291" i="3" s="1"/>
  <c r="AO291" i="3" s="1"/>
  <c r="AN291" i="3" s="1"/>
  <c r="AM291" i="3" s="1"/>
  <c r="AL291" i="3" s="1"/>
  <c r="AT280" i="3"/>
  <c r="AS280" i="3" s="1"/>
  <c r="AR280" i="3" s="1"/>
  <c r="AQ280" i="3" s="1"/>
  <c r="AP280" i="3" s="1"/>
  <c r="AO280" i="3" s="1"/>
  <c r="AN280" i="3" s="1"/>
  <c r="AM280" i="3" s="1"/>
  <c r="AL280" i="3" s="1"/>
  <c r="AT293" i="3"/>
  <c r="AS293" i="3" s="1"/>
  <c r="AR293" i="3" s="1"/>
  <c r="AQ293" i="3" s="1"/>
  <c r="AP293" i="3" s="1"/>
  <c r="AO293" i="3" s="1"/>
  <c r="AN293" i="3" s="1"/>
  <c r="AM293" i="3" s="1"/>
  <c r="AL293" i="3" s="1"/>
  <c r="AS306" i="3"/>
  <c r="AR306" i="3" s="1"/>
  <c r="AQ306" i="3" s="1"/>
  <c r="AP306" i="3" s="1"/>
  <c r="AO306" i="3" s="1"/>
  <c r="AN306" i="3" s="1"/>
  <c r="AM306" i="3" s="1"/>
  <c r="AL306" i="3" s="1"/>
  <c r="AT306" i="3"/>
  <c r="AC303" i="3"/>
  <c r="K303" i="3"/>
  <c r="AC315" i="3"/>
  <c r="K315" i="3"/>
  <c r="AH302" i="3"/>
  <c r="AA302" i="3" s="1"/>
  <c r="AT314" i="3"/>
  <c r="AS314" i="3" s="1"/>
  <c r="AR314" i="3" s="1"/>
  <c r="AQ314" i="3" s="1"/>
  <c r="AP314" i="3" s="1"/>
  <c r="AO314" i="3" s="1"/>
  <c r="AN314" i="3" s="1"/>
  <c r="AM314" i="3" s="1"/>
  <c r="AL314" i="3" s="1"/>
  <c r="AT268" i="3"/>
  <c r="AS268" i="3" s="1"/>
  <c r="AR268" i="3" s="1"/>
  <c r="AQ268" i="3" s="1"/>
  <c r="AP268" i="3" s="1"/>
  <c r="AO268" i="3" s="1"/>
  <c r="AN268" i="3" s="1"/>
  <c r="AM268" i="3" s="1"/>
  <c r="AL268" i="3" s="1"/>
  <c r="AC272" i="3"/>
  <c r="K272" i="3"/>
  <c r="K306" i="3"/>
  <c r="AC306" i="3"/>
  <c r="AT331" i="3"/>
  <c r="AS331" i="3" s="1"/>
  <c r="AR331" i="3" s="1"/>
  <c r="AQ331" i="3" s="1"/>
  <c r="AP331" i="3" s="1"/>
  <c r="AO331" i="3" s="1"/>
  <c r="AN331" i="3" s="1"/>
  <c r="AM331" i="3" s="1"/>
  <c r="AL331" i="3" s="1"/>
  <c r="K267" i="3"/>
  <c r="AC267" i="3"/>
  <c r="AT265" i="3"/>
  <c r="AS265" i="3" s="1"/>
  <c r="AR265" i="3" s="1"/>
  <c r="AQ265" i="3" s="1"/>
  <c r="AP265" i="3" s="1"/>
  <c r="AO265" i="3" s="1"/>
  <c r="AN265" i="3" s="1"/>
  <c r="AM265" i="3" s="1"/>
  <c r="AL265" i="3" s="1"/>
  <c r="AT272" i="3"/>
  <c r="AT262" i="3"/>
  <c r="AS262" i="3"/>
  <c r="AR262" i="3" s="1"/>
  <c r="AQ262" i="3" s="1"/>
  <c r="AP262" i="3" s="1"/>
  <c r="AO262" i="3" s="1"/>
  <c r="AN262" i="3" s="1"/>
  <c r="AM262" i="3" s="1"/>
  <c r="AL262" i="3" s="1"/>
  <c r="AT309" i="3"/>
  <c r="AS309" i="3" s="1"/>
  <c r="AR309" i="3" s="1"/>
  <c r="AQ309" i="3" s="1"/>
  <c r="AP309" i="3" s="1"/>
  <c r="AO309" i="3" s="1"/>
  <c r="AN309" i="3" s="1"/>
  <c r="AM309" i="3" s="1"/>
  <c r="AL309" i="3" s="1"/>
  <c r="AT311" i="3"/>
  <c r="AS311" i="3" s="1"/>
  <c r="AR311" i="3" s="1"/>
  <c r="AQ311" i="3" s="1"/>
  <c r="AP311" i="3" s="1"/>
  <c r="AO311" i="3" s="1"/>
  <c r="AN311" i="3" s="1"/>
  <c r="AM311" i="3" s="1"/>
  <c r="AL311" i="3" s="1"/>
  <c r="AC282" i="3"/>
  <c r="K282" i="3"/>
  <c r="K330" i="3"/>
  <c r="AC330" i="3"/>
  <c r="AT322" i="3"/>
  <c r="AS322" i="3" s="1"/>
  <c r="AR322" i="3" s="1"/>
  <c r="AQ322" i="3" s="1"/>
  <c r="AP322" i="3" s="1"/>
  <c r="AO322" i="3" s="1"/>
  <c r="AN322" i="3" s="1"/>
  <c r="AM322" i="3" s="1"/>
  <c r="AL322" i="3" s="1"/>
  <c r="K314" i="3"/>
  <c r="AC314" i="3"/>
  <c r="AT283" i="3"/>
  <c r="AS283" i="3" s="1"/>
  <c r="AR283" i="3" s="1"/>
  <c r="AQ283" i="3" s="1"/>
  <c r="AP283" i="3" s="1"/>
  <c r="AO283" i="3" s="1"/>
  <c r="AN283" i="3" s="1"/>
  <c r="AM283" i="3" s="1"/>
  <c r="AL283" i="3" s="1"/>
  <c r="AT315" i="3"/>
  <c r="AS315" i="3" s="1"/>
  <c r="AR315" i="3" s="1"/>
  <c r="AQ315" i="3" s="1"/>
  <c r="AP315" i="3" s="1"/>
  <c r="AO315" i="3" s="1"/>
  <c r="AN315" i="3" s="1"/>
  <c r="AM315" i="3" s="1"/>
  <c r="AL315" i="3" s="1"/>
  <c r="AC274" i="3"/>
  <c r="K274" i="3"/>
  <c r="K275" i="3"/>
  <c r="AC275" i="3"/>
  <c r="AC278" i="3"/>
  <c r="K278" i="3"/>
  <c r="AT321" i="3"/>
  <c r="AS321" i="3" s="1"/>
  <c r="AR321" i="3" s="1"/>
  <c r="AQ321" i="3" s="1"/>
  <c r="AP321" i="3" s="1"/>
  <c r="AO321" i="3" s="1"/>
  <c r="AN321" i="3" s="1"/>
  <c r="AM321" i="3" s="1"/>
  <c r="AL321" i="3" s="1"/>
  <c r="AT271" i="3"/>
  <c r="AS271" i="3" s="1"/>
  <c r="AR271" i="3" s="1"/>
  <c r="AQ271" i="3" s="1"/>
  <c r="AP271" i="3" s="1"/>
  <c r="AO271" i="3" s="1"/>
  <c r="AN271" i="3" s="1"/>
  <c r="AM271" i="3" s="1"/>
  <c r="AL271" i="3" s="1"/>
  <c r="K309" i="3"/>
  <c r="AC309" i="3"/>
  <c r="AT282" i="3"/>
  <c r="AS282" i="3" s="1"/>
  <c r="AR282" i="3" s="1"/>
  <c r="AQ282" i="3" s="1"/>
  <c r="AP282" i="3" s="1"/>
  <c r="AO282" i="3" s="1"/>
  <c r="AN282" i="3" s="1"/>
  <c r="AM282" i="3" s="1"/>
  <c r="AL282" i="3" s="1"/>
  <c r="AC298" i="3"/>
  <c r="K298" i="3"/>
  <c r="K313" i="3"/>
  <c r="AC313" i="3"/>
  <c r="AT326" i="3"/>
  <c r="AS326" i="3" s="1"/>
  <c r="AR326" i="3" s="1"/>
  <c r="AQ326" i="3" s="1"/>
  <c r="AP326" i="3" s="1"/>
  <c r="AO326" i="3" s="1"/>
  <c r="AN326" i="3" s="1"/>
  <c r="AM326" i="3" s="1"/>
  <c r="AL326" i="3" s="1"/>
  <c r="K322" i="3"/>
  <c r="AC322" i="3"/>
  <c r="AC326" i="3"/>
  <c r="AT330" i="3"/>
  <c r="AS330" i="3" s="1"/>
  <c r="AR330" i="3" s="1"/>
  <c r="AQ330" i="3" s="1"/>
  <c r="AP330" i="3" s="1"/>
  <c r="AO330" i="3" s="1"/>
  <c r="AN330" i="3" s="1"/>
  <c r="AM330" i="3" s="1"/>
  <c r="AL330" i="3" s="1"/>
  <c r="AC262" i="3"/>
  <c r="K262" i="3"/>
  <c r="AC258" i="3"/>
  <c r="K258" i="3"/>
  <c r="AT274" i="3"/>
  <c r="AS274" i="3" s="1"/>
  <c r="AR274" i="3" s="1"/>
  <c r="AQ274" i="3" s="1"/>
  <c r="AP274" i="3" s="1"/>
  <c r="AO274" i="3" s="1"/>
  <c r="AN274" i="3" s="1"/>
  <c r="AM274" i="3" s="1"/>
  <c r="AL274" i="3" s="1"/>
  <c r="AT284" i="3"/>
  <c r="AS284" i="3" s="1"/>
  <c r="AR284" i="3" s="1"/>
  <c r="AQ284" i="3" s="1"/>
  <c r="AP284" i="3" s="1"/>
  <c r="AO284" i="3" s="1"/>
  <c r="AN284" i="3" s="1"/>
  <c r="AM284" i="3" s="1"/>
  <c r="AL284" i="3" s="1"/>
  <c r="AC287" i="3"/>
  <c r="K287" i="3"/>
  <c r="AS269" i="3"/>
  <c r="AR269" i="3" s="1"/>
  <c r="AQ269" i="3" s="1"/>
  <c r="AP269" i="3" s="1"/>
  <c r="AO269" i="3" s="1"/>
  <c r="AN269" i="3" s="1"/>
  <c r="AM269" i="3" s="1"/>
  <c r="AL269" i="3" s="1"/>
  <c r="AT269" i="3"/>
  <c r="AT278" i="3"/>
  <c r="AS278" i="3" s="1"/>
  <c r="AR278" i="3" s="1"/>
  <c r="AQ278" i="3" s="1"/>
  <c r="AP278" i="3" s="1"/>
  <c r="AO278" i="3" s="1"/>
  <c r="AN278" i="3" s="1"/>
  <c r="AM278" i="3" s="1"/>
  <c r="AL278" i="3" s="1"/>
  <c r="K265" i="3"/>
  <c r="AC265" i="3"/>
  <c r="AT305" i="3"/>
  <c r="AS305" i="3" s="1"/>
  <c r="AR305" i="3" s="1"/>
  <c r="AQ305" i="3" s="1"/>
  <c r="AP305" i="3" s="1"/>
  <c r="AO305" i="3" s="1"/>
  <c r="AN305" i="3" s="1"/>
  <c r="AM305" i="3" s="1"/>
  <c r="AL305" i="3" s="1"/>
  <c r="K271" i="3"/>
  <c r="AC271" i="3"/>
  <c r="AS277" i="3"/>
  <c r="AR277" i="3" s="1"/>
  <c r="AQ277" i="3" s="1"/>
  <c r="AP277" i="3" s="1"/>
  <c r="AO277" i="3" s="1"/>
  <c r="AN277" i="3" s="1"/>
  <c r="AM277" i="3" s="1"/>
  <c r="AL277" i="3" s="1"/>
  <c r="AT277" i="3"/>
  <c r="K332" i="3"/>
  <c r="AC332" i="3"/>
  <c r="AT328" i="3"/>
  <c r="AS328" i="3" s="1"/>
  <c r="AR328" i="3" s="1"/>
  <c r="AQ328" i="3" s="1"/>
  <c r="AP328" i="3" s="1"/>
  <c r="AO328" i="3" s="1"/>
  <c r="AN328" i="3" s="1"/>
  <c r="AM328" i="3" s="1"/>
  <c r="AL328" i="3" s="1"/>
  <c r="K293" i="3"/>
  <c r="AC293" i="3"/>
  <c r="AT310" i="3"/>
  <c r="AS310" i="3" s="1"/>
  <c r="AR310" i="3" s="1"/>
  <c r="AQ310" i="3" s="1"/>
  <c r="AP310" i="3" s="1"/>
  <c r="AO310" i="3" s="1"/>
  <c r="AN310" i="3" s="1"/>
  <c r="AM310" i="3" s="1"/>
  <c r="AL310" i="3" s="1"/>
  <c r="AT300" i="3"/>
  <c r="AS300" i="3" s="1"/>
  <c r="AR300" i="3" s="1"/>
  <c r="AQ300" i="3" s="1"/>
  <c r="AP300" i="3" s="1"/>
  <c r="AO300" i="3" s="1"/>
  <c r="AN300" i="3" s="1"/>
  <c r="AM300" i="3" s="1"/>
  <c r="AL300" i="3" s="1"/>
  <c r="AT258" i="3"/>
  <c r="AS258" i="3"/>
  <c r="AR258" i="3" s="1"/>
  <c r="AQ258" i="3" s="1"/>
  <c r="AP258" i="3" s="1"/>
  <c r="AO258" i="3" s="1"/>
  <c r="AN258" i="3" s="1"/>
  <c r="AM258" i="3" s="1"/>
  <c r="AL258" i="3" s="1"/>
  <c r="K259" i="3"/>
  <c r="AC259" i="3"/>
  <c r="AT263" i="3"/>
  <c r="AS263" i="3" s="1"/>
  <c r="AR263" i="3" s="1"/>
  <c r="AQ263" i="3" s="1"/>
  <c r="AP263" i="3" s="1"/>
  <c r="AO263" i="3" s="1"/>
  <c r="AN263" i="3" s="1"/>
  <c r="AM263" i="3" s="1"/>
  <c r="AL263" i="3" s="1"/>
  <c r="AT287" i="3"/>
  <c r="AS287" i="3" s="1"/>
  <c r="AR287" i="3" s="1"/>
  <c r="AQ287" i="3" s="1"/>
  <c r="AP287" i="3" s="1"/>
  <c r="AO287" i="3" s="1"/>
  <c r="AN287" i="3" s="1"/>
  <c r="AM287" i="3" s="1"/>
  <c r="AL287" i="3" s="1"/>
  <c r="AC295" i="3"/>
  <c r="K295" i="3"/>
  <c r="AC327" i="3"/>
  <c r="K327" i="3"/>
  <c r="AC290" i="3"/>
  <c r="K290" i="3"/>
  <c r="AT298" i="3"/>
  <c r="AT307" i="3"/>
  <c r="AS307" i="3" s="1"/>
  <c r="AR307" i="3" s="1"/>
  <c r="AQ307" i="3" s="1"/>
  <c r="AP307" i="3" s="1"/>
  <c r="AO307" i="3" s="1"/>
  <c r="AN307" i="3" s="1"/>
  <c r="AM307" i="3" s="1"/>
  <c r="AL307" i="3" s="1"/>
  <c r="AC323" i="3"/>
  <c r="K323" i="3"/>
  <c r="AT325" i="3"/>
  <c r="AS325" i="3" s="1"/>
  <c r="AR325" i="3" s="1"/>
  <c r="AQ325" i="3" s="1"/>
  <c r="AP325" i="3" s="1"/>
  <c r="AO325" i="3" s="1"/>
  <c r="AN325" i="3" s="1"/>
  <c r="AM325" i="3" s="1"/>
  <c r="AL325" i="3" s="1"/>
  <c r="AT279" i="3"/>
  <c r="AS279" i="3" s="1"/>
  <c r="AR279" i="3" s="1"/>
  <c r="AQ279" i="3" s="1"/>
  <c r="AP279" i="3" s="1"/>
  <c r="AO279" i="3" s="1"/>
  <c r="AN279" i="3" s="1"/>
  <c r="AM279" i="3" s="1"/>
  <c r="AL279" i="3" s="1"/>
  <c r="K263" i="3"/>
  <c r="AC263" i="3"/>
  <c r="AT273" i="3"/>
  <c r="AS273" i="3" s="1"/>
  <c r="AR273" i="3" s="1"/>
  <c r="AQ273" i="3" s="1"/>
  <c r="AP273" i="3" s="1"/>
  <c r="AO273" i="3" s="1"/>
  <c r="AN273" i="3" s="1"/>
  <c r="AM273" i="3" s="1"/>
  <c r="AL273" i="3" s="1"/>
  <c r="K269" i="3"/>
  <c r="AC269" i="3"/>
  <c r="K281" i="3"/>
  <c r="AC281" i="3"/>
  <c r="AC276" i="3"/>
  <c r="K276" i="3"/>
  <c r="AC294" i="3"/>
  <c r="K294" i="3"/>
  <c r="AT295" i="3"/>
  <c r="AS295" i="3" s="1"/>
  <c r="AR295" i="3" s="1"/>
  <c r="AQ295" i="3" s="1"/>
  <c r="AP295" i="3" s="1"/>
  <c r="AO295" i="3" s="1"/>
  <c r="AN295" i="3" s="1"/>
  <c r="AM295" i="3" s="1"/>
  <c r="AL295" i="3" s="1"/>
  <c r="AC319" i="3"/>
  <c r="K319" i="3"/>
  <c r="AT290" i="3"/>
  <c r="AS290" i="3" s="1"/>
  <c r="AR290" i="3" s="1"/>
  <c r="AQ290" i="3" s="1"/>
  <c r="AP290" i="3" s="1"/>
  <c r="AO290" i="3" s="1"/>
  <c r="AN290" i="3" s="1"/>
  <c r="AM290" i="3" s="1"/>
  <c r="AL290" i="3" s="1"/>
  <c r="K277" i="3"/>
  <c r="AC277" i="3"/>
  <c r="AC333" i="3"/>
  <c r="K333" i="3"/>
  <c r="AT323" i="3"/>
  <c r="AS323" i="3" s="1"/>
  <c r="AR323" i="3" s="1"/>
  <c r="AQ323" i="3" s="1"/>
  <c r="AP323" i="3" s="1"/>
  <c r="AO323" i="3" s="1"/>
  <c r="AN323" i="3" s="1"/>
  <c r="AM323" i="3" s="1"/>
  <c r="AL323" i="3" s="1"/>
  <c r="K328" i="3"/>
  <c r="AC328" i="3"/>
  <c r="AT264" i="3"/>
  <c r="AS264" i="3" s="1"/>
  <c r="AR264" i="3" s="1"/>
  <c r="AQ264" i="3" s="1"/>
  <c r="AP264" i="3" s="1"/>
  <c r="AO264" i="3" s="1"/>
  <c r="AN264" i="3" s="1"/>
  <c r="AM264" i="3" s="1"/>
  <c r="AL264" i="3" s="1"/>
  <c r="K261" i="3"/>
  <c r="AC261" i="3"/>
  <c r="AC266" i="3"/>
  <c r="K266" i="3"/>
  <c r="AT260" i="3"/>
  <c r="AS260" i="3" s="1"/>
  <c r="AR260" i="3" s="1"/>
  <c r="AQ260" i="3" s="1"/>
  <c r="AP260" i="3" s="1"/>
  <c r="AO260" i="3" s="1"/>
  <c r="AN260" i="3" s="1"/>
  <c r="AM260" i="3" s="1"/>
  <c r="AL260" i="3" s="1"/>
  <c r="AC291" i="3"/>
  <c r="K291" i="3"/>
  <c r="AC280" i="3"/>
  <c r="K280" i="3"/>
  <c r="AC270" i="3"/>
  <c r="K270" i="3"/>
  <c r="AT276" i="3"/>
  <c r="AS276" i="3" s="1"/>
  <c r="AR276" i="3" s="1"/>
  <c r="AQ276" i="3" s="1"/>
  <c r="AP276" i="3" s="1"/>
  <c r="AO276" i="3" s="1"/>
  <c r="AN276" i="3" s="1"/>
  <c r="AM276" i="3" s="1"/>
  <c r="AL276" i="3" s="1"/>
  <c r="K296" i="3"/>
  <c r="AC296" i="3"/>
  <c r="AT317" i="3"/>
  <c r="AS317" i="3" s="1"/>
  <c r="AR317" i="3" s="1"/>
  <c r="AQ317" i="3" s="1"/>
  <c r="AP317" i="3" s="1"/>
  <c r="AO317" i="3" s="1"/>
  <c r="AN317" i="3" s="1"/>
  <c r="AM317" i="3" s="1"/>
  <c r="AL317" i="3" s="1"/>
  <c r="AT319" i="3"/>
  <c r="AS319" i="3"/>
  <c r="AR319" i="3" s="1"/>
  <c r="AQ319" i="3" s="1"/>
  <c r="AP319" i="3" s="1"/>
  <c r="AO319" i="3" s="1"/>
  <c r="AN319" i="3" s="1"/>
  <c r="AM319" i="3" s="1"/>
  <c r="AL319" i="3" s="1"/>
  <c r="K307" i="3"/>
  <c r="AC307" i="3"/>
  <c r="AT333" i="3"/>
  <c r="AS333" i="3" s="1"/>
  <c r="AR333" i="3" s="1"/>
  <c r="AQ333" i="3" s="1"/>
  <c r="AP333" i="3" s="1"/>
  <c r="AO333" i="3" s="1"/>
  <c r="AN333" i="3" s="1"/>
  <c r="AM333" i="3" s="1"/>
  <c r="AL333" i="3" s="1"/>
  <c r="AT329" i="3"/>
  <c r="AS329" i="3" s="1"/>
  <c r="AR329" i="3" s="1"/>
  <c r="AQ329" i="3" s="1"/>
  <c r="AP329" i="3" s="1"/>
  <c r="AO329" i="3" s="1"/>
  <c r="AN329" i="3" s="1"/>
  <c r="AM329" i="3" s="1"/>
  <c r="AL329" i="3" s="1"/>
  <c r="AC45" i="3"/>
  <c r="J45" i="3"/>
  <c r="BL60" i="3"/>
  <c r="BK60" i="3" s="1"/>
  <c r="BJ60" i="3" s="1"/>
  <c r="BI60" i="3" s="1"/>
  <c r="BH60" i="3" s="1"/>
  <c r="BG60" i="3" s="1"/>
  <c r="BF60" i="3" s="1"/>
  <c r="BE60" i="3" s="1"/>
  <c r="BD60" i="3" s="1"/>
  <c r="BC60" i="3" s="1"/>
  <c r="BA60" i="3" s="1"/>
  <c r="K136" i="3"/>
  <c r="AC136" i="3"/>
  <c r="J40" i="3"/>
  <c r="AC40" i="3"/>
  <c r="K256" i="3"/>
  <c r="BL61" i="3"/>
  <c r="J61" i="3"/>
  <c r="AC61" i="3"/>
  <c r="J70" i="3"/>
  <c r="AC70" i="3"/>
  <c r="K211" i="3"/>
  <c r="AC211" i="3"/>
  <c r="AC23" i="3"/>
  <c r="J23" i="3"/>
  <c r="O331" i="1"/>
  <c r="O330" i="1"/>
  <c r="O329" i="1"/>
  <c r="AY62" i="3"/>
  <c r="AW63" i="3"/>
  <c r="BL62" i="3"/>
  <c r="AB34" i="2"/>
  <c r="AA60" i="2"/>
  <c r="AD168" i="2"/>
  <c r="AE293" i="2"/>
  <c r="AE284" i="2"/>
  <c r="AE147" i="2"/>
  <c r="AA178" i="2"/>
  <c r="AD166" i="2"/>
  <c r="AD58" i="2"/>
  <c r="AD281" i="2"/>
  <c r="AE265" i="2"/>
  <c r="AB30" i="2"/>
  <c r="AD29" i="2"/>
  <c r="AE277" i="2"/>
  <c r="AA26" i="2"/>
  <c r="AE26" i="2" s="1"/>
  <c r="AE52" i="2"/>
  <c r="AC130" i="3"/>
  <c r="K130" i="3"/>
  <c r="AC37" i="3"/>
  <c r="J37" i="3"/>
  <c r="AC51" i="3"/>
  <c r="J51" i="3"/>
  <c r="AC149" i="3"/>
  <c r="K149" i="3"/>
  <c r="K235" i="3"/>
  <c r="AC235" i="3"/>
  <c r="J34" i="3"/>
  <c r="AC34" i="3"/>
  <c r="K129" i="3"/>
  <c r="AC129" i="3"/>
  <c r="J67" i="3"/>
  <c r="AC67" i="3"/>
  <c r="J105" i="3"/>
  <c r="AC105" i="3"/>
  <c r="AC103" i="3"/>
  <c r="J103" i="3"/>
  <c r="AC72" i="3"/>
  <c r="J72" i="3"/>
  <c r="K216" i="3"/>
  <c r="AC216" i="3"/>
  <c r="J41" i="3"/>
  <c r="AC41" i="3"/>
  <c r="AC240" i="3"/>
  <c r="K240" i="3"/>
  <c r="J95" i="3"/>
  <c r="AC95" i="3"/>
  <c r="O324" i="1"/>
  <c r="AA39" i="2"/>
  <c r="AD39" i="2" s="1"/>
  <c r="AE144" i="2"/>
  <c r="AE98" i="2"/>
  <c r="O251" i="1"/>
  <c r="O210" i="1"/>
  <c r="O241" i="1"/>
  <c r="O233" i="1"/>
  <c r="O284" i="1"/>
  <c r="O288" i="1"/>
  <c r="O259" i="1"/>
  <c r="O242" i="1"/>
  <c r="O310" i="1"/>
  <c r="O223" i="1"/>
  <c r="O302" i="1"/>
  <c r="O214" i="1"/>
  <c r="O230" i="1"/>
  <c r="O278" i="1"/>
  <c r="O249" i="1"/>
  <c r="O320" i="1"/>
  <c r="O318" i="1"/>
  <c r="O215" i="1"/>
  <c r="O222" i="1"/>
  <c r="O295" i="1"/>
  <c r="O204" i="1"/>
  <c r="O293" i="1"/>
  <c r="O325" i="1"/>
  <c r="O244" i="1"/>
  <c r="O275" i="1"/>
  <c r="O243" i="1"/>
  <c r="O253" i="1"/>
  <c r="O274" i="1"/>
  <c r="O232" i="1"/>
  <c r="O299" i="1"/>
  <c r="O305" i="1"/>
  <c r="O264" i="1"/>
  <c r="O277" i="1"/>
  <c r="C16" i="1"/>
  <c r="D18" i="1" s="1"/>
  <c r="O326" i="1"/>
  <c r="O283" i="1"/>
  <c r="O198" i="1"/>
  <c r="O248" i="1"/>
  <c r="O294" i="1"/>
  <c r="O312" i="1"/>
  <c r="O273" i="1"/>
  <c r="O235" i="1"/>
  <c r="O220" i="1"/>
  <c r="O231" i="1"/>
  <c r="O225" i="1"/>
  <c r="O205" i="1"/>
  <c r="O201" i="1"/>
  <c r="O254" i="1"/>
  <c r="O218" i="1"/>
  <c r="O265" i="1"/>
  <c r="O268" i="1"/>
  <c r="O322" i="1"/>
  <c r="O208" i="1"/>
  <c r="O239" i="1"/>
  <c r="O281" i="1"/>
  <c r="O207" i="1"/>
  <c r="O313" i="1"/>
  <c r="O282" i="1"/>
  <c r="O236" i="1"/>
  <c r="O303" i="1"/>
  <c r="O315" i="1"/>
  <c r="O250" i="1"/>
  <c r="O270" i="1"/>
  <c r="O311" i="1"/>
  <c r="O213" i="1"/>
  <c r="O229" i="1"/>
  <c r="O197" i="1"/>
  <c r="O240" i="1"/>
  <c r="O228" i="1"/>
  <c r="O256" i="1"/>
  <c r="O276" i="1"/>
  <c r="O252" i="1"/>
  <c r="O261" i="1"/>
  <c r="O262" i="1"/>
  <c r="O234" i="1"/>
  <c r="O212" i="1"/>
  <c r="O227" i="1"/>
  <c r="O321" i="1"/>
  <c r="O323" i="1"/>
  <c r="O195" i="1"/>
  <c r="O226" i="1"/>
  <c r="O267" i="1"/>
  <c r="O319" i="1"/>
  <c r="O202" i="1"/>
  <c r="C15" i="1"/>
  <c r="O246" i="1"/>
  <c r="O237" i="1"/>
  <c r="O245" i="1"/>
  <c r="O196" i="1"/>
  <c r="O291" i="1"/>
  <c r="O211" i="1"/>
  <c r="O238" i="1"/>
  <c r="O217" i="1"/>
  <c r="O257" i="1"/>
  <c r="O292" i="1"/>
  <c r="O266" i="1"/>
  <c r="O272" i="1"/>
  <c r="O286" i="1"/>
  <c r="O306" i="1"/>
  <c r="O219" i="1"/>
  <c r="O271" i="1"/>
  <c r="O287" i="1"/>
  <c r="O209" i="1"/>
  <c r="O301" i="1"/>
  <c r="O206" i="1"/>
  <c r="O224" i="1"/>
  <c r="O263" i="1"/>
  <c r="O297" i="1"/>
  <c r="O269" i="1"/>
  <c r="O280" i="1"/>
  <c r="O189" i="1"/>
  <c r="O309" i="1"/>
  <c r="O328" i="1"/>
  <c r="O203" i="1"/>
  <c r="O316" i="1"/>
  <c r="O308" i="1"/>
  <c r="O199" i="1"/>
  <c r="O190" i="1"/>
  <c r="O290" i="1"/>
  <c r="O327" i="1"/>
  <c r="O279" i="1"/>
  <c r="O260" i="1"/>
  <c r="O285" i="1"/>
  <c r="O200" i="1"/>
  <c r="O221" i="1"/>
  <c r="O247" i="1"/>
  <c r="O255" i="1"/>
  <c r="O317" i="1"/>
  <c r="O289" i="1"/>
  <c r="O298" i="1"/>
  <c r="O304" i="1"/>
  <c r="O300" i="1"/>
  <c r="O314" i="1"/>
  <c r="O307" i="1"/>
  <c r="O296" i="1"/>
  <c r="O216" i="1"/>
  <c r="O258" i="1"/>
  <c r="O273" i="2"/>
  <c r="O218" i="2"/>
  <c r="O276" i="2"/>
  <c r="O108" i="2"/>
  <c r="O288" i="2"/>
  <c r="O200" i="2"/>
  <c r="O292" i="2"/>
  <c r="O61" i="2"/>
  <c r="O195" i="2"/>
  <c r="O253" i="2"/>
  <c r="O275" i="2"/>
  <c r="O278" i="2"/>
  <c r="O280" i="2"/>
  <c r="O227" i="2"/>
  <c r="O296" i="2"/>
  <c r="C16" i="2"/>
  <c r="D18" i="2" s="1"/>
  <c r="O132" i="2"/>
  <c r="O208" i="2"/>
  <c r="O268" i="2"/>
  <c r="O220" i="2"/>
  <c r="O133" i="2"/>
  <c r="O213" i="2"/>
  <c r="O83" i="2"/>
  <c r="C15" i="2"/>
  <c r="C18" i="2" s="1"/>
  <c r="O215" i="2"/>
  <c r="O93" i="2"/>
  <c r="O263" i="2"/>
  <c r="O257" i="2"/>
  <c r="O264" i="2"/>
  <c r="O225" i="2"/>
  <c r="O212" i="2"/>
  <c r="O223" i="2"/>
  <c r="O238" i="2"/>
  <c r="O194" i="2"/>
  <c r="O248" i="2"/>
  <c r="O217" i="2"/>
  <c r="O201" i="2"/>
  <c r="O158" i="2"/>
  <c r="O295" i="2"/>
  <c r="O262" i="2"/>
  <c r="O272" i="2"/>
  <c r="O231" i="2"/>
  <c r="O255" i="2"/>
  <c r="O230" i="2"/>
  <c r="O234" i="2"/>
  <c r="O229" i="2"/>
  <c r="O235" i="2"/>
  <c r="O120" i="2"/>
  <c r="O157" i="2"/>
  <c r="O240" i="2"/>
  <c r="O205" i="2"/>
  <c r="O211" i="2"/>
  <c r="O243" i="2"/>
  <c r="O277" i="2"/>
  <c r="O250" i="2"/>
  <c r="O254" i="2"/>
  <c r="O198" i="2"/>
  <c r="O286" i="2"/>
  <c r="O284" i="2"/>
  <c r="O245" i="2"/>
  <c r="O222" i="2"/>
  <c r="O279" i="2"/>
  <c r="O204" i="2"/>
  <c r="O242" i="2"/>
  <c r="O207" i="2"/>
  <c r="O267" i="2"/>
  <c r="O239" i="2"/>
  <c r="O122" i="2"/>
  <c r="O283" i="2"/>
  <c r="O206" i="2"/>
  <c r="O209" i="2"/>
  <c r="O224" i="2"/>
  <c r="O196" i="2"/>
  <c r="O199" i="2"/>
  <c r="O202" i="2"/>
  <c r="O226" i="2"/>
  <c r="O259" i="2"/>
  <c r="O214" i="2"/>
  <c r="O258" i="2"/>
  <c r="O244" i="2"/>
  <c r="O270" i="2"/>
  <c r="O246" i="2"/>
  <c r="O274" i="2"/>
  <c r="O237" i="2"/>
  <c r="O221" i="2"/>
  <c r="O249" i="2"/>
  <c r="O252" i="2"/>
  <c r="O285" i="2"/>
  <c r="O247" i="2"/>
  <c r="O216" i="2"/>
  <c r="O294" i="2"/>
  <c r="O145" i="2"/>
  <c r="O290" i="2"/>
  <c r="O251" i="2"/>
  <c r="O197" i="2"/>
  <c r="O203" i="2"/>
  <c r="O210" i="2"/>
  <c r="O228" i="2"/>
  <c r="O266" i="2"/>
  <c r="O287" i="2"/>
  <c r="O291" i="2"/>
  <c r="O166" i="2"/>
  <c r="O233" i="2"/>
  <c r="O261" i="2"/>
  <c r="O265" i="2"/>
  <c r="O219" i="2"/>
  <c r="O236" i="2"/>
  <c r="O282" i="2"/>
  <c r="O232" i="2"/>
  <c r="O281" i="2"/>
  <c r="O256" i="2"/>
  <c r="O293" i="2"/>
  <c r="O119" i="2"/>
  <c r="O260" i="2"/>
  <c r="O109" i="2"/>
  <c r="O191" i="2"/>
  <c r="O144" i="2"/>
  <c r="O180" i="2"/>
  <c r="O241" i="2"/>
  <c r="O271" i="2"/>
  <c r="O289" i="2"/>
  <c r="O269" i="2"/>
  <c r="AE270" i="2"/>
  <c r="AD25" i="2"/>
  <c r="AE25" i="2"/>
  <c r="AA279" i="2"/>
  <c r="AB279" i="2"/>
  <c r="AB235" i="2"/>
  <c r="AA235" i="2"/>
  <c r="AA122" i="2"/>
  <c r="AB122" i="2"/>
  <c r="AA208" i="2"/>
  <c r="AB208" i="2"/>
  <c r="AB130" i="2"/>
  <c r="AA130" i="2"/>
  <c r="AB231" i="2"/>
  <c r="AA231" i="2"/>
  <c r="AB229" i="2"/>
  <c r="AA229" i="2"/>
  <c r="AA67" i="2"/>
  <c r="AB67" i="2"/>
  <c r="AA76" i="2"/>
  <c r="AB76" i="2"/>
  <c r="AB70" i="2"/>
  <c r="AA70" i="2"/>
  <c r="AB88" i="2"/>
  <c r="AA88" i="2"/>
  <c r="AB74" i="2"/>
  <c r="AA74" i="2"/>
  <c r="AB71" i="2"/>
  <c r="AA71" i="2"/>
  <c r="AA72" i="2"/>
  <c r="AB72" i="2"/>
  <c r="AA169" i="2"/>
  <c r="AB169" i="2"/>
  <c r="AA119" i="2"/>
  <c r="AB119" i="2"/>
  <c r="AB165" i="2"/>
  <c r="AA165" i="2"/>
  <c r="AA41" i="2"/>
  <c r="AE115" i="2"/>
  <c r="AD115" i="2"/>
  <c r="AD135" i="2"/>
  <c r="AE135" i="2"/>
  <c r="AA95" i="2"/>
  <c r="AB95" i="2"/>
  <c r="AA137" i="2"/>
  <c r="AB137" i="2"/>
  <c r="AE30" i="2"/>
  <c r="AD30" i="2"/>
  <c r="AB199" i="2"/>
  <c r="AA199" i="2"/>
  <c r="AA172" i="2"/>
  <c r="AB172" i="2"/>
  <c r="AA200" i="2"/>
  <c r="AB200" i="2"/>
  <c r="AA192" i="2"/>
  <c r="AB192" i="2"/>
  <c r="AB40" i="2"/>
  <c r="AA40" i="2"/>
  <c r="AB142" i="2"/>
  <c r="AA142" i="2"/>
  <c r="AE162" i="2"/>
  <c r="AD162" i="2"/>
  <c r="AB105" i="2"/>
  <c r="AA105" i="2"/>
  <c r="AA218" i="2"/>
  <c r="AB218" i="2"/>
  <c r="AB42" i="2"/>
  <c r="AA42" i="2"/>
  <c r="AA179" i="2"/>
  <c r="AE179" i="2" s="1"/>
  <c r="AA194" i="2"/>
  <c r="AB49" i="2"/>
  <c r="AA49" i="2"/>
  <c r="AA99" i="2"/>
  <c r="AB99" i="2"/>
  <c r="AA183" i="2"/>
  <c r="AB183" i="2"/>
  <c r="AB69" i="2"/>
  <c r="AA69" i="2"/>
  <c r="AA110" i="2"/>
  <c r="AB110" i="2"/>
  <c r="AB1367" i="2"/>
  <c r="AA1367" i="2"/>
  <c r="AE1367" i="2" s="1"/>
  <c r="AB190" i="2"/>
  <c r="AA190" i="2"/>
  <c r="AB113" i="2"/>
  <c r="AA113" i="2"/>
  <c r="AA97" i="2"/>
  <c r="AB97" i="2"/>
  <c r="AB51" i="2"/>
  <c r="AA51" i="2"/>
  <c r="AA204" i="2"/>
  <c r="AB204" i="2"/>
  <c r="AB206" i="2"/>
  <c r="AA206" i="2"/>
  <c r="AA223" i="2"/>
  <c r="AB223" i="2"/>
  <c r="AB220" i="2"/>
  <c r="AA220" i="2"/>
  <c r="AB138" i="2"/>
  <c r="AA138" i="2"/>
  <c r="AA56" i="2"/>
  <c r="AB56" i="2"/>
  <c r="AD266" i="2"/>
  <c r="AA143" i="2"/>
  <c r="AB143" i="2"/>
  <c r="AB43" i="2"/>
  <c r="AA43" i="2"/>
  <c r="AB109" i="2"/>
  <c r="AA109" i="2"/>
  <c r="AB100" i="2"/>
  <c r="AA100" i="2"/>
  <c r="AA45" i="2"/>
  <c r="AB45" i="2"/>
  <c r="AA198" i="2"/>
  <c r="AB198" i="2"/>
  <c r="AA160" i="2"/>
  <c r="AB160" i="2"/>
  <c r="AB81" i="2"/>
  <c r="AA81" i="2"/>
  <c r="AB214" i="2"/>
  <c r="AA214" i="2"/>
  <c r="AB211" i="2"/>
  <c r="AA211" i="2"/>
  <c r="AB256" i="2"/>
  <c r="AA256" i="2"/>
  <c r="AA48" i="2"/>
  <c r="AB48" i="2"/>
  <c r="AE120" i="2"/>
  <c r="AB174" i="2"/>
  <c r="AA174" i="2"/>
  <c r="AB171" i="2"/>
  <c r="AA171" i="2"/>
  <c r="AA170" i="2"/>
  <c r="AB170" i="2"/>
  <c r="AA90" i="2"/>
  <c r="AB90" i="2"/>
  <c r="AA124" i="2"/>
  <c r="AB124" i="2"/>
  <c r="AB250" i="2"/>
  <c r="AA250" i="2"/>
  <c r="AB203" i="2"/>
  <c r="AA203" i="2"/>
  <c r="AB244" i="2"/>
  <c r="AA244" i="2"/>
  <c r="AB239" i="2"/>
  <c r="AA239" i="2"/>
  <c r="AB237" i="2"/>
  <c r="AA237" i="2"/>
  <c r="AD26" i="2"/>
  <c r="AB180" i="2"/>
  <c r="AB163" i="2"/>
  <c r="AA163" i="2"/>
  <c r="AB35" i="2"/>
  <c r="AA35" i="2"/>
  <c r="AB133" i="2"/>
  <c r="AA133" i="2"/>
  <c r="AB24" i="2"/>
  <c r="AA24" i="2"/>
  <c r="AB1368" i="2"/>
  <c r="AA1368" i="2"/>
  <c r="AE1368" i="2" s="1"/>
  <c r="AB238" i="2"/>
  <c r="AA238" i="2"/>
  <c r="AB227" i="2"/>
  <c r="AA227" i="2"/>
  <c r="AA217" i="2"/>
  <c r="AB217" i="2"/>
  <c r="AB247" i="2"/>
  <c r="AA247" i="2"/>
  <c r="AA228" i="2"/>
  <c r="AB228" i="2"/>
  <c r="AB225" i="2"/>
  <c r="AA225" i="2"/>
  <c r="AB196" i="2"/>
  <c r="AA196" i="2"/>
  <c r="AE123" i="2"/>
  <c r="AD123" i="2"/>
  <c r="AA59" i="2"/>
  <c r="AB59" i="2"/>
  <c r="AB176" i="2"/>
  <c r="AA176" i="2"/>
  <c r="AB141" i="2"/>
  <c r="AA141" i="2"/>
  <c r="AB182" i="2"/>
  <c r="AA182" i="2"/>
  <c r="AB159" i="2"/>
  <c r="AA159" i="2"/>
  <c r="AA233" i="2"/>
  <c r="AB233" i="2"/>
  <c r="AA219" i="2"/>
  <c r="AB219" i="2"/>
  <c r="AB241" i="2"/>
  <c r="AA241" i="2"/>
  <c r="AB62" i="2"/>
  <c r="AA62" i="2"/>
  <c r="AA173" i="2"/>
  <c r="AB173" i="2"/>
  <c r="AB249" i="2"/>
  <c r="AA249" i="2"/>
  <c r="AB175" i="2"/>
  <c r="AA175" i="2"/>
  <c r="AA161" i="2"/>
  <c r="AB161" i="2"/>
  <c r="AB202" i="2"/>
  <c r="AA202" i="2"/>
  <c r="AB146" i="2"/>
  <c r="AA146" i="2"/>
  <c r="AB140" i="2"/>
  <c r="AA140" i="2"/>
  <c r="AB191" i="2"/>
  <c r="AA191" i="2"/>
  <c r="AB224" i="2"/>
  <c r="AA224" i="2"/>
  <c r="AA216" i="2"/>
  <c r="AB216" i="2"/>
  <c r="AB195" i="2"/>
  <c r="AA195" i="2"/>
  <c r="AB167" i="2"/>
  <c r="AA167" i="2"/>
  <c r="AB255" i="2"/>
  <c r="AA255" i="2"/>
  <c r="AA32" i="2"/>
  <c r="AB32" i="2"/>
  <c r="AA242" i="2"/>
  <c r="AB242" i="2"/>
  <c r="AB252" i="2"/>
  <c r="AA252" i="2"/>
  <c r="AB57" i="2"/>
  <c r="AA57" i="2"/>
  <c r="AE180" i="2"/>
  <c r="AD180" i="2"/>
  <c r="AD33" i="2"/>
  <c r="AE33" i="2"/>
  <c r="AE139" i="2"/>
  <c r="AD139" i="2"/>
  <c r="AB246" i="2"/>
  <c r="AA246" i="2"/>
  <c r="AB232" i="2"/>
  <c r="AA232" i="2"/>
  <c r="AB240" i="2"/>
  <c r="AA240" i="2"/>
  <c r="AE129" i="2"/>
  <c r="AD129" i="2"/>
  <c r="AD155" i="2"/>
  <c r="AE155" i="2"/>
  <c r="AE290" i="2"/>
  <c r="AD290" i="2"/>
  <c r="AB121" i="2"/>
  <c r="AA121" i="2"/>
  <c r="AA92" i="2"/>
  <c r="AB92" i="2"/>
  <c r="AB234" i="2"/>
  <c r="AA234" i="2"/>
  <c r="AB210" i="2"/>
  <c r="AA210" i="2"/>
  <c r="AA197" i="2"/>
  <c r="AB197" i="2"/>
  <c r="AA230" i="2"/>
  <c r="AB230" i="2"/>
  <c r="AE260" i="2"/>
  <c r="AD260" i="2"/>
  <c r="AD268" i="2"/>
  <c r="AE268" i="2"/>
  <c r="AD96" i="2"/>
  <c r="AE96" i="2"/>
  <c r="AD153" i="2"/>
  <c r="AE153" i="2"/>
  <c r="AB93" i="2"/>
  <c r="AA93" i="2"/>
  <c r="AB245" i="2"/>
  <c r="AA245" i="2"/>
  <c r="AB226" i="2"/>
  <c r="AA226" i="2"/>
  <c r="AA157" i="2"/>
  <c r="AB157" i="2"/>
  <c r="AB243" i="2"/>
  <c r="AA243" i="2"/>
  <c r="AB134" i="2"/>
  <c r="AA134" i="2"/>
  <c r="AE41" i="2"/>
  <c r="AD41" i="2"/>
  <c r="AD126" i="2"/>
  <c r="AE126" i="2"/>
  <c r="AB215" i="2"/>
  <c r="AA215" i="2"/>
  <c r="AB207" i="2"/>
  <c r="AA207" i="2"/>
  <c r="AB201" i="2"/>
  <c r="AA201" i="2"/>
  <c r="AB132" i="2"/>
  <c r="AA132" i="2"/>
  <c r="AA291" i="2"/>
  <c r="AB291" i="2"/>
  <c r="AB150" i="2"/>
  <c r="AA150" i="2"/>
  <c r="AD194" i="2"/>
  <c r="AE194" i="2"/>
  <c r="AA177" i="2"/>
  <c r="AB177" i="2"/>
  <c r="AB46" i="2"/>
  <c r="AA46" i="2"/>
  <c r="AA181" i="2"/>
  <c r="AB181" i="2"/>
  <c r="AB55" i="2"/>
  <c r="AA55" i="2"/>
  <c r="AA222" i="2"/>
  <c r="AB222" i="2"/>
  <c r="AB193" i="2"/>
  <c r="AA193" i="2"/>
  <c r="AE106" i="2"/>
  <c r="AD106" i="2"/>
  <c r="AA209" i="2"/>
  <c r="AB209" i="2"/>
  <c r="AB221" i="2"/>
  <c r="AA221" i="2"/>
  <c r="AB148" i="2"/>
  <c r="AA148" i="2"/>
  <c r="AA186" i="2"/>
  <c r="AB186" i="2"/>
  <c r="AA213" i="2"/>
  <c r="AB213" i="2"/>
  <c r="AB205" i="2"/>
  <c r="AA205" i="2"/>
  <c r="AA149" i="2"/>
  <c r="AB149" i="2"/>
  <c r="AD273" i="2"/>
  <c r="AE273" i="2"/>
  <c r="AE89" i="2"/>
  <c r="AD89" i="2"/>
  <c r="AE128" i="2"/>
  <c r="AD128" i="2"/>
  <c r="AE292" i="2"/>
  <c r="AD292" i="2"/>
  <c r="C16" i="3"/>
  <c r="D18" i="3" s="1"/>
  <c r="O115" i="3"/>
  <c r="O232" i="3"/>
  <c r="O257" i="3"/>
  <c r="O256" i="3"/>
  <c r="O214" i="3"/>
  <c r="O223" i="3"/>
  <c r="O127" i="3"/>
  <c r="O178" i="3"/>
  <c r="O167" i="3"/>
  <c r="O245" i="3"/>
  <c r="O220" i="3"/>
  <c r="O95" i="3"/>
  <c r="O230" i="3"/>
  <c r="O219" i="3"/>
  <c r="O129" i="3"/>
  <c r="O235" i="3"/>
  <c r="O217" i="3"/>
  <c r="O246" i="3"/>
  <c r="O224" i="3"/>
  <c r="O104" i="3"/>
  <c r="O153" i="3"/>
  <c r="O249" i="3"/>
  <c r="O94" i="3"/>
  <c r="O251" i="3"/>
  <c r="O210" i="3"/>
  <c r="O231" i="3"/>
  <c r="O180" i="3"/>
  <c r="O252" i="3"/>
  <c r="O236" i="3"/>
  <c r="O140" i="3"/>
  <c r="O213" i="3"/>
  <c r="O166" i="3"/>
  <c r="O113" i="3"/>
  <c r="O209" i="3"/>
  <c r="O205" i="3"/>
  <c r="O250" i="3"/>
  <c r="O241" i="3"/>
  <c r="C15" i="3"/>
  <c r="O212" i="3"/>
  <c r="O242" i="3"/>
  <c r="O234" i="3"/>
  <c r="O97" i="3"/>
  <c r="O201" i="3"/>
  <c r="O82" i="3"/>
  <c r="O111" i="3"/>
  <c r="O228" i="3"/>
  <c r="O222" i="3"/>
  <c r="O207" i="3"/>
  <c r="O248" i="3"/>
  <c r="O225" i="3"/>
  <c r="O226" i="3"/>
  <c r="O233" i="3"/>
  <c r="O216" i="3"/>
  <c r="O218" i="3"/>
  <c r="O253" i="3"/>
  <c r="O191" i="3"/>
  <c r="O89" i="3"/>
  <c r="O142" i="3"/>
  <c r="O206" i="3"/>
  <c r="O139" i="3"/>
  <c r="O154" i="3"/>
  <c r="O221" i="3"/>
  <c r="O254" i="3"/>
  <c r="O125" i="3"/>
  <c r="O203" i="3"/>
  <c r="O238" i="3"/>
  <c r="O101" i="3"/>
  <c r="O227" i="3"/>
  <c r="O229" i="3"/>
  <c r="O247" i="3"/>
  <c r="O244" i="3"/>
  <c r="O240" i="3"/>
  <c r="O86" i="3"/>
  <c r="O208" i="3"/>
  <c r="O215" i="3"/>
  <c r="O239" i="3"/>
  <c r="O255" i="3"/>
  <c r="O237" i="3"/>
  <c r="O211" i="3"/>
  <c r="O145" i="3"/>
  <c r="O243" i="3"/>
  <c r="AI236" i="3"/>
  <c r="AK236" i="3"/>
  <c r="AJ236" i="3"/>
  <c r="AU133" i="3"/>
  <c r="AU166" i="3"/>
  <c r="AU60" i="3"/>
  <c r="J84" i="3"/>
  <c r="AC84" i="3"/>
  <c r="AC232" i="3"/>
  <c r="K232" i="3"/>
  <c r="AU52" i="3"/>
  <c r="J79" i="3"/>
  <c r="AC79" i="3"/>
  <c r="AC228" i="3"/>
  <c r="K228" i="3"/>
  <c r="K183" i="3"/>
  <c r="AC183" i="3"/>
  <c r="AU84" i="3"/>
  <c r="AC204" i="3"/>
  <c r="K204" i="3"/>
  <c r="AU223" i="3"/>
  <c r="AC192" i="3"/>
  <c r="K192" i="3"/>
  <c r="AC224" i="3"/>
  <c r="K224" i="3"/>
  <c r="AC186" i="3"/>
  <c r="K186" i="3"/>
  <c r="AU51" i="3"/>
  <c r="K181" i="3"/>
  <c r="AC181" i="3"/>
  <c r="J106" i="3"/>
  <c r="AC106" i="3"/>
  <c r="AU79" i="3"/>
  <c r="AU252" i="3"/>
  <c r="AT252" i="3" s="1"/>
  <c r="AS252" i="3" s="1"/>
  <c r="AR252" i="3" s="1"/>
  <c r="AQ252" i="3" s="1"/>
  <c r="AP252" i="3" s="1"/>
  <c r="AO252" i="3" s="1"/>
  <c r="AN252" i="3" s="1"/>
  <c r="AM252" i="3" s="1"/>
  <c r="AL252" i="3" s="1"/>
  <c r="AC208" i="3"/>
  <c r="K208" i="3"/>
  <c r="AU24" i="3"/>
  <c r="AU247" i="3"/>
  <c r="AU114" i="3"/>
  <c r="K229" i="3"/>
  <c r="AC229" i="3"/>
  <c r="AC88" i="3"/>
  <c r="J88" i="3"/>
  <c r="AU96" i="3"/>
  <c r="AT96" i="3" s="1"/>
  <c r="AS96" i="3" s="1"/>
  <c r="AR96" i="3" s="1"/>
  <c r="AQ96" i="3" s="1"/>
  <c r="AP96" i="3" s="1"/>
  <c r="AO96" i="3" s="1"/>
  <c r="AN96" i="3" s="1"/>
  <c r="AM96" i="3" s="1"/>
  <c r="AL96" i="3" s="1"/>
  <c r="AU199" i="3"/>
  <c r="AU237" i="3"/>
  <c r="AT237" i="3" s="1"/>
  <c r="AS237" i="3" s="1"/>
  <c r="AR237" i="3" s="1"/>
  <c r="AQ237" i="3" s="1"/>
  <c r="AP237" i="3" s="1"/>
  <c r="AO237" i="3" s="1"/>
  <c r="AN237" i="3" s="1"/>
  <c r="AM237" i="3" s="1"/>
  <c r="AL237" i="3" s="1"/>
  <c r="AU213" i="3"/>
  <c r="AT213" i="3" s="1"/>
  <c r="AS213" i="3" s="1"/>
  <c r="AR213" i="3" s="1"/>
  <c r="AQ213" i="3" s="1"/>
  <c r="AP213" i="3" s="1"/>
  <c r="AO213" i="3" s="1"/>
  <c r="AN213" i="3" s="1"/>
  <c r="AM213" i="3" s="1"/>
  <c r="AL213" i="3" s="1"/>
  <c r="AU62" i="3"/>
  <c r="AU227" i="3"/>
  <c r="AT227" i="3" s="1"/>
  <c r="AS227" i="3" s="1"/>
  <c r="AR227" i="3" s="1"/>
  <c r="AQ227" i="3" s="1"/>
  <c r="AP227" i="3" s="1"/>
  <c r="AO227" i="3" s="1"/>
  <c r="AN227" i="3" s="1"/>
  <c r="AM227" i="3" s="1"/>
  <c r="AL227" i="3" s="1"/>
  <c r="AU106" i="3"/>
  <c r="AC86" i="3"/>
  <c r="J86" i="3"/>
  <c r="AC252" i="3"/>
  <c r="K252" i="3"/>
  <c r="BL6" i="3"/>
  <c r="AU54" i="3"/>
  <c r="AU229" i="3"/>
  <c r="AT229" i="3" s="1"/>
  <c r="AS229" i="3" s="1"/>
  <c r="AR229" i="3" s="1"/>
  <c r="AQ229" i="3" s="1"/>
  <c r="AP229" i="3" s="1"/>
  <c r="AO229" i="3" s="1"/>
  <c r="AN229" i="3" s="1"/>
  <c r="AM229" i="3" s="1"/>
  <c r="AL229" i="3" s="1"/>
  <c r="AU88" i="3"/>
  <c r="AC236" i="3"/>
  <c r="K236" i="3"/>
  <c r="AU116" i="3"/>
  <c r="K223" i="3"/>
  <c r="AC223" i="3"/>
  <c r="K151" i="3"/>
  <c r="AC151" i="3"/>
  <c r="AU86" i="3"/>
  <c r="AU41" i="3"/>
  <c r="AU29" i="3"/>
  <c r="AU101" i="3"/>
  <c r="AU91" i="3"/>
  <c r="AU140" i="3"/>
  <c r="AU126" i="3"/>
  <c r="AT126" i="3" s="1"/>
  <c r="AS126" i="3" s="1"/>
  <c r="AR126" i="3" s="1"/>
  <c r="AQ126" i="3" s="1"/>
  <c r="AP126" i="3" s="1"/>
  <c r="AO126" i="3" s="1"/>
  <c r="AN126" i="3" s="1"/>
  <c r="AM126" i="3" s="1"/>
  <c r="AL126" i="3" s="1"/>
  <c r="AU148" i="3"/>
  <c r="BL10" i="3"/>
  <c r="K247" i="3"/>
  <c r="AC247" i="3"/>
  <c r="AU121" i="3"/>
  <c r="AU242" i="3"/>
  <c r="AC116" i="3"/>
  <c r="K116" i="3"/>
  <c r="AU243" i="3"/>
  <c r="AT243" i="3" s="1"/>
  <c r="AS243" i="3" s="1"/>
  <c r="AR243" i="3" s="1"/>
  <c r="AQ243" i="3" s="1"/>
  <c r="AP243" i="3" s="1"/>
  <c r="AO243" i="3" s="1"/>
  <c r="AN243" i="3" s="1"/>
  <c r="AM243" i="3" s="1"/>
  <c r="AL243" i="3" s="1"/>
  <c r="K199" i="3"/>
  <c r="AC199" i="3"/>
  <c r="K237" i="3"/>
  <c r="AC237" i="3"/>
  <c r="K213" i="3"/>
  <c r="AC213" i="3"/>
  <c r="K227" i="3"/>
  <c r="AC227" i="3"/>
  <c r="AU194" i="3"/>
  <c r="AT194" i="3" s="1"/>
  <c r="AS194" i="3" s="1"/>
  <c r="AR194" i="3" s="1"/>
  <c r="AQ194" i="3" s="1"/>
  <c r="AP194" i="3" s="1"/>
  <c r="AO194" i="3" s="1"/>
  <c r="AN194" i="3" s="1"/>
  <c r="AM194" i="3" s="1"/>
  <c r="AL194" i="3" s="1"/>
  <c r="AU202" i="3"/>
  <c r="AT202" i="3" s="1"/>
  <c r="AS202" i="3" s="1"/>
  <c r="AR202" i="3" s="1"/>
  <c r="AQ202" i="3" s="1"/>
  <c r="AP202" i="3" s="1"/>
  <c r="AO202" i="3" s="1"/>
  <c r="AN202" i="3" s="1"/>
  <c r="AM202" i="3" s="1"/>
  <c r="AL202" i="3" s="1"/>
  <c r="AU164" i="3"/>
  <c r="AC248" i="3"/>
  <c r="K248" i="3"/>
  <c r="AU197" i="3"/>
  <c r="AU178" i="3"/>
  <c r="AU218" i="3"/>
  <c r="AT218" i="3" s="1"/>
  <c r="AS218" i="3" s="1"/>
  <c r="AR218" i="3" s="1"/>
  <c r="AQ218" i="3" s="1"/>
  <c r="AP218" i="3" s="1"/>
  <c r="AO218" i="3" s="1"/>
  <c r="AN218" i="3" s="1"/>
  <c r="AM218" i="3" s="1"/>
  <c r="AL218" i="3" s="1"/>
  <c r="AU22" i="3"/>
  <c r="AU219" i="3"/>
  <c r="AT219" i="3" s="1"/>
  <c r="AS219" i="3" s="1"/>
  <c r="AR219" i="3" s="1"/>
  <c r="AQ219" i="3" s="1"/>
  <c r="AP219" i="3" s="1"/>
  <c r="AO219" i="3" s="1"/>
  <c r="AN219" i="3" s="1"/>
  <c r="AM219" i="3" s="1"/>
  <c r="AL219" i="3" s="1"/>
  <c r="AU153" i="3"/>
  <c r="AT153" i="3" s="1"/>
  <c r="AS153" i="3" s="1"/>
  <c r="AR153" i="3" s="1"/>
  <c r="AQ153" i="3" s="1"/>
  <c r="AP153" i="3" s="1"/>
  <c r="AO153" i="3" s="1"/>
  <c r="AN153" i="3" s="1"/>
  <c r="AM153" i="3" s="1"/>
  <c r="AL153" i="3" s="1"/>
  <c r="AI153" i="3" s="1"/>
  <c r="AU253" i="3"/>
  <c r="AT253" i="3" s="1"/>
  <c r="AS253" i="3" s="1"/>
  <c r="AR253" i="3" s="1"/>
  <c r="AQ253" i="3" s="1"/>
  <c r="AP253" i="3" s="1"/>
  <c r="AO253" i="3" s="1"/>
  <c r="AN253" i="3" s="1"/>
  <c r="AM253" i="3" s="1"/>
  <c r="AL253" i="3" s="1"/>
  <c r="AU93" i="3"/>
  <c r="BL15" i="3"/>
  <c r="BL22" i="3"/>
  <c r="BL30" i="3"/>
  <c r="BL33" i="3"/>
  <c r="BL37" i="3"/>
  <c r="BL5" i="3"/>
  <c r="AU177" i="3"/>
  <c r="AT177" i="3" s="1"/>
  <c r="AS177" i="3" s="1"/>
  <c r="AR177" i="3" s="1"/>
  <c r="AQ177" i="3" s="1"/>
  <c r="AP177" i="3" s="1"/>
  <c r="AO177" i="3" s="1"/>
  <c r="AN177" i="3" s="1"/>
  <c r="AM177" i="3" s="1"/>
  <c r="AL177" i="3" s="1"/>
  <c r="AU185" i="3"/>
  <c r="AU189" i="3"/>
  <c r="AU193" i="3"/>
  <c r="AU201" i="3"/>
  <c r="AU205" i="3"/>
  <c r="AU209" i="3"/>
  <c r="AT209" i="3" s="1"/>
  <c r="AS209" i="3" s="1"/>
  <c r="AR209" i="3" s="1"/>
  <c r="AQ209" i="3" s="1"/>
  <c r="AP209" i="3" s="1"/>
  <c r="AO209" i="3" s="1"/>
  <c r="AN209" i="3" s="1"/>
  <c r="AM209" i="3" s="1"/>
  <c r="AL209" i="3" s="1"/>
  <c r="AU217" i="3"/>
  <c r="AT217" i="3" s="1"/>
  <c r="AS217" i="3" s="1"/>
  <c r="AR217" i="3" s="1"/>
  <c r="AQ217" i="3" s="1"/>
  <c r="AP217" i="3" s="1"/>
  <c r="AO217" i="3" s="1"/>
  <c r="AN217" i="3" s="1"/>
  <c r="AM217" i="3" s="1"/>
  <c r="AL217" i="3" s="1"/>
  <c r="AU221" i="3"/>
  <c r="AT221" i="3" s="1"/>
  <c r="AS221" i="3" s="1"/>
  <c r="AR221" i="3" s="1"/>
  <c r="AQ221" i="3" s="1"/>
  <c r="AP221" i="3" s="1"/>
  <c r="AO221" i="3" s="1"/>
  <c r="AN221" i="3" s="1"/>
  <c r="AM221" i="3" s="1"/>
  <c r="AL221" i="3" s="1"/>
  <c r="AU225" i="3"/>
  <c r="AT225" i="3" s="1"/>
  <c r="AS225" i="3" s="1"/>
  <c r="AR225" i="3" s="1"/>
  <c r="AQ225" i="3" s="1"/>
  <c r="AP225" i="3" s="1"/>
  <c r="AO225" i="3" s="1"/>
  <c r="AN225" i="3" s="1"/>
  <c r="AM225" i="3" s="1"/>
  <c r="AL225" i="3" s="1"/>
  <c r="AU233" i="3"/>
  <c r="AT233" i="3" s="1"/>
  <c r="AS233" i="3" s="1"/>
  <c r="AR233" i="3" s="1"/>
  <c r="AQ233" i="3" s="1"/>
  <c r="AP233" i="3" s="1"/>
  <c r="AO233" i="3" s="1"/>
  <c r="AN233" i="3" s="1"/>
  <c r="AM233" i="3" s="1"/>
  <c r="AL233" i="3" s="1"/>
  <c r="AU241" i="3"/>
  <c r="AT241" i="3" s="1"/>
  <c r="AS241" i="3" s="1"/>
  <c r="AR241" i="3" s="1"/>
  <c r="AQ241" i="3" s="1"/>
  <c r="AP241" i="3" s="1"/>
  <c r="AO241" i="3" s="1"/>
  <c r="AN241" i="3" s="1"/>
  <c r="AM241" i="3" s="1"/>
  <c r="AL241" i="3" s="1"/>
  <c r="AU245" i="3"/>
  <c r="AT245" i="3" s="1"/>
  <c r="AS245" i="3" s="1"/>
  <c r="AR245" i="3" s="1"/>
  <c r="AQ245" i="3" s="1"/>
  <c r="AP245" i="3" s="1"/>
  <c r="AO245" i="3" s="1"/>
  <c r="AN245" i="3" s="1"/>
  <c r="AM245" i="3" s="1"/>
  <c r="AL245" i="3" s="1"/>
  <c r="AU256" i="3"/>
  <c r="BL18" i="3"/>
  <c r="BL25" i="3"/>
  <c r="BL40" i="3"/>
  <c r="BL44" i="3"/>
  <c r="BL45" i="3"/>
  <c r="BL53" i="3"/>
  <c r="BL54" i="3"/>
  <c r="BL57" i="3"/>
  <c r="AU249" i="3"/>
  <c r="AT249" i="3" s="1"/>
  <c r="AS249" i="3" s="1"/>
  <c r="AR249" i="3" s="1"/>
  <c r="AQ249" i="3" s="1"/>
  <c r="AP249" i="3" s="1"/>
  <c r="AO249" i="3" s="1"/>
  <c r="AN249" i="3" s="1"/>
  <c r="AM249" i="3" s="1"/>
  <c r="AL249" i="3" s="1"/>
  <c r="BL13" i="3"/>
  <c r="BL24" i="3"/>
  <c r="BL36" i="3"/>
  <c r="BL42" i="3"/>
  <c r="BL47" i="3"/>
  <c r="BL49" i="3"/>
  <c r="BL59" i="3"/>
  <c r="AU182" i="3"/>
  <c r="AU190" i="3"/>
  <c r="AT190" i="3" s="1"/>
  <c r="AS190" i="3" s="1"/>
  <c r="AR190" i="3" s="1"/>
  <c r="AQ190" i="3" s="1"/>
  <c r="AP190" i="3" s="1"/>
  <c r="AO190" i="3" s="1"/>
  <c r="AN190" i="3" s="1"/>
  <c r="AM190" i="3" s="1"/>
  <c r="AL190" i="3" s="1"/>
  <c r="AU198" i="3"/>
  <c r="AT198" i="3" s="1"/>
  <c r="AS198" i="3" s="1"/>
  <c r="AR198" i="3" s="1"/>
  <c r="AQ198" i="3" s="1"/>
  <c r="AP198" i="3" s="1"/>
  <c r="AO198" i="3" s="1"/>
  <c r="AN198" i="3" s="1"/>
  <c r="AM198" i="3" s="1"/>
  <c r="AL198" i="3" s="1"/>
  <c r="AU206" i="3"/>
  <c r="AT206" i="3" s="1"/>
  <c r="AS206" i="3" s="1"/>
  <c r="AR206" i="3" s="1"/>
  <c r="AQ206" i="3" s="1"/>
  <c r="AP206" i="3" s="1"/>
  <c r="AO206" i="3" s="1"/>
  <c r="AN206" i="3" s="1"/>
  <c r="AM206" i="3" s="1"/>
  <c r="AL206" i="3" s="1"/>
  <c r="AU210" i="3"/>
  <c r="AT210" i="3" s="1"/>
  <c r="AS210" i="3" s="1"/>
  <c r="AR210" i="3" s="1"/>
  <c r="AQ210" i="3" s="1"/>
  <c r="AP210" i="3" s="1"/>
  <c r="AO210" i="3" s="1"/>
  <c r="AN210" i="3" s="1"/>
  <c r="AM210" i="3" s="1"/>
  <c r="AL210" i="3" s="1"/>
  <c r="AU214" i="3"/>
  <c r="AT214" i="3" s="1"/>
  <c r="AS214" i="3" s="1"/>
  <c r="AR214" i="3" s="1"/>
  <c r="AQ214" i="3" s="1"/>
  <c r="AP214" i="3" s="1"/>
  <c r="AO214" i="3" s="1"/>
  <c r="AN214" i="3" s="1"/>
  <c r="AM214" i="3" s="1"/>
  <c r="AL214" i="3" s="1"/>
  <c r="AU222" i="3"/>
  <c r="AT222" i="3" s="1"/>
  <c r="AS222" i="3" s="1"/>
  <c r="AR222" i="3" s="1"/>
  <c r="AQ222" i="3" s="1"/>
  <c r="AP222" i="3" s="1"/>
  <c r="AO222" i="3" s="1"/>
  <c r="AN222" i="3" s="1"/>
  <c r="AM222" i="3" s="1"/>
  <c r="AL222" i="3" s="1"/>
  <c r="AU226" i="3"/>
  <c r="AT226" i="3" s="1"/>
  <c r="AS226" i="3" s="1"/>
  <c r="AR226" i="3" s="1"/>
  <c r="AQ226" i="3" s="1"/>
  <c r="AP226" i="3" s="1"/>
  <c r="AO226" i="3" s="1"/>
  <c r="AN226" i="3" s="1"/>
  <c r="AM226" i="3" s="1"/>
  <c r="AL226" i="3" s="1"/>
  <c r="AU230" i="3"/>
  <c r="AT230" i="3" s="1"/>
  <c r="AS230" i="3" s="1"/>
  <c r="AR230" i="3" s="1"/>
  <c r="AQ230" i="3" s="1"/>
  <c r="AP230" i="3" s="1"/>
  <c r="AO230" i="3" s="1"/>
  <c r="AN230" i="3" s="1"/>
  <c r="AM230" i="3" s="1"/>
  <c r="AL230" i="3" s="1"/>
  <c r="AU234" i="3"/>
  <c r="AU238" i="3"/>
  <c r="AT238" i="3" s="1"/>
  <c r="AS238" i="3" s="1"/>
  <c r="AR238" i="3" s="1"/>
  <c r="AQ238" i="3" s="1"/>
  <c r="AP238" i="3" s="1"/>
  <c r="AO238" i="3" s="1"/>
  <c r="AN238" i="3" s="1"/>
  <c r="AM238" i="3" s="1"/>
  <c r="AL238" i="3" s="1"/>
  <c r="AU246" i="3"/>
  <c r="AT246" i="3" s="1"/>
  <c r="AS246" i="3" s="1"/>
  <c r="AR246" i="3" s="1"/>
  <c r="AQ246" i="3" s="1"/>
  <c r="AP246" i="3" s="1"/>
  <c r="AO246" i="3" s="1"/>
  <c r="AN246" i="3" s="1"/>
  <c r="AM246" i="3" s="1"/>
  <c r="AL246" i="3" s="1"/>
  <c r="BL11" i="3"/>
  <c r="BL16" i="3"/>
  <c r="BL32" i="3"/>
  <c r="BL51" i="3"/>
  <c r="AU27" i="3"/>
  <c r="AU95" i="3"/>
  <c r="AT95" i="3" s="1"/>
  <c r="AS95" i="3" s="1"/>
  <c r="AR95" i="3" s="1"/>
  <c r="AQ95" i="3" s="1"/>
  <c r="AP95" i="3" s="1"/>
  <c r="AO95" i="3" s="1"/>
  <c r="AN95" i="3" s="1"/>
  <c r="AM95" i="3" s="1"/>
  <c r="AL95" i="3" s="1"/>
  <c r="AK95" i="3" s="1"/>
  <c r="AU250" i="3"/>
  <c r="AT250" i="3" s="1"/>
  <c r="AS250" i="3" s="1"/>
  <c r="AR250" i="3" s="1"/>
  <c r="AQ250" i="3" s="1"/>
  <c r="AP250" i="3" s="1"/>
  <c r="AO250" i="3" s="1"/>
  <c r="AN250" i="3" s="1"/>
  <c r="AM250" i="3" s="1"/>
  <c r="AL250" i="3" s="1"/>
  <c r="AU254" i="3"/>
  <c r="AT254" i="3" s="1"/>
  <c r="AS254" i="3" s="1"/>
  <c r="AR254" i="3" s="1"/>
  <c r="AQ254" i="3" s="1"/>
  <c r="AP254" i="3" s="1"/>
  <c r="AO254" i="3" s="1"/>
  <c r="AN254" i="3" s="1"/>
  <c r="AM254" i="3" s="1"/>
  <c r="AL254" i="3" s="1"/>
  <c r="AU257" i="3"/>
  <c r="BL19" i="3"/>
  <c r="BL21" i="3"/>
  <c r="BL27" i="3"/>
  <c r="BL29" i="3"/>
  <c r="BL34" i="3"/>
  <c r="BL38" i="3"/>
  <c r="BL56" i="3"/>
  <c r="AU179" i="3"/>
  <c r="AT179" i="3" s="1"/>
  <c r="AS179" i="3" s="1"/>
  <c r="AR179" i="3" s="1"/>
  <c r="AQ179" i="3" s="1"/>
  <c r="AP179" i="3" s="1"/>
  <c r="AO179" i="3" s="1"/>
  <c r="AN179" i="3" s="1"/>
  <c r="AM179" i="3" s="1"/>
  <c r="AL179" i="3" s="1"/>
  <c r="AU187" i="3"/>
  <c r="AT187" i="3" s="1"/>
  <c r="AS187" i="3" s="1"/>
  <c r="AR187" i="3" s="1"/>
  <c r="AQ187" i="3" s="1"/>
  <c r="AP187" i="3" s="1"/>
  <c r="AO187" i="3" s="1"/>
  <c r="AN187" i="3" s="1"/>
  <c r="AM187" i="3" s="1"/>
  <c r="AL187" i="3" s="1"/>
  <c r="AU191" i="3"/>
  <c r="AU195" i="3"/>
  <c r="AT195" i="3" s="1"/>
  <c r="AS195" i="3" s="1"/>
  <c r="AR195" i="3" s="1"/>
  <c r="AQ195" i="3" s="1"/>
  <c r="AP195" i="3" s="1"/>
  <c r="AO195" i="3" s="1"/>
  <c r="AN195" i="3" s="1"/>
  <c r="AM195" i="3" s="1"/>
  <c r="AL195" i="3" s="1"/>
  <c r="AU203" i="3"/>
  <c r="AT203" i="3" s="1"/>
  <c r="AS203" i="3" s="1"/>
  <c r="AR203" i="3" s="1"/>
  <c r="AQ203" i="3" s="1"/>
  <c r="AP203" i="3" s="1"/>
  <c r="AO203" i="3" s="1"/>
  <c r="AN203" i="3" s="1"/>
  <c r="AM203" i="3" s="1"/>
  <c r="AL203" i="3" s="1"/>
  <c r="AU207" i="3"/>
  <c r="AT207" i="3" s="1"/>
  <c r="AS207" i="3" s="1"/>
  <c r="AR207" i="3" s="1"/>
  <c r="AQ207" i="3" s="1"/>
  <c r="AP207" i="3" s="1"/>
  <c r="AO207" i="3" s="1"/>
  <c r="AN207" i="3" s="1"/>
  <c r="AM207" i="3" s="1"/>
  <c r="AL207" i="3" s="1"/>
  <c r="AU211" i="3"/>
  <c r="AU215" i="3"/>
  <c r="AT215" i="3" s="1"/>
  <c r="AS215" i="3" s="1"/>
  <c r="AR215" i="3" s="1"/>
  <c r="AQ215" i="3" s="1"/>
  <c r="AP215" i="3" s="1"/>
  <c r="AO215" i="3" s="1"/>
  <c r="AN215" i="3" s="1"/>
  <c r="AM215" i="3" s="1"/>
  <c r="AL215" i="3" s="1"/>
  <c r="AU231" i="3"/>
  <c r="AT231" i="3" s="1"/>
  <c r="AS231" i="3" s="1"/>
  <c r="AR231" i="3" s="1"/>
  <c r="AQ231" i="3" s="1"/>
  <c r="AP231" i="3" s="1"/>
  <c r="AO231" i="3" s="1"/>
  <c r="AN231" i="3" s="1"/>
  <c r="AM231" i="3" s="1"/>
  <c r="AL231" i="3" s="1"/>
  <c r="AU235" i="3"/>
  <c r="AT235" i="3" s="1"/>
  <c r="AS235" i="3" s="1"/>
  <c r="AR235" i="3" s="1"/>
  <c r="AQ235" i="3" s="1"/>
  <c r="AP235" i="3" s="1"/>
  <c r="AO235" i="3" s="1"/>
  <c r="AN235" i="3" s="1"/>
  <c r="AM235" i="3" s="1"/>
  <c r="AL235" i="3" s="1"/>
  <c r="AU239" i="3"/>
  <c r="AT239" i="3" s="1"/>
  <c r="AS239" i="3" s="1"/>
  <c r="AR239" i="3" s="1"/>
  <c r="AQ239" i="3" s="1"/>
  <c r="AP239" i="3" s="1"/>
  <c r="AO239" i="3" s="1"/>
  <c r="AN239" i="3" s="1"/>
  <c r="AM239" i="3" s="1"/>
  <c r="AL239" i="3" s="1"/>
  <c r="BL26" i="3"/>
  <c r="BL35" i="3"/>
  <c r="BL39" i="3"/>
  <c r="BL46" i="3"/>
  <c r="BL52" i="3"/>
  <c r="BL58" i="3"/>
  <c r="AU251" i="3"/>
  <c r="AT251" i="3" s="1"/>
  <c r="AS251" i="3" s="1"/>
  <c r="AR251" i="3" s="1"/>
  <c r="AQ251" i="3" s="1"/>
  <c r="AP251" i="3" s="1"/>
  <c r="AO251" i="3" s="1"/>
  <c r="AN251" i="3" s="1"/>
  <c r="AM251" i="3" s="1"/>
  <c r="AL251" i="3" s="1"/>
  <c r="AU255" i="3"/>
  <c r="BL12" i="3"/>
  <c r="BL14" i="3"/>
  <c r="BL20" i="3"/>
  <c r="BL23" i="3"/>
  <c r="BL28" i="3"/>
  <c r="BL41" i="3"/>
  <c r="BL48" i="3"/>
  <c r="BL50" i="3"/>
  <c r="BL55" i="3"/>
  <c r="AU204" i="3"/>
  <c r="AT204" i="3" s="1"/>
  <c r="AS204" i="3" s="1"/>
  <c r="AR204" i="3" s="1"/>
  <c r="AQ204" i="3" s="1"/>
  <c r="AP204" i="3" s="1"/>
  <c r="AO204" i="3" s="1"/>
  <c r="AN204" i="3" s="1"/>
  <c r="AM204" i="3" s="1"/>
  <c r="AL204" i="3" s="1"/>
  <c r="AU220" i="3"/>
  <c r="BL17" i="3"/>
  <c r="BL43" i="3"/>
  <c r="AU136" i="3"/>
  <c r="AT136" i="3" s="1"/>
  <c r="AS136" i="3" s="1"/>
  <c r="AR136" i="3" s="1"/>
  <c r="AQ136" i="3" s="1"/>
  <c r="AP136" i="3" s="1"/>
  <c r="AO136" i="3" s="1"/>
  <c r="AN136" i="3" s="1"/>
  <c r="AM136" i="3" s="1"/>
  <c r="AL136" i="3" s="1"/>
  <c r="AU212" i="3"/>
  <c r="AU232" i="3"/>
  <c r="AT232" i="3" s="1"/>
  <c r="AS232" i="3" s="1"/>
  <c r="AR232" i="3" s="1"/>
  <c r="AQ232" i="3" s="1"/>
  <c r="AP232" i="3" s="1"/>
  <c r="AO232" i="3" s="1"/>
  <c r="AN232" i="3" s="1"/>
  <c r="AM232" i="3" s="1"/>
  <c r="AL232" i="3" s="1"/>
  <c r="AU240" i="3"/>
  <c r="AT240" i="3" s="1"/>
  <c r="AS240" i="3" s="1"/>
  <c r="AR240" i="3" s="1"/>
  <c r="AQ240" i="3" s="1"/>
  <c r="AP240" i="3" s="1"/>
  <c r="AO240" i="3" s="1"/>
  <c r="AN240" i="3" s="1"/>
  <c r="AM240" i="3" s="1"/>
  <c r="AL240" i="3" s="1"/>
  <c r="BL3" i="3"/>
  <c r="AU188" i="3"/>
  <c r="AU196" i="3"/>
  <c r="AU180" i="3"/>
  <c r="AT180" i="3" s="1"/>
  <c r="AS180" i="3" s="1"/>
  <c r="AR180" i="3" s="1"/>
  <c r="AQ180" i="3" s="1"/>
  <c r="AP180" i="3" s="1"/>
  <c r="AO180" i="3" s="1"/>
  <c r="AN180" i="3" s="1"/>
  <c r="AM180" i="3" s="1"/>
  <c r="AL180" i="3" s="1"/>
  <c r="AU224" i="3"/>
  <c r="AT224" i="3" s="1"/>
  <c r="AS224" i="3" s="1"/>
  <c r="AR224" i="3" s="1"/>
  <c r="AQ224" i="3" s="1"/>
  <c r="AP224" i="3" s="1"/>
  <c r="AO224" i="3" s="1"/>
  <c r="AN224" i="3" s="1"/>
  <c r="AM224" i="3" s="1"/>
  <c r="AL224" i="3" s="1"/>
  <c r="AU170" i="3"/>
  <c r="AU244" i="3"/>
  <c r="AT244" i="3" s="1"/>
  <c r="AS244" i="3" s="1"/>
  <c r="AR244" i="3" s="1"/>
  <c r="AQ244" i="3" s="1"/>
  <c r="AP244" i="3" s="1"/>
  <c r="AO244" i="3" s="1"/>
  <c r="AN244" i="3" s="1"/>
  <c r="AM244" i="3" s="1"/>
  <c r="AL244" i="3" s="1"/>
  <c r="AU200" i="3"/>
  <c r="AU216" i="3"/>
  <c r="AT216" i="3" s="1"/>
  <c r="AS216" i="3" s="1"/>
  <c r="AR216" i="3" s="1"/>
  <c r="AQ216" i="3" s="1"/>
  <c r="AP216" i="3" s="1"/>
  <c r="AO216" i="3" s="1"/>
  <c r="AN216" i="3" s="1"/>
  <c r="AM216" i="3" s="1"/>
  <c r="AL216" i="3" s="1"/>
  <c r="BL31" i="3"/>
  <c r="AU115" i="3"/>
  <c r="AT115" i="3" s="1"/>
  <c r="AS115" i="3" s="1"/>
  <c r="AR115" i="3" s="1"/>
  <c r="AQ115" i="3" s="1"/>
  <c r="AP115" i="3" s="1"/>
  <c r="AO115" i="3" s="1"/>
  <c r="AN115" i="3" s="1"/>
  <c r="AM115" i="3" s="1"/>
  <c r="AL115" i="3" s="1"/>
  <c r="AU147" i="3"/>
  <c r="AU163" i="3"/>
  <c r="AU128" i="3"/>
  <c r="AU108" i="3"/>
  <c r="AU152" i="3"/>
  <c r="AU124" i="3"/>
  <c r="AU120" i="3"/>
  <c r="AU176" i="3"/>
  <c r="AT176" i="3" s="1"/>
  <c r="AS176" i="3" s="1"/>
  <c r="AR176" i="3" s="1"/>
  <c r="AQ176" i="3" s="1"/>
  <c r="AP176" i="3" s="1"/>
  <c r="AO176" i="3" s="1"/>
  <c r="AN176" i="3" s="1"/>
  <c r="AM176" i="3" s="1"/>
  <c r="AL176" i="3" s="1"/>
  <c r="AU159" i="3"/>
  <c r="AU117" i="3"/>
  <c r="AT117" i="3" s="1"/>
  <c r="AS117" i="3" s="1"/>
  <c r="AR117" i="3" s="1"/>
  <c r="AQ117" i="3" s="1"/>
  <c r="AP117" i="3" s="1"/>
  <c r="AO117" i="3" s="1"/>
  <c r="AN117" i="3" s="1"/>
  <c r="AM117" i="3" s="1"/>
  <c r="AL117" i="3" s="1"/>
  <c r="AU119" i="3"/>
  <c r="AU129" i="3"/>
  <c r="AT129" i="3" s="1"/>
  <c r="AS129" i="3" s="1"/>
  <c r="AR129" i="3" s="1"/>
  <c r="AQ129" i="3" s="1"/>
  <c r="AP129" i="3" s="1"/>
  <c r="AO129" i="3" s="1"/>
  <c r="AN129" i="3" s="1"/>
  <c r="AM129" i="3" s="1"/>
  <c r="AL129" i="3" s="1"/>
  <c r="AU118" i="3"/>
  <c r="AT118" i="3" s="1"/>
  <c r="AS118" i="3" s="1"/>
  <c r="AR118" i="3" s="1"/>
  <c r="AQ118" i="3" s="1"/>
  <c r="AP118" i="3" s="1"/>
  <c r="AO118" i="3" s="1"/>
  <c r="AN118" i="3" s="1"/>
  <c r="AM118" i="3" s="1"/>
  <c r="AL118" i="3" s="1"/>
  <c r="AU130" i="3"/>
  <c r="AU168" i="3"/>
  <c r="AU171" i="3"/>
  <c r="AU110" i="3"/>
  <c r="AU69" i="3"/>
  <c r="AU125" i="3"/>
  <c r="AU42" i="3"/>
  <c r="AU32" i="3"/>
  <c r="AU155" i="3"/>
  <c r="AU169" i="3"/>
  <c r="AU123" i="3"/>
  <c r="AU154" i="3"/>
  <c r="AU137" i="3"/>
  <c r="AU105" i="3"/>
  <c r="AT105" i="3" s="1"/>
  <c r="AS105" i="3" s="1"/>
  <c r="AR105" i="3" s="1"/>
  <c r="AQ105" i="3" s="1"/>
  <c r="AP105" i="3" s="1"/>
  <c r="AO105" i="3" s="1"/>
  <c r="AN105" i="3" s="1"/>
  <c r="AM105" i="3" s="1"/>
  <c r="AL105" i="3" s="1"/>
  <c r="AU103" i="3"/>
  <c r="AT103" i="3" s="1"/>
  <c r="AS103" i="3" s="1"/>
  <c r="AR103" i="3" s="1"/>
  <c r="AQ103" i="3" s="1"/>
  <c r="AP103" i="3" s="1"/>
  <c r="AO103" i="3" s="1"/>
  <c r="AN103" i="3" s="1"/>
  <c r="AM103" i="3" s="1"/>
  <c r="AL103" i="3" s="1"/>
  <c r="AU89" i="3"/>
  <c r="AT89" i="3" s="1"/>
  <c r="AS89" i="3" s="1"/>
  <c r="AR89" i="3" s="1"/>
  <c r="AQ89" i="3" s="1"/>
  <c r="AP89" i="3" s="1"/>
  <c r="AO89" i="3" s="1"/>
  <c r="AN89" i="3" s="1"/>
  <c r="AM89" i="3" s="1"/>
  <c r="AL89" i="3" s="1"/>
  <c r="AU67" i="3"/>
  <c r="AU74" i="3"/>
  <c r="AU45" i="3"/>
  <c r="AT45" i="3" s="1"/>
  <c r="AS45" i="3" s="1"/>
  <c r="AR45" i="3" s="1"/>
  <c r="AQ45" i="3" s="1"/>
  <c r="AP45" i="3" s="1"/>
  <c r="AO45" i="3" s="1"/>
  <c r="AN45" i="3" s="1"/>
  <c r="AM45" i="3" s="1"/>
  <c r="AL45" i="3" s="1"/>
  <c r="AU38" i="3"/>
  <c r="AU149" i="3"/>
  <c r="AU139" i="3"/>
  <c r="AU157" i="3"/>
  <c r="AU72" i="3"/>
  <c r="AU107" i="3"/>
  <c r="AU57" i="3"/>
  <c r="AU30" i="3"/>
  <c r="AU23" i="3"/>
  <c r="AT23" i="3" s="1"/>
  <c r="AS23" i="3" s="1"/>
  <c r="AR23" i="3" s="1"/>
  <c r="AQ23" i="3" s="1"/>
  <c r="AP23" i="3" s="1"/>
  <c r="AO23" i="3" s="1"/>
  <c r="AN23" i="3" s="1"/>
  <c r="AM23" i="3" s="1"/>
  <c r="AL23" i="3" s="1"/>
  <c r="AU113" i="3"/>
  <c r="AU92" i="3"/>
  <c r="AT92" i="3" s="1"/>
  <c r="AS92" i="3" s="1"/>
  <c r="AR92" i="3" s="1"/>
  <c r="AQ92" i="3" s="1"/>
  <c r="AP92" i="3" s="1"/>
  <c r="AO92" i="3" s="1"/>
  <c r="AN92" i="3" s="1"/>
  <c r="AM92" i="3" s="1"/>
  <c r="AL92" i="3" s="1"/>
  <c r="AU80" i="3"/>
  <c r="AU78" i="3"/>
  <c r="AU75" i="3"/>
  <c r="AU90" i="3"/>
  <c r="AU71" i="3"/>
  <c r="AT71" i="3" s="1"/>
  <c r="AS71" i="3" s="1"/>
  <c r="AR71" i="3" s="1"/>
  <c r="AQ71" i="3" s="1"/>
  <c r="AP71" i="3" s="1"/>
  <c r="AO71" i="3" s="1"/>
  <c r="AN71" i="3" s="1"/>
  <c r="AM71" i="3" s="1"/>
  <c r="AL71" i="3" s="1"/>
  <c r="AU33" i="3"/>
  <c r="AT33" i="3" s="1"/>
  <c r="AS33" i="3" s="1"/>
  <c r="AR33" i="3" s="1"/>
  <c r="AQ33" i="3" s="1"/>
  <c r="AP33" i="3" s="1"/>
  <c r="AO33" i="3" s="1"/>
  <c r="AN33" i="3" s="1"/>
  <c r="AM33" i="3" s="1"/>
  <c r="AL33" i="3" s="1"/>
  <c r="AU35" i="3"/>
  <c r="AT35" i="3" s="1"/>
  <c r="AS35" i="3" s="1"/>
  <c r="AR35" i="3" s="1"/>
  <c r="AQ35" i="3" s="1"/>
  <c r="AP35" i="3" s="1"/>
  <c r="AO35" i="3" s="1"/>
  <c r="AN35" i="3" s="1"/>
  <c r="AM35" i="3" s="1"/>
  <c r="AL35" i="3" s="1"/>
  <c r="AU46" i="3"/>
  <c r="AU192" i="3"/>
  <c r="AT192" i="3" s="1"/>
  <c r="AS192" i="3" s="1"/>
  <c r="AR192" i="3" s="1"/>
  <c r="AQ192" i="3" s="1"/>
  <c r="AP192" i="3" s="1"/>
  <c r="AO192" i="3" s="1"/>
  <c r="AN192" i="3" s="1"/>
  <c r="AM192" i="3" s="1"/>
  <c r="AL192" i="3" s="1"/>
  <c r="AU228" i="3"/>
  <c r="AU162" i="3"/>
  <c r="AU132" i="3"/>
  <c r="AU173" i="3"/>
  <c r="AU83" i="3"/>
  <c r="AU160" i="3"/>
  <c r="AU143" i="3"/>
  <c r="AU43" i="3"/>
  <c r="AT43" i="3" s="1"/>
  <c r="AS43" i="3" s="1"/>
  <c r="AR43" i="3" s="1"/>
  <c r="AQ43" i="3" s="1"/>
  <c r="AP43" i="3" s="1"/>
  <c r="AO43" i="3" s="1"/>
  <c r="AN43" i="3" s="1"/>
  <c r="AM43" i="3" s="1"/>
  <c r="AL43" i="3" s="1"/>
  <c r="AU36" i="3"/>
  <c r="AU184" i="3"/>
  <c r="AU167" i="3"/>
  <c r="AU146" i="3"/>
  <c r="AU97" i="3"/>
  <c r="AT97" i="3" s="1"/>
  <c r="AS97" i="3" s="1"/>
  <c r="AR97" i="3" s="1"/>
  <c r="AQ97" i="3" s="1"/>
  <c r="AP97" i="3" s="1"/>
  <c r="AO97" i="3" s="1"/>
  <c r="AN97" i="3" s="1"/>
  <c r="AM97" i="3" s="1"/>
  <c r="AL97" i="3" s="1"/>
  <c r="AU134" i="3"/>
  <c r="AU73" i="3"/>
  <c r="AT73" i="3" s="1"/>
  <c r="AS73" i="3" s="1"/>
  <c r="AR73" i="3" s="1"/>
  <c r="AQ73" i="3" s="1"/>
  <c r="AP73" i="3" s="1"/>
  <c r="AO73" i="3" s="1"/>
  <c r="AN73" i="3" s="1"/>
  <c r="AM73" i="3" s="1"/>
  <c r="AL73" i="3" s="1"/>
  <c r="AU112" i="3"/>
  <c r="AU98" i="3"/>
  <c r="AU85" i="3"/>
  <c r="AU37" i="3"/>
  <c r="AU21" i="3"/>
  <c r="AU87" i="3"/>
  <c r="AU102" i="3"/>
  <c r="AU61" i="3"/>
  <c r="AT61" i="3" s="1"/>
  <c r="AS61" i="3" s="1"/>
  <c r="AR61" i="3" s="1"/>
  <c r="AQ61" i="3" s="1"/>
  <c r="AP61" i="3" s="1"/>
  <c r="AO61" i="3" s="1"/>
  <c r="AN61" i="3" s="1"/>
  <c r="AM61" i="3" s="1"/>
  <c r="AL61" i="3" s="1"/>
  <c r="BL7" i="3"/>
  <c r="AU48" i="3"/>
  <c r="AU135" i="3"/>
  <c r="AT135" i="3" s="1"/>
  <c r="AS135" i="3" s="1"/>
  <c r="AR135" i="3" s="1"/>
  <c r="AQ135" i="3" s="1"/>
  <c r="AP135" i="3" s="1"/>
  <c r="AO135" i="3" s="1"/>
  <c r="AN135" i="3" s="1"/>
  <c r="AM135" i="3" s="1"/>
  <c r="AL135" i="3" s="1"/>
  <c r="AU165" i="3"/>
  <c r="AT165" i="3" s="1"/>
  <c r="AS165" i="3" s="1"/>
  <c r="AR165" i="3" s="1"/>
  <c r="AQ165" i="3" s="1"/>
  <c r="AP165" i="3" s="1"/>
  <c r="AO165" i="3" s="1"/>
  <c r="AN165" i="3" s="1"/>
  <c r="AM165" i="3" s="1"/>
  <c r="AL165" i="3" s="1"/>
  <c r="AU34" i="3"/>
  <c r="AU31" i="3"/>
  <c r="AT31" i="3" s="1"/>
  <c r="AS31" i="3" s="1"/>
  <c r="AR31" i="3" s="1"/>
  <c r="AQ31" i="3" s="1"/>
  <c r="AP31" i="3" s="1"/>
  <c r="AO31" i="3" s="1"/>
  <c r="AN31" i="3" s="1"/>
  <c r="AM31" i="3" s="1"/>
  <c r="AL31" i="3" s="1"/>
  <c r="BL2" i="3"/>
  <c r="AU141" i="3"/>
  <c r="AU161" i="3"/>
  <c r="AU77" i="3"/>
  <c r="AU39" i="3"/>
  <c r="AT39" i="3" s="1"/>
  <c r="AS39" i="3" s="1"/>
  <c r="AR39" i="3" s="1"/>
  <c r="AQ39" i="3" s="1"/>
  <c r="AP39" i="3" s="1"/>
  <c r="AO39" i="3" s="1"/>
  <c r="AN39" i="3" s="1"/>
  <c r="AM39" i="3" s="1"/>
  <c r="AL39" i="3" s="1"/>
  <c r="BL4" i="3"/>
  <c r="AU40" i="3"/>
  <c r="AT40" i="3" s="1"/>
  <c r="AS40" i="3" s="1"/>
  <c r="AR40" i="3" s="1"/>
  <c r="AQ40" i="3" s="1"/>
  <c r="AP40" i="3" s="1"/>
  <c r="AO40" i="3" s="1"/>
  <c r="AN40" i="3" s="1"/>
  <c r="AM40" i="3" s="1"/>
  <c r="AL40" i="3" s="1"/>
  <c r="AU81" i="3"/>
  <c r="AU151" i="3"/>
  <c r="AU127" i="3"/>
  <c r="AT127" i="3" s="1"/>
  <c r="AS127" i="3" s="1"/>
  <c r="AR127" i="3" s="1"/>
  <c r="AQ127" i="3" s="1"/>
  <c r="AP127" i="3" s="1"/>
  <c r="AO127" i="3" s="1"/>
  <c r="AN127" i="3" s="1"/>
  <c r="AM127" i="3" s="1"/>
  <c r="AL127" i="3" s="1"/>
  <c r="AU64" i="3"/>
  <c r="AT64" i="3" s="1"/>
  <c r="AS64" i="3" s="1"/>
  <c r="AR64" i="3" s="1"/>
  <c r="AQ64" i="3" s="1"/>
  <c r="AP64" i="3" s="1"/>
  <c r="AO64" i="3" s="1"/>
  <c r="AN64" i="3" s="1"/>
  <c r="AM64" i="3" s="1"/>
  <c r="AL64" i="3" s="1"/>
  <c r="AU65" i="3"/>
  <c r="AU55" i="3"/>
  <c r="AT55" i="3" s="1"/>
  <c r="AS55" i="3" s="1"/>
  <c r="AR55" i="3" s="1"/>
  <c r="AQ55" i="3" s="1"/>
  <c r="AP55" i="3" s="1"/>
  <c r="AO55" i="3" s="1"/>
  <c r="AN55" i="3" s="1"/>
  <c r="AM55" i="3" s="1"/>
  <c r="AL55" i="3" s="1"/>
  <c r="AU25" i="3"/>
  <c r="AT25" i="3" s="1"/>
  <c r="AS25" i="3" s="1"/>
  <c r="AR25" i="3" s="1"/>
  <c r="AQ25" i="3" s="1"/>
  <c r="AP25" i="3" s="1"/>
  <c r="AO25" i="3" s="1"/>
  <c r="AN25" i="3" s="1"/>
  <c r="AM25" i="3" s="1"/>
  <c r="AL25" i="3" s="1"/>
  <c r="BL8" i="3"/>
  <c r="BL9" i="3"/>
  <c r="AU100" i="3"/>
  <c r="AU50" i="3"/>
  <c r="AT50" i="3" s="1"/>
  <c r="AS50" i="3" s="1"/>
  <c r="AR50" i="3" s="1"/>
  <c r="AQ50" i="3" s="1"/>
  <c r="AP50" i="3" s="1"/>
  <c r="AO50" i="3" s="1"/>
  <c r="AN50" i="3" s="1"/>
  <c r="AM50" i="3" s="1"/>
  <c r="AL50" i="3" s="1"/>
  <c r="AU44" i="3"/>
  <c r="AU144" i="3"/>
  <c r="AU248" i="3"/>
  <c r="AT248" i="3" s="1"/>
  <c r="AS248" i="3" s="1"/>
  <c r="AR248" i="3" s="1"/>
  <c r="AQ248" i="3" s="1"/>
  <c r="AP248" i="3" s="1"/>
  <c r="AO248" i="3" s="1"/>
  <c r="AN248" i="3" s="1"/>
  <c r="AM248" i="3" s="1"/>
  <c r="AL248" i="3" s="1"/>
  <c r="AC242" i="3"/>
  <c r="K242" i="3"/>
  <c r="K243" i="3"/>
  <c r="AC243" i="3"/>
  <c r="AU58" i="3"/>
  <c r="K253" i="3"/>
  <c r="AC253" i="3"/>
  <c r="AU99" i="3"/>
  <c r="AC194" i="3"/>
  <c r="K194" i="3"/>
  <c r="AU26" i="3"/>
  <c r="AC202" i="3"/>
  <c r="K202" i="3"/>
  <c r="AU56" i="3"/>
  <c r="AT56" i="3" s="1"/>
  <c r="AS56" i="3" s="1"/>
  <c r="AR56" i="3" s="1"/>
  <c r="AQ56" i="3" s="1"/>
  <c r="AP56" i="3" s="1"/>
  <c r="AO56" i="3" s="1"/>
  <c r="AN56" i="3" s="1"/>
  <c r="AM56" i="3" s="1"/>
  <c r="AL56" i="3" s="1"/>
  <c r="AU183" i="3"/>
  <c r="K197" i="3"/>
  <c r="AC197" i="3"/>
  <c r="AC178" i="3"/>
  <c r="K178" i="3"/>
  <c r="AC218" i="3"/>
  <c r="K218" i="3"/>
  <c r="AU186" i="3"/>
  <c r="K219" i="3"/>
  <c r="AC219" i="3"/>
  <c r="AU181" i="3"/>
  <c r="AU208" i="3"/>
  <c r="AT208" i="3" s="1"/>
  <c r="AS208" i="3" s="1"/>
  <c r="AR208" i="3" s="1"/>
  <c r="AQ208" i="3" s="1"/>
  <c r="AP208" i="3" s="1"/>
  <c r="AO208" i="3" s="1"/>
  <c r="AN208" i="3" s="1"/>
  <c r="AM208" i="3" s="1"/>
  <c r="AL208" i="3" s="1"/>
  <c r="AI96" i="3"/>
  <c r="AK96" i="3"/>
  <c r="AJ96" i="3"/>
  <c r="AJ245" i="3"/>
  <c r="AK245" i="3"/>
  <c r="AI245" i="3"/>
  <c r="AJ153" i="3"/>
  <c r="AK153" i="3"/>
  <c r="AI95" i="3"/>
  <c r="AT63" i="3"/>
  <c r="AS63" i="3" s="1"/>
  <c r="AR63" i="3" s="1"/>
  <c r="AQ63" i="3" s="1"/>
  <c r="AP63" i="3" s="1"/>
  <c r="AO63" i="3" s="1"/>
  <c r="AN63" i="3" s="1"/>
  <c r="AM63" i="3" s="1"/>
  <c r="AL63" i="3" s="1"/>
  <c r="AC131" i="3"/>
  <c r="K131" i="3"/>
  <c r="AT53" i="3"/>
  <c r="AS53" i="3" s="1"/>
  <c r="AR53" i="3" s="1"/>
  <c r="AQ53" i="3" s="1"/>
  <c r="AP53" i="3" s="1"/>
  <c r="AO53" i="3" s="1"/>
  <c r="AN53" i="3" s="1"/>
  <c r="AM53" i="3" s="1"/>
  <c r="AL53" i="3" s="1"/>
  <c r="J91" i="3"/>
  <c r="AC91" i="3"/>
  <c r="AT49" i="3"/>
  <c r="AS49" i="3" s="1"/>
  <c r="AR49" i="3" s="1"/>
  <c r="AQ49" i="3" s="1"/>
  <c r="AP49" i="3" s="1"/>
  <c r="AO49" i="3" s="1"/>
  <c r="AN49" i="3" s="1"/>
  <c r="AM49" i="3" s="1"/>
  <c r="AL49" i="3" s="1"/>
  <c r="I125" i="3"/>
  <c r="AC125" i="3"/>
  <c r="AT29" i="3"/>
  <c r="AS29" i="3" s="1"/>
  <c r="AR29" i="3" s="1"/>
  <c r="AQ29" i="3" s="1"/>
  <c r="AP29" i="3" s="1"/>
  <c r="AO29" i="3" s="1"/>
  <c r="AN29" i="3" s="1"/>
  <c r="AM29" i="3" s="1"/>
  <c r="AL29" i="3" s="1"/>
  <c r="AT101" i="3"/>
  <c r="AS101" i="3" s="1"/>
  <c r="AR101" i="3" s="1"/>
  <c r="AQ101" i="3" s="1"/>
  <c r="AP101" i="3" s="1"/>
  <c r="AO101" i="3" s="1"/>
  <c r="AN101" i="3" s="1"/>
  <c r="AM101" i="3" s="1"/>
  <c r="AL101" i="3" s="1"/>
  <c r="K122" i="3"/>
  <c r="AC122" i="3"/>
  <c r="AT91" i="3"/>
  <c r="AS91" i="3" s="1"/>
  <c r="AR91" i="3" s="1"/>
  <c r="AQ91" i="3" s="1"/>
  <c r="AP91" i="3" s="1"/>
  <c r="AO91" i="3" s="1"/>
  <c r="AN91" i="3" s="1"/>
  <c r="AM91" i="3" s="1"/>
  <c r="AL91" i="3" s="1"/>
  <c r="AT68" i="3"/>
  <c r="AS68" i="3" s="1"/>
  <c r="AR68" i="3" s="1"/>
  <c r="AQ68" i="3" s="1"/>
  <c r="AP68" i="3" s="1"/>
  <c r="AO68" i="3" s="1"/>
  <c r="AN68" i="3" s="1"/>
  <c r="AM68" i="3" s="1"/>
  <c r="AL68" i="3" s="1"/>
  <c r="AT158" i="3"/>
  <c r="AS158" i="3" s="1"/>
  <c r="AR158" i="3" s="1"/>
  <c r="AQ158" i="3" s="1"/>
  <c r="AP158" i="3" s="1"/>
  <c r="AO158" i="3" s="1"/>
  <c r="AN158" i="3" s="1"/>
  <c r="AM158" i="3" s="1"/>
  <c r="AL158" i="3" s="1"/>
  <c r="AC172" i="3"/>
  <c r="K172" i="3"/>
  <c r="K148" i="3"/>
  <c r="AC148" i="3"/>
  <c r="AT70" i="3"/>
  <c r="AS70" i="3" s="1"/>
  <c r="AR70" i="3" s="1"/>
  <c r="AQ70" i="3" s="1"/>
  <c r="AP70" i="3" s="1"/>
  <c r="AO70" i="3" s="1"/>
  <c r="AN70" i="3" s="1"/>
  <c r="AM70" i="3" s="1"/>
  <c r="AL70" i="3" s="1"/>
  <c r="AC29" i="3"/>
  <c r="J29" i="3"/>
  <c r="J101" i="3"/>
  <c r="AC101" i="3"/>
  <c r="AT76" i="3"/>
  <c r="AS76" i="3" s="1"/>
  <c r="AR76" i="3" s="1"/>
  <c r="AQ76" i="3" s="1"/>
  <c r="AP76" i="3" s="1"/>
  <c r="AO76" i="3" s="1"/>
  <c r="AN76" i="3" s="1"/>
  <c r="AM76" i="3" s="1"/>
  <c r="AL76" i="3" s="1"/>
  <c r="AT59" i="3"/>
  <c r="AS59" i="3" s="1"/>
  <c r="AR59" i="3" s="1"/>
  <c r="AQ59" i="3" s="1"/>
  <c r="AP59" i="3" s="1"/>
  <c r="AO59" i="3" s="1"/>
  <c r="AN59" i="3" s="1"/>
  <c r="AM59" i="3" s="1"/>
  <c r="AL59" i="3" s="1"/>
  <c r="K142" i="3"/>
  <c r="AC142" i="3"/>
  <c r="I82" i="3"/>
  <c r="AC82" i="3"/>
  <c r="K140" i="3"/>
  <c r="AC140" i="3"/>
  <c r="K156" i="3"/>
  <c r="AC156" i="3"/>
  <c r="AT148" i="3"/>
  <c r="AS148" i="3" s="1"/>
  <c r="AR148" i="3" s="1"/>
  <c r="AQ148" i="3" s="1"/>
  <c r="AP148" i="3" s="1"/>
  <c r="AO148" i="3" s="1"/>
  <c r="AN148" i="3" s="1"/>
  <c r="AM148" i="3" s="1"/>
  <c r="AL148" i="3" s="1"/>
  <c r="J99" i="3"/>
  <c r="AC99" i="3"/>
  <c r="AT94" i="3"/>
  <c r="AS94" i="3" s="1"/>
  <c r="AR94" i="3" s="1"/>
  <c r="AQ94" i="3" s="1"/>
  <c r="AP94" i="3" s="1"/>
  <c r="AO94" i="3" s="1"/>
  <c r="AN94" i="3" s="1"/>
  <c r="AM94" i="3" s="1"/>
  <c r="AL94" i="3" s="1"/>
  <c r="AT142" i="3"/>
  <c r="AS142" i="3" s="1"/>
  <c r="AR142" i="3" s="1"/>
  <c r="AQ142" i="3" s="1"/>
  <c r="AP142" i="3" s="1"/>
  <c r="AO142" i="3" s="1"/>
  <c r="AN142" i="3" s="1"/>
  <c r="AM142" i="3" s="1"/>
  <c r="AL142" i="3" s="1"/>
  <c r="AT82" i="3"/>
  <c r="AS82" i="3" s="1"/>
  <c r="AR82" i="3" s="1"/>
  <c r="AQ82" i="3" s="1"/>
  <c r="AP82" i="3" s="1"/>
  <c r="AO82" i="3" s="1"/>
  <c r="AN82" i="3" s="1"/>
  <c r="AM82" i="3" s="1"/>
  <c r="AL82" i="3" s="1"/>
  <c r="J68" i="3"/>
  <c r="AC68" i="3"/>
  <c r="AT140" i="3"/>
  <c r="AS140" i="3" s="1"/>
  <c r="AR140" i="3" s="1"/>
  <c r="AQ140" i="3" s="1"/>
  <c r="AP140" i="3" s="1"/>
  <c r="AO140" i="3" s="1"/>
  <c r="AN140" i="3" s="1"/>
  <c r="AM140" i="3" s="1"/>
  <c r="AL140" i="3" s="1"/>
  <c r="J104" i="3"/>
  <c r="AC104" i="3"/>
  <c r="K158" i="3"/>
  <c r="AC158" i="3"/>
  <c r="AT156" i="3"/>
  <c r="AS156" i="3" s="1"/>
  <c r="AR156" i="3" s="1"/>
  <c r="AQ156" i="3" s="1"/>
  <c r="AP156" i="3" s="1"/>
  <c r="AO156" i="3" s="1"/>
  <c r="AN156" i="3" s="1"/>
  <c r="AM156" i="3" s="1"/>
  <c r="AL156" i="3" s="1"/>
  <c r="K175" i="3"/>
  <c r="AC175" i="3"/>
  <c r="K120" i="3"/>
  <c r="AC120" i="3"/>
  <c r="J94" i="3"/>
  <c r="AC94" i="3"/>
  <c r="J59" i="3"/>
  <c r="AC59" i="3"/>
  <c r="AT111" i="3"/>
  <c r="AS111" i="3" s="1"/>
  <c r="AR111" i="3" s="1"/>
  <c r="AQ111" i="3" s="1"/>
  <c r="AP111" i="3" s="1"/>
  <c r="AO111" i="3" s="1"/>
  <c r="AN111" i="3" s="1"/>
  <c r="AM111" i="3" s="1"/>
  <c r="AL111" i="3" s="1"/>
  <c r="AT28" i="3"/>
  <c r="AS28" i="3" s="1"/>
  <c r="AR28" i="3" s="1"/>
  <c r="AQ28" i="3" s="1"/>
  <c r="AP28" i="3" s="1"/>
  <c r="AO28" i="3" s="1"/>
  <c r="AN28" i="3" s="1"/>
  <c r="AM28" i="3" s="1"/>
  <c r="AL28" i="3" s="1"/>
  <c r="AT104" i="3"/>
  <c r="AS104" i="3" s="1"/>
  <c r="AR104" i="3" s="1"/>
  <c r="AQ104" i="3" s="1"/>
  <c r="AP104" i="3" s="1"/>
  <c r="AO104" i="3" s="1"/>
  <c r="AN104" i="3" s="1"/>
  <c r="AM104" i="3" s="1"/>
  <c r="AL104" i="3" s="1"/>
  <c r="K166" i="3"/>
  <c r="AC166" i="3"/>
  <c r="AT145" i="3"/>
  <c r="AS145" i="3" s="1"/>
  <c r="AR145" i="3" s="1"/>
  <c r="AQ145" i="3" s="1"/>
  <c r="AP145" i="3" s="1"/>
  <c r="AO145" i="3" s="1"/>
  <c r="AN145" i="3" s="1"/>
  <c r="AM145" i="3" s="1"/>
  <c r="AL145" i="3" s="1"/>
  <c r="AT175" i="3"/>
  <c r="AS175" i="3" s="1"/>
  <c r="AR175" i="3" s="1"/>
  <c r="AQ175" i="3" s="1"/>
  <c r="AP175" i="3" s="1"/>
  <c r="AO175" i="3" s="1"/>
  <c r="AN175" i="3" s="1"/>
  <c r="AM175" i="3" s="1"/>
  <c r="AL175" i="3" s="1"/>
  <c r="AC66" i="3"/>
  <c r="J66" i="3"/>
  <c r="AC47" i="3"/>
  <c r="J47" i="3"/>
  <c r="AC102" i="3"/>
  <c r="J102" i="3"/>
  <c r="AT133" i="3"/>
  <c r="AS133" i="3" s="1"/>
  <c r="AR133" i="3" s="1"/>
  <c r="AQ133" i="3" s="1"/>
  <c r="AP133" i="3" s="1"/>
  <c r="AO133" i="3" s="1"/>
  <c r="AN133" i="3" s="1"/>
  <c r="AM133" i="3" s="1"/>
  <c r="AL133" i="3" s="1"/>
  <c r="K126" i="3"/>
  <c r="AC126" i="3"/>
  <c r="AT166" i="3"/>
  <c r="AS166" i="3" s="1"/>
  <c r="AR166" i="3" s="1"/>
  <c r="AQ166" i="3" s="1"/>
  <c r="AP166" i="3" s="1"/>
  <c r="AO166" i="3" s="1"/>
  <c r="AN166" i="3" s="1"/>
  <c r="AM166" i="3" s="1"/>
  <c r="AL166" i="3" s="1"/>
  <c r="AT66" i="3"/>
  <c r="AS66" i="3" s="1"/>
  <c r="AR66" i="3" s="1"/>
  <c r="AQ66" i="3" s="1"/>
  <c r="AP66" i="3" s="1"/>
  <c r="AO66" i="3" s="1"/>
  <c r="AN66" i="3" s="1"/>
  <c r="AM66" i="3" s="1"/>
  <c r="AL66" i="3" s="1"/>
  <c r="AT47" i="3"/>
  <c r="AS47" i="3" s="1"/>
  <c r="AR47" i="3" s="1"/>
  <c r="AQ47" i="3" s="1"/>
  <c r="AP47" i="3" s="1"/>
  <c r="AO47" i="3" s="1"/>
  <c r="AN47" i="3" s="1"/>
  <c r="AM47" i="3" s="1"/>
  <c r="AL47" i="3" s="1"/>
  <c r="AT131" i="3"/>
  <c r="AS131" i="3" s="1"/>
  <c r="AR131" i="3" s="1"/>
  <c r="AQ131" i="3" s="1"/>
  <c r="AP131" i="3" s="1"/>
  <c r="AO131" i="3" s="1"/>
  <c r="AN131" i="3" s="1"/>
  <c r="AM131" i="3" s="1"/>
  <c r="AL131" i="3" s="1"/>
  <c r="AT109" i="3"/>
  <c r="AS109" i="3" s="1"/>
  <c r="AR109" i="3" s="1"/>
  <c r="AQ109" i="3" s="1"/>
  <c r="AP109" i="3" s="1"/>
  <c r="AO109" i="3" s="1"/>
  <c r="AN109" i="3" s="1"/>
  <c r="AM109" i="3" s="1"/>
  <c r="AL109" i="3" s="1"/>
  <c r="J27" i="3"/>
  <c r="AC27" i="3"/>
  <c r="AT150" i="3"/>
  <c r="AS150" i="3" s="1"/>
  <c r="AR150" i="3" s="1"/>
  <c r="AQ150" i="3" s="1"/>
  <c r="AP150" i="3" s="1"/>
  <c r="AO150" i="3" s="1"/>
  <c r="AN150" i="3" s="1"/>
  <c r="AM150" i="3" s="1"/>
  <c r="AL150" i="3" s="1"/>
  <c r="K124" i="3"/>
  <c r="AC124" i="3"/>
  <c r="J111" i="3"/>
  <c r="AC111" i="3"/>
  <c r="AC28" i="3"/>
  <c r="J28" i="3"/>
  <c r="AC145" i="3"/>
  <c r="K145" i="3"/>
  <c r="AC174" i="3"/>
  <c r="K174" i="3"/>
  <c r="J109" i="3"/>
  <c r="AC109" i="3"/>
  <c r="AT122" i="3"/>
  <c r="AS122" i="3" s="1"/>
  <c r="AR122" i="3" s="1"/>
  <c r="AQ122" i="3" s="1"/>
  <c r="AP122" i="3" s="1"/>
  <c r="AO122" i="3" s="1"/>
  <c r="AN122" i="3" s="1"/>
  <c r="AM122" i="3" s="1"/>
  <c r="AL122" i="3" s="1"/>
  <c r="J49" i="3"/>
  <c r="AC49" i="3"/>
  <c r="AT172" i="3"/>
  <c r="AS172" i="3" s="1"/>
  <c r="AR172" i="3" s="1"/>
  <c r="AQ172" i="3" s="1"/>
  <c r="AP172" i="3" s="1"/>
  <c r="AO172" i="3" s="1"/>
  <c r="AN172" i="3" s="1"/>
  <c r="AM172" i="3" s="1"/>
  <c r="AL172" i="3" s="1"/>
  <c r="AT174" i="3"/>
  <c r="AS174" i="3" s="1"/>
  <c r="AR174" i="3" s="1"/>
  <c r="AQ174" i="3" s="1"/>
  <c r="AP174" i="3" s="1"/>
  <c r="AO174" i="3" s="1"/>
  <c r="AN174" i="3" s="1"/>
  <c r="AM174" i="3" s="1"/>
  <c r="AL174" i="3" s="1"/>
  <c r="AD257" i="2"/>
  <c r="AE257" i="2"/>
  <c r="AD54" i="2"/>
  <c r="AE54" i="2"/>
  <c r="AE38" i="2"/>
  <c r="AD38" i="2"/>
  <c r="AE82" i="2"/>
  <c r="AD82" i="2"/>
  <c r="AE294" i="2"/>
  <c r="AD294" i="2"/>
  <c r="AE77" i="2"/>
  <c r="AD77" i="2"/>
  <c r="AA212" i="2"/>
  <c r="AB212" i="2"/>
  <c r="AB248" i="2"/>
  <c r="AA248" i="2"/>
  <c r="AA73" i="2"/>
  <c r="AB73" i="2"/>
  <c r="AA80" i="2"/>
  <c r="AB80" i="2"/>
  <c r="AB111" i="2"/>
  <c r="AA111" i="2"/>
  <c r="AD107" i="2"/>
  <c r="AE107" i="2"/>
  <c r="AD60" i="2"/>
  <c r="AE60" i="2"/>
  <c r="AD34" i="2"/>
  <c r="AE34" i="2"/>
  <c r="AD280" i="2"/>
  <c r="AE280" i="2"/>
  <c r="AE272" i="2"/>
  <c r="AD272" i="2"/>
  <c r="AE64" i="2"/>
  <c r="AD64" i="2"/>
  <c r="AE289" i="2"/>
  <c r="AD289" i="2"/>
  <c r="AA267" i="2"/>
  <c r="AB267" i="2"/>
  <c r="AB164" i="2"/>
  <c r="AA164" i="2"/>
  <c r="AB236" i="2"/>
  <c r="AA236" i="2"/>
  <c r="AE75" i="2"/>
  <c r="AD75" i="2"/>
  <c r="AE158" i="2"/>
  <c r="AD158" i="2"/>
  <c r="AE127" i="2"/>
  <c r="AD127" i="2"/>
  <c r="AE66" i="2"/>
  <c r="AD66" i="2"/>
  <c r="AD258" i="2"/>
  <c r="AE258" i="2"/>
  <c r="AD178" i="2"/>
  <c r="AE178" i="2"/>
  <c r="AB79" i="2"/>
  <c r="AA79" i="2"/>
  <c r="AE264" i="2"/>
  <c r="AD264" i="2"/>
  <c r="AE21" i="2"/>
  <c r="AD21" i="2"/>
  <c r="AA295" i="2"/>
  <c r="AB295" i="2"/>
  <c r="AA83" i="2"/>
  <c r="AB83" i="2"/>
  <c r="AA251" i="2"/>
  <c r="AB251" i="2"/>
  <c r="AD116" i="2"/>
  <c r="AE116" i="2"/>
  <c r="AD276" i="2"/>
  <c r="AE276" i="2"/>
  <c r="AB91" i="2"/>
  <c r="AA91" i="2"/>
  <c r="AK316" i="3" l="1"/>
  <c r="AI316" i="3"/>
  <c r="AH316" i="3" s="1"/>
  <c r="AA316" i="3" s="1"/>
  <c r="AJ316" i="3"/>
  <c r="AJ285" i="3"/>
  <c r="AJ296" i="3"/>
  <c r="AT324" i="3"/>
  <c r="AS324" i="3"/>
  <c r="AR324" i="3" s="1"/>
  <c r="AQ324" i="3" s="1"/>
  <c r="AP324" i="3" s="1"/>
  <c r="AO324" i="3" s="1"/>
  <c r="AN324" i="3" s="1"/>
  <c r="AM324" i="3" s="1"/>
  <c r="AL324" i="3" s="1"/>
  <c r="AT138" i="3"/>
  <c r="AS138" i="3" s="1"/>
  <c r="AR138" i="3" s="1"/>
  <c r="AQ138" i="3"/>
  <c r="AP138" i="3" s="1"/>
  <c r="AO138" i="3" s="1"/>
  <c r="AN138" i="3" s="1"/>
  <c r="AM138" i="3" s="1"/>
  <c r="AL138" i="3" s="1"/>
  <c r="AS318" i="3"/>
  <c r="AR318" i="3" s="1"/>
  <c r="AQ318" i="3" s="1"/>
  <c r="AP318" i="3" s="1"/>
  <c r="AO318" i="3" s="1"/>
  <c r="AN318" i="3" s="1"/>
  <c r="AM318" i="3" s="1"/>
  <c r="AL318" i="3" s="1"/>
  <c r="AT318" i="3"/>
  <c r="AS292" i="3"/>
  <c r="AR292" i="3" s="1"/>
  <c r="AQ292" i="3" s="1"/>
  <c r="AP292" i="3" s="1"/>
  <c r="AO292" i="3" s="1"/>
  <c r="AN292" i="3" s="1"/>
  <c r="AM292" i="3" s="1"/>
  <c r="AL292" i="3" s="1"/>
  <c r="AT292" i="3"/>
  <c r="AH259" i="3"/>
  <c r="AA259" i="3" s="1"/>
  <c r="AS281" i="3"/>
  <c r="AR281" i="3" s="1"/>
  <c r="AQ281" i="3" s="1"/>
  <c r="AP281" i="3" s="1"/>
  <c r="AO281" i="3" s="1"/>
  <c r="AN281" i="3" s="1"/>
  <c r="AM281" i="3" s="1"/>
  <c r="AL281" i="3" s="1"/>
  <c r="AT281" i="3"/>
  <c r="AJ95" i="3"/>
  <c r="AS266" i="3"/>
  <c r="AR266" i="3" s="1"/>
  <c r="AQ266" i="3" s="1"/>
  <c r="AP266" i="3" s="1"/>
  <c r="AO266" i="3" s="1"/>
  <c r="AN266" i="3" s="1"/>
  <c r="AM266" i="3" s="1"/>
  <c r="AL266" i="3" s="1"/>
  <c r="AT294" i="3"/>
  <c r="AR294" i="3"/>
  <c r="AQ294" i="3" s="1"/>
  <c r="AP294" i="3" s="1"/>
  <c r="AO294" i="3" s="1"/>
  <c r="AN294" i="3" s="1"/>
  <c r="AM294" i="3" s="1"/>
  <c r="AL294" i="3" s="1"/>
  <c r="AS294" i="3"/>
  <c r="AT327" i="3"/>
  <c r="AS327" i="3" s="1"/>
  <c r="AR327" i="3" s="1"/>
  <c r="AQ327" i="3" s="1"/>
  <c r="AP327" i="3"/>
  <c r="AO327" i="3" s="1"/>
  <c r="AN327" i="3" s="1"/>
  <c r="AM327" i="3" s="1"/>
  <c r="AL327" i="3" s="1"/>
  <c r="AS301" i="3"/>
  <c r="AR301" i="3" s="1"/>
  <c r="AQ301" i="3" s="1"/>
  <c r="AP301" i="3" s="1"/>
  <c r="AO301" i="3" s="1"/>
  <c r="AN301" i="3" s="1"/>
  <c r="AM301" i="3" s="1"/>
  <c r="AL301" i="3" s="1"/>
  <c r="AI304" i="3"/>
  <c r="AH304" i="3" s="1"/>
  <c r="AA304" i="3" s="1"/>
  <c r="AE304" i="3" s="1"/>
  <c r="AJ304" i="3"/>
  <c r="AK304" i="3"/>
  <c r="AT303" i="3"/>
  <c r="AS303" i="3" s="1"/>
  <c r="AR303" i="3" s="1"/>
  <c r="AQ303" i="3" s="1"/>
  <c r="AP303" i="3" s="1"/>
  <c r="AO303" i="3" s="1"/>
  <c r="AN303" i="3" s="1"/>
  <c r="AM303" i="3" s="1"/>
  <c r="AL303" i="3" s="1"/>
  <c r="AJ308" i="3"/>
  <c r="AK308" i="3"/>
  <c r="AI308" i="3"/>
  <c r="AH320" i="3"/>
  <c r="AA320" i="3" s="1"/>
  <c r="AB304" i="3"/>
  <c r="AH275" i="3"/>
  <c r="AA275" i="3" s="1"/>
  <c r="AE275" i="3" s="1"/>
  <c r="AH296" i="3"/>
  <c r="AA296" i="3" s="1"/>
  <c r="AE296" i="3" s="1"/>
  <c r="AH289" i="3"/>
  <c r="AA289" i="3" s="1"/>
  <c r="AB289" i="3" s="1"/>
  <c r="AH261" i="3"/>
  <c r="AA261" i="3" s="1"/>
  <c r="AB261" i="3" s="1"/>
  <c r="AI268" i="3"/>
  <c r="AJ268" i="3"/>
  <c r="AK268" i="3"/>
  <c r="AI329" i="3"/>
  <c r="AJ329" i="3"/>
  <c r="AK329" i="3"/>
  <c r="AI284" i="3"/>
  <c r="AJ284" i="3"/>
  <c r="AK284" i="3"/>
  <c r="AI330" i="3"/>
  <c r="AJ330" i="3"/>
  <c r="AK330" i="3"/>
  <c r="AI314" i="3"/>
  <c r="AJ314" i="3"/>
  <c r="AK314" i="3"/>
  <c r="AK291" i="3"/>
  <c r="AI291" i="3"/>
  <c r="AJ291" i="3"/>
  <c r="AE261" i="3"/>
  <c r="AE267" i="3"/>
  <c r="AB267" i="3"/>
  <c r="AJ309" i="3"/>
  <c r="AK309" i="3"/>
  <c r="AI309" i="3"/>
  <c r="AH309" i="3" s="1"/>
  <c r="AA309" i="3" s="1"/>
  <c r="AI333" i="3"/>
  <c r="AJ333" i="3"/>
  <c r="AK333" i="3"/>
  <c r="AI317" i="3"/>
  <c r="AJ317" i="3"/>
  <c r="AK317" i="3"/>
  <c r="AK307" i="3"/>
  <c r="AI307" i="3"/>
  <c r="AJ307" i="3"/>
  <c r="AI258" i="3"/>
  <c r="AJ258" i="3"/>
  <c r="AK258" i="3"/>
  <c r="AI278" i="3"/>
  <c r="AJ278" i="3"/>
  <c r="AK278" i="3"/>
  <c r="AI274" i="3"/>
  <c r="AJ274" i="3"/>
  <c r="AK274" i="3"/>
  <c r="AI262" i="3"/>
  <c r="AJ262" i="3"/>
  <c r="AK262" i="3"/>
  <c r="AI266" i="3"/>
  <c r="AK266" i="3"/>
  <c r="AJ266" i="3"/>
  <c r="AI280" i="3"/>
  <c r="AJ280" i="3"/>
  <c r="AK280" i="3"/>
  <c r="AI264" i="3"/>
  <c r="AJ264" i="3"/>
  <c r="AK264" i="3"/>
  <c r="AK295" i="3"/>
  <c r="AI295" i="3"/>
  <c r="AJ295" i="3"/>
  <c r="AI331" i="3"/>
  <c r="AJ331" i="3"/>
  <c r="AK331" i="3"/>
  <c r="AJ290" i="3"/>
  <c r="AI290" i="3"/>
  <c r="AK290" i="3"/>
  <c r="AJ279" i="3"/>
  <c r="AK279" i="3"/>
  <c r="AI279" i="3"/>
  <c r="AH279" i="3" s="1"/>
  <c r="AA279" i="3" s="1"/>
  <c r="AI298" i="3"/>
  <c r="AJ298" i="3"/>
  <c r="AK298" i="3"/>
  <c r="AI300" i="3"/>
  <c r="AK300" i="3"/>
  <c r="AJ300" i="3"/>
  <c r="AK277" i="3"/>
  <c r="AJ277" i="3"/>
  <c r="AI277" i="3"/>
  <c r="AJ271" i="3"/>
  <c r="AK271" i="3"/>
  <c r="AI271" i="3"/>
  <c r="AK315" i="3"/>
  <c r="AI315" i="3"/>
  <c r="AJ315" i="3"/>
  <c r="AI272" i="3"/>
  <c r="AJ272" i="3"/>
  <c r="AK272" i="3"/>
  <c r="AI306" i="3"/>
  <c r="AJ306" i="3"/>
  <c r="AK306" i="3"/>
  <c r="AJ286" i="3"/>
  <c r="AK286" i="3"/>
  <c r="AI286" i="3"/>
  <c r="AH286" i="3" s="1"/>
  <c r="AA286" i="3" s="1"/>
  <c r="AK328" i="3"/>
  <c r="AI328" i="3"/>
  <c r="AJ328" i="3"/>
  <c r="AI260" i="3"/>
  <c r="AJ260" i="3"/>
  <c r="AK260" i="3"/>
  <c r="AK273" i="3"/>
  <c r="AI273" i="3"/>
  <c r="AJ273" i="3"/>
  <c r="AK299" i="3"/>
  <c r="AJ299" i="3"/>
  <c r="AI299" i="3"/>
  <c r="AK287" i="3"/>
  <c r="AI287" i="3"/>
  <c r="AJ287" i="3"/>
  <c r="AI310" i="3"/>
  <c r="AK310" i="3"/>
  <c r="AJ310" i="3"/>
  <c r="AJ269" i="3"/>
  <c r="AK269" i="3"/>
  <c r="AI269" i="3"/>
  <c r="AI282" i="3"/>
  <c r="AJ282" i="3"/>
  <c r="AK282" i="3"/>
  <c r="AI321" i="3"/>
  <c r="AJ321" i="3"/>
  <c r="AK321" i="3"/>
  <c r="AJ283" i="3"/>
  <c r="AK283" i="3"/>
  <c r="AI283" i="3"/>
  <c r="AI293" i="3"/>
  <c r="AJ293" i="3"/>
  <c r="AK293" i="3"/>
  <c r="AK322" i="3"/>
  <c r="AI322" i="3"/>
  <c r="AJ322" i="3"/>
  <c r="AJ319" i="3"/>
  <c r="AK319" i="3"/>
  <c r="AI319" i="3"/>
  <c r="AI276" i="3"/>
  <c r="AJ276" i="3"/>
  <c r="AK276" i="3"/>
  <c r="AI325" i="3"/>
  <c r="AJ325" i="3"/>
  <c r="AK325" i="3"/>
  <c r="AJ263" i="3"/>
  <c r="AK263" i="3"/>
  <c r="AI263" i="3"/>
  <c r="AH263" i="3" s="1"/>
  <c r="AA263" i="3" s="1"/>
  <c r="AI270" i="3"/>
  <c r="AJ270" i="3"/>
  <c r="AK270" i="3"/>
  <c r="AK301" i="3"/>
  <c r="AI301" i="3"/>
  <c r="AJ301" i="3"/>
  <c r="AI323" i="3"/>
  <c r="AJ323" i="3"/>
  <c r="AK323" i="3"/>
  <c r="AJ305" i="3"/>
  <c r="AK305" i="3"/>
  <c r="AI305" i="3"/>
  <c r="AK326" i="3"/>
  <c r="AI326" i="3"/>
  <c r="AJ326" i="3"/>
  <c r="AJ311" i="3"/>
  <c r="AI311" i="3"/>
  <c r="AK311" i="3"/>
  <c r="AJ265" i="3"/>
  <c r="AK265" i="3"/>
  <c r="AI265" i="3"/>
  <c r="AH288" i="3"/>
  <c r="AA288" i="3" s="1"/>
  <c r="AB275" i="3"/>
  <c r="AB302" i="3"/>
  <c r="AE302" i="3"/>
  <c r="AE320" i="3"/>
  <c r="AB320" i="3"/>
  <c r="AB296" i="3"/>
  <c r="AH313" i="3"/>
  <c r="AA313" i="3" s="1"/>
  <c r="AH297" i="3"/>
  <c r="AA297" i="3" s="1"/>
  <c r="AH332" i="3"/>
  <c r="AA332" i="3" s="1"/>
  <c r="AE316" i="3"/>
  <c r="AB316" i="3"/>
  <c r="AH312" i="3"/>
  <c r="AA312" i="3" s="1"/>
  <c r="AH285" i="3"/>
  <c r="AA285" i="3" s="1"/>
  <c r="AE289" i="3"/>
  <c r="BB60" i="3"/>
  <c r="AZ60" i="3" s="1"/>
  <c r="AX60" i="3" s="1"/>
  <c r="BK61" i="3"/>
  <c r="BJ61" i="3" s="1"/>
  <c r="BI61" i="3" s="1"/>
  <c r="BH61" i="3" s="1"/>
  <c r="BG61" i="3" s="1"/>
  <c r="BF61" i="3" s="1"/>
  <c r="BE61" i="3" s="1"/>
  <c r="BD61" i="3" s="1"/>
  <c r="BC61" i="3" s="1"/>
  <c r="AH153" i="3"/>
  <c r="AA153" i="3" s="1"/>
  <c r="F16" i="1"/>
  <c r="C18" i="1"/>
  <c r="BK62" i="3"/>
  <c r="BJ62" i="3" s="1"/>
  <c r="BI62" i="3" s="1"/>
  <c r="BH62" i="3" s="1"/>
  <c r="BG62" i="3" s="1"/>
  <c r="BF62" i="3" s="1"/>
  <c r="BE62" i="3" s="1"/>
  <c r="BD62" i="3" s="1"/>
  <c r="BC62" i="3" s="1"/>
  <c r="AY63" i="3"/>
  <c r="BL63" i="3"/>
  <c r="BK63" i="3" s="1"/>
  <c r="BJ63" i="3" s="1"/>
  <c r="BI63" i="3" s="1"/>
  <c r="BH63" i="3" s="1"/>
  <c r="BG63" i="3" s="1"/>
  <c r="BF63" i="3" s="1"/>
  <c r="BE63" i="3" s="1"/>
  <c r="BD63" i="3" s="1"/>
  <c r="BC63" i="3" s="1"/>
  <c r="AW64" i="3"/>
  <c r="F16" i="3"/>
  <c r="F18" i="3" s="1"/>
  <c r="AE39" i="2"/>
  <c r="AD179" i="2"/>
  <c r="E16" i="2"/>
  <c r="E17" i="2" s="1"/>
  <c r="AE161" i="2"/>
  <c r="AD161" i="2"/>
  <c r="AE59" i="2"/>
  <c r="AD59" i="2"/>
  <c r="AE228" i="2"/>
  <c r="AD228" i="2"/>
  <c r="AD124" i="2"/>
  <c r="AE124" i="2"/>
  <c r="AE214" i="2"/>
  <c r="AD214" i="2"/>
  <c r="AE99" i="2"/>
  <c r="AD99" i="2"/>
  <c r="AD218" i="2"/>
  <c r="AE218" i="2"/>
  <c r="AD88" i="2"/>
  <c r="AE88" i="2"/>
  <c r="AD229" i="2"/>
  <c r="AE229" i="2"/>
  <c r="AD140" i="2"/>
  <c r="AE140" i="2"/>
  <c r="AE175" i="2"/>
  <c r="AD175" i="2"/>
  <c r="AE241" i="2"/>
  <c r="AD241" i="2"/>
  <c r="AD182" i="2"/>
  <c r="AE182" i="2"/>
  <c r="AD247" i="2"/>
  <c r="AE247" i="2"/>
  <c r="AE163" i="2"/>
  <c r="AD163" i="2"/>
  <c r="AD244" i="2"/>
  <c r="AE244" i="2"/>
  <c r="AE45" i="2"/>
  <c r="AD45" i="2"/>
  <c r="AE143" i="2"/>
  <c r="AD143" i="2"/>
  <c r="AE49" i="2"/>
  <c r="AD49" i="2"/>
  <c r="AE105" i="2"/>
  <c r="AD105" i="2"/>
  <c r="AD169" i="2"/>
  <c r="AE169" i="2"/>
  <c r="AD122" i="2"/>
  <c r="AE122" i="2"/>
  <c r="AD81" i="2"/>
  <c r="AE81" i="2"/>
  <c r="AE110" i="2"/>
  <c r="AD110" i="2"/>
  <c r="AD235" i="2"/>
  <c r="AE235" i="2"/>
  <c r="AD146" i="2"/>
  <c r="AE146" i="2"/>
  <c r="AE249" i="2"/>
  <c r="AD249" i="2"/>
  <c r="AE141" i="2"/>
  <c r="AD141" i="2"/>
  <c r="AE196" i="2"/>
  <c r="AD196" i="2"/>
  <c r="AD24" i="2"/>
  <c r="AE24" i="2"/>
  <c r="AE203" i="2"/>
  <c r="AD203" i="2"/>
  <c r="AE48" i="2"/>
  <c r="AD48" i="2"/>
  <c r="AD206" i="2"/>
  <c r="AE206" i="2"/>
  <c r="AE113" i="2"/>
  <c r="AD113" i="2"/>
  <c r="AE69" i="2"/>
  <c r="AD69" i="2"/>
  <c r="AE72" i="2"/>
  <c r="AD72" i="2"/>
  <c r="AD100" i="2"/>
  <c r="AE100" i="2"/>
  <c r="AE97" i="2"/>
  <c r="AD97" i="2"/>
  <c r="AD192" i="2"/>
  <c r="AE192" i="2"/>
  <c r="AD231" i="2"/>
  <c r="AE231" i="2"/>
  <c r="AD219" i="2"/>
  <c r="AE219" i="2"/>
  <c r="AE217" i="2"/>
  <c r="AD217" i="2"/>
  <c r="AE170" i="2"/>
  <c r="AD170" i="2"/>
  <c r="AE256" i="2"/>
  <c r="AD256" i="2"/>
  <c r="AD109" i="2"/>
  <c r="AE109" i="2"/>
  <c r="AE56" i="2"/>
  <c r="AD56" i="2"/>
  <c r="AD200" i="2"/>
  <c r="AE200" i="2"/>
  <c r="AE137" i="2"/>
  <c r="AD137" i="2"/>
  <c r="AD165" i="2"/>
  <c r="AE165" i="2"/>
  <c r="AE71" i="2"/>
  <c r="AD71" i="2"/>
  <c r="AD130" i="2"/>
  <c r="AE130" i="2"/>
  <c r="AD223" i="2"/>
  <c r="AE223" i="2"/>
  <c r="AE70" i="2"/>
  <c r="AD70" i="2"/>
  <c r="AE202" i="2"/>
  <c r="AD202" i="2"/>
  <c r="AD176" i="2"/>
  <c r="AE176" i="2"/>
  <c r="AD225" i="2"/>
  <c r="AE225" i="2"/>
  <c r="AE227" i="2"/>
  <c r="AD227" i="2"/>
  <c r="AD133" i="2"/>
  <c r="AE133" i="2"/>
  <c r="AD237" i="2"/>
  <c r="AE237" i="2"/>
  <c r="AD250" i="2"/>
  <c r="AE250" i="2"/>
  <c r="AD171" i="2"/>
  <c r="AE171" i="2"/>
  <c r="AD160" i="2"/>
  <c r="AE160" i="2"/>
  <c r="AD138" i="2"/>
  <c r="AE138" i="2"/>
  <c r="AE190" i="2"/>
  <c r="AD190" i="2"/>
  <c r="AD42" i="2"/>
  <c r="AE42" i="2"/>
  <c r="AD142" i="2"/>
  <c r="AE142" i="2"/>
  <c r="AD76" i="2"/>
  <c r="AE76" i="2"/>
  <c r="AE279" i="2"/>
  <c r="AD279" i="2"/>
  <c r="AE173" i="2"/>
  <c r="AD173" i="2"/>
  <c r="AE233" i="2"/>
  <c r="AD233" i="2"/>
  <c r="AE211" i="2"/>
  <c r="AD211" i="2"/>
  <c r="AE43" i="2"/>
  <c r="AD43" i="2"/>
  <c r="AD204" i="2"/>
  <c r="AE204" i="2"/>
  <c r="AE183" i="2"/>
  <c r="AD183" i="2"/>
  <c r="AE172" i="2"/>
  <c r="AD172" i="2"/>
  <c r="AE95" i="2"/>
  <c r="AD95" i="2"/>
  <c r="AD74" i="2"/>
  <c r="AE74" i="2"/>
  <c r="AE90" i="2"/>
  <c r="AD90" i="2"/>
  <c r="AD62" i="2"/>
  <c r="AE62" i="2"/>
  <c r="AE159" i="2"/>
  <c r="AD159" i="2"/>
  <c r="AE238" i="2"/>
  <c r="AD238" i="2"/>
  <c r="AD35" i="2"/>
  <c r="AE35" i="2"/>
  <c r="AD239" i="2"/>
  <c r="AE239" i="2"/>
  <c r="AE174" i="2"/>
  <c r="AD174" i="2"/>
  <c r="AE198" i="2"/>
  <c r="AD198" i="2"/>
  <c r="AD220" i="2"/>
  <c r="AE220" i="2"/>
  <c r="AD51" i="2"/>
  <c r="AE51" i="2"/>
  <c r="AE40" i="2"/>
  <c r="AD40" i="2"/>
  <c r="AE199" i="2"/>
  <c r="AD199" i="2"/>
  <c r="AE119" i="2"/>
  <c r="AD119" i="2"/>
  <c r="AD67" i="2"/>
  <c r="AE67" i="2"/>
  <c r="AE208" i="2"/>
  <c r="AD208" i="2"/>
  <c r="AE207" i="2"/>
  <c r="AD207" i="2"/>
  <c r="AE195" i="2"/>
  <c r="AD195" i="2"/>
  <c r="AE186" i="2"/>
  <c r="AD186" i="2"/>
  <c r="AE181" i="2"/>
  <c r="AD181" i="2"/>
  <c r="AE242" i="2"/>
  <c r="AD242" i="2"/>
  <c r="AE150" i="2"/>
  <c r="AD150" i="2"/>
  <c r="AD210" i="2"/>
  <c r="AE210" i="2"/>
  <c r="AD148" i="2"/>
  <c r="AE148" i="2"/>
  <c r="AD193" i="2"/>
  <c r="AE193" i="2"/>
  <c r="AE46" i="2"/>
  <c r="AD46" i="2"/>
  <c r="AD215" i="2"/>
  <c r="AE215" i="2"/>
  <c r="AE243" i="2"/>
  <c r="AD243" i="2"/>
  <c r="AE93" i="2"/>
  <c r="AD93" i="2"/>
  <c r="AE234" i="2"/>
  <c r="AD234" i="2"/>
  <c r="AE232" i="2"/>
  <c r="AD232" i="2"/>
  <c r="AD149" i="2"/>
  <c r="AE149" i="2"/>
  <c r="AE291" i="2"/>
  <c r="AD291" i="2"/>
  <c r="AE32" i="2"/>
  <c r="AD32" i="2"/>
  <c r="AE216" i="2"/>
  <c r="AD216" i="2"/>
  <c r="AE245" i="2"/>
  <c r="AD245" i="2"/>
  <c r="AE240" i="2"/>
  <c r="AD240" i="2"/>
  <c r="AD205" i="2"/>
  <c r="AE205" i="2"/>
  <c r="AE221" i="2"/>
  <c r="AD221" i="2"/>
  <c r="AD132" i="2"/>
  <c r="AE132" i="2"/>
  <c r="AE246" i="2"/>
  <c r="AD246" i="2"/>
  <c r="AE57" i="2"/>
  <c r="AD57" i="2"/>
  <c r="AE255" i="2"/>
  <c r="AD255" i="2"/>
  <c r="AD224" i="2"/>
  <c r="AE224" i="2"/>
  <c r="AE222" i="2"/>
  <c r="AD222" i="2"/>
  <c r="AD177" i="2"/>
  <c r="AE177" i="2"/>
  <c r="AD157" i="2"/>
  <c r="AE157" i="2"/>
  <c r="AD230" i="2"/>
  <c r="AE230" i="2"/>
  <c r="AD92" i="2"/>
  <c r="AE92" i="2"/>
  <c r="AE134" i="2"/>
  <c r="AD134" i="2"/>
  <c r="AD55" i="2"/>
  <c r="AE55" i="2"/>
  <c r="AD201" i="2"/>
  <c r="AE201" i="2"/>
  <c r="AE226" i="2"/>
  <c r="AD226" i="2"/>
  <c r="AE121" i="2"/>
  <c r="AD121" i="2"/>
  <c r="AE252" i="2"/>
  <c r="AD252" i="2"/>
  <c r="AD167" i="2"/>
  <c r="AE167" i="2"/>
  <c r="AD191" i="2"/>
  <c r="AE191" i="2"/>
  <c r="AE213" i="2"/>
  <c r="AD213" i="2"/>
  <c r="AD209" i="2"/>
  <c r="AE209" i="2"/>
  <c r="AE197" i="2"/>
  <c r="AD197" i="2"/>
  <c r="C18" i="3"/>
  <c r="AT99" i="3"/>
  <c r="AS99" i="3" s="1"/>
  <c r="AR99" i="3" s="1"/>
  <c r="AQ99" i="3" s="1"/>
  <c r="AP99" i="3" s="1"/>
  <c r="AO99" i="3" s="1"/>
  <c r="AN99" i="3" s="1"/>
  <c r="AM99" i="3" s="1"/>
  <c r="AL99" i="3" s="1"/>
  <c r="AT44" i="3"/>
  <c r="AS44" i="3" s="1"/>
  <c r="AR44" i="3" s="1"/>
  <c r="AQ44" i="3" s="1"/>
  <c r="AP44" i="3" s="1"/>
  <c r="AO44" i="3" s="1"/>
  <c r="AN44" i="3" s="1"/>
  <c r="AM44" i="3" s="1"/>
  <c r="AL44" i="3" s="1"/>
  <c r="AI64" i="3"/>
  <c r="AJ64" i="3"/>
  <c r="AK64" i="3"/>
  <c r="AT161" i="3"/>
  <c r="AS161" i="3" s="1"/>
  <c r="AR161" i="3" s="1"/>
  <c r="AQ161" i="3" s="1"/>
  <c r="AP161" i="3" s="1"/>
  <c r="AO161" i="3" s="1"/>
  <c r="AN161" i="3" s="1"/>
  <c r="AM161" i="3" s="1"/>
  <c r="AL161" i="3" s="1"/>
  <c r="BK7" i="3"/>
  <c r="BJ7" i="3" s="1"/>
  <c r="BI7" i="3" s="1"/>
  <c r="BH7" i="3" s="1"/>
  <c r="BG7" i="3" s="1"/>
  <c r="BF7" i="3" s="1"/>
  <c r="BE7" i="3" s="1"/>
  <c r="BD7" i="3" s="1"/>
  <c r="BC7" i="3" s="1"/>
  <c r="AT112" i="3"/>
  <c r="AS112" i="3" s="1"/>
  <c r="AR112" i="3" s="1"/>
  <c r="AQ112" i="3" s="1"/>
  <c r="AP112" i="3" s="1"/>
  <c r="AO112" i="3" s="1"/>
  <c r="AN112" i="3" s="1"/>
  <c r="AM112" i="3" s="1"/>
  <c r="AL112" i="3" s="1"/>
  <c r="AI43" i="3"/>
  <c r="AJ43" i="3"/>
  <c r="AK43" i="3"/>
  <c r="AK192" i="3"/>
  <c r="AJ192" i="3"/>
  <c r="AI192" i="3"/>
  <c r="AT80" i="3"/>
  <c r="AS80" i="3" s="1"/>
  <c r="AR80" i="3" s="1"/>
  <c r="AQ80" i="3" s="1"/>
  <c r="AP80" i="3" s="1"/>
  <c r="AO80" i="3" s="1"/>
  <c r="AN80" i="3" s="1"/>
  <c r="AM80" i="3" s="1"/>
  <c r="AL80" i="3" s="1"/>
  <c r="AT157" i="3"/>
  <c r="AS157" i="3" s="1"/>
  <c r="AR157" i="3" s="1"/>
  <c r="AQ157" i="3" s="1"/>
  <c r="AP157" i="3" s="1"/>
  <c r="AO157" i="3" s="1"/>
  <c r="AN157" i="3" s="1"/>
  <c r="AM157" i="3" s="1"/>
  <c r="AL157" i="3" s="1"/>
  <c r="AI103" i="3"/>
  <c r="AJ103" i="3"/>
  <c r="AK103" i="3"/>
  <c r="AT42" i="3"/>
  <c r="AS42" i="3" s="1"/>
  <c r="AR42" i="3" s="1"/>
  <c r="AQ42" i="3" s="1"/>
  <c r="AP42" i="3" s="1"/>
  <c r="AO42" i="3" s="1"/>
  <c r="AN42" i="3" s="1"/>
  <c r="AM42" i="3" s="1"/>
  <c r="AL42" i="3" s="1"/>
  <c r="AI129" i="3"/>
  <c r="AJ129" i="3"/>
  <c r="AK129" i="3"/>
  <c r="AT108" i="3"/>
  <c r="AS108" i="3" s="1"/>
  <c r="AR108" i="3" s="1"/>
  <c r="AQ108" i="3" s="1"/>
  <c r="AP108" i="3" s="1"/>
  <c r="AO108" i="3" s="1"/>
  <c r="AN108" i="3" s="1"/>
  <c r="AM108" i="3" s="1"/>
  <c r="AL108" i="3" s="1"/>
  <c r="AI244" i="3"/>
  <c r="AJ244" i="3"/>
  <c r="AK244" i="3"/>
  <c r="AJ240" i="3"/>
  <c r="AI240" i="3"/>
  <c r="AK240" i="3"/>
  <c r="BK55" i="3"/>
  <c r="BJ55" i="3" s="1"/>
  <c r="BI55" i="3" s="1"/>
  <c r="BH55" i="3" s="1"/>
  <c r="BG55" i="3" s="1"/>
  <c r="BF55" i="3" s="1"/>
  <c r="BE55" i="3" s="1"/>
  <c r="BD55" i="3" s="1"/>
  <c r="BC55" i="3" s="1"/>
  <c r="BK12" i="3"/>
  <c r="BJ12" i="3" s="1"/>
  <c r="BI12" i="3" s="1"/>
  <c r="BH12" i="3" s="1"/>
  <c r="BG12" i="3" s="1"/>
  <c r="BF12" i="3" s="1"/>
  <c r="BE12" i="3" s="1"/>
  <c r="BD12" i="3" s="1"/>
  <c r="BC12" i="3" s="1"/>
  <c r="BK26" i="3"/>
  <c r="BJ26" i="3" s="1"/>
  <c r="BI26" i="3" s="1"/>
  <c r="BH26" i="3" s="1"/>
  <c r="BG26" i="3" s="1"/>
  <c r="BF26" i="3" s="1"/>
  <c r="BE26" i="3" s="1"/>
  <c r="BD26" i="3" s="1"/>
  <c r="BC26" i="3" s="1"/>
  <c r="AK195" i="3"/>
  <c r="AJ195" i="3"/>
  <c r="AI195" i="3"/>
  <c r="BK27" i="3"/>
  <c r="BJ27" i="3" s="1"/>
  <c r="BI27" i="3" s="1"/>
  <c r="BH27" i="3" s="1"/>
  <c r="BG27" i="3" s="1"/>
  <c r="BF27" i="3" s="1"/>
  <c r="BE27" i="3" s="1"/>
  <c r="BD27" i="3" s="1"/>
  <c r="BC27" i="3" s="1"/>
  <c r="BK51" i="3"/>
  <c r="BJ51" i="3" s="1"/>
  <c r="BI51" i="3" s="1"/>
  <c r="BH51" i="3" s="1"/>
  <c r="BG51" i="3" s="1"/>
  <c r="BF51" i="3" s="1"/>
  <c r="BE51" i="3" s="1"/>
  <c r="BD51" i="3" s="1"/>
  <c r="BC51" i="3" s="1"/>
  <c r="AK226" i="3"/>
  <c r="AI226" i="3"/>
  <c r="AJ226" i="3"/>
  <c r="BK59" i="3"/>
  <c r="BJ59" i="3" s="1"/>
  <c r="BI59" i="3" s="1"/>
  <c r="BH59" i="3" s="1"/>
  <c r="BG59" i="3" s="1"/>
  <c r="BF59" i="3" s="1"/>
  <c r="BE59" i="3" s="1"/>
  <c r="BD59" i="3" s="1"/>
  <c r="BC59" i="3" s="1"/>
  <c r="AI249" i="3"/>
  <c r="AJ249" i="3"/>
  <c r="AK249" i="3"/>
  <c r="BK18" i="3"/>
  <c r="BJ18" i="3" s="1"/>
  <c r="BI18" i="3" s="1"/>
  <c r="BH18" i="3" s="1"/>
  <c r="BG18" i="3" s="1"/>
  <c r="BF18" i="3" s="1"/>
  <c r="BE18" i="3" s="1"/>
  <c r="BD18" i="3" s="1"/>
  <c r="BC18" i="3" s="1"/>
  <c r="AJ209" i="3"/>
  <c r="AK209" i="3"/>
  <c r="AI209" i="3"/>
  <c r="BK37" i="3"/>
  <c r="BJ37" i="3" s="1"/>
  <c r="BI37" i="3" s="1"/>
  <c r="BH37" i="3" s="1"/>
  <c r="BG37" i="3" s="1"/>
  <c r="BF37" i="3" s="1"/>
  <c r="BE37" i="3" s="1"/>
  <c r="BD37" i="3" s="1"/>
  <c r="BC37" i="3" s="1"/>
  <c r="AT197" i="3"/>
  <c r="AS197" i="3" s="1"/>
  <c r="AR197" i="3" s="1"/>
  <c r="AQ197" i="3" s="1"/>
  <c r="AP197" i="3" s="1"/>
  <c r="AO197" i="3" s="1"/>
  <c r="AN197" i="3" s="1"/>
  <c r="AM197" i="3" s="1"/>
  <c r="AL197" i="3" s="1"/>
  <c r="AT199" i="3"/>
  <c r="AS199" i="3" s="1"/>
  <c r="AR199" i="3" s="1"/>
  <c r="AQ199" i="3" s="1"/>
  <c r="AP199" i="3" s="1"/>
  <c r="AO199" i="3" s="1"/>
  <c r="AN199" i="3" s="1"/>
  <c r="AM199" i="3" s="1"/>
  <c r="AL199" i="3" s="1"/>
  <c r="AT114" i="3"/>
  <c r="AS114" i="3" s="1"/>
  <c r="AR114" i="3" s="1"/>
  <c r="AQ114" i="3" s="1"/>
  <c r="AP114" i="3" s="1"/>
  <c r="AO114" i="3" s="1"/>
  <c r="AN114" i="3" s="1"/>
  <c r="AM114" i="3" s="1"/>
  <c r="AL114" i="3" s="1"/>
  <c r="AI50" i="3"/>
  <c r="AJ50" i="3"/>
  <c r="AK50" i="3"/>
  <c r="AI127" i="3"/>
  <c r="AJ127" i="3"/>
  <c r="AK127" i="3"/>
  <c r="AT141" i="3"/>
  <c r="AS141" i="3" s="1"/>
  <c r="AR141" i="3" s="1"/>
  <c r="AQ141" i="3" s="1"/>
  <c r="AP141" i="3" s="1"/>
  <c r="AO141" i="3" s="1"/>
  <c r="AN141" i="3" s="1"/>
  <c r="AM141" i="3" s="1"/>
  <c r="AL141" i="3" s="1"/>
  <c r="AK61" i="3"/>
  <c r="AI61" i="3"/>
  <c r="AJ61" i="3"/>
  <c r="AJ73" i="3"/>
  <c r="AK73" i="3"/>
  <c r="AI73" i="3"/>
  <c r="AT143" i="3"/>
  <c r="AS143" i="3" s="1"/>
  <c r="AR143" i="3" s="1"/>
  <c r="AQ143" i="3" s="1"/>
  <c r="AP143" i="3" s="1"/>
  <c r="AO143" i="3" s="1"/>
  <c r="AN143" i="3" s="1"/>
  <c r="AM143" i="3" s="1"/>
  <c r="AL143" i="3" s="1"/>
  <c r="AT46" i="3"/>
  <c r="AS46" i="3" s="1"/>
  <c r="AR46" i="3" s="1"/>
  <c r="AQ46" i="3" s="1"/>
  <c r="AP46" i="3" s="1"/>
  <c r="AO46" i="3" s="1"/>
  <c r="AN46" i="3" s="1"/>
  <c r="AM46" i="3" s="1"/>
  <c r="AL46" i="3" s="1"/>
  <c r="AI92" i="3"/>
  <c r="AJ92" i="3"/>
  <c r="AK92" i="3"/>
  <c r="AT139" i="3"/>
  <c r="AS139" i="3" s="1"/>
  <c r="AR139" i="3" s="1"/>
  <c r="AQ139" i="3" s="1"/>
  <c r="AP139" i="3" s="1"/>
  <c r="AO139" i="3" s="1"/>
  <c r="AN139" i="3" s="1"/>
  <c r="AM139" i="3" s="1"/>
  <c r="AL139" i="3" s="1"/>
  <c r="AJ105" i="3"/>
  <c r="AI105" i="3"/>
  <c r="AK105" i="3"/>
  <c r="AT125" i="3"/>
  <c r="AS125" i="3" s="1"/>
  <c r="AR125" i="3" s="1"/>
  <c r="AQ125" i="3" s="1"/>
  <c r="AP125" i="3" s="1"/>
  <c r="AO125" i="3" s="1"/>
  <c r="AN125" i="3" s="1"/>
  <c r="AM125" i="3" s="1"/>
  <c r="AL125" i="3" s="1"/>
  <c r="AT119" i="3"/>
  <c r="AS119" i="3" s="1"/>
  <c r="AR119" i="3" s="1"/>
  <c r="AQ119" i="3" s="1"/>
  <c r="AP119" i="3" s="1"/>
  <c r="AO119" i="3" s="1"/>
  <c r="AN119" i="3" s="1"/>
  <c r="AM119" i="3" s="1"/>
  <c r="AL119" i="3" s="1"/>
  <c r="AT128" i="3"/>
  <c r="AS128" i="3" s="1"/>
  <c r="AR128" i="3" s="1"/>
  <c r="AQ128" i="3" s="1"/>
  <c r="AP128" i="3" s="1"/>
  <c r="AO128" i="3" s="1"/>
  <c r="AN128" i="3" s="1"/>
  <c r="AM128" i="3" s="1"/>
  <c r="AL128" i="3" s="1"/>
  <c r="AT170" i="3"/>
  <c r="AS170" i="3" s="1"/>
  <c r="AR170" i="3" s="1"/>
  <c r="AQ170" i="3" s="1"/>
  <c r="AP170" i="3" s="1"/>
  <c r="AO170" i="3" s="1"/>
  <c r="AN170" i="3" s="1"/>
  <c r="AM170" i="3" s="1"/>
  <c r="AL170" i="3" s="1"/>
  <c r="AK232" i="3"/>
  <c r="AJ232" i="3"/>
  <c r="AI232" i="3"/>
  <c r="BK50" i="3"/>
  <c r="BJ50" i="3" s="1"/>
  <c r="BI50" i="3" s="1"/>
  <c r="BH50" i="3" s="1"/>
  <c r="BG50" i="3" s="1"/>
  <c r="BF50" i="3" s="1"/>
  <c r="BE50" i="3" s="1"/>
  <c r="BD50" i="3" s="1"/>
  <c r="BC50" i="3" s="1"/>
  <c r="AT255" i="3"/>
  <c r="AS255" i="3" s="1"/>
  <c r="AR255" i="3" s="1"/>
  <c r="AQ255" i="3" s="1"/>
  <c r="AP255" i="3" s="1"/>
  <c r="AO255" i="3" s="1"/>
  <c r="AN255" i="3" s="1"/>
  <c r="AM255" i="3" s="1"/>
  <c r="AL255" i="3" s="1"/>
  <c r="AI239" i="3"/>
  <c r="AJ239" i="3"/>
  <c r="AK239" i="3"/>
  <c r="AT191" i="3"/>
  <c r="AS191" i="3" s="1"/>
  <c r="AR191" i="3" s="1"/>
  <c r="AQ191" i="3" s="1"/>
  <c r="AP191" i="3" s="1"/>
  <c r="AO191" i="3" s="1"/>
  <c r="AN191" i="3" s="1"/>
  <c r="AM191" i="3" s="1"/>
  <c r="AL191" i="3" s="1"/>
  <c r="BK21" i="3"/>
  <c r="BJ21" i="3" s="1"/>
  <c r="BI21" i="3" s="1"/>
  <c r="BH21" i="3" s="1"/>
  <c r="BG21" i="3" s="1"/>
  <c r="BF21" i="3" s="1"/>
  <c r="BE21" i="3" s="1"/>
  <c r="BD21" i="3" s="1"/>
  <c r="BC21" i="3" s="1"/>
  <c r="BK32" i="3"/>
  <c r="BJ32" i="3" s="1"/>
  <c r="BI32" i="3" s="1"/>
  <c r="BH32" i="3" s="1"/>
  <c r="BG32" i="3" s="1"/>
  <c r="BF32" i="3" s="1"/>
  <c r="BE32" i="3" s="1"/>
  <c r="BD32" i="3" s="1"/>
  <c r="BC32" i="3" s="1"/>
  <c r="AK222" i="3"/>
  <c r="AJ222" i="3"/>
  <c r="AI222" i="3"/>
  <c r="BK49" i="3"/>
  <c r="BJ49" i="3" s="1"/>
  <c r="BI49" i="3" s="1"/>
  <c r="BH49" i="3" s="1"/>
  <c r="BG49" i="3" s="1"/>
  <c r="BF49" i="3" s="1"/>
  <c r="BE49" i="3" s="1"/>
  <c r="BD49" i="3" s="1"/>
  <c r="BC49" i="3" s="1"/>
  <c r="BK57" i="3"/>
  <c r="BJ57" i="3" s="1"/>
  <c r="BI57" i="3" s="1"/>
  <c r="BH57" i="3" s="1"/>
  <c r="BG57" i="3" s="1"/>
  <c r="BF57" i="3" s="1"/>
  <c r="BE57" i="3" s="1"/>
  <c r="BD57" i="3" s="1"/>
  <c r="BC57" i="3" s="1"/>
  <c r="AT256" i="3"/>
  <c r="AS256" i="3" s="1"/>
  <c r="AR256" i="3" s="1"/>
  <c r="AQ256" i="3" s="1"/>
  <c r="AP256" i="3" s="1"/>
  <c r="AO256" i="3" s="1"/>
  <c r="AN256" i="3" s="1"/>
  <c r="AM256" i="3" s="1"/>
  <c r="AL256" i="3" s="1"/>
  <c r="AT205" i="3"/>
  <c r="AS205" i="3" s="1"/>
  <c r="AR205" i="3" s="1"/>
  <c r="AQ205" i="3" s="1"/>
  <c r="AP205" i="3" s="1"/>
  <c r="AO205" i="3" s="1"/>
  <c r="AN205" i="3" s="1"/>
  <c r="AM205" i="3" s="1"/>
  <c r="AL205" i="3" s="1"/>
  <c r="BK33" i="3"/>
  <c r="BJ33" i="3" s="1"/>
  <c r="BI33" i="3" s="1"/>
  <c r="BH33" i="3" s="1"/>
  <c r="BG33" i="3" s="1"/>
  <c r="BF33" i="3" s="1"/>
  <c r="BE33" i="3" s="1"/>
  <c r="BD33" i="3" s="1"/>
  <c r="BC33" i="3" s="1"/>
  <c r="AI253" i="3"/>
  <c r="AJ253" i="3"/>
  <c r="AK253" i="3"/>
  <c r="AT88" i="3"/>
  <c r="AS88" i="3" s="1"/>
  <c r="AR88" i="3" s="1"/>
  <c r="AQ88" i="3" s="1"/>
  <c r="AP88" i="3" s="1"/>
  <c r="AO88" i="3" s="1"/>
  <c r="AN88" i="3" s="1"/>
  <c r="AM88" i="3" s="1"/>
  <c r="AL88" i="3" s="1"/>
  <c r="AT247" i="3"/>
  <c r="AS247" i="3" s="1"/>
  <c r="AR247" i="3" s="1"/>
  <c r="AQ247" i="3" s="1"/>
  <c r="AP247" i="3" s="1"/>
  <c r="AO247" i="3" s="1"/>
  <c r="AN247" i="3" s="1"/>
  <c r="AM247" i="3" s="1"/>
  <c r="AL247" i="3" s="1"/>
  <c r="AT100" i="3"/>
  <c r="AS100" i="3" s="1"/>
  <c r="AR100" i="3" s="1"/>
  <c r="AQ100" i="3" s="1"/>
  <c r="AP100" i="3" s="1"/>
  <c r="AO100" i="3" s="1"/>
  <c r="AN100" i="3" s="1"/>
  <c r="AM100" i="3" s="1"/>
  <c r="AL100" i="3" s="1"/>
  <c r="AT151" i="3"/>
  <c r="AS151" i="3" s="1"/>
  <c r="AR151" i="3" s="1"/>
  <c r="AQ151" i="3" s="1"/>
  <c r="AP151" i="3" s="1"/>
  <c r="AO151" i="3" s="1"/>
  <c r="AN151" i="3" s="1"/>
  <c r="AM151" i="3" s="1"/>
  <c r="AL151" i="3" s="1"/>
  <c r="BK2" i="3"/>
  <c r="BJ2" i="3" s="1"/>
  <c r="BI2" i="3" s="1"/>
  <c r="BH2" i="3" s="1"/>
  <c r="BG2" i="3" s="1"/>
  <c r="BF2" i="3" s="1"/>
  <c r="BE2" i="3" s="1"/>
  <c r="BD2" i="3" s="1"/>
  <c r="BC2" i="3" s="1"/>
  <c r="AT102" i="3"/>
  <c r="AS102" i="3" s="1"/>
  <c r="AR102" i="3" s="1"/>
  <c r="AQ102" i="3" s="1"/>
  <c r="AP102" i="3" s="1"/>
  <c r="AO102" i="3" s="1"/>
  <c r="AN102" i="3" s="1"/>
  <c r="AM102" i="3" s="1"/>
  <c r="AL102" i="3" s="1"/>
  <c r="AT134" i="3"/>
  <c r="AS134" i="3" s="1"/>
  <c r="AR134" i="3" s="1"/>
  <c r="AQ134" i="3" s="1"/>
  <c r="AP134" i="3" s="1"/>
  <c r="AO134" i="3" s="1"/>
  <c r="AN134" i="3" s="1"/>
  <c r="AM134" i="3" s="1"/>
  <c r="AL134" i="3" s="1"/>
  <c r="AT160" i="3"/>
  <c r="AS160" i="3" s="1"/>
  <c r="AR160" i="3" s="1"/>
  <c r="AQ160" i="3" s="1"/>
  <c r="AP160" i="3" s="1"/>
  <c r="AO160" i="3" s="1"/>
  <c r="AN160" i="3" s="1"/>
  <c r="AM160" i="3" s="1"/>
  <c r="AL160" i="3" s="1"/>
  <c r="AJ35" i="3"/>
  <c r="AK35" i="3"/>
  <c r="AI35" i="3"/>
  <c r="AT113" i="3"/>
  <c r="AS113" i="3" s="1"/>
  <c r="AR113" i="3" s="1"/>
  <c r="AQ113" i="3" s="1"/>
  <c r="AP113" i="3" s="1"/>
  <c r="AO113" i="3" s="1"/>
  <c r="AN113" i="3" s="1"/>
  <c r="AM113" i="3" s="1"/>
  <c r="AL113" i="3" s="1"/>
  <c r="AT149" i="3"/>
  <c r="AS149" i="3" s="1"/>
  <c r="AR149" i="3" s="1"/>
  <c r="AQ149" i="3" s="1"/>
  <c r="AP149" i="3" s="1"/>
  <c r="AO149" i="3" s="1"/>
  <c r="AN149" i="3" s="1"/>
  <c r="AM149" i="3" s="1"/>
  <c r="AL149" i="3" s="1"/>
  <c r="AT137" i="3"/>
  <c r="AS137" i="3" s="1"/>
  <c r="AR137" i="3" s="1"/>
  <c r="AQ137" i="3" s="1"/>
  <c r="AP137" i="3" s="1"/>
  <c r="AO137" i="3" s="1"/>
  <c r="AN137" i="3" s="1"/>
  <c r="AM137" i="3" s="1"/>
  <c r="AL137" i="3" s="1"/>
  <c r="AT69" i="3"/>
  <c r="AS69" i="3" s="1"/>
  <c r="AR69" i="3" s="1"/>
  <c r="AQ69" i="3" s="1"/>
  <c r="AP69" i="3" s="1"/>
  <c r="AO69" i="3" s="1"/>
  <c r="AN69" i="3" s="1"/>
  <c r="AM69" i="3" s="1"/>
  <c r="AL69" i="3" s="1"/>
  <c r="AI117" i="3"/>
  <c r="AJ117" i="3"/>
  <c r="AK117" i="3"/>
  <c r="AT163" i="3"/>
  <c r="AS163" i="3" s="1"/>
  <c r="AR163" i="3" s="1"/>
  <c r="AQ163" i="3" s="1"/>
  <c r="AP163" i="3" s="1"/>
  <c r="AO163" i="3" s="1"/>
  <c r="AN163" i="3" s="1"/>
  <c r="AM163" i="3" s="1"/>
  <c r="AL163" i="3" s="1"/>
  <c r="AI224" i="3"/>
  <c r="AJ224" i="3"/>
  <c r="AK224" i="3"/>
  <c r="AT212" i="3"/>
  <c r="AS212" i="3" s="1"/>
  <c r="AR212" i="3" s="1"/>
  <c r="AQ212" i="3" s="1"/>
  <c r="AP212" i="3" s="1"/>
  <c r="AO212" i="3" s="1"/>
  <c r="AN212" i="3" s="1"/>
  <c r="AM212" i="3" s="1"/>
  <c r="AL212" i="3" s="1"/>
  <c r="BK48" i="3"/>
  <c r="BJ48" i="3" s="1"/>
  <c r="BI48" i="3" s="1"/>
  <c r="BH48" i="3" s="1"/>
  <c r="BG48" i="3" s="1"/>
  <c r="BF48" i="3" s="1"/>
  <c r="BE48" i="3" s="1"/>
  <c r="BD48" i="3" s="1"/>
  <c r="BC48" i="3" s="1"/>
  <c r="AI251" i="3"/>
  <c r="AJ251" i="3"/>
  <c r="AK251" i="3"/>
  <c r="AK235" i="3"/>
  <c r="AI235" i="3"/>
  <c r="AJ235" i="3"/>
  <c r="AK187" i="3"/>
  <c r="AI187" i="3"/>
  <c r="AJ187" i="3"/>
  <c r="BK19" i="3"/>
  <c r="BJ19" i="3" s="1"/>
  <c r="BI19" i="3" s="1"/>
  <c r="BH19" i="3" s="1"/>
  <c r="BG19" i="3" s="1"/>
  <c r="BF19" i="3" s="1"/>
  <c r="BE19" i="3" s="1"/>
  <c r="BD19" i="3" s="1"/>
  <c r="BC19" i="3" s="1"/>
  <c r="BK16" i="3"/>
  <c r="BJ16" i="3" s="1"/>
  <c r="BI16" i="3" s="1"/>
  <c r="BH16" i="3" s="1"/>
  <c r="BG16" i="3" s="1"/>
  <c r="BF16" i="3" s="1"/>
  <c r="BE16" i="3" s="1"/>
  <c r="BD16" i="3" s="1"/>
  <c r="BC16" i="3" s="1"/>
  <c r="AI214" i="3"/>
  <c r="AJ214" i="3"/>
  <c r="AK214" i="3"/>
  <c r="BK47" i="3"/>
  <c r="BJ47" i="3" s="1"/>
  <c r="BI47" i="3" s="1"/>
  <c r="BH47" i="3" s="1"/>
  <c r="BG47" i="3" s="1"/>
  <c r="BF47" i="3" s="1"/>
  <c r="BE47" i="3" s="1"/>
  <c r="BD47" i="3" s="1"/>
  <c r="BC47" i="3" s="1"/>
  <c r="BK54" i="3"/>
  <c r="BJ54" i="3" s="1"/>
  <c r="BI54" i="3" s="1"/>
  <c r="BH54" i="3" s="1"/>
  <c r="BG54" i="3" s="1"/>
  <c r="BF54" i="3" s="1"/>
  <c r="BE54" i="3" s="1"/>
  <c r="BD54" i="3" s="1"/>
  <c r="BC54" i="3" s="1"/>
  <c r="AT201" i="3"/>
  <c r="AS201" i="3" s="1"/>
  <c r="AR201" i="3" s="1"/>
  <c r="AQ201" i="3" s="1"/>
  <c r="AP201" i="3" s="1"/>
  <c r="AO201" i="3" s="1"/>
  <c r="AN201" i="3" s="1"/>
  <c r="AM201" i="3" s="1"/>
  <c r="AL201" i="3" s="1"/>
  <c r="BK30" i="3"/>
  <c r="BJ30" i="3" s="1"/>
  <c r="BI30" i="3" s="1"/>
  <c r="BH30" i="3" s="1"/>
  <c r="BG30" i="3" s="1"/>
  <c r="BF30" i="3" s="1"/>
  <c r="BE30" i="3" s="1"/>
  <c r="BD30" i="3" s="1"/>
  <c r="BC30" i="3" s="1"/>
  <c r="AJ243" i="3"/>
  <c r="AI243" i="3"/>
  <c r="AK243" i="3"/>
  <c r="AT41" i="3"/>
  <c r="AS41" i="3" s="1"/>
  <c r="AR41" i="3" s="1"/>
  <c r="AQ41" i="3" s="1"/>
  <c r="AP41" i="3" s="1"/>
  <c r="AO41" i="3" s="1"/>
  <c r="AN41" i="3" s="1"/>
  <c r="AM41" i="3" s="1"/>
  <c r="AL41" i="3" s="1"/>
  <c r="AJ229" i="3"/>
  <c r="AI229" i="3"/>
  <c r="AK229" i="3"/>
  <c r="AT24" i="3"/>
  <c r="AS24" i="3" s="1"/>
  <c r="AR24" i="3" s="1"/>
  <c r="AQ24" i="3" s="1"/>
  <c r="AP24" i="3" s="1"/>
  <c r="AO24" i="3" s="1"/>
  <c r="AN24" i="3" s="1"/>
  <c r="AM24" i="3" s="1"/>
  <c r="AL24" i="3" s="1"/>
  <c r="AT26" i="3"/>
  <c r="AS26" i="3" s="1"/>
  <c r="AR26" i="3" s="1"/>
  <c r="AQ26" i="3" s="1"/>
  <c r="AP26" i="3" s="1"/>
  <c r="AO26" i="3" s="1"/>
  <c r="AN26" i="3" s="1"/>
  <c r="AM26" i="3" s="1"/>
  <c r="AL26" i="3" s="1"/>
  <c r="BK9" i="3"/>
  <c r="BJ9" i="3" s="1"/>
  <c r="BI9" i="3" s="1"/>
  <c r="BH9" i="3" s="1"/>
  <c r="BG9" i="3" s="1"/>
  <c r="BF9" i="3" s="1"/>
  <c r="BE9" i="3" s="1"/>
  <c r="BD9" i="3" s="1"/>
  <c r="BC9" i="3" s="1"/>
  <c r="AT81" i="3"/>
  <c r="AS81" i="3" s="1"/>
  <c r="AR81" i="3" s="1"/>
  <c r="AQ81" i="3" s="1"/>
  <c r="AP81" i="3" s="1"/>
  <c r="AO81" i="3" s="1"/>
  <c r="AN81" i="3" s="1"/>
  <c r="AM81" i="3" s="1"/>
  <c r="AL81" i="3" s="1"/>
  <c r="AI31" i="3"/>
  <c r="AJ31" i="3"/>
  <c r="AK31" i="3"/>
  <c r="AT87" i="3"/>
  <c r="AS87" i="3" s="1"/>
  <c r="AR87" i="3" s="1"/>
  <c r="AQ87" i="3" s="1"/>
  <c r="AP87" i="3" s="1"/>
  <c r="AO87" i="3" s="1"/>
  <c r="AN87" i="3" s="1"/>
  <c r="AM87" i="3" s="1"/>
  <c r="AL87" i="3" s="1"/>
  <c r="AJ97" i="3"/>
  <c r="AK97" i="3"/>
  <c r="AI97" i="3"/>
  <c r="AT83" i="3"/>
  <c r="AS83" i="3" s="1"/>
  <c r="AR83" i="3" s="1"/>
  <c r="AQ83" i="3" s="1"/>
  <c r="AP83" i="3" s="1"/>
  <c r="AO83" i="3" s="1"/>
  <c r="AN83" i="3" s="1"/>
  <c r="AM83" i="3" s="1"/>
  <c r="AL83" i="3" s="1"/>
  <c r="AI33" i="3"/>
  <c r="AJ33" i="3"/>
  <c r="AK33" i="3"/>
  <c r="AJ23" i="3"/>
  <c r="AK23" i="3"/>
  <c r="AI23" i="3"/>
  <c r="AT38" i="3"/>
  <c r="AS38" i="3" s="1"/>
  <c r="AR38" i="3" s="1"/>
  <c r="AQ38" i="3" s="1"/>
  <c r="AP38" i="3" s="1"/>
  <c r="AO38" i="3" s="1"/>
  <c r="AN38" i="3" s="1"/>
  <c r="AM38" i="3" s="1"/>
  <c r="AL38" i="3" s="1"/>
  <c r="AT154" i="3"/>
  <c r="AS154" i="3" s="1"/>
  <c r="AR154" i="3" s="1"/>
  <c r="AQ154" i="3" s="1"/>
  <c r="AP154" i="3" s="1"/>
  <c r="AO154" i="3" s="1"/>
  <c r="AN154" i="3" s="1"/>
  <c r="AM154" i="3" s="1"/>
  <c r="AL154" i="3" s="1"/>
  <c r="AT110" i="3"/>
  <c r="AS110" i="3" s="1"/>
  <c r="AR110" i="3" s="1"/>
  <c r="AQ110" i="3" s="1"/>
  <c r="AP110" i="3" s="1"/>
  <c r="AO110" i="3" s="1"/>
  <c r="AN110" i="3" s="1"/>
  <c r="AM110" i="3" s="1"/>
  <c r="AL110" i="3" s="1"/>
  <c r="AT159" i="3"/>
  <c r="AS159" i="3" s="1"/>
  <c r="AR159" i="3" s="1"/>
  <c r="AQ159" i="3" s="1"/>
  <c r="AP159" i="3" s="1"/>
  <c r="AO159" i="3" s="1"/>
  <c r="AN159" i="3" s="1"/>
  <c r="AM159" i="3" s="1"/>
  <c r="AL159" i="3" s="1"/>
  <c r="AT147" i="3"/>
  <c r="AS147" i="3" s="1"/>
  <c r="AR147" i="3" s="1"/>
  <c r="AQ147" i="3" s="1"/>
  <c r="AP147" i="3" s="1"/>
  <c r="AO147" i="3" s="1"/>
  <c r="AN147" i="3" s="1"/>
  <c r="AM147" i="3" s="1"/>
  <c r="AL147" i="3" s="1"/>
  <c r="AJ180" i="3"/>
  <c r="AK180" i="3"/>
  <c r="AI180" i="3"/>
  <c r="AI136" i="3"/>
  <c r="AJ136" i="3"/>
  <c r="AK136" i="3"/>
  <c r="BK41" i="3"/>
  <c r="BJ41" i="3" s="1"/>
  <c r="BI41" i="3" s="1"/>
  <c r="BH41" i="3" s="1"/>
  <c r="BG41" i="3" s="1"/>
  <c r="BF41" i="3" s="1"/>
  <c r="BE41" i="3" s="1"/>
  <c r="BD41" i="3" s="1"/>
  <c r="BC41" i="3" s="1"/>
  <c r="BK58" i="3"/>
  <c r="BJ58" i="3" s="1"/>
  <c r="BI58" i="3" s="1"/>
  <c r="BH58" i="3" s="1"/>
  <c r="BG58" i="3" s="1"/>
  <c r="BF58" i="3" s="1"/>
  <c r="BE58" i="3" s="1"/>
  <c r="BD58" i="3" s="1"/>
  <c r="BC58" i="3" s="1"/>
  <c r="AI231" i="3"/>
  <c r="AK231" i="3"/>
  <c r="AJ231" i="3"/>
  <c r="AK179" i="3"/>
  <c r="AI179" i="3"/>
  <c r="AJ179" i="3"/>
  <c r="AT257" i="3"/>
  <c r="AS257" i="3" s="1"/>
  <c r="AR257" i="3" s="1"/>
  <c r="AQ257" i="3" s="1"/>
  <c r="AP257" i="3" s="1"/>
  <c r="AO257" i="3" s="1"/>
  <c r="AN257" i="3" s="1"/>
  <c r="AM257" i="3" s="1"/>
  <c r="AL257" i="3" s="1"/>
  <c r="BK11" i="3"/>
  <c r="BJ11" i="3" s="1"/>
  <c r="BI11" i="3" s="1"/>
  <c r="BH11" i="3" s="1"/>
  <c r="BG11" i="3" s="1"/>
  <c r="BF11" i="3" s="1"/>
  <c r="BE11" i="3" s="1"/>
  <c r="BD11" i="3" s="1"/>
  <c r="BC11" i="3" s="1"/>
  <c r="AI210" i="3"/>
  <c r="AJ210" i="3"/>
  <c r="AK210" i="3"/>
  <c r="BK42" i="3"/>
  <c r="BJ42" i="3" s="1"/>
  <c r="BI42" i="3" s="1"/>
  <c r="BH42" i="3" s="1"/>
  <c r="BG42" i="3" s="1"/>
  <c r="BF42" i="3" s="1"/>
  <c r="BE42" i="3" s="1"/>
  <c r="BD42" i="3" s="1"/>
  <c r="BC42" i="3" s="1"/>
  <c r="BK53" i="3"/>
  <c r="BJ53" i="3" s="1"/>
  <c r="BI53" i="3" s="1"/>
  <c r="BH53" i="3" s="1"/>
  <c r="BG53" i="3" s="1"/>
  <c r="BF53" i="3" s="1"/>
  <c r="BE53" i="3" s="1"/>
  <c r="BD53" i="3" s="1"/>
  <c r="BC53" i="3" s="1"/>
  <c r="AJ241" i="3"/>
  <c r="AI241" i="3"/>
  <c r="AK241" i="3"/>
  <c r="AT193" i="3"/>
  <c r="AS193" i="3" s="1"/>
  <c r="AR193" i="3" s="1"/>
  <c r="AQ193" i="3" s="1"/>
  <c r="AP193" i="3" s="1"/>
  <c r="AO193" i="3" s="1"/>
  <c r="AN193" i="3" s="1"/>
  <c r="AM193" i="3" s="1"/>
  <c r="AL193" i="3" s="1"/>
  <c r="BK22" i="3"/>
  <c r="BJ22" i="3" s="1"/>
  <c r="BI22" i="3" s="1"/>
  <c r="BH22" i="3" s="1"/>
  <c r="BG22" i="3" s="1"/>
  <c r="BF22" i="3" s="1"/>
  <c r="BE22" i="3" s="1"/>
  <c r="BD22" i="3" s="1"/>
  <c r="BC22" i="3" s="1"/>
  <c r="AK219" i="3"/>
  <c r="AJ219" i="3"/>
  <c r="AI219" i="3"/>
  <c r="BK10" i="3"/>
  <c r="BJ10" i="3" s="1"/>
  <c r="BI10" i="3" s="1"/>
  <c r="BH10" i="3" s="1"/>
  <c r="BG10" i="3" s="1"/>
  <c r="BF10" i="3" s="1"/>
  <c r="BE10" i="3" s="1"/>
  <c r="BD10" i="3" s="1"/>
  <c r="BC10" i="3" s="1"/>
  <c r="AT86" i="3"/>
  <c r="AS86" i="3" s="1"/>
  <c r="AR86" i="3" s="1"/>
  <c r="AQ86" i="3" s="1"/>
  <c r="AP86" i="3" s="1"/>
  <c r="AO86" i="3" s="1"/>
  <c r="AN86" i="3" s="1"/>
  <c r="AM86" i="3" s="1"/>
  <c r="AL86" i="3" s="1"/>
  <c r="AT54" i="3"/>
  <c r="AS54" i="3" s="1"/>
  <c r="AR54" i="3" s="1"/>
  <c r="AQ54" i="3" s="1"/>
  <c r="AP54" i="3" s="1"/>
  <c r="AO54" i="3" s="1"/>
  <c r="AN54" i="3" s="1"/>
  <c r="AM54" i="3" s="1"/>
  <c r="AL54" i="3" s="1"/>
  <c r="AT106" i="3"/>
  <c r="AS106" i="3" s="1"/>
  <c r="AR106" i="3" s="1"/>
  <c r="AQ106" i="3" s="1"/>
  <c r="AP106" i="3" s="1"/>
  <c r="AO106" i="3" s="1"/>
  <c r="AN106" i="3" s="1"/>
  <c r="AM106" i="3" s="1"/>
  <c r="AL106" i="3" s="1"/>
  <c r="AT84" i="3"/>
  <c r="AS84" i="3" s="1"/>
  <c r="AR84" i="3" s="1"/>
  <c r="AQ84" i="3" s="1"/>
  <c r="AP84" i="3" s="1"/>
  <c r="AO84" i="3" s="1"/>
  <c r="AN84" i="3" s="1"/>
  <c r="AM84" i="3" s="1"/>
  <c r="AL84" i="3" s="1"/>
  <c r="AT186" i="3"/>
  <c r="AS186" i="3" s="1"/>
  <c r="AR186" i="3" s="1"/>
  <c r="AQ186" i="3" s="1"/>
  <c r="AP186" i="3" s="1"/>
  <c r="AO186" i="3" s="1"/>
  <c r="AN186" i="3" s="1"/>
  <c r="AM186" i="3" s="1"/>
  <c r="AL186" i="3" s="1"/>
  <c r="BK8" i="3"/>
  <c r="BJ8" i="3" s="1"/>
  <c r="BI8" i="3" s="1"/>
  <c r="BH8" i="3" s="1"/>
  <c r="BG8" i="3" s="1"/>
  <c r="BF8" i="3" s="1"/>
  <c r="BE8" i="3" s="1"/>
  <c r="BD8" i="3" s="1"/>
  <c r="BC8" i="3" s="1"/>
  <c r="AI40" i="3"/>
  <c r="AK40" i="3"/>
  <c r="AJ40" i="3"/>
  <c r="AT34" i="3"/>
  <c r="AS34" i="3" s="1"/>
  <c r="AR34" i="3" s="1"/>
  <c r="AQ34" i="3" s="1"/>
  <c r="AP34" i="3" s="1"/>
  <c r="AO34" i="3" s="1"/>
  <c r="AN34" i="3" s="1"/>
  <c r="AM34" i="3" s="1"/>
  <c r="AL34" i="3" s="1"/>
  <c r="AT21" i="3"/>
  <c r="AS21" i="3" s="1"/>
  <c r="AR21" i="3" s="1"/>
  <c r="AQ21" i="3" s="1"/>
  <c r="AP21" i="3" s="1"/>
  <c r="AO21" i="3" s="1"/>
  <c r="AN21" i="3" s="1"/>
  <c r="AM21" i="3" s="1"/>
  <c r="AL21" i="3" s="1"/>
  <c r="AT146" i="3"/>
  <c r="AS146" i="3" s="1"/>
  <c r="AR146" i="3" s="1"/>
  <c r="AQ146" i="3" s="1"/>
  <c r="AP146" i="3" s="1"/>
  <c r="AO146" i="3" s="1"/>
  <c r="AN146" i="3" s="1"/>
  <c r="AM146" i="3" s="1"/>
  <c r="AL146" i="3" s="1"/>
  <c r="AT173" i="3"/>
  <c r="AS173" i="3" s="1"/>
  <c r="AR173" i="3" s="1"/>
  <c r="AQ173" i="3" s="1"/>
  <c r="AP173" i="3" s="1"/>
  <c r="AO173" i="3" s="1"/>
  <c r="AN173" i="3" s="1"/>
  <c r="AM173" i="3" s="1"/>
  <c r="AL173" i="3" s="1"/>
  <c r="AK71" i="3"/>
  <c r="AI71" i="3"/>
  <c r="AJ71" i="3"/>
  <c r="AT30" i="3"/>
  <c r="AS30" i="3" s="1"/>
  <c r="AR30" i="3" s="1"/>
  <c r="AQ30" i="3" s="1"/>
  <c r="AP30" i="3" s="1"/>
  <c r="AO30" i="3" s="1"/>
  <c r="AN30" i="3" s="1"/>
  <c r="AM30" i="3" s="1"/>
  <c r="AL30" i="3" s="1"/>
  <c r="AI45" i="3"/>
  <c r="AJ45" i="3"/>
  <c r="AK45" i="3"/>
  <c r="AT123" i="3"/>
  <c r="AS123" i="3" s="1"/>
  <c r="AR123" i="3" s="1"/>
  <c r="AQ123" i="3" s="1"/>
  <c r="AP123" i="3" s="1"/>
  <c r="AO123" i="3" s="1"/>
  <c r="AN123" i="3" s="1"/>
  <c r="AM123" i="3" s="1"/>
  <c r="AL123" i="3" s="1"/>
  <c r="AT171" i="3"/>
  <c r="AS171" i="3" s="1"/>
  <c r="AR171" i="3" s="1"/>
  <c r="AQ171" i="3" s="1"/>
  <c r="AP171" i="3" s="1"/>
  <c r="AO171" i="3" s="1"/>
  <c r="AN171" i="3" s="1"/>
  <c r="AM171" i="3" s="1"/>
  <c r="AL171" i="3" s="1"/>
  <c r="AK176" i="3"/>
  <c r="AI176" i="3"/>
  <c r="AJ176" i="3"/>
  <c r="AI115" i="3"/>
  <c r="AK115" i="3"/>
  <c r="AJ115" i="3"/>
  <c r="BK43" i="3"/>
  <c r="BJ43" i="3" s="1"/>
  <c r="BI43" i="3" s="1"/>
  <c r="BH43" i="3" s="1"/>
  <c r="BG43" i="3" s="1"/>
  <c r="BF43" i="3" s="1"/>
  <c r="BE43" i="3" s="1"/>
  <c r="BD43" i="3" s="1"/>
  <c r="BC43" i="3" s="1"/>
  <c r="BK28" i="3"/>
  <c r="BJ28" i="3" s="1"/>
  <c r="BI28" i="3" s="1"/>
  <c r="BH28" i="3" s="1"/>
  <c r="BG28" i="3" s="1"/>
  <c r="BF28" i="3" s="1"/>
  <c r="BE28" i="3" s="1"/>
  <c r="BD28" i="3" s="1"/>
  <c r="BC28" i="3" s="1"/>
  <c r="BK52" i="3"/>
  <c r="BJ52" i="3" s="1"/>
  <c r="BI52" i="3" s="1"/>
  <c r="BH52" i="3" s="1"/>
  <c r="BG52" i="3" s="1"/>
  <c r="BF52" i="3" s="1"/>
  <c r="BE52" i="3" s="1"/>
  <c r="BD52" i="3" s="1"/>
  <c r="BC52" i="3" s="1"/>
  <c r="AK215" i="3"/>
  <c r="AJ215" i="3"/>
  <c r="AI215" i="3"/>
  <c r="BK56" i="3"/>
  <c r="BJ56" i="3" s="1"/>
  <c r="BI56" i="3" s="1"/>
  <c r="BH56" i="3" s="1"/>
  <c r="BG56" i="3" s="1"/>
  <c r="BF56" i="3" s="1"/>
  <c r="BE56" i="3" s="1"/>
  <c r="BD56" i="3" s="1"/>
  <c r="BC56" i="3" s="1"/>
  <c r="AK254" i="3"/>
  <c r="AI254" i="3"/>
  <c r="AJ254" i="3"/>
  <c r="AJ246" i="3"/>
  <c r="AK246" i="3"/>
  <c r="AI246" i="3"/>
  <c r="AI206" i="3"/>
  <c r="AJ206" i="3"/>
  <c r="AK206" i="3"/>
  <c r="BK36" i="3"/>
  <c r="BJ36" i="3" s="1"/>
  <c r="BI36" i="3" s="1"/>
  <c r="BH36" i="3" s="1"/>
  <c r="BG36" i="3" s="1"/>
  <c r="BF36" i="3" s="1"/>
  <c r="BE36" i="3" s="1"/>
  <c r="BD36" i="3" s="1"/>
  <c r="BC36" i="3" s="1"/>
  <c r="BK45" i="3"/>
  <c r="BJ45" i="3" s="1"/>
  <c r="BI45" i="3" s="1"/>
  <c r="BH45" i="3" s="1"/>
  <c r="BG45" i="3" s="1"/>
  <c r="BF45" i="3" s="1"/>
  <c r="BE45" i="3" s="1"/>
  <c r="BD45" i="3" s="1"/>
  <c r="BC45" i="3" s="1"/>
  <c r="AJ233" i="3"/>
  <c r="AK233" i="3"/>
  <c r="AI233" i="3"/>
  <c r="AT189" i="3"/>
  <c r="AS189" i="3" s="1"/>
  <c r="AR189" i="3" s="1"/>
  <c r="AQ189" i="3" s="1"/>
  <c r="AP189" i="3" s="1"/>
  <c r="AO189" i="3" s="1"/>
  <c r="AN189" i="3" s="1"/>
  <c r="AM189" i="3" s="1"/>
  <c r="AL189" i="3" s="1"/>
  <c r="BK15" i="3"/>
  <c r="BJ15" i="3" s="1"/>
  <c r="BI15" i="3" s="1"/>
  <c r="BH15" i="3" s="1"/>
  <c r="BG15" i="3" s="1"/>
  <c r="BF15" i="3" s="1"/>
  <c r="BE15" i="3" s="1"/>
  <c r="BD15" i="3" s="1"/>
  <c r="BC15" i="3" s="1"/>
  <c r="AT22" i="3"/>
  <c r="AS22" i="3" s="1"/>
  <c r="AR22" i="3" s="1"/>
  <c r="AQ22" i="3" s="1"/>
  <c r="AP22" i="3" s="1"/>
  <c r="AO22" i="3" s="1"/>
  <c r="AN22" i="3" s="1"/>
  <c r="AM22" i="3" s="1"/>
  <c r="AL22" i="3" s="1"/>
  <c r="AT116" i="3"/>
  <c r="AS116" i="3" s="1"/>
  <c r="AR116" i="3" s="1"/>
  <c r="AQ116" i="3" s="1"/>
  <c r="AP116" i="3" s="1"/>
  <c r="AO116" i="3" s="1"/>
  <c r="AN116" i="3" s="1"/>
  <c r="AM116" i="3" s="1"/>
  <c r="AL116" i="3" s="1"/>
  <c r="BK6" i="3"/>
  <c r="BJ6" i="3" s="1"/>
  <c r="BI6" i="3" s="1"/>
  <c r="BH6" i="3" s="1"/>
  <c r="BG6" i="3" s="1"/>
  <c r="BF6" i="3" s="1"/>
  <c r="BE6" i="3" s="1"/>
  <c r="BD6" i="3" s="1"/>
  <c r="BC6" i="3" s="1"/>
  <c r="AJ227" i="3"/>
  <c r="AK227" i="3"/>
  <c r="AI227" i="3"/>
  <c r="AT51" i="3"/>
  <c r="AS51" i="3"/>
  <c r="AR51" i="3" s="1"/>
  <c r="AQ51" i="3" s="1"/>
  <c r="AP51" i="3" s="1"/>
  <c r="AO51" i="3" s="1"/>
  <c r="AN51" i="3" s="1"/>
  <c r="AM51" i="3" s="1"/>
  <c r="AL51" i="3" s="1"/>
  <c r="AH236" i="3"/>
  <c r="AA236" i="3" s="1"/>
  <c r="AT183" i="3"/>
  <c r="AS183" i="3" s="1"/>
  <c r="AR183" i="3" s="1"/>
  <c r="AQ183" i="3" s="1"/>
  <c r="AP183" i="3" s="1"/>
  <c r="AO183" i="3" s="1"/>
  <c r="AN183" i="3" s="1"/>
  <c r="AM183" i="3" s="1"/>
  <c r="AL183" i="3" s="1"/>
  <c r="AT58" i="3"/>
  <c r="AS58" i="3" s="1"/>
  <c r="AR58" i="3" s="1"/>
  <c r="AQ58" i="3" s="1"/>
  <c r="AP58" i="3" s="1"/>
  <c r="AO58" i="3" s="1"/>
  <c r="AN58" i="3" s="1"/>
  <c r="AM58" i="3" s="1"/>
  <c r="AL58" i="3" s="1"/>
  <c r="AI25" i="3"/>
  <c r="AJ25" i="3"/>
  <c r="AK25" i="3"/>
  <c r="BK4" i="3"/>
  <c r="BJ4" i="3" s="1"/>
  <c r="BI4" i="3" s="1"/>
  <c r="BH4" i="3" s="1"/>
  <c r="BG4" i="3" s="1"/>
  <c r="BF4" i="3" s="1"/>
  <c r="BE4" i="3" s="1"/>
  <c r="BD4" i="3" s="1"/>
  <c r="BC4" i="3" s="1"/>
  <c r="AK165" i="3"/>
  <c r="AI165" i="3"/>
  <c r="AJ165" i="3"/>
  <c r="AT37" i="3"/>
  <c r="AS37" i="3" s="1"/>
  <c r="AR37" i="3" s="1"/>
  <c r="AQ37" i="3" s="1"/>
  <c r="AP37" i="3" s="1"/>
  <c r="AO37" i="3" s="1"/>
  <c r="AN37" i="3" s="1"/>
  <c r="AM37" i="3" s="1"/>
  <c r="AL37" i="3" s="1"/>
  <c r="AT167" i="3"/>
  <c r="AS167" i="3" s="1"/>
  <c r="AR167" i="3" s="1"/>
  <c r="AQ167" i="3" s="1"/>
  <c r="AP167" i="3" s="1"/>
  <c r="AO167" i="3" s="1"/>
  <c r="AN167" i="3" s="1"/>
  <c r="AM167" i="3" s="1"/>
  <c r="AL167" i="3" s="1"/>
  <c r="AT132" i="3"/>
  <c r="AS132" i="3" s="1"/>
  <c r="AR132" i="3" s="1"/>
  <c r="AQ132" i="3" s="1"/>
  <c r="AP132" i="3" s="1"/>
  <c r="AO132" i="3" s="1"/>
  <c r="AN132" i="3" s="1"/>
  <c r="AM132" i="3" s="1"/>
  <c r="AL132" i="3" s="1"/>
  <c r="AT90" i="3"/>
  <c r="AS90" i="3" s="1"/>
  <c r="AR90" i="3" s="1"/>
  <c r="AQ90" i="3" s="1"/>
  <c r="AP90" i="3" s="1"/>
  <c r="AO90" i="3" s="1"/>
  <c r="AN90" i="3" s="1"/>
  <c r="AM90" i="3" s="1"/>
  <c r="AL90" i="3" s="1"/>
  <c r="AT57" i="3"/>
  <c r="AS57" i="3" s="1"/>
  <c r="AR57" i="3" s="1"/>
  <c r="AQ57" i="3" s="1"/>
  <c r="AP57" i="3" s="1"/>
  <c r="AO57" i="3" s="1"/>
  <c r="AN57" i="3" s="1"/>
  <c r="AM57" i="3" s="1"/>
  <c r="AL57" i="3" s="1"/>
  <c r="AT74" i="3"/>
  <c r="AS74" i="3" s="1"/>
  <c r="AR74" i="3" s="1"/>
  <c r="AQ74" i="3" s="1"/>
  <c r="AP74" i="3" s="1"/>
  <c r="AO74" i="3" s="1"/>
  <c r="AN74" i="3" s="1"/>
  <c r="AM74" i="3" s="1"/>
  <c r="AL74" i="3" s="1"/>
  <c r="AT169" i="3"/>
  <c r="AS169" i="3" s="1"/>
  <c r="AR169" i="3" s="1"/>
  <c r="AQ169" i="3" s="1"/>
  <c r="AP169" i="3" s="1"/>
  <c r="AO169" i="3" s="1"/>
  <c r="AN169" i="3" s="1"/>
  <c r="AM169" i="3" s="1"/>
  <c r="AL169" i="3" s="1"/>
  <c r="AT168" i="3"/>
  <c r="AS168" i="3" s="1"/>
  <c r="AR168" i="3" s="1"/>
  <c r="AQ168" i="3" s="1"/>
  <c r="AP168" i="3" s="1"/>
  <c r="AO168" i="3" s="1"/>
  <c r="AN168" i="3" s="1"/>
  <c r="AM168" i="3" s="1"/>
  <c r="AL168" i="3" s="1"/>
  <c r="AT120" i="3"/>
  <c r="AS120" i="3" s="1"/>
  <c r="AR120" i="3" s="1"/>
  <c r="AQ120" i="3" s="1"/>
  <c r="AP120" i="3" s="1"/>
  <c r="AO120" i="3" s="1"/>
  <c r="AN120" i="3" s="1"/>
  <c r="AM120" i="3" s="1"/>
  <c r="AL120" i="3" s="1"/>
  <c r="BK31" i="3"/>
  <c r="BJ31" i="3"/>
  <c r="BI31" i="3" s="1"/>
  <c r="BH31" i="3" s="1"/>
  <c r="BG31" i="3" s="1"/>
  <c r="BF31" i="3" s="1"/>
  <c r="BE31" i="3" s="1"/>
  <c r="BD31" i="3" s="1"/>
  <c r="BC31" i="3" s="1"/>
  <c r="AT196" i="3"/>
  <c r="AS196" i="3" s="1"/>
  <c r="AR196" i="3" s="1"/>
  <c r="AQ196" i="3" s="1"/>
  <c r="AP196" i="3" s="1"/>
  <c r="AO196" i="3" s="1"/>
  <c r="AN196" i="3" s="1"/>
  <c r="AM196" i="3" s="1"/>
  <c r="AL196" i="3" s="1"/>
  <c r="BK17" i="3"/>
  <c r="BJ17" i="3" s="1"/>
  <c r="BI17" i="3" s="1"/>
  <c r="BH17" i="3" s="1"/>
  <c r="BG17" i="3" s="1"/>
  <c r="BF17" i="3" s="1"/>
  <c r="BE17" i="3" s="1"/>
  <c r="BD17" i="3" s="1"/>
  <c r="BC17" i="3" s="1"/>
  <c r="BK23" i="3"/>
  <c r="BJ23" i="3" s="1"/>
  <c r="BI23" i="3" s="1"/>
  <c r="BH23" i="3" s="1"/>
  <c r="BG23" i="3" s="1"/>
  <c r="BF23" i="3" s="1"/>
  <c r="BE23" i="3" s="1"/>
  <c r="BD23" i="3" s="1"/>
  <c r="BC23" i="3" s="1"/>
  <c r="BK46" i="3"/>
  <c r="BJ46" i="3" s="1"/>
  <c r="BI46" i="3" s="1"/>
  <c r="BH46" i="3" s="1"/>
  <c r="BG46" i="3" s="1"/>
  <c r="BF46" i="3" s="1"/>
  <c r="BE46" i="3" s="1"/>
  <c r="BD46" i="3" s="1"/>
  <c r="BC46" i="3" s="1"/>
  <c r="AT211" i="3"/>
  <c r="AS211" i="3" s="1"/>
  <c r="AR211" i="3" s="1"/>
  <c r="AQ211" i="3" s="1"/>
  <c r="AP211" i="3" s="1"/>
  <c r="AO211" i="3" s="1"/>
  <c r="AN211" i="3" s="1"/>
  <c r="AM211" i="3" s="1"/>
  <c r="AL211" i="3" s="1"/>
  <c r="BK38" i="3"/>
  <c r="BJ38" i="3" s="1"/>
  <c r="BI38" i="3" s="1"/>
  <c r="BH38" i="3" s="1"/>
  <c r="BG38" i="3" s="1"/>
  <c r="BF38" i="3" s="1"/>
  <c r="BE38" i="3" s="1"/>
  <c r="BD38" i="3" s="1"/>
  <c r="BC38" i="3" s="1"/>
  <c r="AJ250" i="3"/>
  <c r="AK250" i="3"/>
  <c r="AI250" i="3"/>
  <c r="AI238" i="3"/>
  <c r="AJ238" i="3"/>
  <c r="AK238" i="3"/>
  <c r="AJ198" i="3"/>
  <c r="AI198" i="3"/>
  <c r="AK198" i="3"/>
  <c r="BK24" i="3"/>
  <c r="BJ24" i="3" s="1"/>
  <c r="BI24" i="3" s="1"/>
  <c r="BH24" i="3" s="1"/>
  <c r="BG24" i="3" s="1"/>
  <c r="BF24" i="3" s="1"/>
  <c r="BE24" i="3" s="1"/>
  <c r="BD24" i="3" s="1"/>
  <c r="BC24" i="3" s="1"/>
  <c r="BK44" i="3"/>
  <c r="BJ44" i="3" s="1"/>
  <c r="BI44" i="3" s="1"/>
  <c r="BH44" i="3" s="1"/>
  <c r="BG44" i="3" s="1"/>
  <c r="BF44" i="3" s="1"/>
  <c r="BE44" i="3" s="1"/>
  <c r="BD44" i="3" s="1"/>
  <c r="BC44" i="3" s="1"/>
  <c r="AI225" i="3"/>
  <c r="AK225" i="3"/>
  <c r="AJ225" i="3"/>
  <c r="AT185" i="3"/>
  <c r="AS185" i="3" s="1"/>
  <c r="AR185" i="3" s="1"/>
  <c r="AQ185" i="3" s="1"/>
  <c r="AP185" i="3" s="1"/>
  <c r="AO185" i="3" s="1"/>
  <c r="AN185" i="3" s="1"/>
  <c r="AM185" i="3" s="1"/>
  <c r="AL185" i="3" s="1"/>
  <c r="AK218" i="3"/>
  <c r="AI218" i="3"/>
  <c r="AJ218" i="3"/>
  <c r="AT164" i="3"/>
  <c r="AS164" i="3" s="1"/>
  <c r="AR164" i="3" s="1"/>
  <c r="AQ164" i="3" s="1"/>
  <c r="AP164" i="3" s="1"/>
  <c r="AO164" i="3" s="1"/>
  <c r="AN164" i="3" s="1"/>
  <c r="AM164" i="3" s="1"/>
  <c r="AL164" i="3" s="1"/>
  <c r="AT242" i="3"/>
  <c r="AS242" i="3" s="1"/>
  <c r="AR242" i="3" s="1"/>
  <c r="AQ242" i="3" s="1"/>
  <c r="AP242" i="3" s="1"/>
  <c r="AO242" i="3" s="1"/>
  <c r="AN242" i="3" s="1"/>
  <c r="AM242" i="3" s="1"/>
  <c r="AL242" i="3" s="1"/>
  <c r="AT62" i="3"/>
  <c r="AS62" i="3" s="1"/>
  <c r="AR62" i="3" s="1"/>
  <c r="AQ62" i="3" s="1"/>
  <c r="AP62" i="3" s="1"/>
  <c r="AO62" i="3" s="1"/>
  <c r="AN62" i="3" s="1"/>
  <c r="AM62" i="3" s="1"/>
  <c r="AL62" i="3" s="1"/>
  <c r="AT52" i="3"/>
  <c r="AS52" i="3" s="1"/>
  <c r="AR52" i="3" s="1"/>
  <c r="AQ52" i="3" s="1"/>
  <c r="AP52" i="3" s="1"/>
  <c r="AO52" i="3" s="1"/>
  <c r="AN52" i="3" s="1"/>
  <c r="AM52" i="3" s="1"/>
  <c r="AL52" i="3" s="1"/>
  <c r="AT60" i="3"/>
  <c r="AS60" i="3" s="1"/>
  <c r="AR60" i="3" s="1"/>
  <c r="AQ60" i="3" s="1"/>
  <c r="AP60" i="3" s="1"/>
  <c r="AO60" i="3" s="1"/>
  <c r="AN60" i="3" s="1"/>
  <c r="AM60" i="3" s="1"/>
  <c r="AL60" i="3" s="1"/>
  <c r="AK208" i="3"/>
  <c r="AI208" i="3"/>
  <c r="AJ208" i="3"/>
  <c r="AK56" i="3"/>
  <c r="AJ56" i="3"/>
  <c r="AI56" i="3"/>
  <c r="AK248" i="3"/>
  <c r="AJ248" i="3"/>
  <c r="AI248" i="3"/>
  <c r="AI55" i="3"/>
  <c r="AJ55" i="3"/>
  <c r="AK55" i="3"/>
  <c r="AI39" i="3"/>
  <c r="AJ39" i="3"/>
  <c r="AK39" i="3"/>
  <c r="AI135" i="3"/>
  <c r="AJ135" i="3"/>
  <c r="AK135" i="3"/>
  <c r="AT85" i="3"/>
  <c r="AS85" i="3" s="1"/>
  <c r="AR85" i="3" s="1"/>
  <c r="AQ85" i="3" s="1"/>
  <c r="AP85" i="3" s="1"/>
  <c r="AO85" i="3" s="1"/>
  <c r="AN85" i="3" s="1"/>
  <c r="AM85" i="3" s="1"/>
  <c r="AL85" i="3" s="1"/>
  <c r="AT184" i="3"/>
  <c r="AS184" i="3" s="1"/>
  <c r="AR184" i="3" s="1"/>
  <c r="AQ184" i="3" s="1"/>
  <c r="AP184" i="3" s="1"/>
  <c r="AO184" i="3" s="1"/>
  <c r="AN184" i="3" s="1"/>
  <c r="AM184" i="3" s="1"/>
  <c r="AL184" i="3" s="1"/>
  <c r="AT162" i="3"/>
  <c r="AS162" i="3" s="1"/>
  <c r="AR162" i="3" s="1"/>
  <c r="AQ162" i="3" s="1"/>
  <c r="AP162" i="3" s="1"/>
  <c r="AO162" i="3" s="1"/>
  <c r="AN162" i="3" s="1"/>
  <c r="AM162" i="3" s="1"/>
  <c r="AL162" i="3" s="1"/>
  <c r="AT75" i="3"/>
  <c r="AS75" i="3" s="1"/>
  <c r="AR75" i="3" s="1"/>
  <c r="AQ75" i="3" s="1"/>
  <c r="AP75" i="3" s="1"/>
  <c r="AO75" i="3" s="1"/>
  <c r="AN75" i="3" s="1"/>
  <c r="AM75" i="3" s="1"/>
  <c r="AL75" i="3" s="1"/>
  <c r="AT107" i="3"/>
  <c r="AS107" i="3" s="1"/>
  <c r="AR107" i="3" s="1"/>
  <c r="AQ107" i="3" s="1"/>
  <c r="AP107" i="3" s="1"/>
  <c r="AO107" i="3" s="1"/>
  <c r="AN107" i="3" s="1"/>
  <c r="AM107" i="3" s="1"/>
  <c r="AL107" i="3" s="1"/>
  <c r="AT67" i="3"/>
  <c r="AS67" i="3" s="1"/>
  <c r="AR67" i="3" s="1"/>
  <c r="AQ67" i="3" s="1"/>
  <c r="AP67" i="3" s="1"/>
  <c r="AO67" i="3" s="1"/>
  <c r="AN67" i="3" s="1"/>
  <c r="AM67" i="3" s="1"/>
  <c r="AL67" i="3" s="1"/>
  <c r="AT155" i="3"/>
  <c r="AS155" i="3" s="1"/>
  <c r="AR155" i="3" s="1"/>
  <c r="AQ155" i="3" s="1"/>
  <c r="AP155" i="3" s="1"/>
  <c r="AO155" i="3" s="1"/>
  <c r="AN155" i="3" s="1"/>
  <c r="AM155" i="3" s="1"/>
  <c r="AL155" i="3" s="1"/>
  <c r="AT130" i="3"/>
  <c r="AS130" i="3" s="1"/>
  <c r="AR130" i="3" s="1"/>
  <c r="AQ130" i="3" s="1"/>
  <c r="AP130" i="3" s="1"/>
  <c r="AO130" i="3" s="1"/>
  <c r="AN130" i="3" s="1"/>
  <c r="AM130" i="3" s="1"/>
  <c r="AL130" i="3" s="1"/>
  <c r="AT124" i="3"/>
  <c r="AS124" i="3" s="1"/>
  <c r="AR124" i="3" s="1"/>
  <c r="AQ124" i="3" s="1"/>
  <c r="AP124" i="3" s="1"/>
  <c r="AO124" i="3" s="1"/>
  <c r="AN124" i="3" s="1"/>
  <c r="AM124" i="3" s="1"/>
  <c r="AL124" i="3" s="1"/>
  <c r="AI216" i="3"/>
  <c r="AJ216" i="3"/>
  <c r="AK216" i="3"/>
  <c r="AT188" i="3"/>
  <c r="AS188" i="3" s="1"/>
  <c r="AR188" i="3" s="1"/>
  <c r="AQ188" i="3" s="1"/>
  <c r="AP188" i="3" s="1"/>
  <c r="AO188" i="3" s="1"/>
  <c r="AN188" i="3" s="1"/>
  <c r="AM188" i="3" s="1"/>
  <c r="AL188" i="3" s="1"/>
  <c r="AT220" i="3"/>
  <c r="AS220" i="3" s="1"/>
  <c r="AR220" i="3" s="1"/>
  <c r="AQ220" i="3" s="1"/>
  <c r="AP220" i="3" s="1"/>
  <c r="AO220" i="3" s="1"/>
  <c r="AN220" i="3" s="1"/>
  <c r="AM220" i="3" s="1"/>
  <c r="AL220" i="3" s="1"/>
  <c r="BK20" i="3"/>
  <c r="BJ20" i="3" s="1"/>
  <c r="BI20" i="3" s="1"/>
  <c r="BH20" i="3" s="1"/>
  <c r="BG20" i="3" s="1"/>
  <c r="BF20" i="3" s="1"/>
  <c r="BE20" i="3" s="1"/>
  <c r="BD20" i="3" s="1"/>
  <c r="BC20" i="3" s="1"/>
  <c r="BK39" i="3"/>
  <c r="BJ39" i="3" s="1"/>
  <c r="BI39" i="3" s="1"/>
  <c r="BH39" i="3" s="1"/>
  <c r="BG39" i="3" s="1"/>
  <c r="BF39" i="3" s="1"/>
  <c r="BE39" i="3" s="1"/>
  <c r="BD39" i="3" s="1"/>
  <c r="BC39" i="3" s="1"/>
  <c r="AI207" i="3"/>
  <c r="AJ207" i="3"/>
  <c r="AK207" i="3"/>
  <c r="BK34" i="3"/>
  <c r="BJ34" i="3" s="1"/>
  <c r="BI34" i="3" s="1"/>
  <c r="BH34" i="3" s="1"/>
  <c r="BG34" i="3" s="1"/>
  <c r="BF34" i="3" s="1"/>
  <c r="BE34" i="3" s="1"/>
  <c r="BD34" i="3" s="1"/>
  <c r="BC34" i="3" s="1"/>
  <c r="AT234" i="3"/>
  <c r="AS234" i="3" s="1"/>
  <c r="AR234" i="3" s="1"/>
  <c r="AQ234" i="3" s="1"/>
  <c r="AP234" i="3" s="1"/>
  <c r="AO234" i="3" s="1"/>
  <c r="AN234" i="3" s="1"/>
  <c r="AM234" i="3" s="1"/>
  <c r="AL234" i="3" s="1"/>
  <c r="AI190" i="3"/>
  <c r="AJ190" i="3"/>
  <c r="AK190" i="3"/>
  <c r="BK13" i="3"/>
  <c r="BJ13" i="3"/>
  <c r="BI13" i="3" s="1"/>
  <c r="BH13" i="3" s="1"/>
  <c r="BG13" i="3" s="1"/>
  <c r="BF13" i="3" s="1"/>
  <c r="BE13" i="3" s="1"/>
  <c r="BD13" i="3" s="1"/>
  <c r="BC13" i="3" s="1"/>
  <c r="BK40" i="3"/>
  <c r="BJ40" i="3" s="1"/>
  <c r="BI40" i="3" s="1"/>
  <c r="BH40" i="3" s="1"/>
  <c r="BG40" i="3" s="1"/>
  <c r="BF40" i="3" s="1"/>
  <c r="BE40" i="3" s="1"/>
  <c r="BD40" i="3" s="1"/>
  <c r="BC40" i="3" s="1"/>
  <c r="AI221" i="3"/>
  <c r="AH221" i="3" s="1"/>
  <c r="AA221" i="3" s="1"/>
  <c r="AK221" i="3"/>
  <c r="AJ221" i="3"/>
  <c r="AK177" i="3"/>
  <c r="AI177" i="3"/>
  <c r="AJ177" i="3"/>
  <c r="AT178" i="3"/>
  <c r="AS178" i="3" s="1"/>
  <c r="AR178" i="3" s="1"/>
  <c r="AQ178" i="3" s="1"/>
  <c r="AP178" i="3" s="1"/>
  <c r="AO178" i="3" s="1"/>
  <c r="AN178" i="3" s="1"/>
  <c r="AM178" i="3" s="1"/>
  <c r="AL178" i="3" s="1"/>
  <c r="AI202" i="3"/>
  <c r="AJ202" i="3"/>
  <c r="AK202" i="3"/>
  <c r="AT121" i="3"/>
  <c r="AS121" i="3" s="1"/>
  <c r="AR121" i="3" s="1"/>
  <c r="AQ121" i="3" s="1"/>
  <c r="AP121" i="3" s="1"/>
  <c r="AO121" i="3" s="1"/>
  <c r="AN121" i="3" s="1"/>
  <c r="AM121" i="3" s="1"/>
  <c r="AL121" i="3" s="1"/>
  <c r="AI213" i="3"/>
  <c r="AK213" i="3"/>
  <c r="AJ213" i="3"/>
  <c r="AI252" i="3"/>
  <c r="AK252" i="3"/>
  <c r="AJ252" i="3"/>
  <c r="AT223" i="3"/>
  <c r="AS223" i="3" s="1"/>
  <c r="AR223" i="3" s="1"/>
  <c r="AQ223" i="3" s="1"/>
  <c r="AP223" i="3" s="1"/>
  <c r="AO223" i="3" s="1"/>
  <c r="AN223" i="3" s="1"/>
  <c r="AM223" i="3" s="1"/>
  <c r="AL223" i="3" s="1"/>
  <c r="AT181" i="3"/>
  <c r="AS181" i="3" s="1"/>
  <c r="AR181" i="3" s="1"/>
  <c r="AQ181" i="3" s="1"/>
  <c r="AP181" i="3" s="1"/>
  <c r="AO181" i="3" s="1"/>
  <c r="AN181" i="3" s="1"/>
  <c r="AM181" i="3" s="1"/>
  <c r="AL181" i="3" s="1"/>
  <c r="AT144" i="3"/>
  <c r="AS144" i="3" s="1"/>
  <c r="AR144" i="3" s="1"/>
  <c r="AQ144" i="3" s="1"/>
  <c r="AP144" i="3" s="1"/>
  <c r="AO144" i="3" s="1"/>
  <c r="AN144" i="3" s="1"/>
  <c r="AM144" i="3" s="1"/>
  <c r="AL144" i="3" s="1"/>
  <c r="AT65" i="3"/>
  <c r="AS65" i="3" s="1"/>
  <c r="AR65" i="3" s="1"/>
  <c r="AQ65" i="3" s="1"/>
  <c r="AP65" i="3" s="1"/>
  <c r="AO65" i="3" s="1"/>
  <c r="AN65" i="3" s="1"/>
  <c r="AM65" i="3" s="1"/>
  <c r="AL65" i="3" s="1"/>
  <c r="AT77" i="3"/>
  <c r="AS77" i="3" s="1"/>
  <c r="AR77" i="3" s="1"/>
  <c r="AQ77" i="3" s="1"/>
  <c r="AP77" i="3" s="1"/>
  <c r="AO77" i="3" s="1"/>
  <c r="AN77" i="3" s="1"/>
  <c r="AM77" i="3" s="1"/>
  <c r="AL77" i="3" s="1"/>
  <c r="AT48" i="3"/>
  <c r="AS48" i="3" s="1"/>
  <c r="AR48" i="3" s="1"/>
  <c r="AQ48" i="3" s="1"/>
  <c r="AP48" i="3" s="1"/>
  <c r="AO48" i="3" s="1"/>
  <c r="AN48" i="3" s="1"/>
  <c r="AM48" i="3" s="1"/>
  <c r="AL48" i="3" s="1"/>
  <c r="AT98" i="3"/>
  <c r="AS98" i="3" s="1"/>
  <c r="AR98" i="3" s="1"/>
  <c r="AQ98" i="3" s="1"/>
  <c r="AP98" i="3" s="1"/>
  <c r="AO98" i="3" s="1"/>
  <c r="AN98" i="3" s="1"/>
  <c r="AM98" i="3" s="1"/>
  <c r="AL98" i="3" s="1"/>
  <c r="AT36" i="3"/>
  <c r="AS36" i="3" s="1"/>
  <c r="AR36" i="3" s="1"/>
  <c r="AQ36" i="3" s="1"/>
  <c r="AP36" i="3" s="1"/>
  <c r="AO36" i="3" s="1"/>
  <c r="AN36" i="3" s="1"/>
  <c r="AM36" i="3" s="1"/>
  <c r="AL36" i="3" s="1"/>
  <c r="AT228" i="3"/>
  <c r="AS228" i="3" s="1"/>
  <c r="AR228" i="3" s="1"/>
  <c r="AQ228" i="3" s="1"/>
  <c r="AP228" i="3" s="1"/>
  <c r="AO228" i="3" s="1"/>
  <c r="AN228" i="3" s="1"/>
  <c r="AM228" i="3" s="1"/>
  <c r="AL228" i="3" s="1"/>
  <c r="AT78" i="3"/>
  <c r="AS78" i="3" s="1"/>
  <c r="AR78" i="3" s="1"/>
  <c r="AQ78" i="3" s="1"/>
  <c r="AP78" i="3" s="1"/>
  <c r="AO78" i="3" s="1"/>
  <c r="AN78" i="3" s="1"/>
  <c r="AM78" i="3" s="1"/>
  <c r="AL78" i="3" s="1"/>
  <c r="AT72" i="3"/>
  <c r="AS72" i="3" s="1"/>
  <c r="AR72" i="3" s="1"/>
  <c r="AQ72" i="3" s="1"/>
  <c r="AP72" i="3" s="1"/>
  <c r="AO72" i="3" s="1"/>
  <c r="AN72" i="3" s="1"/>
  <c r="AM72" i="3" s="1"/>
  <c r="AL72" i="3" s="1"/>
  <c r="AI89" i="3"/>
  <c r="AJ89" i="3"/>
  <c r="AK89" i="3"/>
  <c r="AT32" i="3"/>
  <c r="AS32" i="3" s="1"/>
  <c r="AR32" i="3" s="1"/>
  <c r="AQ32" i="3" s="1"/>
  <c r="AP32" i="3" s="1"/>
  <c r="AO32" i="3" s="1"/>
  <c r="AN32" i="3" s="1"/>
  <c r="AM32" i="3" s="1"/>
  <c r="AL32" i="3" s="1"/>
  <c r="AI118" i="3"/>
  <c r="AJ118" i="3"/>
  <c r="AK118" i="3"/>
  <c r="AT152" i="3"/>
  <c r="AS152" i="3" s="1"/>
  <c r="AR152" i="3" s="1"/>
  <c r="AQ152" i="3" s="1"/>
  <c r="AP152" i="3" s="1"/>
  <c r="AO152" i="3" s="1"/>
  <c r="AN152" i="3" s="1"/>
  <c r="AM152" i="3" s="1"/>
  <c r="AL152" i="3" s="1"/>
  <c r="AT200" i="3"/>
  <c r="AS200" i="3" s="1"/>
  <c r="AR200" i="3" s="1"/>
  <c r="AQ200" i="3" s="1"/>
  <c r="AP200" i="3" s="1"/>
  <c r="AO200" i="3" s="1"/>
  <c r="AN200" i="3" s="1"/>
  <c r="AM200" i="3" s="1"/>
  <c r="AL200" i="3" s="1"/>
  <c r="BK3" i="3"/>
  <c r="BJ3" i="3" s="1"/>
  <c r="BI3" i="3" s="1"/>
  <c r="BH3" i="3" s="1"/>
  <c r="BG3" i="3" s="1"/>
  <c r="BF3" i="3" s="1"/>
  <c r="BE3" i="3" s="1"/>
  <c r="BD3" i="3" s="1"/>
  <c r="BC3" i="3" s="1"/>
  <c r="AI204" i="3"/>
  <c r="AJ204" i="3"/>
  <c r="AK204" i="3"/>
  <c r="BK14" i="3"/>
  <c r="BJ14" i="3" s="1"/>
  <c r="BI14" i="3" s="1"/>
  <c r="BH14" i="3" s="1"/>
  <c r="BG14" i="3" s="1"/>
  <c r="BF14" i="3" s="1"/>
  <c r="BE14" i="3" s="1"/>
  <c r="BD14" i="3" s="1"/>
  <c r="BC14" i="3" s="1"/>
  <c r="BK35" i="3"/>
  <c r="BJ35" i="3" s="1"/>
  <c r="BI35" i="3" s="1"/>
  <c r="BH35" i="3" s="1"/>
  <c r="BG35" i="3" s="1"/>
  <c r="BF35" i="3" s="1"/>
  <c r="BE35" i="3" s="1"/>
  <c r="BD35" i="3" s="1"/>
  <c r="BC35" i="3" s="1"/>
  <c r="AJ203" i="3"/>
  <c r="AI203" i="3"/>
  <c r="AK203" i="3"/>
  <c r="BK29" i="3"/>
  <c r="BJ29" i="3" s="1"/>
  <c r="BI29" i="3" s="1"/>
  <c r="BH29" i="3" s="1"/>
  <c r="BG29" i="3" s="1"/>
  <c r="BF29" i="3" s="1"/>
  <c r="BE29" i="3" s="1"/>
  <c r="BD29" i="3" s="1"/>
  <c r="BC29" i="3" s="1"/>
  <c r="AT27" i="3"/>
  <c r="AS27" i="3" s="1"/>
  <c r="AR27" i="3" s="1"/>
  <c r="AQ27" i="3" s="1"/>
  <c r="AP27" i="3" s="1"/>
  <c r="AO27" i="3" s="1"/>
  <c r="AN27" i="3" s="1"/>
  <c r="AM27" i="3" s="1"/>
  <c r="AL27" i="3" s="1"/>
  <c r="AI230" i="3"/>
  <c r="AJ230" i="3"/>
  <c r="AK230" i="3"/>
  <c r="AT182" i="3"/>
  <c r="AS182" i="3" s="1"/>
  <c r="AR182" i="3" s="1"/>
  <c r="AQ182" i="3" s="1"/>
  <c r="AP182" i="3" s="1"/>
  <c r="AO182" i="3" s="1"/>
  <c r="AN182" i="3" s="1"/>
  <c r="AM182" i="3" s="1"/>
  <c r="AL182" i="3" s="1"/>
  <c r="BK25" i="3"/>
  <c r="BJ25" i="3" s="1"/>
  <c r="BI25" i="3" s="1"/>
  <c r="BH25" i="3" s="1"/>
  <c r="BG25" i="3" s="1"/>
  <c r="BF25" i="3" s="1"/>
  <c r="BE25" i="3" s="1"/>
  <c r="BD25" i="3" s="1"/>
  <c r="BC25" i="3" s="1"/>
  <c r="AK217" i="3"/>
  <c r="AJ217" i="3"/>
  <c r="AI217" i="3"/>
  <c r="BK5" i="3"/>
  <c r="BJ5" i="3" s="1"/>
  <c r="BI5" i="3" s="1"/>
  <c r="BH5" i="3" s="1"/>
  <c r="BG5" i="3" s="1"/>
  <c r="BF5" i="3" s="1"/>
  <c r="BE5" i="3" s="1"/>
  <c r="BD5" i="3" s="1"/>
  <c r="BC5" i="3" s="1"/>
  <c r="AT93" i="3"/>
  <c r="AS93" i="3" s="1"/>
  <c r="AR93" i="3" s="1"/>
  <c r="AQ93" i="3" s="1"/>
  <c r="AP93" i="3" s="1"/>
  <c r="AO93" i="3" s="1"/>
  <c r="AN93" i="3" s="1"/>
  <c r="AM93" i="3" s="1"/>
  <c r="AL93" i="3" s="1"/>
  <c r="AJ194" i="3"/>
  <c r="AK194" i="3"/>
  <c r="AI194" i="3"/>
  <c r="AK237" i="3"/>
  <c r="AJ237" i="3"/>
  <c r="AI237" i="3"/>
  <c r="AT79" i="3"/>
  <c r="AS79" i="3" s="1"/>
  <c r="AR79" i="3" s="1"/>
  <c r="AQ79" i="3" s="1"/>
  <c r="AP79" i="3" s="1"/>
  <c r="AO79" i="3" s="1"/>
  <c r="AN79" i="3" s="1"/>
  <c r="AM79" i="3" s="1"/>
  <c r="AL79" i="3" s="1"/>
  <c r="AI29" i="3"/>
  <c r="AJ29" i="3"/>
  <c r="AK29" i="3"/>
  <c r="AI174" i="3"/>
  <c r="AJ174" i="3"/>
  <c r="AK174" i="3"/>
  <c r="AK175" i="3"/>
  <c r="AI175" i="3"/>
  <c r="AJ175" i="3"/>
  <c r="AJ28" i="3"/>
  <c r="AI28" i="3"/>
  <c r="AK28" i="3"/>
  <c r="AJ82" i="3"/>
  <c r="AI82" i="3"/>
  <c r="AK82" i="3"/>
  <c r="AJ49" i="3"/>
  <c r="AK49" i="3"/>
  <c r="AI49" i="3"/>
  <c r="AJ63" i="3"/>
  <c r="AK63" i="3"/>
  <c r="AI63" i="3"/>
  <c r="AI133" i="3"/>
  <c r="AJ133" i="3"/>
  <c r="AK133" i="3"/>
  <c r="AK111" i="3"/>
  <c r="AI111" i="3"/>
  <c r="AJ111" i="3"/>
  <c r="AI142" i="3"/>
  <c r="AJ142" i="3"/>
  <c r="AK142" i="3"/>
  <c r="AI158" i="3"/>
  <c r="AJ158" i="3"/>
  <c r="AK158" i="3"/>
  <c r="AJ172" i="3"/>
  <c r="AK172" i="3"/>
  <c r="AI172" i="3"/>
  <c r="AI122" i="3"/>
  <c r="AK122" i="3"/>
  <c r="AJ122" i="3"/>
  <c r="AI109" i="3"/>
  <c r="AJ109" i="3"/>
  <c r="AK109" i="3"/>
  <c r="AJ145" i="3"/>
  <c r="AK145" i="3"/>
  <c r="AI145" i="3"/>
  <c r="AI68" i="3"/>
  <c r="AJ68" i="3"/>
  <c r="AK68" i="3"/>
  <c r="AI126" i="3"/>
  <c r="AJ126" i="3"/>
  <c r="AK126" i="3"/>
  <c r="AI131" i="3"/>
  <c r="AJ131" i="3"/>
  <c r="AK131" i="3"/>
  <c r="AJ140" i="3"/>
  <c r="AK140" i="3"/>
  <c r="AI140" i="3"/>
  <c r="AJ94" i="3"/>
  <c r="AI94" i="3"/>
  <c r="AK94" i="3"/>
  <c r="AK148" i="3"/>
  <c r="AI148" i="3"/>
  <c r="AJ148" i="3"/>
  <c r="AI70" i="3"/>
  <c r="AJ70" i="3"/>
  <c r="AK70" i="3"/>
  <c r="AI91" i="3"/>
  <c r="AK91" i="3"/>
  <c r="AJ91" i="3"/>
  <c r="AK150" i="3"/>
  <c r="AI150" i="3"/>
  <c r="AJ150" i="3"/>
  <c r="AI47" i="3"/>
  <c r="AJ47" i="3"/>
  <c r="AK47" i="3"/>
  <c r="AK166" i="3"/>
  <c r="AJ166" i="3"/>
  <c r="AI166" i="3"/>
  <c r="AI156" i="3"/>
  <c r="AJ156" i="3"/>
  <c r="AK156" i="3"/>
  <c r="AJ59" i="3"/>
  <c r="AK59" i="3"/>
  <c r="AI59" i="3"/>
  <c r="AJ53" i="3"/>
  <c r="AK53" i="3"/>
  <c r="AI53" i="3"/>
  <c r="AI66" i="3"/>
  <c r="AJ66" i="3"/>
  <c r="AK66" i="3"/>
  <c r="AJ104" i="3"/>
  <c r="AK104" i="3"/>
  <c r="AI104" i="3"/>
  <c r="AI76" i="3"/>
  <c r="AJ76" i="3"/>
  <c r="AK76" i="3"/>
  <c r="AI101" i="3"/>
  <c r="AJ101" i="3"/>
  <c r="AK101" i="3"/>
  <c r="AH245" i="3"/>
  <c r="AA245" i="3" s="1"/>
  <c r="AH95" i="3"/>
  <c r="AA95" i="3" s="1"/>
  <c r="AE153" i="3"/>
  <c r="AB153" i="3"/>
  <c r="AH96" i="3"/>
  <c r="AA96" i="3" s="1"/>
  <c r="AE267" i="2"/>
  <c r="AD267" i="2"/>
  <c r="AD212" i="2"/>
  <c r="AE212" i="2"/>
  <c r="AE80" i="2"/>
  <c r="AD80" i="2"/>
  <c r="AD83" i="2"/>
  <c r="AE83" i="2"/>
  <c r="AE295" i="2"/>
  <c r="AD295" i="2"/>
  <c r="AE236" i="2"/>
  <c r="AD236" i="2"/>
  <c r="AD73" i="2"/>
  <c r="AE73" i="2"/>
  <c r="AD79" i="2"/>
  <c r="AE79" i="2"/>
  <c r="AE164" i="2"/>
  <c r="AD164" i="2"/>
  <c r="AE248" i="2"/>
  <c r="AD248" i="2"/>
  <c r="AE91" i="2"/>
  <c r="AD91" i="2"/>
  <c r="AE251" i="2"/>
  <c r="AD251" i="2"/>
  <c r="AE111" i="2"/>
  <c r="AD111" i="2"/>
  <c r="AI303" i="3" l="1"/>
  <c r="AH303" i="3" s="1"/>
  <c r="AA303" i="3" s="1"/>
  <c r="AJ303" i="3"/>
  <c r="AK303" i="3"/>
  <c r="AK324" i="3"/>
  <c r="AJ324" i="3"/>
  <c r="AI324" i="3"/>
  <c r="AH324" i="3" s="1"/>
  <c r="AA324" i="3" s="1"/>
  <c r="AB324" i="3" s="1"/>
  <c r="AH299" i="3"/>
  <c r="AA299" i="3" s="1"/>
  <c r="AE299" i="3" s="1"/>
  <c r="AH260" i="3"/>
  <c r="AA260" i="3" s="1"/>
  <c r="AH300" i="3"/>
  <c r="AA300" i="3" s="1"/>
  <c r="AE300" i="3" s="1"/>
  <c r="AH290" i="3"/>
  <c r="AA290" i="3" s="1"/>
  <c r="AE290" i="3" s="1"/>
  <c r="AH328" i="3"/>
  <c r="AA328" i="3" s="1"/>
  <c r="AH264" i="3"/>
  <c r="AA264" i="3" s="1"/>
  <c r="AE259" i="3"/>
  <c r="AB259" i="3"/>
  <c r="AI281" i="3"/>
  <c r="AH281" i="3" s="1"/>
  <c r="AA281" i="3" s="1"/>
  <c r="AB281" i="3" s="1"/>
  <c r="AJ281" i="3"/>
  <c r="AK281" i="3"/>
  <c r="AI294" i="3"/>
  <c r="AH294" i="3" s="1"/>
  <c r="AA294" i="3" s="1"/>
  <c r="AE294" i="3" s="1"/>
  <c r="AJ294" i="3"/>
  <c r="AK294" i="3"/>
  <c r="AI292" i="3"/>
  <c r="AK292" i="3"/>
  <c r="AJ292" i="3"/>
  <c r="AH319" i="3"/>
  <c r="AA319" i="3" s="1"/>
  <c r="AH333" i="3"/>
  <c r="AA333" i="3" s="1"/>
  <c r="AE333" i="3" s="1"/>
  <c r="AI318" i="3"/>
  <c r="AH318" i="3" s="1"/>
  <c r="AA318" i="3" s="1"/>
  <c r="AE318" i="3" s="1"/>
  <c r="AJ318" i="3"/>
  <c r="AK318" i="3"/>
  <c r="AI327" i="3"/>
  <c r="AK327" i="3"/>
  <c r="AJ327" i="3"/>
  <c r="AH308" i="3"/>
  <c r="AA308" i="3" s="1"/>
  <c r="AE308" i="3" s="1"/>
  <c r="AK138" i="3"/>
  <c r="AI138" i="3"/>
  <c r="AH138" i="3" s="1"/>
  <c r="AA138" i="3" s="1"/>
  <c r="AE138" i="3" s="1"/>
  <c r="AJ138" i="3"/>
  <c r="AH276" i="3"/>
  <c r="AA276" i="3" s="1"/>
  <c r="AH273" i="3"/>
  <c r="AA273" i="3" s="1"/>
  <c r="AH272" i="3"/>
  <c r="AA272" i="3" s="1"/>
  <c r="AB272" i="3" s="1"/>
  <c r="AH331" i="3"/>
  <c r="AA331" i="3" s="1"/>
  <c r="AE331" i="3" s="1"/>
  <c r="AH258" i="3"/>
  <c r="AA258" i="3" s="1"/>
  <c r="AE258" i="3" s="1"/>
  <c r="AH118" i="3"/>
  <c r="AA118" i="3" s="1"/>
  <c r="AH330" i="3"/>
  <c r="AA330" i="3" s="1"/>
  <c r="AB330" i="3" s="1"/>
  <c r="AH266" i="3"/>
  <c r="AA266" i="3" s="1"/>
  <c r="AH278" i="3"/>
  <c r="AA278" i="3" s="1"/>
  <c r="AB278" i="3" s="1"/>
  <c r="AB138" i="3"/>
  <c r="AB297" i="3"/>
  <c r="AE297" i="3"/>
  <c r="AB328" i="3"/>
  <c r="AE328" i="3"/>
  <c r="AE264" i="3"/>
  <c r="AB264" i="3"/>
  <c r="AE324" i="3"/>
  <c r="AH311" i="3"/>
  <c r="AA311" i="3" s="1"/>
  <c r="AH270" i="3"/>
  <c r="AA270" i="3" s="1"/>
  <c r="AH321" i="3"/>
  <c r="AA321" i="3" s="1"/>
  <c r="AH277" i="3"/>
  <c r="AA277" i="3" s="1"/>
  <c r="AH298" i="3"/>
  <c r="AA298" i="3" s="1"/>
  <c r="AH262" i="3"/>
  <c r="AA262" i="3" s="1"/>
  <c r="AH284" i="3"/>
  <c r="AA284" i="3" s="1"/>
  <c r="AE313" i="3"/>
  <c r="AB313" i="3"/>
  <c r="AB318" i="3"/>
  <c r="AB276" i="3"/>
  <c r="AE276" i="3"/>
  <c r="AH310" i="3"/>
  <c r="AA310" i="3" s="1"/>
  <c r="AB273" i="3"/>
  <c r="AE273" i="3"/>
  <c r="AE286" i="3"/>
  <c r="AB286" i="3"/>
  <c r="AE279" i="3"/>
  <c r="AB279" i="3"/>
  <c r="AB331" i="3"/>
  <c r="AE285" i="3"/>
  <c r="AB285" i="3"/>
  <c r="AB294" i="3"/>
  <c r="AE288" i="3"/>
  <c r="AB288" i="3"/>
  <c r="AH323" i="3"/>
  <c r="AA323" i="3" s="1"/>
  <c r="AE319" i="3"/>
  <c r="AB319" i="3"/>
  <c r="AH293" i="3"/>
  <c r="AA293" i="3" s="1"/>
  <c r="AH280" i="3"/>
  <c r="AA280" i="3" s="1"/>
  <c r="AH317" i="3"/>
  <c r="AA317" i="3" s="1"/>
  <c r="AH314" i="3"/>
  <c r="AA314" i="3" s="1"/>
  <c r="AB312" i="3"/>
  <c r="AE312" i="3"/>
  <c r="AH326" i="3"/>
  <c r="AA326" i="3" s="1"/>
  <c r="AH283" i="3"/>
  <c r="AA283" i="3" s="1"/>
  <c r="AH282" i="3"/>
  <c r="AA282" i="3" s="1"/>
  <c r="AH287" i="3"/>
  <c r="AA287" i="3" s="1"/>
  <c r="AH315" i="3"/>
  <c r="AA315" i="3" s="1"/>
  <c r="AH295" i="3"/>
  <c r="AA295" i="3" s="1"/>
  <c r="AH329" i="3"/>
  <c r="AA329" i="3" s="1"/>
  <c r="AE263" i="3"/>
  <c r="AB263" i="3"/>
  <c r="AH265" i="3"/>
  <c r="AA265" i="3" s="1"/>
  <c r="AH301" i="3"/>
  <c r="AA301" i="3" s="1"/>
  <c r="AH269" i="3"/>
  <c r="AA269" i="3" s="1"/>
  <c r="AB258" i="3"/>
  <c r="AH305" i="3"/>
  <c r="AA305" i="3" s="1"/>
  <c r="AB260" i="3"/>
  <c r="AE260" i="3"/>
  <c r="AH271" i="3"/>
  <c r="AA271" i="3" s="1"/>
  <c r="AB300" i="3"/>
  <c r="AE266" i="3"/>
  <c r="AB266" i="3"/>
  <c r="AB333" i="3"/>
  <c r="AE330" i="3"/>
  <c r="AE332" i="3"/>
  <c r="AB332" i="3"/>
  <c r="AH325" i="3"/>
  <c r="AA325" i="3" s="1"/>
  <c r="AH322" i="3"/>
  <c r="AA322" i="3" s="1"/>
  <c r="AH306" i="3"/>
  <c r="AA306" i="3" s="1"/>
  <c r="AH274" i="3"/>
  <c r="AA274" i="3" s="1"/>
  <c r="AH307" i="3"/>
  <c r="AA307" i="3" s="1"/>
  <c r="AE309" i="3"/>
  <c r="AB309" i="3"/>
  <c r="AH291" i="3"/>
  <c r="AA291" i="3" s="1"/>
  <c r="AH268" i="3"/>
  <c r="AA268" i="3" s="1"/>
  <c r="AH240" i="3"/>
  <c r="AA240" i="3" s="1"/>
  <c r="AE240" i="3" s="1"/>
  <c r="AH252" i="3"/>
  <c r="AA252" i="3" s="1"/>
  <c r="AH55" i="3"/>
  <c r="AA55" i="3" s="1"/>
  <c r="AH208" i="3"/>
  <c r="AA208" i="3" s="1"/>
  <c r="AH246" i="3"/>
  <c r="AA246" i="3" s="1"/>
  <c r="AH248" i="3"/>
  <c r="AA248" i="3" s="1"/>
  <c r="AE248" i="3" s="1"/>
  <c r="AH241" i="3"/>
  <c r="AA241" i="3" s="1"/>
  <c r="AH216" i="3"/>
  <c r="AA216" i="3" s="1"/>
  <c r="AE216" i="3" s="1"/>
  <c r="AH226" i="3"/>
  <c r="AA226" i="3" s="1"/>
  <c r="AE226" i="3" s="1"/>
  <c r="BA61" i="3"/>
  <c r="BB61" i="3"/>
  <c r="AH39" i="3"/>
  <c r="AA39" i="3" s="1"/>
  <c r="AE39" i="3" s="1"/>
  <c r="AH56" i="3"/>
  <c r="AA56" i="3" s="1"/>
  <c r="AH225" i="3"/>
  <c r="AA225" i="3" s="1"/>
  <c r="AB225" i="3" s="1"/>
  <c r="AH117" i="3"/>
  <c r="AA117" i="3" s="1"/>
  <c r="AE117" i="3" s="1"/>
  <c r="AH244" i="3"/>
  <c r="AA244" i="3" s="1"/>
  <c r="AB244" i="3" s="1"/>
  <c r="AH213" i="3"/>
  <c r="AA213" i="3" s="1"/>
  <c r="AB213" i="3" s="1"/>
  <c r="AH103" i="3"/>
  <c r="AA103" i="3" s="1"/>
  <c r="AB103" i="3" s="1"/>
  <c r="AH43" i="3"/>
  <c r="AA43" i="3" s="1"/>
  <c r="AH176" i="3"/>
  <c r="AA176" i="3" s="1"/>
  <c r="AB176" i="3" s="1"/>
  <c r="AH250" i="3"/>
  <c r="AA250" i="3" s="1"/>
  <c r="AH50" i="3"/>
  <c r="AA50" i="3" s="1"/>
  <c r="AH25" i="3"/>
  <c r="AA25" i="3" s="1"/>
  <c r="AH254" i="3"/>
  <c r="AA254" i="3" s="1"/>
  <c r="AB254" i="3" s="1"/>
  <c r="F18" i="1"/>
  <c r="F17" i="1"/>
  <c r="BB62" i="3"/>
  <c r="BA62" i="3"/>
  <c r="AY64" i="3"/>
  <c r="BL64" i="3"/>
  <c r="BK64" i="3" s="1"/>
  <c r="BJ64" i="3" s="1"/>
  <c r="BI64" i="3" s="1"/>
  <c r="BH64" i="3" s="1"/>
  <c r="BG64" i="3" s="1"/>
  <c r="BF64" i="3" s="1"/>
  <c r="BE64" i="3" s="1"/>
  <c r="BD64" i="3" s="1"/>
  <c r="BC64" i="3" s="1"/>
  <c r="AW65" i="3"/>
  <c r="BA63" i="3"/>
  <c r="BB63" i="3"/>
  <c r="F17" i="3"/>
  <c r="AH202" i="3"/>
  <c r="AA202" i="3" s="1"/>
  <c r="AB202" i="3" s="1"/>
  <c r="AH156" i="3"/>
  <c r="AA156" i="3" s="1"/>
  <c r="AH150" i="3"/>
  <c r="AA150" i="3" s="1"/>
  <c r="AH158" i="3"/>
  <c r="AA158" i="3" s="1"/>
  <c r="AH115" i="3"/>
  <c r="AA115" i="3" s="1"/>
  <c r="AH180" i="3"/>
  <c r="AA180" i="3" s="1"/>
  <c r="AE180" i="3" s="1"/>
  <c r="AH166" i="3"/>
  <c r="AA166" i="3" s="1"/>
  <c r="AB166" i="3" s="1"/>
  <c r="AH82" i="3"/>
  <c r="AA82" i="3" s="1"/>
  <c r="AB82" i="3" s="1"/>
  <c r="AH198" i="3"/>
  <c r="AA198" i="3" s="1"/>
  <c r="AB198" i="3" s="1"/>
  <c r="AH214" i="3"/>
  <c r="AA214" i="3" s="1"/>
  <c r="AH232" i="3"/>
  <c r="AA232" i="3" s="1"/>
  <c r="AE232" i="3" s="1"/>
  <c r="AH92" i="3"/>
  <c r="AA92" i="3" s="1"/>
  <c r="AH194" i="3"/>
  <c r="AA194" i="3" s="1"/>
  <c r="AH233" i="3"/>
  <c r="AA233" i="3" s="1"/>
  <c r="AE233" i="3" s="1"/>
  <c r="AH49" i="3"/>
  <c r="AA49" i="3" s="1"/>
  <c r="AB49" i="3" s="1"/>
  <c r="AH230" i="3"/>
  <c r="AA230" i="3" s="1"/>
  <c r="AE230" i="3" s="1"/>
  <c r="AH165" i="3"/>
  <c r="AA165" i="3" s="1"/>
  <c r="AB165" i="3" s="1"/>
  <c r="AH206" i="3"/>
  <c r="AA206" i="3" s="1"/>
  <c r="AH64" i="3"/>
  <c r="AA64" i="3" s="1"/>
  <c r="AH136" i="3"/>
  <c r="AA136" i="3" s="1"/>
  <c r="AH239" i="3"/>
  <c r="AA239" i="3" s="1"/>
  <c r="AH209" i="3"/>
  <c r="AA209" i="3" s="1"/>
  <c r="AB209" i="3" s="1"/>
  <c r="AC11" i="2"/>
  <c r="AI121" i="3"/>
  <c r="AJ121" i="3"/>
  <c r="AK121" i="3"/>
  <c r="AK130" i="3"/>
  <c r="AJ130" i="3"/>
  <c r="AI130" i="3"/>
  <c r="AI162" i="3"/>
  <c r="AJ162" i="3"/>
  <c r="AK162" i="3"/>
  <c r="BB44" i="3"/>
  <c r="BA44" i="3"/>
  <c r="AI37" i="3"/>
  <c r="AJ37" i="3"/>
  <c r="AK37" i="3"/>
  <c r="AJ58" i="3"/>
  <c r="AI58" i="3"/>
  <c r="AK58" i="3"/>
  <c r="AJ189" i="3"/>
  <c r="AK189" i="3"/>
  <c r="AI189" i="3"/>
  <c r="BA43" i="3"/>
  <c r="BB43" i="3"/>
  <c r="AJ30" i="3"/>
  <c r="AI30" i="3"/>
  <c r="AK30" i="3"/>
  <c r="BA11" i="3"/>
  <c r="AZ11" i="3" s="1"/>
  <c r="AX11" i="3" s="1"/>
  <c r="BB11" i="3"/>
  <c r="BA58" i="3"/>
  <c r="BB58" i="3"/>
  <c r="AJ147" i="3"/>
  <c r="AI147" i="3"/>
  <c r="AK147" i="3"/>
  <c r="BA16" i="3"/>
  <c r="BB16" i="3"/>
  <c r="AI100" i="3"/>
  <c r="AJ100" i="3"/>
  <c r="AK100" i="3"/>
  <c r="BA49" i="3"/>
  <c r="BB49" i="3"/>
  <c r="BA21" i="3"/>
  <c r="BB21" i="3"/>
  <c r="AJ125" i="3"/>
  <c r="AI125" i="3"/>
  <c r="AK125" i="3"/>
  <c r="BA51" i="3"/>
  <c r="BB51" i="3"/>
  <c r="BB20" i="3"/>
  <c r="BA20" i="3"/>
  <c r="AJ155" i="3"/>
  <c r="AI155" i="3"/>
  <c r="AH155" i="3" s="1"/>
  <c r="AA155" i="3" s="1"/>
  <c r="AK155" i="3"/>
  <c r="AI211" i="3"/>
  <c r="AJ211" i="3"/>
  <c r="AK211" i="3"/>
  <c r="AJ196" i="3"/>
  <c r="AK196" i="3"/>
  <c r="AI196" i="3"/>
  <c r="AI74" i="3"/>
  <c r="AJ74" i="3"/>
  <c r="AK74" i="3"/>
  <c r="BA56" i="3"/>
  <c r="BB56" i="3"/>
  <c r="AI171" i="3"/>
  <c r="AJ171" i="3"/>
  <c r="AK171" i="3"/>
  <c r="BB8" i="3"/>
  <c r="BA8" i="3"/>
  <c r="AI257" i="3"/>
  <c r="AJ257" i="3"/>
  <c r="AK257" i="3"/>
  <c r="BA41" i="3"/>
  <c r="BB41" i="3"/>
  <c r="AI201" i="3"/>
  <c r="AJ201" i="3"/>
  <c r="AK201" i="3"/>
  <c r="AI137" i="3"/>
  <c r="AJ137" i="3"/>
  <c r="AK137" i="3"/>
  <c r="AI160" i="3"/>
  <c r="AJ160" i="3"/>
  <c r="AK160" i="3"/>
  <c r="AI191" i="3"/>
  <c r="AJ191" i="3"/>
  <c r="AK191" i="3"/>
  <c r="BA37" i="3"/>
  <c r="BB37" i="3"/>
  <c r="BA55" i="3"/>
  <c r="BB55" i="3"/>
  <c r="AI108" i="3"/>
  <c r="AJ108" i="3"/>
  <c r="AK108" i="3"/>
  <c r="BA25" i="3"/>
  <c r="BB25" i="3"/>
  <c r="AJ32" i="3"/>
  <c r="AI32" i="3"/>
  <c r="AH32" i="3" s="1"/>
  <c r="AA32" i="3" s="1"/>
  <c r="AK32" i="3"/>
  <c r="AJ36" i="3"/>
  <c r="AI36" i="3"/>
  <c r="AH36" i="3" s="1"/>
  <c r="AA36" i="3" s="1"/>
  <c r="AK36" i="3"/>
  <c r="AI65" i="3"/>
  <c r="AJ65" i="3"/>
  <c r="AK65" i="3"/>
  <c r="AI234" i="3"/>
  <c r="AJ234" i="3"/>
  <c r="AK234" i="3"/>
  <c r="AK220" i="3"/>
  <c r="AJ220" i="3"/>
  <c r="AI220" i="3"/>
  <c r="BB46" i="3"/>
  <c r="BA46" i="3"/>
  <c r="BA31" i="3"/>
  <c r="BB31" i="3"/>
  <c r="AK57" i="3"/>
  <c r="AI57" i="3"/>
  <c r="AH57" i="3" s="1"/>
  <c r="AA57" i="3" s="1"/>
  <c r="AJ57" i="3"/>
  <c r="BA6" i="3"/>
  <c r="BB6" i="3"/>
  <c r="AI186" i="3"/>
  <c r="AJ186" i="3"/>
  <c r="AK186" i="3"/>
  <c r="BA10" i="3"/>
  <c r="BB10" i="3"/>
  <c r="AI41" i="3"/>
  <c r="AJ41" i="3"/>
  <c r="AK41" i="3"/>
  <c r="BA54" i="3"/>
  <c r="BB54" i="3"/>
  <c r="AI134" i="3"/>
  <c r="AJ134" i="3"/>
  <c r="AK134" i="3"/>
  <c r="AI247" i="3"/>
  <c r="AK247" i="3"/>
  <c r="AJ247" i="3"/>
  <c r="BA33" i="3"/>
  <c r="BB33" i="3"/>
  <c r="BB27" i="3"/>
  <c r="BA27" i="3"/>
  <c r="AI27" i="3"/>
  <c r="AH27" i="3" s="1"/>
  <c r="AA27" i="3" s="1"/>
  <c r="AJ27" i="3"/>
  <c r="AK27" i="3"/>
  <c r="BB3" i="3"/>
  <c r="BA3" i="3"/>
  <c r="BA34" i="3"/>
  <c r="BB34" i="3"/>
  <c r="AJ188" i="3"/>
  <c r="AK188" i="3"/>
  <c r="AI188" i="3"/>
  <c r="AK52" i="3"/>
  <c r="AJ52" i="3"/>
  <c r="AI52" i="3"/>
  <c r="BB24" i="3"/>
  <c r="BA24" i="3"/>
  <c r="AK90" i="3"/>
  <c r="AI90" i="3"/>
  <c r="AH90" i="3" s="1"/>
  <c r="AA90" i="3" s="1"/>
  <c r="AJ90" i="3"/>
  <c r="AK116" i="3"/>
  <c r="AI116" i="3"/>
  <c r="AJ116" i="3"/>
  <c r="AI84" i="3"/>
  <c r="AK84" i="3"/>
  <c r="AJ84" i="3"/>
  <c r="BB53" i="3"/>
  <c r="BA53" i="3"/>
  <c r="AJ159" i="3"/>
  <c r="AK159" i="3"/>
  <c r="AI159" i="3"/>
  <c r="BA9" i="3"/>
  <c r="BB9" i="3"/>
  <c r="BB47" i="3"/>
  <c r="BA47" i="3"/>
  <c r="AZ47" i="3" s="1"/>
  <c r="AX47" i="3" s="1"/>
  <c r="BA19" i="3"/>
  <c r="AZ19" i="3" s="1"/>
  <c r="AX19" i="3" s="1"/>
  <c r="BB19" i="3"/>
  <c r="AK163" i="3"/>
  <c r="AJ163" i="3"/>
  <c r="AI163" i="3"/>
  <c r="AH163" i="3" s="1"/>
  <c r="AA163" i="3" s="1"/>
  <c r="AI149" i="3"/>
  <c r="AJ149" i="3"/>
  <c r="AK149" i="3"/>
  <c r="AI102" i="3"/>
  <c r="AJ102" i="3"/>
  <c r="AK102" i="3"/>
  <c r="AI205" i="3"/>
  <c r="AJ205" i="3"/>
  <c r="AK205" i="3"/>
  <c r="AK143" i="3"/>
  <c r="AI143" i="3"/>
  <c r="AH143" i="3" s="1"/>
  <c r="AA143" i="3" s="1"/>
  <c r="AJ143" i="3"/>
  <c r="AI141" i="3"/>
  <c r="AJ141" i="3"/>
  <c r="AK141" i="3"/>
  <c r="AI112" i="3"/>
  <c r="AJ112" i="3"/>
  <c r="AK112" i="3"/>
  <c r="AI79" i="3"/>
  <c r="AH79" i="3" s="1"/>
  <c r="AA79" i="3" s="1"/>
  <c r="AJ79" i="3"/>
  <c r="AK79" i="3"/>
  <c r="AJ93" i="3"/>
  <c r="AI93" i="3"/>
  <c r="AK93" i="3"/>
  <c r="BB35" i="3"/>
  <c r="BA35" i="3"/>
  <c r="BA40" i="3"/>
  <c r="AZ40" i="3" s="1"/>
  <c r="AX40" i="3" s="1"/>
  <c r="BB40" i="3"/>
  <c r="AI67" i="3"/>
  <c r="AJ67" i="3"/>
  <c r="AK67" i="3"/>
  <c r="AJ62" i="3"/>
  <c r="AI62" i="3"/>
  <c r="AK62" i="3"/>
  <c r="AI185" i="3"/>
  <c r="AK185" i="3"/>
  <c r="AJ185" i="3"/>
  <c r="BB23" i="3"/>
  <c r="BA23" i="3"/>
  <c r="AI120" i="3"/>
  <c r="AJ120" i="3"/>
  <c r="AK120" i="3"/>
  <c r="AI132" i="3"/>
  <c r="AJ132" i="3"/>
  <c r="AK132" i="3"/>
  <c r="BA4" i="3"/>
  <c r="BB4" i="3"/>
  <c r="AI51" i="3"/>
  <c r="AJ51" i="3"/>
  <c r="AK51" i="3"/>
  <c r="AJ173" i="3"/>
  <c r="AK173" i="3"/>
  <c r="AI173" i="3"/>
  <c r="AI106" i="3"/>
  <c r="AK106" i="3"/>
  <c r="AJ106" i="3"/>
  <c r="BA42" i="3"/>
  <c r="BB42" i="3"/>
  <c r="AI87" i="3"/>
  <c r="AH87" i="3" s="1"/>
  <c r="AA87" i="3" s="1"/>
  <c r="AJ87" i="3"/>
  <c r="AK87" i="3"/>
  <c r="BB2" i="3"/>
  <c r="BA2" i="3"/>
  <c r="AI256" i="3"/>
  <c r="AJ256" i="3"/>
  <c r="AK256" i="3"/>
  <c r="AJ128" i="3"/>
  <c r="AI128" i="3"/>
  <c r="AK128" i="3"/>
  <c r="BA59" i="3"/>
  <c r="BB59" i="3"/>
  <c r="AK80" i="3"/>
  <c r="AI80" i="3"/>
  <c r="AJ80" i="3"/>
  <c r="BA7" i="3"/>
  <c r="AZ7" i="3" s="1"/>
  <c r="AX7" i="3" s="1"/>
  <c r="BB7" i="3"/>
  <c r="BA5" i="3"/>
  <c r="BB5" i="3"/>
  <c r="BA29" i="3"/>
  <c r="BB29" i="3"/>
  <c r="BA14" i="3"/>
  <c r="BB14" i="3"/>
  <c r="AI178" i="3"/>
  <c r="AH178" i="3" s="1"/>
  <c r="AA178" i="3" s="1"/>
  <c r="AJ178" i="3"/>
  <c r="AK178" i="3"/>
  <c r="BB13" i="3"/>
  <c r="BA13" i="3"/>
  <c r="AI107" i="3"/>
  <c r="AJ107" i="3"/>
  <c r="AK107" i="3"/>
  <c r="BA45" i="3"/>
  <c r="AZ45" i="3" s="1"/>
  <c r="AX45" i="3" s="1"/>
  <c r="BB45" i="3"/>
  <c r="BA52" i="3"/>
  <c r="BB52" i="3"/>
  <c r="AJ34" i="3"/>
  <c r="AI34" i="3"/>
  <c r="AH34" i="3" s="1"/>
  <c r="AA34" i="3" s="1"/>
  <c r="AK34" i="3"/>
  <c r="AK54" i="3"/>
  <c r="AI54" i="3"/>
  <c r="AH54" i="3" s="1"/>
  <c r="AA54" i="3" s="1"/>
  <c r="AJ54" i="3"/>
  <c r="AK110" i="3"/>
  <c r="AI110" i="3"/>
  <c r="AJ110" i="3"/>
  <c r="BA48" i="3"/>
  <c r="BB48" i="3"/>
  <c r="AJ113" i="3"/>
  <c r="AI113" i="3"/>
  <c r="AH113" i="3" s="1"/>
  <c r="AA113" i="3" s="1"/>
  <c r="AK113" i="3"/>
  <c r="BA57" i="3"/>
  <c r="BB57" i="3"/>
  <c r="AI255" i="3"/>
  <c r="AJ255" i="3"/>
  <c r="AK255" i="3"/>
  <c r="BB18" i="3"/>
  <c r="BA18" i="3"/>
  <c r="AZ18" i="3" s="1"/>
  <c r="AX18" i="3" s="1"/>
  <c r="AI152" i="3"/>
  <c r="AJ152" i="3"/>
  <c r="AK152" i="3"/>
  <c r="AI72" i="3"/>
  <c r="AJ72" i="3"/>
  <c r="AK72" i="3"/>
  <c r="AJ48" i="3"/>
  <c r="AI48" i="3"/>
  <c r="AH48" i="3" s="1"/>
  <c r="AA48" i="3" s="1"/>
  <c r="AK48" i="3"/>
  <c r="AI144" i="3"/>
  <c r="AJ144" i="3"/>
  <c r="AK144" i="3"/>
  <c r="BA38" i="3"/>
  <c r="BB38" i="3"/>
  <c r="BA17" i="3"/>
  <c r="BB17" i="3"/>
  <c r="BA15" i="3"/>
  <c r="AZ15" i="3" s="1"/>
  <c r="AX15" i="3" s="1"/>
  <c r="BB15" i="3"/>
  <c r="BB28" i="3"/>
  <c r="BA28" i="3"/>
  <c r="BA22" i="3"/>
  <c r="BB22" i="3"/>
  <c r="AI154" i="3"/>
  <c r="AJ154" i="3"/>
  <c r="AK154" i="3"/>
  <c r="AJ24" i="3"/>
  <c r="AI24" i="3"/>
  <c r="AK24" i="3"/>
  <c r="BA30" i="3"/>
  <c r="BB30" i="3"/>
  <c r="BA32" i="3"/>
  <c r="BB32" i="3"/>
  <c r="BA50" i="3"/>
  <c r="AZ50" i="3" s="1"/>
  <c r="AX50" i="3" s="1"/>
  <c r="BB50" i="3"/>
  <c r="AI119" i="3"/>
  <c r="AJ119" i="3"/>
  <c r="AK119" i="3"/>
  <c r="BA26" i="3"/>
  <c r="BB26" i="3"/>
  <c r="AI182" i="3"/>
  <c r="AK182" i="3"/>
  <c r="AJ182" i="3"/>
  <c r="AJ78" i="3"/>
  <c r="AK78" i="3"/>
  <c r="AI78" i="3"/>
  <c r="AH78" i="3" s="1"/>
  <c r="AA78" i="3" s="1"/>
  <c r="AI181" i="3"/>
  <c r="AJ181" i="3"/>
  <c r="AK181" i="3"/>
  <c r="BB39" i="3"/>
  <c r="BA39" i="3"/>
  <c r="AJ124" i="3"/>
  <c r="AK124" i="3"/>
  <c r="AI124" i="3"/>
  <c r="AH124" i="3" s="1"/>
  <c r="AA124" i="3" s="1"/>
  <c r="AJ169" i="3"/>
  <c r="AI169" i="3"/>
  <c r="AK169" i="3"/>
  <c r="AI167" i="3"/>
  <c r="AJ167" i="3"/>
  <c r="AK167" i="3"/>
  <c r="BA36" i="3"/>
  <c r="BB36" i="3"/>
  <c r="AI146" i="3"/>
  <c r="AJ146" i="3"/>
  <c r="AK146" i="3"/>
  <c r="AJ193" i="3"/>
  <c r="AI193" i="3"/>
  <c r="AK193" i="3"/>
  <c r="AJ38" i="3"/>
  <c r="AI38" i="3"/>
  <c r="AH38" i="3" s="1"/>
  <c r="AA38" i="3" s="1"/>
  <c r="AK38" i="3"/>
  <c r="BA12" i="3"/>
  <c r="BB12" i="3"/>
  <c r="AK161" i="3"/>
  <c r="AI161" i="3"/>
  <c r="AJ161" i="3"/>
  <c r="AJ99" i="3"/>
  <c r="AI99" i="3"/>
  <c r="AH99" i="3" s="1"/>
  <c r="AA99" i="3" s="1"/>
  <c r="AK99" i="3"/>
  <c r="AH237" i="3"/>
  <c r="AA237" i="3" s="1"/>
  <c r="AH217" i="3"/>
  <c r="AA217" i="3" s="1"/>
  <c r="AH207" i="3"/>
  <c r="AA207" i="3" s="1"/>
  <c r="AH218" i="3"/>
  <c r="AA218" i="3" s="1"/>
  <c r="AE236" i="3"/>
  <c r="AB236" i="3"/>
  <c r="AH215" i="3"/>
  <c r="AA215" i="3" s="1"/>
  <c r="AH179" i="3"/>
  <c r="AA179" i="3" s="1"/>
  <c r="AH23" i="3"/>
  <c r="AA23" i="3" s="1"/>
  <c r="AH31" i="3"/>
  <c r="AA31" i="3" s="1"/>
  <c r="AH243" i="3"/>
  <c r="AA243" i="3" s="1"/>
  <c r="AH222" i="3"/>
  <c r="AA222" i="3" s="1"/>
  <c r="AH105" i="3"/>
  <c r="AA105" i="3" s="1"/>
  <c r="AH61" i="3"/>
  <c r="AA61" i="3" s="1"/>
  <c r="AH129" i="3"/>
  <c r="AA129" i="3" s="1"/>
  <c r="AH91" i="3"/>
  <c r="AA91" i="3" s="1"/>
  <c r="AB91" i="3" s="1"/>
  <c r="AH94" i="3"/>
  <c r="AA94" i="3" s="1"/>
  <c r="AE94" i="3" s="1"/>
  <c r="AH28" i="3"/>
  <c r="AA28" i="3" s="1"/>
  <c r="AB28" i="3" s="1"/>
  <c r="AJ98" i="3"/>
  <c r="AI98" i="3"/>
  <c r="AK98" i="3"/>
  <c r="AB55" i="3"/>
  <c r="AE55" i="3"/>
  <c r="AB208" i="3"/>
  <c r="AE208" i="3"/>
  <c r="AH238" i="3"/>
  <c r="AA238" i="3" s="1"/>
  <c r="AE25" i="3"/>
  <c r="AB25" i="3"/>
  <c r="AE206" i="3"/>
  <c r="AB206" i="3"/>
  <c r="AH97" i="3"/>
  <c r="AA97" i="3" s="1"/>
  <c r="AH229" i="3"/>
  <c r="AA229" i="3" s="1"/>
  <c r="AB232" i="3"/>
  <c r="AB43" i="3"/>
  <c r="AE43" i="3"/>
  <c r="AB64" i="3"/>
  <c r="AE64" i="3"/>
  <c r="AB248" i="3"/>
  <c r="AE246" i="3"/>
  <c r="AB246" i="3"/>
  <c r="AI123" i="3"/>
  <c r="AJ123" i="3"/>
  <c r="AK123" i="3"/>
  <c r="AI86" i="3"/>
  <c r="AJ86" i="3"/>
  <c r="AK86" i="3"/>
  <c r="AI81" i="3"/>
  <c r="AJ81" i="3"/>
  <c r="AK81" i="3"/>
  <c r="AI151" i="3"/>
  <c r="AJ151" i="3"/>
  <c r="AK151" i="3"/>
  <c r="AI88" i="3"/>
  <c r="AJ88" i="3"/>
  <c r="AK88" i="3"/>
  <c r="AK139" i="3"/>
  <c r="AJ139" i="3"/>
  <c r="AI139" i="3"/>
  <c r="AB50" i="3"/>
  <c r="AE50" i="3"/>
  <c r="AE209" i="3"/>
  <c r="AE244" i="3"/>
  <c r="AI42" i="3"/>
  <c r="AJ42" i="3"/>
  <c r="AK42" i="3"/>
  <c r="AJ44" i="3"/>
  <c r="AK44" i="3"/>
  <c r="AI44" i="3"/>
  <c r="AE194" i="3"/>
  <c r="AB194" i="3"/>
  <c r="AH89" i="3"/>
  <c r="AA89" i="3" s="1"/>
  <c r="AI228" i="3"/>
  <c r="AJ228" i="3"/>
  <c r="AK228" i="3"/>
  <c r="AI223" i="3"/>
  <c r="AJ223" i="3"/>
  <c r="AK223" i="3"/>
  <c r="AB221" i="3"/>
  <c r="AE221" i="3"/>
  <c r="AH135" i="3"/>
  <c r="AA135" i="3" s="1"/>
  <c r="AI60" i="3"/>
  <c r="AJ60" i="3"/>
  <c r="AK60" i="3"/>
  <c r="AK242" i="3"/>
  <c r="AI242" i="3"/>
  <c r="AJ242" i="3"/>
  <c r="AB250" i="3"/>
  <c r="AE250" i="3"/>
  <c r="AI168" i="3"/>
  <c r="AJ168" i="3"/>
  <c r="AK168" i="3"/>
  <c r="AK22" i="3"/>
  <c r="AJ22" i="3"/>
  <c r="AI22" i="3"/>
  <c r="AB115" i="3"/>
  <c r="AE115" i="3"/>
  <c r="AH71" i="3"/>
  <c r="AA71" i="3" s="1"/>
  <c r="AE241" i="3"/>
  <c r="AB241" i="3"/>
  <c r="AJ26" i="3"/>
  <c r="AI26" i="3"/>
  <c r="AK26" i="3"/>
  <c r="AE214" i="3"/>
  <c r="AB214" i="3"/>
  <c r="AH251" i="3"/>
  <c r="AA251" i="3" s="1"/>
  <c r="AI212" i="3"/>
  <c r="AJ212" i="3"/>
  <c r="AK212" i="3"/>
  <c r="AI170" i="3"/>
  <c r="AJ170" i="3"/>
  <c r="AK170" i="3"/>
  <c r="AJ114" i="3"/>
  <c r="AI114" i="3"/>
  <c r="AK114" i="3"/>
  <c r="AH190" i="3"/>
  <c r="AA190" i="3" s="1"/>
  <c r="AH219" i="3"/>
  <c r="AA219" i="3" s="1"/>
  <c r="AH210" i="3"/>
  <c r="AA210" i="3" s="1"/>
  <c r="AH231" i="3"/>
  <c r="AA231" i="3" s="1"/>
  <c r="AH33" i="3"/>
  <c r="AA33" i="3" s="1"/>
  <c r="AH187" i="3"/>
  <c r="AA187" i="3" s="1"/>
  <c r="AH35" i="3"/>
  <c r="AA35" i="3" s="1"/>
  <c r="AH73" i="3"/>
  <c r="AA73" i="3" s="1"/>
  <c r="AH249" i="3"/>
  <c r="AA249" i="3" s="1"/>
  <c r="AH192" i="3"/>
  <c r="AA192" i="3" s="1"/>
  <c r="AH53" i="3"/>
  <c r="AA53" i="3" s="1"/>
  <c r="AB53" i="3" s="1"/>
  <c r="AH203" i="3"/>
  <c r="AA203" i="3" s="1"/>
  <c r="AB118" i="3"/>
  <c r="AE118" i="3"/>
  <c r="AH227" i="3"/>
  <c r="AA227" i="3" s="1"/>
  <c r="AE176" i="3"/>
  <c r="AH40" i="3"/>
  <c r="AA40" i="3" s="1"/>
  <c r="AB136" i="3"/>
  <c r="AE136" i="3"/>
  <c r="AH253" i="3"/>
  <c r="AA253" i="3" s="1"/>
  <c r="AH195" i="3"/>
  <c r="AA195" i="3" s="1"/>
  <c r="AE103" i="3"/>
  <c r="AI77" i="3"/>
  <c r="AJ77" i="3"/>
  <c r="AK77" i="3"/>
  <c r="AB216" i="3"/>
  <c r="AJ184" i="3"/>
  <c r="AK184" i="3"/>
  <c r="AI184" i="3"/>
  <c r="AB39" i="3"/>
  <c r="AE56" i="3"/>
  <c r="AB56" i="3"/>
  <c r="AI164" i="3"/>
  <c r="AJ164" i="3"/>
  <c r="AK164" i="3"/>
  <c r="AJ183" i="3"/>
  <c r="AK183" i="3"/>
  <c r="AI183" i="3"/>
  <c r="AE254" i="3"/>
  <c r="AI21" i="3"/>
  <c r="AJ21" i="3"/>
  <c r="AK21" i="3"/>
  <c r="AK83" i="3"/>
  <c r="AI83" i="3"/>
  <c r="AJ83" i="3"/>
  <c r="AB117" i="3"/>
  <c r="AE239" i="3"/>
  <c r="AB239" i="3"/>
  <c r="AB92" i="3"/>
  <c r="AE92" i="3"/>
  <c r="AK199" i="3"/>
  <c r="AI199" i="3"/>
  <c r="AJ199" i="3"/>
  <c r="AI157" i="3"/>
  <c r="AJ157" i="3"/>
  <c r="AK157" i="3"/>
  <c r="AH204" i="3"/>
  <c r="AA204" i="3" s="1"/>
  <c r="AJ200" i="3"/>
  <c r="AI200" i="3"/>
  <c r="AK200" i="3"/>
  <c r="AE252" i="3"/>
  <c r="AB252" i="3"/>
  <c r="AH177" i="3"/>
  <c r="AA177" i="3" s="1"/>
  <c r="AK75" i="3"/>
  <c r="AJ75" i="3"/>
  <c r="AI75" i="3"/>
  <c r="AI85" i="3"/>
  <c r="AJ85" i="3"/>
  <c r="AK85" i="3"/>
  <c r="AH45" i="3"/>
  <c r="AA45" i="3" s="1"/>
  <c r="AH235" i="3"/>
  <c r="AA235" i="3" s="1"/>
  <c r="AH224" i="3"/>
  <c r="AA224" i="3" s="1"/>
  <c r="AI69" i="3"/>
  <c r="AJ69" i="3"/>
  <c r="AK69" i="3"/>
  <c r="AJ46" i="3"/>
  <c r="AK46" i="3"/>
  <c r="AI46" i="3"/>
  <c r="AH127" i="3"/>
  <c r="AA127" i="3" s="1"/>
  <c r="AJ197" i="3"/>
  <c r="AI197" i="3"/>
  <c r="AK197" i="3"/>
  <c r="AE96" i="3"/>
  <c r="AB96" i="3"/>
  <c r="AH66" i="3"/>
  <c r="AA66" i="3" s="1"/>
  <c r="AH70" i="3"/>
  <c r="AA70" i="3" s="1"/>
  <c r="AH109" i="3"/>
  <c r="AA109" i="3" s="1"/>
  <c r="AH175" i="3"/>
  <c r="AA175" i="3" s="1"/>
  <c r="AE156" i="3"/>
  <c r="AB156" i="3"/>
  <c r="AE150" i="3"/>
  <c r="AB150" i="3"/>
  <c r="AB158" i="3"/>
  <c r="AE158" i="3"/>
  <c r="AB245" i="3"/>
  <c r="AE245" i="3"/>
  <c r="AH76" i="3"/>
  <c r="AA76" i="3" s="1"/>
  <c r="AH148" i="3"/>
  <c r="AA148" i="3" s="1"/>
  <c r="AH68" i="3"/>
  <c r="AA68" i="3" s="1"/>
  <c r="AH133" i="3"/>
  <c r="AA133" i="3" s="1"/>
  <c r="AH104" i="3"/>
  <c r="AA104" i="3" s="1"/>
  <c r="AH145" i="3"/>
  <c r="AA145" i="3" s="1"/>
  <c r="AH122" i="3"/>
  <c r="AA122" i="3" s="1"/>
  <c r="AH63" i="3"/>
  <c r="AA63" i="3" s="1"/>
  <c r="AH59" i="3"/>
  <c r="AA59" i="3" s="1"/>
  <c r="AH131" i="3"/>
  <c r="AA131" i="3" s="1"/>
  <c r="AH172" i="3"/>
  <c r="AA172" i="3" s="1"/>
  <c r="AH142" i="3"/>
  <c r="AA142" i="3" s="1"/>
  <c r="AH174" i="3"/>
  <c r="AA174" i="3" s="1"/>
  <c r="AH111" i="3"/>
  <c r="AA111" i="3" s="1"/>
  <c r="AE95" i="3"/>
  <c r="AB95" i="3"/>
  <c r="AH101" i="3"/>
  <c r="AA101" i="3" s="1"/>
  <c r="AH47" i="3"/>
  <c r="AA47" i="3" s="1"/>
  <c r="AH140" i="3"/>
  <c r="AA140" i="3" s="1"/>
  <c r="AH126" i="3"/>
  <c r="AA126" i="3" s="1"/>
  <c r="AH29" i="3"/>
  <c r="AA29" i="3" s="1"/>
  <c r="AE49" i="3" l="1"/>
  <c r="AZ35" i="3"/>
  <c r="AX35" i="3" s="1"/>
  <c r="AZ27" i="3"/>
  <c r="AX27" i="3" s="1"/>
  <c r="AB299" i="3"/>
  <c r="AE281" i="3"/>
  <c r="AB240" i="3"/>
  <c r="AE213" i="3"/>
  <c r="AB290" i="3"/>
  <c r="AH327" i="3"/>
  <c r="AA327" i="3" s="1"/>
  <c r="AH292" i="3"/>
  <c r="AA292" i="3" s="1"/>
  <c r="AE272" i="3"/>
  <c r="AB308" i="3"/>
  <c r="AB226" i="3"/>
  <c r="AE278" i="3"/>
  <c r="AE303" i="3"/>
  <c r="AB303" i="3"/>
  <c r="AH191" i="3"/>
  <c r="AA191" i="3" s="1"/>
  <c r="AH26" i="3"/>
  <c r="AA26" i="3" s="1"/>
  <c r="AE265" i="3"/>
  <c r="AB265" i="3"/>
  <c r="AE325" i="3"/>
  <c r="AB325" i="3"/>
  <c r="AE287" i="3"/>
  <c r="AB287" i="3"/>
  <c r="AE291" i="3"/>
  <c r="AB291" i="3"/>
  <c r="AB282" i="3"/>
  <c r="AE282" i="3"/>
  <c r="AE314" i="3"/>
  <c r="AB314" i="3"/>
  <c r="AB317" i="3"/>
  <c r="AE317" i="3"/>
  <c r="AB262" i="3"/>
  <c r="AE262" i="3"/>
  <c r="AB326" i="3"/>
  <c r="AE326" i="3"/>
  <c r="AE329" i="3"/>
  <c r="AB329" i="3"/>
  <c r="AB280" i="3"/>
  <c r="AE280" i="3"/>
  <c r="AE307" i="3"/>
  <c r="AB307" i="3"/>
  <c r="AB274" i="3"/>
  <c r="AE274" i="3"/>
  <c r="AE271" i="3"/>
  <c r="AB271" i="3"/>
  <c r="AE269" i="3"/>
  <c r="AB269" i="3"/>
  <c r="AB293" i="3"/>
  <c r="AE293" i="3"/>
  <c r="AE277" i="3"/>
  <c r="AB277" i="3"/>
  <c r="AE284" i="3"/>
  <c r="AB284" i="3"/>
  <c r="AB310" i="3"/>
  <c r="AE310" i="3"/>
  <c r="AE298" i="3"/>
  <c r="AB298" i="3"/>
  <c r="AE306" i="3"/>
  <c r="AB306" i="3"/>
  <c r="AE301" i="3"/>
  <c r="AB301" i="3"/>
  <c r="AB295" i="3"/>
  <c r="AE295" i="3"/>
  <c r="AE321" i="3"/>
  <c r="AB321" i="3"/>
  <c r="AB283" i="3"/>
  <c r="AE283" i="3"/>
  <c r="AB322" i="3"/>
  <c r="AE322" i="3"/>
  <c r="AB315" i="3"/>
  <c r="AE315" i="3"/>
  <c r="AB270" i="3"/>
  <c r="AE270" i="3"/>
  <c r="AB305" i="3"/>
  <c r="AE305" i="3"/>
  <c r="AE268" i="3"/>
  <c r="AB268" i="3"/>
  <c r="AE323" i="3"/>
  <c r="AB323" i="3"/>
  <c r="AB311" i="3"/>
  <c r="AE311" i="3"/>
  <c r="AZ49" i="3"/>
  <c r="AX49" i="3" s="1"/>
  <c r="AB233" i="3"/>
  <c r="AH139" i="3"/>
  <c r="AA139" i="3" s="1"/>
  <c r="AB139" i="3" s="1"/>
  <c r="AZ61" i="3"/>
  <c r="AX61" i="3" s="1"/>
  <c r="AB180" i="3"/>
  <c r="AH98" i="3"/>
  <c r="AA98" i="3" s="1"/>
  <c r="AB98" i="3" s="1"/>
  <c r="AE202" i="3"/>
  <c r="AH83" i="3"/>
  <c r="AA83" i="3" s="1"/>
  <c r="AE83" i="3" s="1"/>
  <c r="AE198" i="3"/>
  <c r="AH228" i="3"/>
  <c r="AA228" i="3" s="1"/>
  <c r="AB228" i="3" s="1"/>
  <c r="AH151" i="3"/>
  <c r="AA151" i="3" s="1"/>
  <c r="AE151" i="3" s="1"/>
  <c r="AZ30" i="3"/>
  <c r="AX30" i="3" s="1"/>
  <c r="AZ22" i="3"/>
  <c r="AX22" i="3" s="1"/>
  <c r="AZ38" i="3"/>
  <c r="AX38" i="3" s="1"/>
  <c r="AZ48" i="3"/>
  <c r="AX48" i="3" s="1"/>
  <c r="AZ9" i="3"/>
  <c r="AX9" i="3" s="1"/>
  <c r="AZ34" i="3"/>
  <c r="AX34" i="3" s="1"/>
  <c r="AZ31" i="3"/>
  <c r="AX31" i="3" s="1"/>
  <c r="AZ55" i="3"/>
  <c r="AX55" i="3" s="1"/>
  <c r="AZ41" i="3"/>
  <c r="AX41" i="3" s="1"/>
  <c r="AE165" i="3"/>
  <c r="AZ28" i="3"/>
  <c r="AX28" i="3" s="1"/>
  <c r="AH110" i="3"/>
  <c r="AA110" i="3" s="1"/>
  <c r="AZ13" i="3"/>
  <c r="AX13" i="3" s="1"/>
  <c r="AZ2" i="3"/>
  <c r="AX2" i="3" s="1"/>
  <c r="AZ23" i="3"/>
  <c r="AX23" i="3" s="1"/>
  <c r="AH93" i="3"/>
  <c r="AA93" i="3" s="1"/>
  <c r="AE93" i="3" s="1"/>
  <c r="AH52" i="3"/>
  <c r="AA52" i="3" s="1"/>
  <c r="AZ3" i="3"/>
  <c r="AX3" i="3" s="1"/>
  <c r="AZ46" i="3"/>
  <c r="AX46" i="3" s="1"/>
  <c r="AH130" i="3"/>
  <c r="AA130" i="3" s="1"/>
  <c r="AE225" i="3"/>
  <c r="AH183" i="3"/>
  <c r="AA183" i="3" s="1"/>
  <c r="AH184" i="3"/>
  <c r="AA184" i="3" s="1"/>
  <c r="AB184" i="3" s="1"/>
  <c r="AH188" i="3"/>
  <c r="AA188" i="3" s="1"/>
  <c r="AB188" i="3" s="1"/>
  <c r="AH125" i="3"/>
  <c r="AA125" i="3" s="1"/>
  <c r="AZ62" i="3"/>
  <c r="AX62" i="3" s="1"/>
  <c r="AZ63" i="3"/>
  <c r="AX63" i="3" s="1"/>
  <c r="BL65" i="3"/>
  <c r="AY65" i="3"/>
  <c r="AW66" i="3"/>
  <c r="BB64" i="3"/>
  <c r="BA64" i="3"/>
  <c r="AE166" i="3"/>
  <c r="AB94" i="3"/>
  <c r="AB230" i="3"/>
  <c r="AE82" i="3"/>
  <c r="AH169" i="3"/>
  <c r="AA169" i="3" s="1"/>
  <c r="AH170" i="3"/>
  <c r="AA170" i="3" s="1"/>
  <c r="AB170" i="3" s="1"/>
  <c r="AH242" i="3"/>
  <c r="AA242" i="3" s="1"/>
  <c r="AE242" i="3" s="1"/>
  <c r="AH81" i="3"/>
  <c r="AA81" i="3" s="1"/>
  <c r="AE81" i="3" s="1"/>
  <c r="AH107" i="3"/>
  <c r="AA107" i="3" s="1"/>
  <c r="AE107" i="3" s="1"/>
  <c r="AH256" i="3"/>
  <c r="AA256" i="3" s="1"/>
  <c r="AE256" i="3" s="1"/>
  <c r="AH120" i="3"/>
  <c r="AA120" i="3" s="1"/>
  <c r="AE120" i="3" s="1"/>
  <c r="AH112" i="3"/>
  <c r="AA112" i="3" s="1"/>
  <c r="AB112" i="3" s="1"/>
  <c r="AH234" i="3"/>
  <c r="AA234" i="3" s="1"/>
  <c r="AB234" i="3" s="1"/>
  <c r="AH160" i="3"/>
  <c r="AA160" i="3" s="1"/>
  <c r="AE160" i="3" s="1"/>
  <c r="AH171" i="3"/>
  <c r="AA171" i="3" s="1"/>
  <c r="AE171" i="3" s="1"/>
  <c r="AH162" i="3"/>
  <c r="AA162" i="3" s="1"/>
  <c r="AB162" i="3" s="1"/>
  <c r="AH157" i="3"/>
  <c r="AA157" i="3" s="1"/>
  <c r="AB157" i="3" s="1"/>
  <c r="AH44" i="3"/>
  <c r="AA44" i="3" s="1"/>
  <c r="AE44" i="3" s="1"/>
  <c r="AH159" i="3"/>
  <c r="AA159" i="3" s="1"/>
  <c r="AE159" i="3" s="1"/>
  <c r="AH197" i="3"/>
  <c r="AA197" i="3" s="1"/>
  <c r="AE197" i="3" s="1"/>
  <c r="AH86" i="3"/>
  <c r="AA86" i="3" s="1"/>
  <c r="AE86" i="3" s="1"/>
  <c r="AH161" i="3"/>
  <c r="AA161" i="3" s="1"/>
  <c r="AE161" i="3" s="1"/>
  <c r="AH257" i="3"/>
  <c r="AA257" i="3" s="1"/>
  <c r="AB257" i="3" s="1"/>
  <c r="AH199" i="3"/>
  <c r="AA199" i="3" s="1"/>
  <c r="AE199" i="3" s="1"/>
  <c r="AH168" i="3"/>
  <c r="AA168" i="3" s="1"/>
  <c r="AB168" i="3" s="1"/>
  <c r="AH167" i="3"/>
  <c r="AA167" i="3" s="1"/>
  <c r="AB167" i="3" s="1"/>
  <c r="AH152" i="3"/>
  <c r="AA152" i="3" s="1"/>
  <c r="AE152" i="3" s="1"/>
  <c r="AH102" i="3"/>
  <c r="AA102" i="3" s="1"/>
  <c r="AE102" i="3" s="1"/>
  <c r="AH41" i="3"/>
  <c r="AA41" i="3" s="1"/>
  <c r="AB41" i="3" s="1"/>
  <c r="AH100" i="3"/>
  <c r="AA100" i="3" s="1"/>
  <c r="AE100" i="3" s="1"/>
  <c r="AH46" i="3"/>
  <c r="AA46" i="3" s="1"/>
  <c r="AB46" i="3" s="1"/>
  <c r="AH182" i="3"/>
  <c r="AA182" i="3" s="1"/>
  <c r="AB182" i="3" s="1"/>
  <c r="AH185" i="3"/>
  <c r="AA185" i="3" s="1"/>
  <c r="AB185" i="3" s="1"/>
  <c r="AH74" i="3"/>
  <c r="AA74" i="3" s="1"/>
  <c r="AE74" i="3" s="1"/>
  <c r="AE91" i="3"/>
  <c r="AE53" i="3"/>
  <c r="AE28" i="3"/>
  <c r="AE177" i="3"/>
  <c r="AB177" i="3"/>
  <c r="AH77" i="3"/>
  <c r="AA77" i="3" s="1"/>
  <c r="AE210" i="3"/>
  <c r="AB210" i="3"/>
  <c r="AH22" i="3"/>
  <c r="AA22" i="3" s="1"/>
  <c r="AB179" i="3"/>
  <c r="AE179" i="3"/>
  <c r="AH146" i="3"/>
  <c r="AA146" i="3" s="1"/>
  <c r="AH181" i="3"/>
  <c r="AA181" i="3" s="1"/>
  <c r="AZ26" i="3"/>
  <c r="AX26" i="3" s="1"/>
  <c r="AZ14" i="3"/>
  <c r="AX14" i="3" s="1"/>
  <c r="AH80" i="3"/>
  <c r="AA80" i="3" s="1"/>
  <c r="AZ42" i="3"/>
  <c r="AX42" i="3" s="1"/>
  <c r="AH51" i="3"/>
  <c r="AA51" i="3" s="1"/>
  <c r="AH62" i="3"/>
  <c r="AA62" i="3" s="1"/>
  <c r="AH149" i="3"/>
  <c r="AA149" i="3" s="1"/>
  <c r="AZ24" i="3"/>
  <c r="AX24" i="3" s="1"/>
  <c r="AH134" i="3"/>
  <c r="AA134" i="3" s="1"/>
  <c r="AZ20" i="3"/>
  <c r="AX20" i="3" s="1"/>
  <c r="AZ21" i="3"/>
  <c r="AX21" i="3" s="1"/>
  <c r="AH30" i="3"/>
  <c r="AA30" i="3" s="1"/>
  <c r="AH58" i="3"/>
  <c r="AA58" i="3" s="1"/>
  <c r="AE183" i="3"/>
  <c r="AB183" i="3"/>
  <c r="AE40" i="3"/>
  <c r="AB40" i="3"/>
  <c r="AE192" i="3"/>
  <c r="AB192" i="3"/>
  <c r="AE219" i="3"/>
  <c r="AB219" i="3"/>
  <c r="AE170" i="3"/>
  <c r="AB26" i="3"/>
  <c r="AE26" i="3"/>
  <c r="AB129" i="3"/>
  <c r="AE129" i="3"/>
  <c r="AE215" i="3"/>
  <c r="AB215" i="3"/>
  <c r="AE99" i="3"/>
  <c r="AB99" i="3"/>
  <c r="AB38" i="3"/>
  <c r="AE38" i="3"/>
  <c r="AB124" i="3"/>
  <c r="AE124" i="3"/>
  <c r="AB78" i="3"/>
  <c r="AE78" i="3"/>
  <c r="AB34" i="3"/>
  <c r="AE34" i="3"/>
  <c r="AB163" i="3"/>
  <c r="AE163" i="3"/>
  <c r="AE32" i="3"/>
  <c r="AB32" i="3"/>
  <c r="AH147" i="3"/>
  <c r="AA147" i="3" s="1"/>
  <c r="AB249" i="3"/>
  <c r="AE249" i="3"/>
  <c r="AB190" i="3"/>
  <c r="AE190" i="3"/>
  <c r="AE61" i="3"/>
  <c r="AB61" i="3"/>
  <c r="AZ36" i="3"/>
  <c r="AX36" i="3" s="1"/>
  <c r="AH72" i="3"/>
  <c r="AA72" i="3" s="1"/>
  <c r="AH255" i="3"/>
  <c r="AA255" i="3" s="1"/>
  <c r="AE110" i="3"/>
  <c r="AB110" i="3"/>
  <c r="AZ29" i="3"/>
  <c r="AX29" i="3" s="1"/>
  <c r="AH205" i="3"/>
  <c r="AA205" i="3" s="1"/>
  <c r="AE52" i="3"/>
  <c r="AB52" i="3"/>
  <c r="AZ33" i="3"/>
  <c r="AX33" i="3" s="1"/>
  <c r="AZ54" i="3"/>
  <c r="AX54" i="3" s="1"/>
  <c r="AH186" i="3"/>
  <c r="AA186" i="3" s="1"/>
  <c r="AB130" i="3"/>
  <c r="AE130" i="3"/>
  <c r="AH69" i="3"/>
  <c r="AA69" i="3" s="1"/>
  <c r="AB195" i="3"/>
  <c r="AE195" i="3"/>
  <c r="AE73" i="3"/>
  <c r="AB73" i="3"/>
  <c r="AH223" i="3"/>
  <c r="AA223" i="3" s="1"/>
  <c r="AH88" i="3"/>
  <c r="AA88" i="3" s="1"/>
  <c r="AB105" i="3"/>
  <c r="AE105" i="3"/>
  <c r="AB161" i="3"/>
  <c r="AH119" i="3"/>
  <c r="AA119" i="3" s="1"/>
  <c r="AZ59" i="3"/>
  <c r="AX59" i="3" s="1"/>
  <c r="AH106" i="3"/>
  <c r="AA106" i="3" s="1"/>
  <c r="AZ4" i="3"/>
  <c r="AX4" i="3" s="1"/>
  <c r="AH116" i="3"/>
  <c r="AA116" i="3" s="1"/>
  <c r="AH247" i="3"/>
  <c r="AA247" i="3" s="1"/>
  <c r="AZ37" i="3"/>
  <c r="AX37" i="3" s="1"/>
  <c r="AZ56" i="3"/>
  <c r="AX56" i="3" s="1"/>
  <c r="AZ51" i="3"/>
  <c r="AX51" i="3" s="1"/>
  <c r="AZ43" i="3"/>
  <c r="AX43" i="3" s="1"/>
  <c r="AE224" i="3"/>
  <c r="AB224" i="3"/>
  <c r="AH85" i="3"/>
  <c r="AA85" i="3" s="1"/>
  <c r="AH200" i="3"/>
  <c r="AA200" i="3" s="1"/>
  <c r="AH21" i="3"/>
  <c r="AA21" i="3" s="1"/>
  <c r="AH164" i="3"/>
  <c r="AA164" i="3" s="1"/>
  <c r="AB227" i="3"/>
  <c r="AE227" i="3"/>
  <c r="AB35" i="3"/>
  <c r="AE35" i="3"/>
  <c r="AH212" i="3"/>
  <c r="AA212" i="3" s="1"/>
  <c r="AH60" i="3"/>
  <c r="AA60" i="3" s="1"/>
  <c r="AB238" i="3"/>
  <c r="AE238" i="3"/>
  <c r="AB222" i="3"/>
  <c r="AE222" i="3"/>
  <c r="AB218" i="3"/>
  <c r="AE218" i="3"/>
  <c r="AH193" i="3"/>
  <c r="AA193" i="3" s="1"/>
  <c r="AZ39" i="3"/>
  <c r="AX39" i="3" s="1"/>
  <c r="AH24" i="3"/>
  <c r="AA24" i="3" s="1"/>
  <c r="AH144" i="3"/>
  <c r="AA144" i="3" s="1"/>
  <c r="AZ57" i="3"/>
  <c r="AX57" i="3" s="1"/>
  <c r="AZ52" i="3"/>
  <c r="AX52" i="3" s="1"/>
  <c r="AZ5" i="3"/>
  <c r="AX5" i="3" s="1"/>
  <c r="AH173" i="3"/>
  <c r="AA173" i="3" s="1"/>
  <c r="AH67" i="3"/>
  <c r="AA67" i="3" s="1"/>
  <c r="AH141" i="3"/>
  <c r="AA141" i="3" s="1"/>
  <c r="AZ6" i="3"/>
  <c r="AX6" i="3" s="1"/>
  <c r="AH220" i="3"/>
  <c r="AA220" i="3" s="1"/>
  <c r="AH65" i="3"/>
  <c r="AA65" i="3" s="1"/>
  <c r="AZ25" i="3"/>
  <c r="AX25" i="3" s="1"/>
  <c r="AH137" i="3"/>
  <c r="AA137" i="3" s="1"/>
  <c r="AH211" i="3"/>
  <c r="AA211" i="3" s="1"/>
  <c r="AZ58" i="3"/>
  <c r="AX58" i="3" s="1"/>
  <c r="AH189" i="3"/>
  <c r="AA189" i="3" s="1"/>
  <c r="AH37" i="3"/>
  <c r="AA37" i="3" s="1"/>
  <c r="AB127" i="3"/>
  <c r="AE127" i="3"/>
  <c r="AE235" i="3"/>
  <c r="AB235" i="3"/>
  <c r="AH75" i="3"/>
  <c r="AA75" i="3" s="1"/>
  <c r="AE187" i="3"/>
  <c r="AB187" i="3"/>
  <c r="AH114" i="3"/>
  <c r="AA114" i="3" s="1"/>
  <c r="AE251" i="3"/>
  <c r="AB251" i="3"/>
  <c r="AE71" i="3"/>
  <c r="AB71" i="3"/>
  <c r="AE243" i="3"/>
  <c r="AB243" i="3"/>
  <c r="AE207" i="3"/>
  <c r="AB207" i="3"/>
  <c r="AH128" i="3"/>
  <c r="AA128" i="3" s="1"/>
  <c r="AH132" i="3"/>
  <c r="AA132" i="3" s="1"/>
  <c r="AZ53" i="3"/>
  <c r="AX53" i="3" s="1"/>
  <c r="AE188" i="3"/>
  <c r="AZ8" i="3"/>
  <c r="AX8" i="3" s="1"/>
  <c r="AE125" i="3"/>
  <c r="AB125" i="3"/>
  <c r="AZ44" i="3"/>
  <c r="AX44" i="3" s="1"/>
  <c r="AB45" i="3"/>
  <c r="AE45" i="3"/>
  <c r="AB204" i="3"/>
  <c r="AE204" i="3"/>
  <c r="AB83" i="3"/>
  <c r="AE253" i="3"/>
  <c r="AB253" i="3"/>
  <c r="AB33" i="3"/>
  <c r="AE33" i="3"/>
  <c r="AB135" i="3"/>
  <c r="AE135" i="3"/>
  <c r="AE228" i="3"/>
  <c r="AE139" i="3"/>
  <c r="AB151" i="3"/>
  <c r="AE229" i="3"/>
  <c r="AB229" i="3"/>
  <c r="AB31" i="3"/>
  <c r="AE31" i="3"/>
  <c r="AE217" i="3"/>
  <c r="AB217" i="3"/>
  <c r="AB48" i="3"/>
  <c r="AE48" i="3"/>
  <c r="AB113" i="3"/>
  <c r="AE113" i="3"/>
  <c r="AB54" i="3"/>
  <c r="AE54" i="3"/>
  <c r="AE178" i="3"/>
  <c r="AB178" i="3"/>
  <c r="AB87" i="3"/>
  <c r="AE87" i="3"/>
  <c r="AB79" i="3"/>
  <c r="AE79" i="3"/>
  <c r="AE143" i="3"/>
  <c r="AB143" i="3"/>
  <c r="AB90" i="3"/>
  <c r="AE90" i="3"/>
  <c r="AB27" i="3"/>
  <c r="AE27" i="3"/>
  <c r="AB57" i="3"/>
  <c r="AE57" i="3"/>
  <c r="AB36" i="3"/>
  <c r="AE36" i="3"/>
  <c r="AE191" i="3"/>
  <c r="AB191" i="3"/>
  <c r="AB74" i="3"/>
  <c r="AE155" i="3"/>
  <c r="AB155" i="3"/>
  <c r="AE203" i="3"/>
  <c r="AB203" i="3"/>
  <c r="AE231" i="3"/>
  <c r="AB231" i="3"/>
  <c r="AB89" i="3"/>
  <c r="AE89" i="3"/>
  <c r="AH42" i="3"/>
  <c r="AA42" i="3" s="1"/>
  <c r="AH123" i="3"/>
  <c r="AA123" i="3" s="1"/>
  <c r="AB97" i="3"/>
  <c r="AE97" i="3"/>
  <c r="AB23" i="3"/>
  <c r="AE23" i="3"/>
  <c r="AB237" i="3"/>
  <c r="AE237" i="3"/>
  <c r="AZ12" i="3"/>
  <c r="AX12" i="3" s="1"/>
  <c r="AB169" i="3"/>
  <c r="AE169" i="3"/>
  <c r="AZ32" i="3"/>
  <c r="AX32" i="3" s="1"/>
  <c r="AH154" i="3"/>
  <c r="AA154" i="3" s="1"/>
  <c r="AZ17" i="3"/>
  <c r="AX17" i="3" s="1"/>
  <c r="AH84" i="3"/>
  <c r="AA84" i="3" s="1"/>
  <c r="AZ10" i="3"/>
  <c r="AX10" i="3" s="1"/>
  <c r="AH108" i="3"/>
  <c r="AA108" i="3" s="1"/>
  <c r="AH201" i="3"/>
  <c r="AA201" i="3" s="1"/>
  <c r="AH196" i="3"/>
  <c r="AA196" i="3" s="1"/>
  <c r="AZ16" i="3"/>
  <c r="AX16" i="3" s="1"/>
  <c r="AH121" i="3"/>
  <c r="AA121" i="3" s="1"/>
  <c r="AE101" i="3"/>
  <c r="AB101" i="3"/>
  <c r="AE131" i="3"/>
  <c r="AB131" i="3"/>
  <c r="AB59" i="3"/>
  <c r="AE59" i="3"/>
  <c r="AB133" i="3"/>
  <c r="AE133" i="3"/>
  <c r="AB175" i="3"/>
  <c r="AE175" i="3"/>
  <c r="AE29" i="3"/>
  <c r="AB29" i="3"/>
  <c r="AE68" i="3"/>
  <c r="AB68" i="3"/>
  <c r="AB109" i="3"/>
  <c r="AE109" i="3"/>
  <c r="AB126" i="3"/>
  <c r="AE126" i="3"/>
  <c r="AE111" i="3"/>
  <c r="AB111" i="3"/>
  <c r="AB63" i="3"/>
  <c r="AE63" i="3"/>
  <c r="AE148" i="3"/>
  <c r="AB148" i="3"/>
  <c r="AE70" i="3"/>
  <c r="AB70" i="3"/>
  <c r="AE140" i="3"/>
  <c r="AB140" i="3"/>
  <c r="AB174" i="3"/>
  <c r="AE174" i="3"/>
  <c r="AB122" i="3"/>
  <c r="AE122" i="3"/>
  <c r="AB66" i="3"/>
  <c r="AE66" i="3"/>
  <c r="AB47" i="3"/>
  <c r="AE47" i="3"/>
  <c r="AB142" i="3"/>
  <c r="AE142" i="3"/>
  <c r="AE145" i="3"/>
  <c r="AB145" i="3"/>
  <c r="AB172" i="3"/>
  <c r="AE172" i="3"/>
  <c r="AB104" i="3"/>
  <c r="AE104" i="3"/>
  <c r="AE76" i="3"/>
  <c r="AB76" i="3"/>
  <c r="AB93" i="3" l="1"/>
  <c r="AE98" i="3"/>
  <c r="AB256" i="3"/>
  <c r="AE292" i="3"/>
  <c r="AB292" i="3"/>
  <c r="AE327" i="3"/>
  <c r="AB327" i="3"/>
  <c r="AE41" i="3"/>
  <c r="AB86" i="3"/>
  <c r="AE184" i="3"/>
  <c r="AB159" i="3"/>
  <c r="AB152" i="3"/>
  <c r="AE167" i="3"/>
  <c r="AB44" i="3"/>
  <c r="AZ64" i="3"/>
  <c r="AX64" i="3" s="1"/>
  <c r="BL66" i="3"/>
  <c r="AW67" i="3"/>
  <c r="AY66" i="3"/>
  <c r="BK65" i="3"/>
  <c r="BJ65" i="3" s="1"/>
  <c r="BI65" i="3" s="1"/>
  <c r="BH65" i="3" s="1"/>
  <c r="BG65" i="3" s="1"/>
  <c r="BF65" i="3" s="1"/>
  <c r="BE65" i="3" s="1"/>
  <c r="BD65" i="3" s="1"/>
  <c r="BC65" i="3" s="1"/>
  <c r="AE185" i="3"/>
  <c r="AE157" i="3"/>
  <c r="AE168" i="3"/>
  <c r="AE234" i="3"/>
  <c r="AB100" i="3"/>
  <c r="AB160" i="3"/>
  <c r="AB107" i="3"/>
  <c r="AB199" i="3"/>
  <c r="AE182" i="3"/>
  <c r="AE257" i="3"/>
  <c r="AB81" i="3"/>
  <c r="AE46" i="3"/>
  <c r="AE162" i="3"/>
  <c r="AB242" i="3"/>
  <c r="AB197" i="3"/>
  <c r="AB102" i="3"/>
  <c r="AB171" i="3"/>
  <c r="AE112" i="3"/>
  <c r="AB120" i="3"/>
  <c r="AB196" i="3"/>
  <c r="AE196" i="3"/>
  <c r="AB132" i="3"/>
  <c r="AE132" i="3"/>
  <c r="AB114" i="3"/>
  <c r="AE114" i="3"/>
  <c r="AB65" i="3"/>
  <c r="AE65" i="3"/>
  <c r="AB116" i="3"/>
  <c r="AE116" i="3"/>
  <c r="AE30" i="3"/>
  <c r="AB30" i="3"/>
  <c r="AE22" i="3"/>
  <c r="AB22" i="3"/>
  <c r="AB201" i="3"/>
  <c r="AE201" i="3"/>
  <c r="AE123" i="3"/>
  <c r="AB123" i="3"/>
  <c r="AB128" i="3"/>
  <c r="AE128" i="3"/>
  <c r="AE220" i="3"/>
  <c r="AB220" i="3"/>
  <c r="AE144" i="3"/>
  <c r="AB144" i="3"/>
  <c r="AE164" i="3"/>
  <c r="AB164" i="3"/>
  <c r="AE80" i="3"/>
  <c r="AB80" i="3"/>
  <c r="AB108" i="3"/>
  <c r="AE108" i="3"/>
  <c r="AE42" i="3"/>
  <c r="AB42" i="3"/>
  <c r="AB37" i="3"/>
  <c r="AE37" i="3"/>
  <c r="AB24" i="3"/>
  <c r="AE24" i="3"/>
  <c r="AE21" i="3"/>
  <c r="AB21" i="3"/>
  <c r="AE106" i="3"/>
  <c r="AB106" i="3"/>
  <c r="AB147" i="3"/>
  <c r="AE147" i="3"/>
  <c r="AE189" i="3"/>
  <c r="AB189" i="3"/>
  <c r="AB141" i="3"/>
  <c r="AE141" i="3"/>
  <c r="AB60" i="3"/>
  <c r="AE60" i="3"/>
  <c r="AE200" i="3"/>
  <c r="AB200" i="3"/>
  <c r="AB88" i="3"/>
  <c r="AE88" i="3"/>
  <c r="AB69" i="3"/>
  <c r="AE69" i="3"/>
  <c r="AE255" i="3"/>
  <c r="AB255" i="3"/>
  <c r="AE134" i="3"/>
  <c r="AB134" i="3"/>
  <c r="AE77" i="3"/>
  <c r="AB77" i="3"/>
  <c r="AE84" i="3"/>
  <c r="AB84" i="3"/>
  <c r="AE67" i="3"/>
  <c r="AB67" i="3"/>
  <c r="AE193" i="3"/>
  <c r="AB193" i="3"/>
  <c r="AE212" i="3"/>
  <c r="AB212" i="3"/>
  <c r="AB85" i="3"/>
  <c r="AE85" i="3"/>
  <c r="AE119" i="3"/>
  <c r="AB119" i="3"/>
  <c r="AE223" i="3"/>
  <c r="AB223" i="3"/>
  <c r="AE72" i="3"/>
  <c r="AB72" i="3"/>
  <c r="AE181" i="3"/>
  <c r="AB181" i="3"/>
  <c r="AE75" i="3"/>
  <c r="AB75" i="3"/>
  <c r="AB211" i="3"/>
  <c r="AE211" i="3"/>
  <c r="AE173" i="3"/>
  <c r="AB173" i="3"/>
  <c r="AE205" i="3"/>
  <c r="AB205" i="3"/>
  <c r="AE149" i="3"/>
  <c r="AB149" i="3"/>
  <c r="AB146" i="3"/>
  <c r="AE146" i="3"/>
  <c r="AB121" i="3"/>
  <c r="AE121" i="3"/>
  <c r="AE154" i="3"/>
  <c r="AB154" i="3"/>
  <c r="AB137" i="3"/>
  <c r="AE137" i="3"/>
  <c r="AE186" i="3"/>
  <c r="AB186" i="3"/>
  <c r="AE62" i="3"/>
  <c r="AB62" i="3"/>
  <c r="AB247" i="3"/>
  <c r="AE247" i="3"/>
  <c r="AB58" i="3"/>
  <c r="AE58" i="3"/>
  <c r="AB51" i="3"/>
  <c r="AE51" i="3"/>
  <c r="BA65" i="3" l="1"/>
  <c r="BB65" i="3"/>
  <c r="AW68" i="3"/>
  <c r="AY67" i="3"/>
  <c r="BL67" i="3"/>
  <c r="BK67" i="3" s="1"/>
  <c r="BJ67" i="3" s="1"/>
  <c r="BI67" i="3" s="1"/>
  <c r="BH67" i="3" s="1"/>
  <c r="BG67" i="3" s="1"/>
  <c r="BF67" i="3" s="1"/>
  <c r="BE67" i="3" s="1"/>
  <c r="BD67" i="3" s="1"/>
  <c r="BC67" i="3" s="1"/>
  <c r="BK66" i="3"/>
  <c r="BJ66" i="3" s="1"/>
  <c r="BI66" i="3" s="1"/>
  <c r="BH66" i="3" s="1"/>
  <c r="BG66" i="3" s="1"/>
  <c r="BF66" i="3" s="1"/>
  <c r="BE66" i="3" s="1"/>
  <c r="BD66" i="3" s="1"/>
  <c r="BC66" i="3" s="1"/>
  <c r="AD11" i="3"/>
  <c r="AZ65" i="3" l="1"/>
  <c r="AX65" i="3" s="1"/>
  <c r="BA66" i="3"/>
  <c r="AZ66" i="3" s="1"/>
  <c r="AX66" i="3" s="1"/>
  <c r="BB66" i="3"/>
  <c r="BA67" i="3"/>
  <c r="BB67" i="3"/>
  <c r="AW69" i="3"/>
  <c r="AY68" i="3"/>
  <c r="BL68" i="3"/>
  <c r="AZ67" i="3" l="1"/>
  <c r="AX67" i="3" s="1"/>
  <c r="BK68" i="3"/>
  <c r="BJ68" i="3" s="1"/>
  <c r="BI68" i="3" s="1"/>
  <c r="BH68" i="3" s="1"/>
  <c r="BG68" i="3" s="1"/>
  <c r="BF68" i="3" s="1"/>
  <c r="BE68" i="3" s="1"/>
  <c r="BD68" i="3" s="1"/>
  <c r="BC68" i="3" s="1"/>
  <c r="BL69" i="3"/>
  <c r="AW70" i="3"/>
  <c r="AY69" i="3"/>
  <c r="BA68" i="3" l="1"/>
  <c r="AZ68" i="3" s="1"/>
  <c r="AX68" i="3" s="1"/>
  <c r="BB68" i="3"/>
  <c r="BK69" i="3"/>
  <c r="BJ69" i="3" s="1"/>
  <c r="BI69" i="3" s="1"/>
  <c r="BH69" i="3" s="1"/>
  <c r="BG69" i="3" s="1"/>
  <c r="BF69" i="3" s="1"/>
  <c r="BE69" i="3" s="1"/>
  <c r="BD69" i="3" s="1"/>
  <c r="BC69" i="3" s="1"/>
  <c r="AY70" i="3"/>
  <c r="BL70" i="3"/>
  <c r="AW71" i="3"/>
  <c r="BA69" i="3" l="1"/>
  <c r="BB69" i="3"/>
  <c r="AY71" i="3"/>
  <c r="AW72" i="3"/>
  <c r="BL71" i="3"/>
  <c r="BK71" i="3" s="1"/>
  <c r="BJ71" i="3" s="1"/>
  <c r="BI71" i="3" s="1"/>
  <c r="BH71" i="3" s="1"/>
  <c r="BG71" i="3" s="1"/>
  <c r="BF71" i="3" s="1"/>
  <c r="BE71" i="3" s="1"/>
  <c r="BD71" i="3" s="1"/>
  <c r="BC71" i="3" s="1"/>
  <c r="BK70" i="3"/>
  <c r="BJ70" i="3" s="1"/>
  <c r="BI70" i="3" s="1"/>
  <c r="BH70" i="3" s="1"/>
  <c r="BG70" i="3" s="1"/>
  <c r="BF70" i="3" s="1"/>
  <c r="BE70" i="3" s="1"/>
  <c r="BD70" i="3" s="1"/>
  <c r="BC70" i="3" s="1"/>
  <c r="AZ69" i="3" l="1"/>
  <c r="AX69" i="3" s="1"/>
  <c r="BB70" i="3"/>
  <c r="BA70" i="3"/>
  <c r="BB71" i="3"/>
  <c r="BA71" i="3"/>
  <c r="AZ71" i="3" s="1"/>
  <c r="AX71" i="3" s="1"/>
  <c r="AW73" i="3"/>
  <c r="AY72" i="3"/>
  <c r="BL72" i="3"/>
  <c r="BK72" i="3" s="1"/>
  <c r="BJ72" i="3" s="1"/>
  <c r="BI72" i="3" s="1"/>
  <c r="BH72" i="3" s="1"/>
  <c r="BG72" i="3" s="1"/>
  <c r="BF72" i="3" s="1"/>
  <c r="BE72" i="3" s="1"/>
  <c r="BD72" i="3" s="1"/>
  <c r="BC72" i="3" s="1"/>
  <c r="AZ70" i="3" l="1"/>
  <c r="AX70" i="3" s="1"/>
  <c r="BB72" i="3"/>
  <c r="BA72" i="3"/>
  <c r="AY73" i="3"/>
  <c r="BL73" i="3"/>
  <c r="AW74" i="3"/>
  <c r="AZ72" i="3" l="1"/>
  <c r="AX72" i="3" s="1"/>
  <c r="BK73" i="3"/>
  <c r="BJ73" i="3" s="1"/>
  <c r="BI73" i="3" s="1"/>
  <c r="BH73" i="3" s="1"/>
  <c r="BG73" i="3" s="1"/>
  <c r="BF73" i="3" s="1"/>
  <c r="BE73" i="3" s="1"/>
  <c r="BD73" i="3" s="1"/>
  <c r="BC73" i="3" s="1"/>
  <c r="AY74" i="3"/>
  <c r="BL74" i="3"/>
  <c r="AW75" i="3"/>
  <c r="BA73" i="3" l="1"/>
  <c r="BB73" i="3"/>
  <c r="BL75" i="3"/>
  <c r="AY75" i="3"/>
  <c r="BK74" i="3"/>
  <c r="BJ74" i="3" s="1"/>
  <c r="BI74" i="3" s="1"/>
  <c r="BH74" i="3" s="1"/>
  <c r="BG74" i="3" s="1"/>
  <c r="BF74" i="3" s="1"/>
  <c r="BE74" i="3" s="1"/>
  <c r="BD74" i="3" s="1"/>
  <c r="BC74" i="3" s="1"/>
  <c r="BB74" i="3" l="1"/>
  <c r="BA74" i="3"/>
  <c r="AZ74" i="3" s="1"/>
  <c r="AX74" i="3" s="1"/>
  <c r="BK75" i="3"/>
  <c r="BJ75" i="3" s="1"/>
  <c r="BI75" i="3" s="1"/>
  <c r="BH75" i="3" s="1"/>
  <c r="BG75" i="3" s="1"/>
  <c r="BF75" i="3" s="1"/>
  <c r="BE75" i="3" s="1"/>
  <c r="BD75" i="3" s="1"/>
  <c r="BC75" i="3" s="1"/>
  <c r="AZ73" i="3"/>
  <c r="AX73" i="3" s="1"/>
  <c r="BA75" i="3" l="1"/>
  <c r="BB75" i="3"/>
  <c r="AZ75" i="3" l="1"/>
  <c r="AX75" i="3" s="1"/>
</calcChain>
</file>

<file path=xl/sharedStrings.xml><?xml version="1.0" encoding="utf-8"?>
<sst xmlns="http://schemas.openxmlformats.org/spreadsheetml/2006/main" count="4227" uniqueCount="1084">
  <si>
    <t>V0432 Per / GSC 02856-01647</t>
  </si>
  <si>
    <t>Elements for RV data</t>
  </si>
  <si>
    <t>start</t>
  </si>
  <si>
    <t>end</t>
  </si>
  <si>
    <t>System Type:</t>
  </si>
  <si>
    <t>EW/DW</t>
  </si>
  <si>
    <t>Date</t>
  </si>
  <si>
    <t>Clycle</t>
  </si>
  <si>
    <t>line</t>
  </si>
  <si>
    <t>HJDo</t>
  </si>
  <si>
    <t>Period</t>
  </si>
  <si>
    <t>Sp:  na</t>
  </si>
  <si>
    <t>2005-09</t>
  </si>
  <si>
    <t>GCVS 4 Eph.</t>
  </si>
  <si>
    <t>2012-11</t>
  </si>
  <si>
    <t>My time zone &gt;&gt;&gt;&gt;&gt;</t>
  </si>
  <si>
    <t>(PST=8, PDT=MDT=7, MDT=CST=6, etc.)</t>
  </si>
  <si>
    <t>2015-10</t>
  </si>
  <si>
    <t>--- Working ----</t>
  </si>
  <si>
    <t>2017-09</t>
  </si>
  <si>
    <t>Epoch =</t>
  </si>
  <si>
    <t>2020-09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</si>
  <si>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</si>
  <si>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</si>
  <si>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</si>
  <si>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</si>
  <si>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</si>
  <si>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</si>
  <si>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</si>
  <si>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</si>
  <si>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End of linear fit &gt;&gt;&gt;&gt;&gt;&gt;&gt;&gt;&gt;&gt;&gt;&gt;&gt;&gt;&gt;&gt;&gt;&gt;&gt;&gt;&gt;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</si>
  <si>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</si>
  <si>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</si>
  <si>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</si>
  <si>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</si>
  <si>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</si>
  <si>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</si>
  <si>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</si>
  <si>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</si>
  <si>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</si>
  <si>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</si>
  <si>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</si>
  <si>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</si>
  <si>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</si>
  <si>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</si>
  <si>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</si>
  <si>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</si>
  <si>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</si>
  <si>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</si>
  <si>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</si>
  <si>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</si>
  <si>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</si>
  <si>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</si>
  <si>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misc</t>
  </si>
  <si>
    <t>Lin. Fit</t>
  </si>
  <si>
    <t>Q. fit</t>
  </si>
  <si>
    <t>wt</t>
  </si>
  <si>
    <t>BAD?</t>
  </si>
  <si>
    <t>IBVS 3797</t>
  </si>
  <si>
    <t>GCVS 4</t>
  </si>
  <si>
    <t xml:space="preserve"> Busch et al.</t>
  </si>
  <si>
    <t>II</t>
  </si>
  <si>
    <t>Pinto</t>
  </si>
  <si>
    <t>I</t>
  </si>
  <si>
    <t>pe</t>
  </si>
  <si>
    <t>M.Dahm BAVR 43.104</t>
  </si>
  <si>
    <t>F.Agerer BAVM 68</t>
  </si>
  <si>
    <t>BBSAG Bull.105</t>
  </si>
  <si>
    <t>Vandenbroere J</t>
  </si>
  <si>
    <t>B</t>
  </si>
  <si>
    <t>IBVS 4222</t>
  </si>
  <si>
    <t>H.Maehara VSB 23.1</t>
  </si>
  <si>
    <t>VSB 47 </t>
  </si>
  <si>
    <t>Maehara Hiroyuki</t>
  </si>
  <si>
    <t>IBVS 4712</t>
  </si>
  <si>
    <t>J.Vandenbroere BBS 119</t>
  </si>
  <si>
    <t>Yang, et al. 2002</t>
  </si>
  <si>
    <t>2002AJ….123..443Y</t>
  </si>
  <si>
    <t>E.Bl„ttler BBS 119</t>
  </si>
  <si>
    <t>Paschke Anton</t>
  </si>
  <si>
    <t>ccd</t>
  </si>
  <si>
    <t>O.Pejcha BRNO 32</t>
  </si>
  <si>
    <t>OEJV 0074 </t>
  </si>
  <si>
    <t>IBVS 5040</t>
  </si>
  <si>
    <t>IBVS 5296</t>
  </si>
  <si>
    <t>IBVS 5056</t>
  </si>
  <si>
    <t>R.Diethelm BBS 124</t>
  </si>
  <si>
    <t>E.Bl„ttler BBS 126</t>
  </si>
  <si>
    <t>IBVS 5341</t>
  </si>
  <si>
    <t>JAVSO..40....1</t>
  </si>
  <si>
    <t>JAVSO..40..975</t>
  </si>
  <si>
    <t>IBVS 5371</t>
  </si>
  <si>
    <t>IBVS 5399</t>
  </si>
  <si>
    <t>Nagai (2003)</t>
  </si>
  <si>
    <t>Nagai, K. 2003, VSOLJ Var. Star Bull., 40, 4</t>
  </si>
  <si>
    <t>Kotkova &amp; Wolf (2006)</t>
  </si>
  <si>
    <t>Kotkova, L., &amp; Wolf, M. 2006, Inf. Bull. Var. Stars, 5676</t>
  </si>
  <si>
    <t>IBVS 5643</t>
  </si>
  <si>
    <t>IBVS 5464</t>
  </si>
  <si>
    <t>IBVS 5592</t>
  </si>
  <si>
    <t>IBVS 5668</t>
  </si>
  <si>
    <t>IBVS 5583</t>
  </si>
  <si>
    <t>IBVS 5657</t>
  </si>
  <si>
    <t>IBVS 5694</t>
  </si>
  <si>
    <t>Nagai (2006)</t>
  </si>
  <si>
    <t>Nagai, K. 2006, VSOLJ Var. Star Bull., 44, 7</t>
  </si>
  <si>
    <t>Brat L</t>
  </si>
  <si>
    <t>R</t>
  </si>
  <si>
    <t>OEJV 0074</t>
  </si>
  <si>
    <t>IBVS 5731</t>
  </si>
  <si>
    <t>Lee, et al. 2008</t>
  </si>
  <si>
    <t>2008AJ….135.1523L</t>
  </si>
  <si>
    <t>IBVS 5746</t>
  </si>
  <si>
    <t xml:space="preserve">IBVS 5736 </t>
  </si>
  <si>
    <t>IBVS 5777</t>
  </si>
  <si>
    <t>IBVS 5820</t>
  </si>
  <si>
    <t>IBVS 5802</t>
  </si>
  <si>
    <t>MNRAS 400, 2085, 2009</t>
  </si>
  <si>
    <t>Indput from Andy Odell 2018-11-17</t>
  </si>
  <si>
    <t>IBVS 5897</t>
  </si>
  <si>
    <t>Zasche Petr</t>
  </si>
  <si>
    <t>IBVS 5835</t>
  </si>
  <si>
    <t>IBVS 5898</t>
  </si>
  <si>
    <t>IBVS 5918</t>
  </si>
  <si>
    <t>.0004</t>
  </si>
  <si>
    <t>VSB 48 </t>
  </si>
  <si>
    <t>IBVS 5895</t>
  </si>
  <si>
    <t>.0002</t>
  </si>
  <si>
    <t>IBVS 5871</t>
  </si>
  <si>
    <t>IBVS 5938</t>
  </si>
  <si>
    <t>.0006</t>
  </si>
  <si>
    <t>IBVS 5980 </t>
  </si>
  <si>
    <t>IBVS 5929</t>
  </si>
  <si>
    <t>VSB 50 </t>
  </si>
  <si>
    <t>BAVM 212 </t>
  </si>
  <si>
    <t>IBVS 5920</t>
  </si>
  <si>
    <t>IBVS 6044</t>
  </si>
  <si>
    <t>IBVS 5960</t>
  </si>
  <si>
    <t>VSB 51 </t>
  </si>
  <si>
    <t>IBVS 6011</t>
  </si>
  <si>
    <t>IBVS 6070</t>
  </si>
  <si>
    <t>VSB 53 </t>
  </si>
  <si>
    <t>BAVM 225 </t>
  </si>
  <si>
    <t>IBVS 6084</t>
  </si>
  <si>
    <t>JAAVSO 41;122 </t>
  </si>
  <si>
    <t>JAVSO..41..122</t>
  </si>
  <si>
    <t>VSB 55 </t>
  </si>
  <si>
    <t>JAVSO..41..328</t>
  </si>
  <si>
    <t>IBVS 6063</t>
  </si>
  <si>
    <t>OEJV 0160</t>
  </si>
  <si>
    <t>Magris M.</t>
  </si>
  <si>
    <t>V</t>
  </si>
  <si>
    <t>VSB 56 </t>
  </si>
  <si>
    <t>OEJV 0168</t>
  </si>
  <si>
    <t>JAVSO..42..426</t>
  </si>
  <si>
    <t>IBVS 6131</t>
  </si>
  <si>
    <t>JAVSO..43…77</t>
  </si>
  <si>
    <t>JAVSO 43, 77</t>
  </si>
  <si>
    <t>IBVS 6152</t>
  </si>
  <si>
    <t>IBVS 6167</t>
  </si>
  <si>
    <t>IBVS 6196</t>
  </si>
  <si>
    <t>JAVSO..43..238</t>
  </si>
  <si>
    <t>IBVS 6154</t>
  </si>
  <si>
    <t>VSB 060</t>
  </si>
  <si>
    <t>Rc</t>
  </si>
  <si>
    <t>JAVSO..44…69</t>
  </si>
  <si>
    <t>OEJV 0179</t>
  </si>
  <si>
    <t>JAVSO..45..121</t>
  </si>
  <si>
    <t>JAVSO..46…79 (2018)</t>
  </si>
  <si>
    <t>JAVSO..45..215</t>
  </si>
  <si>
    <t>JAVSO..47..105</t>
  </si>
  <si>
    <t>Weiss</t>
  </si>
  <si>
    <t>RHN 2019</t>
  </si>
  <si>
    <t>OEJV 0203</t>
  </si>
  <si>
    <t>JAVSO..48…87</t>
  </si>
  <si>
    <t>OEJV 0211</t>
  </si>
  <si>
    <t>Questionable LiTE fit</t>
  </si>
  <si>
    <t>Sine + Quad fit</t>
  </si>
  <si>
    <t>Multiplier</t>
  </si>
  <si>
    <t>Power of 10</t>
  </si>
  <si>
    <t>Q.+LiTE fit</t>
  </si>
  <si>
    <t>Q fit</t>
  </si>
  <si>
    <t>A.BOX</t>
  </si>
  <si>
    <t>1+e cos nu</t>
  </si>
  <si>
    <t>sin(nu + nu_o)</t>
  </si>
  <si>
    <t>nu</t>
  </si>
  <si>
    <t>tan (nu/2)</t>
  </si>
  <si>
    <t>B7</t>
  </si>
  <si>
    <t>B6</t>
  </si>
  <si>
    <t>B5</t>
  </si>
  <si>
    <t>B4</t>
  </si>
  <si>
    <t>B3</t>
  </si>
  <si>
    <t>B2</t>
  </si>
  <si>
    <t>B1</t>
  </si>
  <si>
    <t>M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</si>
  <si>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</si>
  <si>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t>days</t>
  </si>
  <si>
    <t>2015-12-05</t>
  </si>
  <si>
    <t>Cnst</t>
  </si>
  <si>
    <t>Slope</t>
  </si>
  <si>
    <t>Quad</t>
  </si>
  <si>
    <t xml:space="preserve">A (ampl) = </t>
  </si>
  <si>
    <t>e (eccen)</t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</si>
  <si>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</t>
    </r>
  </si>
  <si>
    <t>years</t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</si>
  <si>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>(arg per) =</t>
    </r>
  </si>
  <si>
    <t>degrees</t>
  </si>
  <si>
    <t xml:space="preserve">To = </t>
  </si>
  <si>
    <t>HJD</t>
  </si>
  <si>
    <r>
      <t>1-e</t>
    </r>
    <r>
      <rPr>
        <vertAlign val="superscript"/>
        <sz val="10"/>
        <rFont val="Arial"/>
        <family val="2"/>
      </rPr>
      <t>2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</si>
  <si>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</si>
  <si>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e sin nu_o</t>
  </si>
  <si>
    <r>
      <t>a</t>
    </r>
    <r>
      <rPr>
        <vertAlign val="subscript"/>
        <sz val="10"/>
        <color indexed="20"/>
        <rFont val="Arial"/>
        <family val="2"/>
      </rPr>
      <t>12</t>
    </r>
    <r>
      <rPr>
        <sz val="10"/>
        <color indexed="20"/>
        <rFont val="Arial"/>
        <family val="2"/>
      </rPr>
      <t xml:space="preserve"> sin i =</t>
    </r>
  </si>
  <si>
    <t>AU</t>
  </si>
  <si>
    <t>dP/dt =</t>
  </si>
  <si>
    <t>days/year</t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</si>
  <si>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</si>
  <si>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t>cycle #</t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</si>
  <si>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</si>
  <si>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 =</t>
    </r>
  </si>
  <si>
    <t>Local time</t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</si>
  <si>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</si>
  <si>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t>rad/cycle</t>
  </si>
  <si>
    <t>BAD</t>
  </si>
  <si>
    <t>Q+S fit</t>
  </si>
  <si>
    <t>LTE Resid</t>
  </si>
  <si>
    <t>Q. resid</t>
  </si>
  <si>
    <t>Q+S resid</t>
  </si>
  <si>
    <r>
      <t>wt.diff</t>
    </r>
    <r>
      <rPr>
        <b/>
        <vertAlign val="superscript"/>
        <sz val="10"/>
        <rFont val="Arial"/>
        <family val="2"/>
      </rPr>
      <t>2</t>
    </r>
  </si>
  <si>
    <t>Q resid</t>
  </si>
  <si>
    <t xml:space="preserve"> e sin nu</t>
  </si>
  <si>
    <t>RHN 2015</t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</si>
  <si>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</si>
  <si>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t>Eccentric orbit fit is only partially successful</t>
  </si>
  <si>
    <r>
      <t>W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(arg per) =</t>
    </r>
  </si>
  <si>
    <t>radians</t>
  </si>
  <si>
    <t>1-e^2</t>
  </si>
  <si>
    <r>
      <t>Sum(wt.diff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</si>
  <si>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a12 sin I =</t>
  </si>
  <si>
    <t>km</t>
  </si>
  <si>
    <t xml:space="preserve">P3 = </t>
  </si>
  <si>
    <t xml:space="preserve">dP/dt = </t>
  </si>
  <si>
    <t>Reference</t>
  </si>
  <si>
    <t>S Resid</t>
  </si>
  <si>
    <t>Sin2 fit</t>
  </si>
  <si>
    <t>BAVM 61 </t>
  </si>
  <si>
    <t>BAVM 80 </t>
  </si>
  <si>
    <t>IBVS 5040 </t>
  </si>
  <si>
    <t>2012JAV0SO..40..975</t>
  </si>
  <si>
    <t>IBVS 5371 </t>
  </si>
  <si>
    <t>IBVS 5694 </t>
  </si>
  <si>
    <t>IBVS 5760 </t>
  </si>
  <si>
    <t>IBVS 5820 </t>
  </si>
  <si>
    <t> JAAVSO 41;122 </t>
  </si>
  <si>
    <t>2013JAVSO..41..122</t>
  </si>
  <si>
    <t>2013JAVSO..41..328</t>
  </si>
  <si>
    <t>RHN 2014</t>
  </si>
  <si>
    <t>Minima of V432 Per from the Lichtenknecker Database of the BAV</t>
  </si>
  <si>
    <t>http://www.bav-astro.de/LkDB/index.php</t>
  </si>
  <si>
    <t> VSS 9.143 </t>
  </si>
  <si>
    <t> 04.02.1957 20:52 </t>
  </si>
  <si>
    <t> -0.006 </t>
  </si>
  <si>
    <t> Häussler &amp; Busch </t>
  </si>
  <si>
    <t> 14.09.1958 00:07 </t>
  </si>
  <si>
    <t> 0.004 </t>
  </si>
  <si>
    <t> 11.10.1959 02:25 </t>
  </si>
  <si>
    <t> 0.010 </t>
  </si>
  <si>
    <t> 09.10.1962 01:19 </t>
  </si>
  <si>
    <t> 0.002 </t>
  </si>
  <si>
    <t> 22.10.1962 01:56 </t>
  </si>
  <si>
    <t> 0.006 </t>
  </si>
  <si>
    <t> 30.07.1963 01:16 </t>
  </si>
  <si>
    <t> -0.027 </t>
  </si>
  <si>
    <t> 17.09.1963 02:36 </t>
  </si>
  <si>
    <t> -0.003 </t>
  </si>
  <si>
    <t> 15.10.1963 02:12 </t>
  </si>
  <si>
    <t> 0.008 </t>
  </si>
  <si>
    <t> 20.10.1963 01:39 </t>
  </si>
  <si>
    <t> 23.10.1963 03:17 </t>
  </si>
  <si>
    <t> 0.015 </t>
  </si>
  <si>
    <t> 29.10.1963 02:05 </t>
  </si>
  <si>
    <t> 0.017 </t>
  </si>
  <si>
    <t> 22.11.1963 23:47 </t>
  </si>
  <si>
    <t> 06.12.1963 23:09 </t>
  </si>
  <si>
    <t> -0.008 </t>
  </si>
  <si>
    <t> 07.12.1963 18:40 </t>
  </si>
  <si>
    <t> 0.001 </t>
  </si>
  <si>
    <t> 09.12.1963 20:28 </t>
  </si>
  <si>
    <t> -0.014 </t>
  </si>
  <si>
    <t> 10.12.1963 00:44 </t>
  </si>
  <si>
    <t> 0.003 </t>
  </si>
  <si>
    <t> 21.12.1963 22:13 </t>
  </si>
  <si>
    <t> 04.01.1964 17:39 </t>
  </si>
  <si>
    <t> -0.013 </t>
  </si>
  <si>
    <t> 04.01.1964 22:01 </t>
  </si>
  <si>
    <t> 11.01.1964 23:52 </t>
  </si>
  <si>
    <t> 0.012 </t>
  </si>
  <si>
    <t> 15.01.1964 20:18 </t>
  </si>
  <si>
    <t> 0.005 </t>
  </si>
  <si>
    <t> 13.02.1964 18:57 </t>
  </si>
  <si>
    <t> 14.02.1964 21:41 </t>
  </si>
  <si>
    <t> AN 290.277 </t>
  </si>
  <si>
    <t> 02.10.1964 02:24 </t>
  </si>
  <si>
    <t> -0.01 </t>
  </si>
  <si>
    <t> C.Hoffmeister </t>
  </si>
  <si>
    <t> 05.10.1965 01:35 </t>
  </si>
  <si>
    <t> -0.020 </t>
  </si>
  <si>
    <t> 25.10.1965 00:57 </t>
  </si>
  <si>
    <t> 0.020 </t>
  </si>
  <si>
    <t> 25.01.1966 19:00 </t>
  </si>
  <si>
    <t> 06.11.1966 22:33 </t>
  </si>
  <si>
    <t> -0.02 </t>
  </si>
  <si>
    <t> 05.02.1967 18:44 </t>
  </si>
  <si>
    <t> -0.010 </t>
  </si>
  <si>
    <t> 06.02.1970 19:04 </t>
  </si>
  <si>
    <t> -0.012 </t>
  </si>
  <si>
    <t> MSAI 47.234 </t>
  </si>
  <si>
    <t> 03.10.1970 23:48 </t>
  </si>
  <si>
    <t> -0.024 </t>
  </si>
  <si>
    <t> Pinto &amp; Romano </t>
  </si>
  <si>
    <t> 04.10.1970 00:04 </t>
  </si>
  <si>
    <t> 25.02.1971 21:14 </t>
  </si>
  <si>
    <t> 0.026 </t>
  </si>
  <si>
    <t> 25.02.1971 21:28 </t>
  </si>
  <si>
    <t> 0.036 </t>
  </si>
  <si>
    <t> 16.11.1971 23:16 </t>
  </si>
  <si>
    <t> -0.016 </t>
  </si>
  <si>
    <t> 18.01.1972 19:40 </t>
  </si>
  <si>
    <t> -0.022 </t>
  </si>
  <si>
    <t> 15.02.1972 19:20 </t>
  </si>
  <si>
    <t> 09.04.1972 19:50 </t>
  </si>
  <si>
    <t> -0.002 </t>
  </si>
  <si>
    <t> 05.12.1972 19:35 </t>
  </si>
  <si>
    <t> -0.026 </t>
  </si>
  <si>
    <t> 03.02.1973 19:17 </t>
  </si>
  <si>
    <t> -0.000 </t>
  </si>
  <si>
    <t> BAVR 43.104 </t>
  </si>
  <si>
    <t> 03.03.1976 20:15 </t>
  </si>
  <si>
    <t> 0.016 </t>
  </si>
  <si>
    <t> M.Dahm </t>
  </si>
  <si>
    <t> 29.07.1976 01:29 </t>
  </si>
  <si>
    <t> -0.021 </t>
  </si>
  <si>
    <t> 19.10.1979 23:12 </t>
  </si>
  <si>
    <t> 0.007 </t>
  </si>
  <si>
    <t> 25.10.1982 23:19 </t>
  </si>
  <si>
    <t> 22.10.1985 00:37 </t>
  </si>
  <si>
    <t> 0.034 </t>
  </si>
  <si>
    <t> 02.10.1986 00:01 </t>
  </si>
  <si>
    <t> 0.021 </t>
  </si>
  <si>
    <t> 28.11.1986 21:31 </t>
  </si>
  <si>
    <t> 0.044 </t>
  </si>
  <si>
    <t> 13.01.1988 19:22 </t>
  </si>
  <si>
    <t> 0.055 </t>
  </si>
  <si>
    <t> 13.02.1988 20:44 </t>
  </si>
  <si>
    <t> 0.086 </t>
  </si>
  <si>
    <t> 15.02.1988 18:21 </t>
  </si>
  <si>
    <t> 0.058 </t>
  </si>
  <si>
    <t> 01.12.1989 20:35 </t>
  </si>
  <si>
    <t> 0.060 </t>
  </si>
  <si>
    <t> BBS 94 </t>
  </si>
  <si>
    <t> 01.02.1990 21:25 </t>
  </si>
  <si>
    <t> 0.042 </t>
  </si>
  <si>
    <t> H.Peter </t>
  </si>
  <si>
    <t> 06.02.1990 21:01 </t>
  </si>
  <si>
    <t> 23.02.1990 21:46 </t>
  </si>
  <si>
    <t> 0.032 </t>
  </si>
  <si>
    <t> 05.03.1990 20:31 </t>
  </si>
  <si>
    <t> 0.013 </t>
  </si>
  <si>
    <t> BBS 96 </t>
  </si>
  <si>
    <t> 25.08.1990 01:09 </t>
  </si>
  <si>
    <t> J.Vandenbroere </t>
  </si>
  <si>
    <t> 28.09.1990 22:49 </t>
  </si>
  <si>
    <t> 0.052 </t>
  </si>
  <si>
    <t> 11.10.1990 23:22 </t>
  </si>
  <si>
    <t> 0.054 </t>
  </si>
  <si>
    <t> 22.10.1990 21:21 </t>
  </si>
  <si>
    <t> 0.038 </t>
  </si>
  <si>
    <t> 24.10.1990 22:26 </t>
  </si>
  <si>
    <t> -0.007 </t>
  </si>
  <si>
    <t> BBS 98 </t>
  </si>
  <si>
    <t> 13.08.1991 02:21 </t>
  </si>
  <si>
    <t> -0.103 </t>
  </si>
  <si>
    <t> 16.08.1991 03:15 </t>
  </si>
  <si>
    <t> 19.08.1991 00:36 </t>
  </si>
  <si>
    <t> 0.037 </t>
  </si>
  <si>
    <t>IBVS 3797 </t>
  </si>
  <si>
    <t> 10.12.1991 20:58 </t>
  </si>
  <si>
    <t> 0.0692 </t>
  </si>
  <si>
    <t>G</t>
  </si>
  <si>
    <t> F.Agerer </t>
  </si>
  <si>
    <t> 11.12.1991 20:00 </t>
  </si>
  <si>
    <t> 0.0643 </t>
  </si>
  <si>
    <t> 12.12.1991 00:35 </t>
  </si>
  <si>
    <t> 0.0945 </t>
  </si>
  <si>
    <t>B;V</t>
  </si>
  <si>
    <t> 02.01.1992 20:54 </t>
  </si>
  <si>
    <t> 0.0779 </t>
  </si>
  <si>
    <t> 03.01.1992 01:37 </t>
  </si>
  <si>
    <t> 0.1133 </t>
  </si>
  <si>
    <t> 23.01.1992 22:55 </t>
  </si>
  <si>
    <t> 0.1024 </t>
  </si>
  <si>
    <t> 29.07.1992 00:16 </t>
  </si>
  <si>
    <t> 0.0361 </t>
  </si>
  <si>
    <t> 27.09.1992 23:00 </t>
  </si>
  <si>
    <t> 0.0559 </t>
  </si>
  <si>
    <t>BAVM 68 </t>
  </si>
  <si>
    <t> 07.10.1993 20:06 </t>
  </si>
  <si>
    <t> 0.0461 </t>
  </si>
  <si>
    <t> 07.10.1993 20:07 </t>
  </si>
  <si>
    <t> 0.0464 </t>
  </si>
  <si>
    <t> BBS 105 </t>
  </si>
  <si>
    <t> 18.10.1993 23:05 </t>
  </si>
  <si>
    <t> 0.078 </t>
  </si>
  <si>
    <t> 18.01.1994 22:45 </t>
  </si>
  <si>
    <t> 0.1102 </t>
  </si>
  <si>
    <t> 18.01.1994 22:48 </t>
  </si>
  <si>
    <t> 0.1121 </t>
  </si>
  <si>
    <t> 09.01.1997 15:01 </t>
  </si>
  <si>
    <t> H.Maehara </t>
  </si>
  <si>
    <t>BAVM 118 </t>
  </si>
  <si>
    <t> 26.09.1997 21:48 </t>
  </si>
  <si>
    <t> 0.0750 </t>
  </si>
  <si>
    <t> 27.09.1997 02:25 </t>
  </si>
  <si>
    <t> 0.1065 </t>
  </si>
  <si>
    <t> BBS 119 </t>
  </si>
  <si>
    <t> 16.12.1997 18:44 </t>
  </si>
  <si>
    <t> 12.10.1998 21:51 </t>
  </si>
  <si>
    <t> 0.080 </t>
  </si>
  <si>
    <t> 15.12.1998 17:46 </t>
  </si>
  <si>
    <t> 0.0879 </t>
  </si>
  <si>
    <t>?</t>
  </si>
  <si>
    <t> E.Blättler </t>
  </si>
  <si>
    <t> BRNO 32 </t>
  </si>
  <si>
    <t> 27.02.2000 19:56 </t>
  </si>
  <si>
    <t> -0.0136 </t>
  </si>
  <si>
    <t> O.Pejcha </t>
  </si>
  <si>
    <t>BAVM 152 </t>
  </si>
  <si>
    <t> 22.12.2000 19:06 </t>
  </si>
  <si>
    <t> 0.1018 </t>
  </si>
  <si>
    <t>IBVS 5056 </t>
  </si>
  <si>
    <t> 01.01.2001 18:28 </t>
  </si>
  <si>
    <t> 0.1082 </t>
  </si>
  <si>
    <t> T.Pribulla et al. </t>
  </si>
  <si>
    <t> 01.01.2001 18:30 </t>
  </si>
  <si>
    <t> 0.1097 </t>
  </si>
  <si>
    <t> 01.01.2001 18:32 </t>
  </si>
  <si>
    <t> 0.1111 </t>
  </si>
  <si>
    <t> BBS 124 </t>
  </si>
  <si>
    <t> 19.02.2001 20:00 </t>
  </si>
  <si>
    <t> 0.141 </t>
  </si>
  <si>
    <t> R.Diethelm </t>
  </si>
  <si>
    <t> BBS 126 </t>
  </si>
  <si>
    <t> 10.10.2001 21:16 </t>
  </si>
  <si>
    <t> 0.0936 </t>
  </si>
  <si>
    <t>IBVS 5341 </t>
  </si>
  <si>
    <t> 14.02.2002 18:19 </t>
  </si>
  <si>
    <t> 0.1321 </t>
  </si>
  <si>
    <t> JAAVSO 40;975 </t>
  </si>
  <si>
    <t> 17.08.2002 08:51 </t>
  </si>
  <si>
    <t> 0.1516 </t>
  </si>
  <si>
    <t> S.Dvorak </t>
  </si>
  <si>
    <t> 29.09.2002 20:59 </t>
  </si>
  <si>
    <t> 0.0914 </t>
  </si>
  <si>
    <t> 30.09.2002 01:34 </t>
  </si>
  <si>
    <t> 0.1215 </t>
  </si>
  <si>
    <t>IBVS 5399 </t>
  </si>
  <si>
    <t> 30.10.2002 22:08 </t>
  </si>
  <si>
    <t> 0.1134 </t>
  </si>
  <si>
    <t> V.Bakis et al. </t>
  </si>
  <si>
    <t> 06.11.2002 19:40 </t>
  </si>
  <si>
    <t> 0.0980 </t>
  </si>
  <si>
    <t>VSB 40 </t>
  </si>
  <si>
    <t> 09.11.2002 12:03 </t>
  </si>
  <si>
    <t> 0.0471 </t>
  </si>
  <si>
    <t> Nakajima </t>
  </si>
  <si>
    <t> 09.11.2002 16:39 </t>
  </si>
  <si>
    <t> 0.0786 </t>
  </si>
  <si>
    <t> 09.12.2002 09:42 </t>
  </si>
  <si>
    <t> 0.0481 </t>
  </si>
  <si>
    <t> 09.12.2002 14:17 </t>
  </si>
  <si>
    <t> 0.0785 </t>
  </si>
  <si>
    <t> 21.12.2002 02:15 </t>
  </si>
  <si>
    <t> 0.0026 </t>
  </si>
  <si>
    <t>IBVS 5676 </t>
  </si>
  <si>
    <t> 15.09.2003 00:42 </t>
  </si>
  <si>
    <t> 0.1145 </t>
  </si>
  <si>
    <t> L.Kotková &amp; M.Wolf </t>
  </si>
  <si>
    <t>BAVM 172 </t>
  </si>
  <si>
    <t> 20.09.2003 00:17 </t>
  </si>
  <si>
    <t> 0.1138 </t>
  </si>
  <si>
    <t>-I</t>
  </si>
  <si>
    <t> K. &amp; M. Rätz </t>
  </si>
  <si>
    <t>IBVS 5592 </t>
  </si>
  <si>
    <t> 11.10.2003 20:39 </t>
  </si>
  <si>
    <t>53029.5</t>
  </si>
  <si>
    <t> 0.0990 </t>
  </si>
  <si>
    <t> T.Krajci </t>
  </si>
  <si>
    <t>IBVS 5668 </t>
  </si>
  <si>
    <t> 15.10.2003 02:51 </t>
  </si>
  <si>
    <t>53039.5</t>
  </si>
  <si>
    <t> 0.1419 </t>
  </si>
  <si>
    <t> 28.10.2003 22:03 </t>
  </si>
  <si>
    <t>53082.5</t>
  </si>
  <si>
    <t> 0.1167 </t>
  </si>
  <si>
    <t> 29.10.2003 02:37 </t>
  </si>
  <si>
    <t>53083</t>
  </si>
  <si>
    <t> 0.1467 </t>
  </si>
  <si>
    <t>IBVS 5583 </t>
  </si>
  <si>
    <t> 05.11.2003 23:16 </t>
  </si>
  <si>
    <t>53107.5</t>
  </si>
  <si>
    <t> 0.1299 </t>
  </si>
  <si>
    <t> M.Zejda </t>
  </si>
  <si>
    <t> 06.11.2003 03:48 </t>
  </si>
  <si>
    <t>53108</t>
  </si>
  <si>
    <t> 0.1582 </t>
  </si>
  <si>
    <t> 30.11.2003 07:24 </t>
  </si>
  <si>
    <t>53183</t>
  </si>
  <si>
    <t> 0.1943 </t>
  </si>
  <si>
    <t> 07.12.2003 23:25 </t>
  </si>
  <si>
    <t>53207</t>
  </si>
  <si>
    <t> 0.1447 </t>
  </si>
  <si>
    <t> K.&amp; M. Rätz </t>
  </si>
  <si>
    <t> 17.01.2004 14:32 </t>
  </si>
  <si>
    <t>53333.5</t>
  </si>
  <si>
    <t> 0.1028 </t>
  </si>
  <si>
    <t>BAVM 173 </t>
  </si>
  <si>
    <t> 06.11.2004 23:44 </t>
  </si>
  <si>
    <t>54249</t>
  </si>
  <si>
    <t> 0.1372 </t>
  </si>
  <si>
    <t> v.Poschinger </t>
  </si>
  <si>
    <t> 07.11.2004 18:09 </t>
  </si>
  <si>
    <t>54251.5</t>
  </si>
  <si>
    <t> 0.1013 </t>
  </si>
  <si>
    <t> C.-H.Kim et al. </t>
  </si>
  <si>
    <t> 05.12.2004 17:42 </t>
  </si>
  <si>
    <t>54338.5</t>
  </si>
  <si>
    <t> 0.1103 </t>
  </si>
  <si>
    <t>VSB 44 </t>
  </si>
  <si>
    <t> 17.09.2005 16:33 </t>
  </si>
  <si>
    <t>55228</t>
  </si>
  <si>
    <t> 0.0727 </t>
  </si>
  <si>
    <t> Maehara </t>
  </si>
  <si>
    <t> 05.10.2005 21:31 </t>
  </si>
  <si>
    <t>55284.5</t>
  </si>
  <si>
    <t> 0.11412 </t>
  </si>
  <si>
    <t> L.Brát </t>
  </si>
  <si>
    <t>BAVM 178 </t>
  </si>
  <si>
    <t> 08.11.2005 19:41 </t>
  </si>
  <si>
    <t>55390</t>
  </si>
  <si>
    <t> 0.1176 </t>
  </si>
  <si>
    <t> K.&amp; M.Rätz </t>
  </si>
  <si>
    <t> 14.11.2005 13:41 </t>
  </si>
  <si>
    <t>55408</t>
  </si>
  <si>
    <t> 0.0803 </t>
  </si>
  <si>
    <t> 26.11.2005 20:03 </t>
  </si>
  <si>
    <t>55446</t>
  </si>
  <si>
    <t> 0.1279 </t>
  </si>
  <si>
    <t> 01.12.2005 01:15 </t>
  </si>
  <si>
    <t>55459</t>
  </si>
  <si>
    <t> 0.1653 </t>
  </si>
  <si>
    <t>IBVS 5746 </t>
  </si>
  <si>
    <t> 04.09.2006 22:54 </t>
  </si>
  <si>
    <t>56323.5</t>
  </si>
  <si>
    <t> 0.1161 </t>
  </si>
  <si>
    <t> S.Dogru et al. </t>
  </si>
  <si>
    <t>IBVS 5736 </t>
  </si>
  <si>
    <t> 13.09.2006 23:05 </t>
  </si>
  <si>
    <t>56351.5</t>
  </si>
  <si>
    <t> 0.1208 </t>
  </si>
  <si>
    <t> Sz.Csizmadia et al. </t>
  </si>
  <si>
    <t> 23.09.2006 22:17 </t>
  </si>
  <si>
    <t>56382.5</t>
  </si>
  <si>
    <t> 0.12031 </t>
  </si>
  <si>
    <t>IBVS 5777 </t>
  </si>
  <si>
    <t> 24.09.2006 21:16 </t>
  </si>
  <si>
    <t>56385.5</t>
  </si>
  <si>
    <t> S.Parimucha et al. </t>
  </si>
  <si>
    <t> 09.10.2006 01:40 </t>
  </si>
  <si>
    <t>56429.5</t>
  </si>
  <si>
    <t> 0.1500 </t>
  </si>
  <si>
    <t>BAVM 186 </t>
  </si>
  <si>
    <t> 23.12.2006 18:34 </t>
  </si>
  <si>
    <t>56665</t>
  </si>
  <si>
    <t>IBVS 5897 </t>
  </si>
  <si>
    <t> 16.01.2007 17:31 </t>
  </si>
  <si>
    <t>56739.5</t>
  </si>
  <si>
    <t> 0.1402 </t>
  </si>
  <si>
    <t> A.Liakos &amp; P.Niarchos </t>
  </si>
  <si>
    <t> 31.01.2007 02:30 </t>
  </si>
  <si>
    <t>56784</t>
  </si>
  <si>
    <t> 0.2071 </t>
  </si>
  <si>
    <t>m</t>
  </si>
  <si>
    <t> R.Nelson </t>
  </si>
  <si>
    <t> 02.02.2007 05:05 </t>
  </si>
  <si>
    <t>56791</t>
  </si>
  <si>
    <t> 0.0645 </t>
  </si>
  <si>
    <t> 03.02.2007 05:05 </t>
  </si>
  <si>
    <t>56794</t>
  </si>
  <si>
    <t> 0.0998 </t>
  </si>
  <si>
    <t> 26.03.2007 03:38 </t>
  </si>
  <si>
    <t>56952.5</t>
  </si>
  <si>
    <t> 0.0787 </t>
  </si>
  <si>
    <t>IBVS 5835 </t>
  </si>
  <si>
    <t> 15.10.2007 21:08 </t>
  </si>
  <si>
    <t>57586</t>
  </si>
  <si>
    <t> 0.1268 </t>
  </si>
  <si>
    <t> T.Borkovits et al. </t>
  </si>
  <si>
    <t> 14.11.2007 04:53 </t>
  </si>
  <si>
    <t>57677</t>
  </si>
  <si>
    <t> 0.1918 </t>
  </si>
  <si>
    <t>IBVS 5898 </t>
  </si>
  <si>
    <t> 29.11.2007 17:27 </t>
  </si>
  <si>
    <t>57725.5</t>
  </si>
  <si>
    <t> 0.1216 </t>
  </si>
  <si>
    <t>o</t>
  </si>
  <si>
    <t> 14.01.2008 21:57 </t>
  </si>
  <si>
    <t>57869</t>
  </si>
  <si>
    <t> 0.1719 </t>
  </si>
  <si>
    <t> 23.01.2008 22:10 </t>
  </si>
  <si>
    <t>57897</t>
  </si>
  <si>
    <t> 0.1782 </t>
  </si>
  <si>
    <t>BAVM 209 </t>
  </si>
  <si>
    <t> 17.02.2008 20:06 </t>
  </si>
  <si>
    <t>57974.5</t>
  </si>
  <si>
    <t> 0.1746 </t>
  </si>
  <si>
    <t> M.&amp; K.Rätz </t>
  </si>
  <si>
    <t>IBVS 5875 </t>
  </si>
  <si>
    <t> 19.12.2008 08:01 </t>
  </si>
  <si>
    <t>58924.5</t>
  </si>
  <si>
    <t> 0.2301 </t>
  </si>
  <si>
    <t> 26.12.2008 19:24 </t>
  </si>
  <si>
    <t>58948</t>
  </si>
  <si>
    <t> 0.1487 </t>
  </si>
  <si>
    <t>-U;-I</t>
  </si>
  <si>
    <t> 30.12.2008 20:02 </t>
  </si>
  <si>
    <t>58960</t>
  </si>
  <si>
    <t> 0.3169 </t>
  </si>
  <si>
    <t> 31.12.2008 00:36 </t>
  </si>
  <si>
    <t>58961</t>
  </si>
  <si>
    <t> 0.1857 </t>
  </si>
  <si>
    <t>IBVS 5871 </t>
  </si>
  <si>
    <t> 31.12.2008 05:16 </t>
  </si>
  <si>
    <t>58961.5</t>
  </si>
  <si>
    <t> 0.2190 </t>
  </si>
  <si>
    <t>IBVS 5938 </t>
  </si>
  <si>
    <t> 10.01.2009 04:25 </t>
  </si>
  <si>
    <t>58992.5</t>
  </si>
  <si>
    <t> 0.2167 </t>
  </si>
  <si>
    <t> 10.01.2009 18:13 </t>
  </si>
  <si>
    <t>58994</t>
  </si>
  <si>
    <t> 0.3098 </t>
  </si>
  <si>
    <t> 10.01.2009 22:50 </t>
  </si>
  <si>
    <t>58995</t>
  </si>
  <si>
    <t> 0.1802 </t>
  </si>
  <si>
    <t> 09.02.2009 01:57 </t>
  </si>
  <si>
    <t>59085.5</t>
  </si>
  <si>
    <t> 0.2127 </t>
  </si>
  <si>
    <t>IBVS 5929 </t>
  </si>
  <si>
    <t> 22.08.2009 10:02 </t>
  </si>
  <si>
    <t>59690</t>
  </si>
  <si>
    <t> 0.1928 </t>
  </si>
  <si>
    <t>IBVS 5920 </t>
  </si>
  <si>
    <t> 16.12.2009 04:11 </t>
  </si>
  <si>
    <t>60050</t>
  </si>
  <si>
    <t> 0.2030 </t>
  </si>
  <si>
    <t> 07.10.2010 21:31 </t>
  </si>
  <si>
    <t>60970</t>
  </si>
  <si>
    <t> 0.1296 </t>
  </si>
  <si>
    <t>IBVS 6044 </t>
  </si>
  <si>
    <t>IBVS 5960 </t>
  </si>
  <si>
    <t> 15.10.2010 08:55 </t>
  </si>
  <si>
    <t>60993</t>
  </si>
  <si>
    <t> 0.2095 </t>
  </si>
  <si>
    <t> 27.08.2011 00:33 </t>
  </si>
  <si>
    <t>61975</t>
  </si>
  <si>
    <t> 0.1315 </t>
  </si>
  <si>
    <t>IBVS 6011 </t>
  </si>
  <si>
    <t> 12.10.2011 09:42 </t>
  </si>
  <si>
    <t>62119</t>
  </si>
  <si>
    <t> 0.2138 </t>
  </si>
  <si>
    <t>BAVM 231 </t>
  </si>
  <si>
    <t> 14.10.2011 21:25 </t>
  </si>
  <si>
    <t>62127</t>
  </si>
  <si>
    <t> 0.1303 </t>
  </si>
  <si>
    <t> P.Frank </t>
  </si>
  <si>
    <t> 15.10.2011 02:10 </t>
  </si>
  <si>
    <t>62127.5</t>
  </si>
  <si>
    <t> 0.1671 </t>
  </si>
  <si>
    <t> 22.11.2011 00:47 </t>
  </si>
  <si>
    <t>62245.5</t>
  </si>
  <si>
    <t> 0.1708 </t>
  </si>
  <si>
    <t>-Ir</t>
  </si>
  <si>
    <t> 11.09.2012 23:43 </t>
  </si>
  <si>
    <t>63163</t>
  </si>
  <si>
    <t> 0.1340 </t>
  </si>
  <si>
    <t>BAVM 232 </t>
  </si>
  <si>
    <t> 09.10.2012 23:17 </t>
  </si>
  <si>
    <t>63250</t>
  </si>
  <si>
    <t> 0.1444 </t>
  </si>
  <si>
    <t> K. &amp; M.Rätz </t>
  </si>
  <si>
    <t> 22.10.2012 01:05 </t>
  </si>
  <si>
    <t>63287.5</t>
  </si>
  <si>
    <t> 0.1623 </t>
  </si>
  <si>
    <t> JAAVSO 41;328 </t>
  </si>
  <si>
    <t> 23.12.2012 03:22 </t>
  </si>
  <si>
    <t>63480</t>
  </si>
  <si>
    <t> 0.3652 </t>
  </si>
  <si>
    <t> G.Samolyk </t>
  </si>
  <si>
    <t> 0.3657 </t>
  </si>
  <si>
    <t> N.Simmons </t>
  </si>
  <si>
    <t>IBVS 6063 </t>
  </si>
  <si>
    <t> 05.01.2013 04:10 </t>
  </si>
  <si>
    <t>63521</t>
  </si>
  <si>
    <t> 0.2163 </t>
  </si>
  <si>
    <t> 18.08.2013 08:46 </t>
  </si>
  <si>
    <t>64221</t>
  </si>
  <si>
    <t> 0.3460 </t>
  </si>
  <si>
    <t>OEJV 0160 </t>
  </si>
  <si>
    <t> 14.09.2013 23:07 </t>
  </si>
  <si>
    <t>64307</t>
  </si>
  <si>
    <t> 0.29386 </t>
  </si>
  <si>
    <t> M.Magris </t>
  </si>
  <si>
    <t> 08.10.2006 07:14 </t>
  </si>
  <si>
    <t>56427</t>
  </si>
  <si>
    <t> 0.186 </t>
  </si>
  <si>
    <t> 31.01.2007 07:06 </t>
  </si>
  <si>
    <t>56785</t>
  </si>
  <si>
    <t> 0.0771 </t>
  </si>
  <si>
    <t> 28.11.2008 15:18 </t>
  </si>
  <si>
    <t>58860</t>
  </si>
  <si>
    <t> 0.2710 </t>
  </si>
  <si>
    <t> H.Itoh </t>
  </si>
  <si>
    <t> 09.08.2009 00:01 </t>
  </si>
  <si>
    <t>59648</t>
  </si>
  <si>
    <t> 0.2790 </t>
  </si>
  <si>
    <t> 01.09.2009 22:59 </t>
  </si>
  <si>
    <t>59723</t>
  </si>
  <si>
    <t> 0.1222 </t>
  </si>
  <si>
    <t> 20.09.2009 22:22 </t>
  </si>
  <si>
    <t>59782</t>
  </si>
  <si>
    <t> 0.1271 </t>
  </si>
  <si>
    <t> 03.11.2009 15:05 </t>
  </si>
  <si>
    <t>59918</t>
  </si>
  <si>
    <t> 0.0972 </t>
  </si>
  <si>
    <t> K.Shiokawa </t>
  </si>
  <si>
    <t> 05.11.2009 17:42 </t>
  </si>
  <si>
    <t>59924</t>
  </si>
  <si>
    <t> 0.2769 </t>
  </si>
  <si>
    <t> 19.11.2009 22:03 </t>
  </si>
  <si>
    <t>59968.5</t>
  </si>
  <si>
    <t> 0.1508 </t>
  </si>
  <si>
    <t> 20.11.2009 02:41 </t>
  </si>
  <si>
    <t>59969</t>
  </si>
  <si>
    <t> 0.1832 </t>
  </si>
  <si>
    <t> 15.01.2010 20:11 </t>
  </si>
  <si>
    <t>60145.5</t>
  </si>
  <si>
    <t> 0.1647 </t>
  </si>
  <si>
    <t> 25.12.2010 11:19 </t>
  </si>
  <si>
    <t>61214.5</t>
  </si>
  <si>
    <t> 0.0937 </t>
  </si>
  <si>
    <t> 16.11.2011 15:59 </t>
  </si>
  <si>
    <t>62229</t>
  </si>
  <si>
    <t> 0.1088 </t>
  </si>
  <si>
    <t> 28.11.2011 17:49 </t>
  </si>
  <si>
    <t>62266.5</t>
  </si>
  <si>
    <t> 0.1281 </t>
  </si>
  <si>
    <t> 28.11.2011 22:22 </t>
  </si>
  <si>
    <t>62267</t>
  </si>
  <si>
    <t> 0.1572 </t>
  </si>
  <si>
    <t> 28.10.2012 04:15 </t>
  </si>
  <si>
    <t>63306.5</t>
  </si>
  <si>
    <t> 0.1854 </t>
  </si>
  <si>
    <t> R.Poklar </t>
  </si>
  <si>
    <t> 18.11.2012 10:50 </t>
  </si>
  <si>
    <t>63372.5</t>
  </si>
  <si>
    <t> 0.2394 </t>
  </si>
  <si>
    <t>cG</t>
  </si>
  <si>
    <t> K.Hirosawa </t>
  </si>
  <si>
    <t> 19.11.2012 14:25 </t>
  </si>
  <si>
    <t>63376</t>
  </si>
  <si>
    <t> 0.2637 </t>
  </si>
  <si>
    <t> 19.11.2012 19:01 </t>
  </si>
  <si>
    <t>63376.5</t>
  </si>
  <si>
    <t> 0.2944 </t>
  </si>
  <si>
    <t> 27.09.2013 14:42 </t>
  </si>
  <si>
    <t>64346.5</t>
  </si>
  <si>
    <t> 0.2434 </t>
  </si>
  <si>
    <t> 27.09.2013 19:19 </t>
  </si>
  <si>
    <t>64347</t>
  </si>
  <si>
    <t> 0.2749 </t>
  </si>
  <si>
    <t> 0.0691 </t>
  </si>
  <si>
    <t> 0.0639 </t>
  </si>
  <si>
    <t> 0.0778 </t>
  </si>
  <si>
    <t> 03.01.1992 01:36 </t>
  </si>
  <si>
    <t> 0.1127 </t>
  </si>
  <si>
    <t> 0.0360 </t>
  </si>
  <si>
    <t> 0.0556 </t>
  </si>
  <si>
    <t> 11.10.1994 00:14 </t>
  </si>
  <si>
    <t> 0.0811 </t>
  </si>
  <si>
    <t> 11.10.1994 00:15 </t>
  </si>
  <si>
    <t> 0.0819 </t>
  </si>
  <si>
    <t> 11.12.2000 07:20 </t>
  </si>
  <si>
    <t> 0.0250 </t>
  </si>
  <si>
    <t> R.H.Nelson </t>
  </si>
  <si>
    <t> 30.08.2002 09:37 </t>
  </si>
  <si>
    <t> 0.1620 </t>
  </si>
  <si>
    <t> 03.10.2002 07:45 </t>
  </si>
  <si>
    <t> 0.1646 </t>
  </si>
  <si>
    <t> 11.11.2005 12:05 </t>
  </si>
  <si>
    <t>55398.5</t>
  </si>
  <si>
    <t> 0.0684 </t>
  </si>
  <si>
    <t> 18.11.2005 18:52 </t>
  </si>
  <si>
    <t>55421</t>
  </si>
  <si>
    <t> 0.1166 </t>
  </si>
  <si>
    <t> 10.01.1997 14:06 </t>
  </si>
  <si>
    <t> 19.12.1998 13:50 </t>
  </si>
  <si>
    <t> 0.066 </t>
  </si>
  <si>
    <t> 09.09.2000 22:35 </t>
  </si>
  <si>
    <t> 0.096 </t>
  </si>
  <si>
    <t> J.Zahajský </t>
  </si>
  <si>
    <t>O-C Gateway</t>
  </si>
  <si>
    <t>http://var.astro.cz/ocgate/ocgate.php?star=v432+per&amp;submit=Submit&amp;lang=en</t>
  </si>
  <si>
    <t>Dahm Michael</t>
  </si>
  <si>
    <t>D,0000,,,BAVR 1994/3,</t>
  </si>
  <si>
    <t>D,0000,D,Lich,BAVR 43.104,</t>
  </si>
  <si>
    <t>Vandenbroere Jac</t>
  </si>
  <si>
    <t>B,0096,B,0096,,</t>
  </si>
  <si>
    <t>,,D,Lich,BAVR 43.104,</t>
  </si>
  <si>
    <t>B,0098,B,0098,,</t>
  </si>
  <si>
    <t>Agerer Franz</t>
  </si>
  <si>
    <t>I,3797,I,3797,,</t>
  </si>
  <si>
    <t>D,0068,D,0068,,</t>
  </si>
  <si>
    <t>B,0105,B,0105,,</t>
  </si>
  <si>
    <t>D,0068,D,Lich,,</t>
  </si>
  <si>
    <t>D,0080,I,4222,,</t>
  </si>
  <si>
    <t>J,0047,,,,</t>
  </si>
  <si>
    <t>J,0023,,,,20L</t>
  </si>
  <si>
    <t>D,0118,I,4712,,</t>
  </si>
  <si>
    <t>B,0119,B,0119,,</t>
  </si>
  <si>
    <t>Yang</t>
  </si>
  <si>
    <t>BV</t>
  </si>
  <si>
    <t>,,,,,</t>
  </si>
  <si>
    <t>Blaettler Ernst</t>
  </si>
  <si>
    <t>J,0047,J,0033,,</t>
  </si>
  <si>
    <t>Pejcha O</t>
  </si>
  <si>
    <t>C,0032,,,,RL250</t>
  </si>
  <si>
    <t>Zahajsky J</t>
  </si>
  <si>
    <t>C,0034,E,0074,,RL203</t>
  </si>
  <si>
    <t>Nelson Robert</t>
  </si>
  <si>
    <t>I,5040,I,5040,,</t>
  </si>
  <si>
    <t>D,0152,I,5296,,EMI 9781A</t>
  </si>
  <si>
    <t>Pribulla Theodor</t>
  </si>
  <si>
    <t>I,5056,,,,60cm, Skal.P</t>
  </si>
  <si>
    <t>Diethelm Roger</t>
  </si>
  <si>
    <t>B,0124,B,0124,,</t>
  </si>
  <si>
    <t>B,0126,B,0126,,</t>
  </si>
  <si>
    <t>UBV</t>
  </si>
  <si>
    <t>I,5341,,,,Stara Lesna</t>
  </si>
  <si>
    <t>I,5371,,,,</t>
  </si>
  <si>
    <t>Bakis Volkan</t>
  </si>
  <si>
    <t>I,5399,,,,</t>
  </si>
  <si>
    <t>Nakajima Kazuhir</t>
  </si>
  <si>
    <t>W,0742,J,0040,,</t>
  </si>
  <si>
    <t>W,0792,J,0040,,</t>
  </si>
  <si>
    <t>Kotkova Lenka</t>
  </si>
  <si>
    <t>I,5676,,,,</t>
  </si>
  <si>
    <t>Raetz Manfred</t>
  </si>
  <si>
    <t>D,0172,I,5643,,</t>
  </si>
  <si>
    <t>I,5464,,,,</t>
  </si>
  <si>
    <t>Krajci T</t>
  </si>
  <si>
    <t>I,5592,,,,</t>
  </si>
  <si>
    <t>VRI</t>
  </si>
  <si>
    <t>I,5668,,,,G1</t>
  </si>
  <si>
    <t>VR</t>
  </si>
  <si>
    <t>Zejda Miloslav</t>
  </si>
  <si>
    <t>I,5583,,,,RL400</t>
  </si>
  <si>
    <t>Poschinger Konst</t>
  </si>
  <si>
    <t>D,0173,I,5657,,</t>
  </si>
  <si>
    <t>Kim Chun-Hwey</t>
  </si>
  <si>
    <t>I,5694,,,,</t>
  </si>
  <si>
    <t>Maehara Hiroyuk</t>
  </si>
  <si>
    <t>J,0044,,,,20L+ST-7E</t>
  </si>
  <si>
    <t>D,0178,I,5731,,</t>
  </si>
  <si>
    <t>Dogru S S</t>
  </si>
  <si>
    <t>I,5746,,,,UG301</t>
  </si>
  <si>
    <t>Ciszmadia S</t>
  </si>
  <si>
    <t>I,5736,,,,Pi100</t>
  </si>
  <si>
    <t>Parimucha Stefan</t>
  </si>
  <si>
    <t>I,5777,,,,26cmNewton</t>
  </si>
  <si>
    <t>I,5760,,,,</t>
  </si>
  <si>
    <t>Raetz M</t>
  </si>
  <si>
    <t>D,0186,I,5802,,ST-6</t>
  </si>
  <si>
    <t>Liakos A</t>
  </si>
  <si>
    <t>I,5897,,,,</t>
  </si>
  <si>
    <t>I,5820,,,,ST-7</t>
  </si>
  <si>
    <t>Csizmadia Szilar</t>
  </si>
  <si>
    <t>I,5835,,,,IAO40</t>
  </si>
  <si>
    <t>Parimucha S</t>
  </si>
  <si>
    <t>I,5898,,,,256mm Newton</t>
  </si>
  <si>
    <t>Baludansky D</t>
  </si>
  <si>
    <t>I,5898,,,,400mm Cas</t>
  </si>
  <si>
    <t>D,0209,I,5918,,ST-8E</t>
  </si>
  <si>
    <t>Itoh Hiroshi</t>
  </si>
  <si>
    <t>J,0048,,,,30SC+DSI-Pro</t>
  </si>
  <si>
    <t>I,5875,,,,ST-7XME</t>
  </si>
  <si>
    <t>D,0209,I,5918,,ST-6</t>
  </si>
  <si>
    <t>D,0209,I,5918,,Sig 1603</t>
  </si>
  <si>
    <t>I,5871,,,,</t>
  </si>
  <si>
    <t>Dworak Shawn</t>
  </si>
  <si>
    <t>I,5938,,,,</t>
  </si>
  <si>
    <t>I,5980,,,,265mm+MeadeD</t>
  </si>
  <si>
    <t>I,5929,,,,ST-7XME</t>
  </si>
  <si>
    <t>Shiokawa Kazuhik</t>
  </si>
  <si>
    <t>J,0050,,,,35SC+ST-9E</t>
  </si>
  <si>
    <t>D,0212,I,5941,,Sigma 1603</t>
  </si>
  <si>
    <t>I,5920,,,,</t>
  </si>
  <si>
    <t>I,5980,I,6044,,lens+StarLig</t>
  </si>
  <si>
    <t>I,5960,,,,</t>
  </si>
  <si>
    <t>J,0051,,,,30SC+DSI-Pro</t>
  </si>
  <si>
    <t>I,6044,,,,K1-M</t>
  </si>
  <si>
    <t>I,6011,,,,Astrokolchoz</t>
  </si>
  <si>
    <t>Frank Peter</t>
  </si>
  <si>
    <t>D,0231,I,6070,,EOS 450D</t>
  </si>
  <si>
    <t>J,0053,,,,30SC+DSI-Pro</t>
  </si>
  <si>
    <t>D,0231,I,6070,,G2</t>
  </si>
  <si>
    <t>D,0225,I,6026,,Sigma 1603</t>
  </si>
  <si>
    <t>I,6044,,,,K1-G</t>
  </si>
  <si>
    <t>D,0232,I,6084,,G2-1600</t>
  </si>
  <si>
    <t>Hirosawa Kenji</t>
  </si>
  <si>
    <t>J,0055,,,,13R+CANON-EO</t>
  </si>
  <si>
    <t>J,0055,,,,30SC+ST-9XE</t>
  </si>
  <si>
    <t>Samolyk G</t>
  </si>
  <si>
    <t>A,0042,,,JAAVSO 42,</t>
  </si>
  <si>
    <t>Simmons N</t>
  </si>
  <si>
    <t>I,6063,,,,</t>
  </si>
  <si>
    <t>J,0056,,,,35SC+ST-9E</t>
  </si>
  <si>
    <t>Haeussler Klaus</t>
  </si>
  <si>
    <t>,,0,GCVS,VSS 9.143,</t>
  </si>
  <si>
    <t>,,D,Lich,VSS 9.143,</t>
  </si>
  <si>
    <t>Hoffmeister C</t>
  </si>
  <si>
    <t>,,D,Lich,AN 290.277,</t>
  </si>
  <si>
    <t>,,D,Lich,MSAI 47.234,</t>
  </si>
  <si>
    <t>I,3797,I,3797,VSS 9.143,</t>
  </si>
  <si>
    <t>0,home,,,,Rotse</t>
  </si>
  <si>
    <t>,,,,AJ 147.130,</t>
  </si>
  <si>
    <t>C,0034,E,0074,,RL200</t>
  </si>
  <si>
    <t>C,0034,E,0074,,RL200 + ST8</t>
  </si>
  <si>
    <t>C,0038,E,0160,,25cm+MX716</t>
  </si>
  <si>
    <t>Yang, Y. &amp; Liu, Q., 2002, AJ, 123, 443</t>
  </si>
  <si>
    <t xml:space="preserve"> Busch et al. 1979</t>
  </si>
  <si>
    <t xml:space="preserve"> Hoffeister 1968b</t>
  </si>
  <si>
    <t xml:space="preserve"> Pinto &amp; Romano 1976</t>
  </si>
  <si>
    <t xml:space="preserve"> Diethelm 1990</t>
  </si>
  <si>
    <t xml:space="preserve"> Diethelm 1991</t>
  </si>
  <si>
    <t xml:space="preserve"> Agerer 1992</t>
  </si>
  <si>
    <t xml:space="preserve"> Agerer &amp; Hubscher 1995</t>
  </si>
  <si>
    <t xml:space="preserve"> Agerer et al. 1999</t>
  </si>
  <si>
    <t xml:space="preserve"> this paper</t>
  </si>
  <si>
    <t>Nelson 2001</t>
  </si>
  <si>
    <t>_x0003_31674</t>
  </si>
  <si>
    <t>0.055 0.029</t>
  </si>
  <si>
    <t xml:space="preserve"> Pribulla et al. 2001</t>
  </si>
  <si>
    <t>_x0003_30651</t>
  </si>
  <si>
    <t>0.026 0.005</t>
  </si>
  <si>
    <t>_x0003_27797</t>
  </si>
  <si>
    <t>0.017 0.010</t>
  </si>
  <si>
    <t>_x0003_27763</t>
  </si>
  <si>
    <t>0.010 0.004</t>
  </si>
  <si>
    <t>_x0003_27030</t>
  </si>
  <si>
    <t>0.017 0.014</t>
  </si>
  <si>
    <t>_x0003_26902</t>
  </si>
  <si>
    <t>0.009 0.007</t>
  </si>
  <si>
    <t>_x0003_26829</t>
  </si>
  <si>
    <t>0.011 0.009</t>
  </si>
  <si>
    <t>_x0003_26816</t>
  </si>
  <si>
    <t>0.005 0.003</t>
  </si>
  <si>
    <t>_x0003_26808</t>
  </si>
  <si>
    <t>0.006 0.004</t>
  </si>
  <si>
    <t>_x0003_26792</t>
  </si>
  <si>
    <t>.5 0.015 0.0</t>
  </si>
  <si>
    <t>_x0003_26727</t>
  </si>
  <si>
    <t>.5 0.004 0.0</t>
  </si>
  <si>
    <t>_x0003_26691</t>
  </si>
  <si>
    <t>_x0003_0.013 _x0003_0.0</t>
  </si>
  <si>
    <t>_x0003_26689</t>
  </si>
  <si>
    <t>.5 0.034 0.0</t>
  </si>
  <si>
    <t>_x0003_26683</t>
  </si>
  <si>
    <t>.5 0.000 _x0003_0.</t>
  </si>
  <si>
    <t>_x0003_26652</t>
  </si>
  <si>
    <t>_x0003_0.001 _x0003_0.0</t>
  </si>
  <si>
    <t>_x0003_26616</t>
  </si>
  <si>
    <t>0.010 0.009</t>
  </si>
  <si>
    <t>_x0003_26615</t>
  </si>
  <si>
    <t>_x0003_26597</t>
  </si>
  <si>
    <t>_x0003_0.014 _x0003_0.0</t>
  </si>
  <si>
    <t>_x0003_26587</t>
  </si>
  <si>
    <t>0.004 0.003</t>
  </si>
  <si>
    <t>_x0003_26511</t>
  </si>
  <si>
    <t>.5 0.008 0.0</t>
  </si>
  <si>
    <t>_x0003_26508</t>
  </si>
  <si>
    <t>.5 _x0003_0.028 _x0003_0</t>
  </si>
  <si>
    <t>_x0003_25908</t>
  </si>
  <si>
    <t>_x0003_0.01 _x0003_0.00</t>
  </si>
  <si>
    <t>_x0003_24948</t>
  </si>
  <si>
    <t>_x0003_0.019 _x0003_0.0</t>
  </si>
  <si>
    <t>_x0003_24896</t>
  </si>
  <si>
    <t>0.023 0.031</t>
  </si>
  <si>
    <t>_x0003_24654</t>
  </si>
  <si>
    <t>0.014 0.023</t>
  </si>
  <si>
    <t>_x0003_23910</t>
  </si>
  <si>
    <t>_x0003_0.020 _x0003_0.0</t>
  </si>
  <si>
    <t>_x0003_23673</t>
  </si>
  <si>
    <t>_x0003_0.023 _x0003_0.0</t>
  </si>
  <si>
    <t>_x0003_20811</t>
  </si>
  <si>
    <t>_x0003_0.039 _x0003_0.0</t>
  </si>
  <si>
    <t>_x0003_20187</t>
  </si>
  <si>
    <t>_x0003_0.027 0.00</t>
  </si>
  <si>
    <t>_x0003_0.016 0.00</t>
  </si>
  <si>
    <t>_x0003_19809</t>
  </si>
  <si>
    <t>_x0003_0.024 0.00</t>
  </si>
  <si>
    <t>_x0003_19120</t>
  </si>
  <si>
    <t>_x0003_18956</t>
  </si>
  <si>
    <t>_x0003_0.052 _x0003_0.0</t>
  </si>
  <si>
    <t>_x0003_18883</t>
  </si>
  <si>
    <t>_x0003_0.047 _x0003_0.0</t>
  </si>
  <si>
    <t>_x0003_18742</t>
  </si>
  <si>
    <t>_x0003_0.073 _x0003_0.0</t>
  </si>
  <si>
    <t>_x0003_18116</t>
  </si>
  <si>
    <t>_x0003_0.035 0.00</t>
  </si>
  <si>
    <t>_x0003_17959</t>
  </si>
  <si>
    <t>.5 _x0003_0.035 0.</t>
  </si>
  <si>
    <t>_x0003_1233.</t>
  </si>
  <si>
    <t>5 _x0003_0.015 _x0003_0.</t>
  </si>
  <si>
    <t>_x0003_1142.</t>
  </si>
  <si>
    <t>5 0.007 0.01</t>
  </si>
  <si>
    <t>_x0003_1108.</t>
  </si>
  <si>
    <t>5 _x0003_0.002 0.0</t>
  </si>
  <si>
    <t>_x0003_312.5</t>
  </si>
  <si>
    <t>0.008 0.008</t>
  </si>
  <si>
    <t>_x0003_304.5</t>
  </si>
  <si>
    <t>_x0003_0.021 _x0003_0.0</t>
  </si>
  <si>
    <t>_x0003_297 _x0003_</t>
  </si>
  <si>
    <t>0.007 _x0003_0.006</t>
  </si>
  <si>
    <t>0 0 _x0003_0</t>
  </si>
  <si>
    <t>.0008 6</t>
  </si>
  <si>
    <t>2.5 0.</t>
  </si>
  <si>
    <t>0009 0.0004</t>
  </si>
  <si>
    <t>3 0.00</t>
  </si>
  <si>
    <t>05 _x0003_0.0000 6</t>
  </si>
  <si>
    <t>60 _x0003_0.</t>
  </si>
  <si>
    <t>0016 _x0003_0.0023</t>
  </si>
  <si>
    <t>60.5 0</t>
  </si>
  <si>
    <t>.0023 0.0017</t>
  </si>
  <si>
    <t>115 0.</t>
  </si>
  <si>
    <t>0004 _x0003_0.0005</t>
  </si>
  <si>
    <t>603 0.</t>
  </si>
  <si>
    <t>0022 _x0003_0.0002</t>
  </si>
  <si>
    <t>762 0.</t>
  </si>
  <si>
    <t>0031 0.0002</t>
  </si>
  <si>
    <t>0.0106 0.00</t>
  </si>
  <si>
    <t>5523 0</t>
  </si>
  <si>
    <t>.0195 0.0021</t>
  </si>
  <si>
    <t>0.0202 0.00</t>
  </si>
  <si>
    <t>0.0223 0.00</t>
  </si>
  <si>
    <t>5770 0</t>
  </si>
  <si>
    <t>.0218 0.0036</t>
  </si>
  <si>
    <t>8579 0</t>
  </si>
  <si>
    <t>.0249 _x0003_0.002</t>
  </si>
  <si>
    <t>8635 0</t>
  </si>
  <si>
    <t>.0259 _x0003_0.001</t>
  </si>
  <si>
    <t>RHN 2021</t>
  </si>
  <si>
    <t>JAVSO 49, 108</t>
  </si>
  <si>
    <t>JBAV, 63</t>
  </si>
  <si>
    <t>JAVSO, 50, 133</t>
  </si>
  <si>
    <t>JAAVSO 51, 2023</t>
  </si>
  <si>
    <t>JAAVSO 51, 134</t>
  </si>
  <si>
    <t>OEJV 226</t>
  </si>
  <si>
    <t>JAAVSO52#1</t>
  </si>
  <si>
    <t>Next ToM-P</t>
  </si>
  <si>
    <t>Next ToM-S</t>
  </si>
  <si>
    <t>11.00-11.70</t>
  </si>
  <si>
    <t xml:space="preserve">Mag p </t>
  </si>
  <si>
    <t>EW/KW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</si>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</sst>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\$#,##0_);&quot;($&quot;#,##0\)"/>
    <numFmt numFmtId="165" formatCode="m/d/yyyy\ h:mm"/>
    <numFmt numFmtId="166" formatCode="m/d/yyyy"/>
    <numFmt numFmtId="167" formatCode="0.0000"/>
    <numFmt numFmtId="168" formatCode="mm/dd/yy\ hh:mm\ AM/PM"/>
    <numFmt numFmtId="169" formatCode="0.000E+00"/>
    <numFmt numFmtId="170" formatCode="dd/mm/yyyy"/>
    <numFmt numFmtId="171" formatCode="0.00000"/>
  </numFmts>
  <fonts count="46"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60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48"/>
      <name val="Arial"/>
      <family val="2"/>
    </font>
    <font>
      <sz val="12"/>
      <color indexed="62"/>
      <name val="Arial"/>
      <family val="2"/>
    </font>
    <font>
      <sz val="12"/>
      <color indexed="60"/>
      <name val="Arial"/>
      <family val="2"/>
    </font>
    <font>
      <sz val="12"/>
      <color indexed="59"/>
      <name val="Arial"/>
      <family val="2"/>
    </font>
    <font>
      <b/>
      <sz val="12"/>
      <color indexed="63"/>
      <name val="Arial"/>
      <family val="2"/>
    </font>
    <font>
      <b/>
      <sz val="18"/>
      <color indexed="48"/>
      <name val="Cambria"/>
      <family val="2"/>
    </font>
    <font>
      <sz val="12"/>
      <color indexed="10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trike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4"/>
      <name val="Arial"/>
      <family val="2"/>
    </font>
    <font>
      <sz val="9"/>
      <color indexed="8"/>
      <name val="CourierNewPSMT"/>
      <family val="3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b/>
      <sz val="10"/>
      <color indexed="17"/>
      <name val="Arial"/>
      <family val="2"/>
    </font>
    <font>
      <vertAlign val="subscript"/>
      <sz val="10"/>
      <name val="Arial"/>
      <family val="2"/>
    </font>
    <font>
      <vertAlign val="superscript"/>
      <sz val="10"/>
      <name val="Arial"/>
      <family val="2"/>
    </font>
    <font>
      <vertAlign val="subscript"/>
      <sz val="10"/>
      <color indexed="20"/>
      <name val="Arial"/>
      <family val="2"/>
    </font>
    <font>
      <b/>
      <sz val="10"/>
      <color indexed="16"/>
      <name val="Arial"/>
      <family val="2"/>
    </font>
    <font>
      <sz val="10"/>
      <color indexed="13"/>
      <name val="Arial"/>
      <family val="2"/>
    </font>
    <font>
      <b/>
      <vertAlign val="superscript"/>
      <sz val="10"/>
      <name val="Arial"/>
      <family val="2"/>
    </font>
    <font>
      <b/>
      <sz val="10"/>
      <color indexed="13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44"/>
      </patternFill>
    </fill>
    <fill>
      <patternFill patternType="solid">
        <fgColor indexed="45"/>
        <bgColor indexed="4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41"/>
        <bgColor indexed="44"/>
      </patternFill>
    </fill>
    <fill>
      <patternFill patternType="solid">
        <fgColor indexed="27"/>
        <bgColor indexed="4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19"/>
        <bgColor indexed="55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0"/>
        <bgColor indexed="25"/>
      </patternFill>
    </fill>
    <fill>
      <patternFill patternType="solid">
        <fgColor indexed="62"/>
        <bgColor indexed="48"/>
      </patternFill>
    </fill>
    <fill>
      <patternFill patternType="solid">
        <fgColor indexed="10"/>
        <bgColor indexed="16"/>
      </patternFill>
    </fill>
    <fill>
      <patternFill patternType="solid">
        <fgColor indexed="54"/>
        <bgColor indexed="63"/>
      </patternFill>
    </fill>
    <fill>
      <patternFill patternType="solid">
        <fgColor indexed="25"/>
        <bgColor indexed="60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43"/>
      </patternFill>
    </fill>
    <fill>
      <patternFill patternType="solid">
        <fgColor indexed="9"/>
        <bgColor indexed="26"/>
      </patternFill>
    </fill>
    <fill>
      <patternFill patternType="solid">
        <fgColor indexed="63"/>
        <bgColor indexed="54"/>
      </patternFill>
    </fill>
    <fill>
      <patternFill patternType="solid">
        <fgColor theme="8" tint="0.59999389629810485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6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/>
      <diagonal/>
    </border>
    <border>
      <left style="thin">
        <color indexed="31"/>
      </left>
      <right/>
      <top style="thin">
        <color indexed="31"/>
      </top>
      <bottom style="thin">
        <color indexed="31"/>
      </bottom>
      <diagonal/>
    </border>
    <border>
      <left style="medium">
        <color indexed="8"/>
      </left>
      <right style="thin">
        <color indexed="31"/>
      </right>
      <top style="medium">
        <color indexed="8"/>
      </top>
      <bottom style="medium">
        <color indexed="8"/>
      </bottom>
      <diagonal/>
    </border>
    <border>
      <left style="thin">
        <color indexed="3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31"/>
      </right>
      <top style="thin">
        <color indexed="31"/>
      </top>
      <bottom style="thin">
        <color indexed="31"/>
      </bottom>
      <diagonal/>
    </border>
    <border>
      <left/>
      <right/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medium">
        <color indexed="8"/>
      </bottom>
      <diagonal/>
    </border>
    <border>
      <left style="thin">
        <color indexed="31"/>
      </left>
      <right/>
      <top style="thin">
        <color indexed="31"/>
      </top>
      <bottom/>
      <diagonal/>
    </border>
    <border>
      <left style="thin">
        <color indexed="31"/>
      </left>
      <right style="thin">
        <color indexed="31"/>
      </right>
      <top/>
      <bottom style="thin">
        <color indexed="31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31"/>
      </left>
      <right style="thin">
        <color indexed="31"/>
      </right>
      <top/>
      <bottom/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1">
    <xf numFmtId="0" fontId="0" fillId="0" borderId="0">
      <alignment vertical="top"/>
    </xf>
    <xf numFmtId="0" fontId="1" fillId="2" borderId="0" applyNumberFormat="0" applyBorder="0" applyProtection="0">
      <alignment vertical="top"/>
    </xf>
    <xf numFmtId="0" fontId="1" fillId="3" borderId="0" applyNumberFormat="0" applyBorder="0" applyProtection="0">
      <alignment vertical="top"/>
    </xf>
    <xf numFmtId="0" fontId="1" fillId="4" borderId="0" applyNumberFormat="0" applyBorder="0" applyProtection="0">
      <alignment vertical="top"/>
    </xf>
    <xf numFmtId="0" fontId="1" fillId="5" borderId="0" applyNumberFormat="0" applyBorder="0" applyProtection="0">
      <alignment vertical="top"/>
    </xf>
    <xf numFmtId="0" fontId="1" fillId="6" borderId="0" applyNumberFormat="0" applyBorder="0" applyProtection="0">
      <alignment vertical="top"/>
    </xf>
    <xf numFmtId="0" fontId="1" fillId="7" borderId="0" applyNumberFormat="0" applyBorder="0" applyProtection="0">
      <alignment vertical="top"/>
    </xf>
    <xf numFmtId="0" fontId="1" fillId="8" borderId="0" applyNumberFormat="0" applyBorder="0" applyProtection="0">
      <alignment vertical="top"/>
    </xf>
    <xf numFmtId="0" fontId="1" fillId="9" borderId="0" applyNumberFormat="0" applyBorder="0" applyProtection="0">
      <alignment vertical="top"/>
    </xf>
    <xf numFmtId="0" fontId="1" fillId="10" borderId="0" applyNumberFormat="0" applyBorder="0" applyProtection="0">
      <alignment vertical="top"/>
    </xf>
    <xf numFmtId="0" fontId="1" fillId="5" borderId="0" applyNumberFormat="0" applyBorder="0" applyProtection="0">
      <alignment vertical="top"/>
    </xf>
    <xf numFmtId="0" fontId="1" fillId="8" borderId="0" applyNumberFormat="0" applyBorder="0" applyProtection="0">
      <alignment vertical="top"/>
    </xf>
    <xf numFmtId="0" fontId="1" fillId="11" borderId="0" applyNumberFormat="0" applyBorder="0" applyProtection="0">
      <alignment vertical="top"/>
    </xf>
    <xf numFmtId="0" fontId="2" fillId="12" borderId="0" applyNumberFormat="0" applyBorder="0" applyProtection="0">
      <alignment vertical="top"/>
    </xf>
    <xf numFmtId="0" fontId="2" fillId="9" borderId="0" applyNumberFormat="0" applyBorder="0" applyProtection="0">
      <alignment vertical="top"/>
    </xf>
    <xf numFmtId="0" fontId="2" fillId="10" borderId="0" applyNumberFormat="0" applyBorder="0" applyProtection="0">
      <alignment vertical="top"/>
    </xf>
    <xf numFmtId="0" fontId="2" fillId="13" borderId="0" applyNumberFormat="0" applyBorder="0" applyProtection="0">
      <alignment vertical="top"/>
    </xf>
    <xf numFmtId="0" fontId="2" fillId="14" borderId="0" applyNumberFormat="0" applyBorder="0" applyProtection="0">
      <alignment vertical="top"/>
    </xf>
    <xf numFmtId="0" fontId="2" fillId="15" borderId="0" applyNumberFormat="0" applyBorder="0" applyProtection="0">
      <alignment vertical="top"/>
    </xf>
    <xf numFmtId="0" fontId="2" fillId="16" borderId="0" applyNumberFormat="0" applyBorder="0" applyProtection="0">
      <alignment vertical="top"/>
    </xf>
    <xf numFmtId="0" fontId="2" fillId="17" borderId="0" applyNumberFormat="0" applyBorder="0" applyProtection="0">
      <alignment vertical="top"/>
    </xf>
    <xf numFmtId="0" fontId="2" fillId="18" borderId="0" applyNumberFormat="0" applyBorder="0" applyProtection="0">
      <alignment vertical="top"/>
    </xf>
    <xf numFmtId="0" fontId="2" fillId="13" borderId="0" applyNumberFormat="0" applyBorder="0" applyProtection="0">
      <alignment vertical="top"/>
    </xf>
    <xf numFmtId="0" fontId="2" fillId="14" borderId="0" applyNumberFormat="0" applyBorder="0" applyProtection="0">
      <alignment vertical="top"/>
    </xf>
    <xf numFmtId="0" fontId="2" fillId="19" borderId="0" applyNumberFormat="0" applyBorder="0" applyProtection="0">
      <alignment vertical="top"/>
    </xf>
    <xf numFmtId="0" fontId="3" fillId="3" borderId="0" applyNumberFormat="0" applyBorder="0" applyProtection="0">
      <alignment vertical="top"/>
    </xf>
    <xf numFmtId="0" fontId="4" fillId="20" borderId="1" applyNumberFormat="0" applyProtection="0">
      <alignment vertical="top"/>
    </xf>
    <xf numFmtId="0" fontId="5" fillId="21" borderId="2" applyNumberFormat="0" applyProtection="0">
      <alignment vertical="top"/>
    </xf>
    <xf numFmtId="3" fontId="42" fillId="0" borderId="0" applyFill="0" applyBorder="0" applyProtection="0">
      <alignment vertical="top"/>
    </xf>
    <xf numFmtId="164" fontId="42" fillId="0" borderId="0" applyFill="0" applyBorder="0" applyProtection="0">
      <alignment vertical="top"/>
    </xf>
    <xf numFmtId="0" fontId="42" fillId="0" borderId="0" applyFill="0" applyBorder="0" applyProtection="0">
      <alignment vertical="top"/>
    </xf>
    <xf numFmtId="0" fontId="6" fillId="0" borderId="0" applyNumberFormat="0" applyFill="0" applyBorder="0" applyProtection="0">
      <alignment vertical="top"/>
    </xf>
    <xf numFmtId="2" fontId="42" fillId="0" borderId="0" applyFill="0" applyBorder="0" applyProtection="0">
      <alignment vertical="top"/>
    </xf>
    <xf numFmtId="0" fontId="7" fillId="4" borderId="0" applyNumberFormat="0" applyBorder="0" applyProtection="0">
      <alignment vertical="top"/>
    </xf>
    <xf numFmtId="0" fontId="8" fillId="0" borderId="0" applyNumberFormat="0" applyFill="0" applyBorder="0" applyProtection="0">
      <alignment vertical="top"/>
    </xf>
    <xf numFmtId="0" fontId="9" fillId="0" borderId="0" applyNumberFormat="0" applyFill="0" applyBorder="0" applyProtection="0">
      <alignment vertical="top"/>
    </xf>
    <xf numFmtId="0" fontId="10" fillId="0" borderId="3" applyNumberFormat="0" applyFill="0" applyProtection="0">
      <alignment vertical="top"/>
    </xf>
    <xf numFmtId="0" fontId="10" fillId="0" borderId="0" applyNumberFormat="0" applyFill="0" applyBorder="0" applyProtection="0">
      <alignment vertical="top"/>
    </xf>
    <xf numFmtId="0" fontId="41" fillId="0" borderId="0" applyNumberFormat="0" applyFill="0" applyBorder="0" applyProtection="0">
      <alignment vertical="top"/>
    </xf>
    <xf numFmtId="0" fontId="11" fillId="7" borderId="1" applyNumberFormat="0" applyProtection="0">
      <alignment vertical="top"/>
    </xf>
    <xf numFmtId="0" fontId="12" fillId="0" borderId="4" applyNumberFormat="0" applyFill="0" applyProtection="0">
      <alignment vertical="top"/>
    </xf>
    <xf numFmtId="0" fontId="13" fillId="22" borderId="0" applyNumberFormat="0" applyBorder="0" applyProtection="0">
      <alignment vertical="top"/>
    </xf>
    <xf numFmtId="0" fontId="1" fillId="0" borderId="0"/>
    <xf numFmtId="0" fontId="42" fillId="0" borderId="0"/>
    <xf numFmtId="0" fontId="42" fillId="0" borderId="0"/>
    <xf numFmtId="0" fontId="42" fillId="0" borderId="0"/>
    <xf numFmtId="0" fontId="42" fillId="23" borderId="5" applyNumberFormat="0" applyProtection="0">
      <alignment vertical="top"/>
    </xf>
    <xf numFmtId="0" fontId="14" fillId="20" borderId="6" applyNumberFormat="0" applyProtection="0">
      <alignment vertical="top"/>
    </xf>
    <xf numFmtId="0" fontId="15" fillId="0" borderId="0" applyNumberFormat="0" applyFill="0" applyBorder="0" applyProtection="0">
      <alignment vertical="top"/>
    </xf>
    <xf numFmtId="0" fontId="42" fillId="0" borderId="7" applyNumberFormat="0" applyFill="0" applyProtection="0">
      <alignment vertical="top"/>
    </xf>
    <xf numFmtId="0" fontId="16" fillId="0" borderId="0" applyNumberFormat="0" applyFill="0" applyBorder="0" applyProtection="0">
      <alignment vertical="top"/>
    </xf>
  </cellStyleXfs>
  <cellXfs count="402">
    <xf numFmtId="0" fontId="0" fillId="0" borderId="0" xfId="0">
      <alignment vertical="top"/>
    </xf>
    <xf numFmtId="0" fontId="0" fillId="24" borderId="8" xfId="0" applyFill="1" applyBorder="1" applyAlignment="1"/>
    <xf numFmtId="0" fontId="0" fillId="24" borderId="8" xfId="0" applyFill="1" applyBorder="1" applyAlignment="1">
      <alignment horizontal="left"/>
    </xf>
    <xf numFmtId="0" fontId="0" fillId="24" borderId="8" xfId="0" applyFill="1" applyBorder="1" applyAlignment="1">
      <alignment horizontal="center"/>
    </xf>
    <xf numFmtId="0" fontId="17" fillId="24" borderId="8" xfId="0" applyFont="1" applyFill="1" applyBorder="1" applyAlignment="1"/>
    <xf numFmtId="0" fontId="0" fillId="0" borderId="8" xfId="0" applyBorder="1" applyAlignment="1"/>
    <xf numFmtId="0" fontId="18" fillId="0" borderId="5" xfId="0" applyFont="1" applyBorder="1" applyAlignment="1">
      <alignment horizontal="left" vertical="center"/>
    </xf>
    <xf numFmtId="0" fontId="19" fillId="24" borderId="8" xfId="0" applyFont="1" applyFill="1" applyBorder="1" applyAlignment="1">
      <alignment horizontal="left"/>
    </xf>
    <xf numFmtId="0" fontId="0" fillId="24" borderId="9" xfId="0" applyFill="1" applyBorder="1" applyAlignment="1"/>
    <xf numFmtId="0" fontId="20" fillId="0" borderId="8" xfId="0" applyFont="1" applyBorder="1" applyAlignment="1"/>
    <xf numFmtId="0" fontId="0" fillId="24" borderId="10" xfId="0" applyFill="1" applyBorder="1" applyAlignment="1"/>
    <xf numFmtId="0" fontId="0" fillId="24" borderId="11" xfId="0" applyFill="1" applyBorder="1" applyAlignment="1">
      <alignment horizontal="left"/>
    </xf>
    <xf numFmtId="0" fontId="21" fillId="24" borderId="12" xfId="0" applyFont="1" applyFill="1" applyBorder="1" applyAlignment="1"/>
    <xf numFmtId="0" fontId="0" fillId="24" borderId="13" xfId="0" applyFill="1" applyBorder="1" applyAlignment="1"/>
    <xf numFmtId="0" fontId="22" fillId="0" borderId="0" xfId="0" applyFont="1">
      <alignment vertical="top"/>
    </xf>
    <xf numFmtId="0" fontId="23" fillId="0" borderId="0" xfId="0" applyFont="1">
      <alignment vertical="top"/>
    </xf>
    <xf numFmtId="0" fontId="24" fillId="0" borderId="0" xfId="0" applyFont="1">
      <alignment vertical="top"/>
    </xf>
    <xf numFmtId="0" fontId="23" fillId="0" borderId="0" xfId="0" applyFont="1" applyAlignment="1">
      <alignment horizontal="left"/>
    </xf>
    <xf numFmtId="0" fontId="25" fillId="0" borderId="0" xfId="0" applyFont="1" applyAlignment="1">
      <alignment horizontal="left" vertical="top"/>
    </xf>
    <xf numFmtId="0" fontId="25" fillId="0" borderId="0" xfId="0" applyFont="1" applyAlignment="1"/>
    <xf numFmtId="0" fontId="0" fillId="0" borderId="0" xfId="0" applyAlignment="1"/>
    <xf numFmtId="0" fontId="0" fillId="0" borderId="0" xfId="0" applyAlignment="1">
      <alignment horizontal="center"/>
    </xf>
    <xf numFmtId="0" fontId="0" fillId="0" borderId="14" xfId="0" applyBorder="1" applyAlignment="1">
      <alignment horizontal="center"/>
    </xf>
    <xf numFmtId="0" fontId="25" fillId="0" borderId="0" xfId="0" applyFont="1">
      <alignment vertical="top"/>
    </xf>
    <xf numFmtId="0" fontId="26" fillId="0" borderId="0" xfId="0" applyFont="1">
      <alignment vertical="top"/>
    </xf>
    <xf numFmtId="0" fontId="20" fillId="0" borderId="0" xfId="0" applyFont="1">
      <alignment vertical="top"/>
    </xf>
    <xf numFmtId="0" fontId="25" fillId="0" borderId="0" xfId="0" applyFont="1" applyAlignment="1">
      <alignment horizontal="center"/>
    </xf>
    <xf numFmtId="0" fontId="0" fillId="0" borderId="15" xfId="0" applyBorder="1">
      <alignment vertical="top"/>
    </xf>
    <xf numFmtId="0" fontId="0" fillId="0" borderId="16" xfId="0" applyBorder="1">
      <alignment vertical="top"/>
    </xf>
    <xf numFmtId="165" fontId="25" fillId="0" borderId="0" xfId="0" applyNumberFormat="1" applyFont="1">
      <alignment vertical="top"/>
    </xf>
    <xf numFmtId="0" fontId="0" fillId="24" borderId="17" xfId="0" applyFill="1" applyBorder="1" applyAlignment="1">
      <alignment horizontal="center"/>
    </xf>
    <xf numFmtId="0" fontId="0" fillId="24" borderId="17" xfId="0" applyFill="1" applyBorder="1" applyAlignment="1">
      <alignment horizontal="left"/>
    </xf>
    <xf numFmtId="0" fontId="20" fillId="24" borderId="17" xfId="0" applyFont="1" applyFill="1" applyBorder="1" applyAlignment="1">
      <alignment horizontal="center"/>
    </xf>
    <xf numFmtId="0" fontId="19" fillId="24" borderId="17" xfId="0" applyFont="1" applyFill="1" applyBorder="1" applyAlignment="1">
      <alignment horizontal="center"/>
    </xf>
    <xf numFmtId="0" fontId="27" fillId="24" borderId="17" xfId="0" applyFont="1" applyFill="1" applyBorder="1" applyAlignment="1">
      <alignment horizontal="center"/>
    </xf>
    <xf numFmtId="0" fontId="0" fillId="24" borderId="19" xfId="0" applyFill="1" applyBorder="1" applyAlignment="1"/>
    <xf numFmtId="0" fontId="0" fillId="24" borderId="19" xfId="0" applyFill="1" applyBorder="1" applyAlignment="1">
      <alignment horizontal="center"/>
    </xf>
    <xf numFmtId="0" fontId="0" fillId="24" borderId="19" xfId="0" applyFill="1" applyBorder="1" applyAlignment="1">
      <alignment horizontal="left"/>
    </xf>
    <xf numFmtId="0" fontId="0" fillId="0" borderId="19" xfId="0" applyBorder="1" applyAlignment="1"/>
    <xf numFmtId="166" fontId="0" fillId="24" borderId="19" xfId="0" applyNumberFormat="1" applyFill="1" applyBorder="1" applyAlignment="1"/>
    <xf numFmtId="166" fontId="0" fillId="24" borderId="8" xfId="0" applyNumberFormat="1" applyFill="1" applyBorder="1" applyAlignment="1"/>
    <xf numFmtId="167" fontId="0" fillId="24" borderId="8" xfId="0" applyNumberFormat="1" applyFill="1" applyBorder="1" applyAlignment="1">
      <alignment horizontal="left"/>
    </xf>
    <xf numFmtId="0" fontId="22" fillId="24" borderId="8" xfId="0" applyFont="1" applyFill="1" applyBorder="1" applyAlignment="1"/>
    <xf numFmtId="0" fontId="18" fillId="24" borderId="8" xfId="0" applyFont="1" applyFill="1" applyBorder="1" applyAlignment="1"/>
    <xf numFmtId="0" fontId="0" fillId="24" borderId="8" xfId="0" applyFill="1" applyBorder="1" applyAlignment="1">
      <alignment horizontal="right"/>
    </xf>
    <xf numFmtId="0" fontId="24" fillId="0" borderId="8" xfId="0" applyFont="1" applyBorder="1" applyAlignment="1"/>
    <xf numFmtId="0" fontId="24" fillId="0" borderId="8" xfId="0" applyFont="1" applyBorder="1" applyAlignment="1">
      <alignment horizontal="center"/>
    </xf>
    <xf numFmtId="0" fontId="24" fillId="0" borderId="8" xfId="0" applyFont="1" applyBorder="1" applyAlignment="1">
      <alignment horizontal="left"/>
    </xf>
    <xf numFmtId="0" fontId="18" fillId="0" borderId="8" xfId="0" applyFont="1" applyBorder="1" applyAlignment="1"/>
    <xf numFmtId="0" fontId="0" fillId="0" borderId="8" xfId="0" applyBorder="1" applyAlignment="1">
      <alignment horizontal="center"/>
    </xf>
    <xf numFmtId="167" fontId="0" fillId="0" borderId="8" xfId="0" applyNumberFormat="1" applyBorder="1" applyAlignment="1">
      <alignment horizontal="left"/>
    </xf>
    <xf numFmtId="167" fontId="0" fillId="0" borderId="8" xfId="0" applyNumberFormat="1" applyBorder="1" applyAlignment="1"/>
    <xf numFmtId="167" fontId="0" fillId="24" borderId="8" xfId="0" applyNumberFormat="1" applyFill="1" applyBorder="1" applyAlignment="1"/>
    <xf numFmtId="167" fontId="25" fillId="24" borderId="8" xfId="0" applyNumberFormat="1" applyFont="1" applyFill="1" applyBorder="1" applyAlignment="1">
      <alignment horizontal="left"/>
    </xf>
    <xf numFmtId="0" fontId="25" fillId="24" borderId="8" xfId="0" applyFont="1" applyFill="1" applyBorder="1" applyAlignment="1"/>
    <xf numFmtId="166" fontId="25" fillId="24" borderId="8" xfId="0" applyNumberFormat="1" applyFont="1" applyFill="1" applyBorder="1" applyAlignment="1"/>
    <xf numFmtId="0" fontId="18" fillId="0" borderId="8" xfId="0" applyFont="1" applyBorder="1" applyAlignment="1">
      <alignment horizontal="left" vertical="center"/>
    </xf>
    <xf numFmtId="0" fontId="18" fillId="0" borderId="8" xfId="0" applyFont="1" applyBorder="1" applyAlignment="1">
      <alignment horizontal="center" vertical="center"/>
    </xf>
    <xf numFmtId="0" fontId="18" fillId="24" borderId="8" xfId="0" applyFont="1" applyFill="1" applyBorder="1" applyAlignment="1">
      <alignment horizontal="center"/>
    </xf>
    <xf numFmtId="167" fontId="18" fillId="24" borderId="8" xfId="0" applyNumberFormat="1" applyFont="1" applyFill="1" applyBorder="1" applyAlignment="1">
      <alignment horizontal="left"/>
    </xf>
    <xf numFmtId="0" fontId="18" fillId="24" borderId="8" xfId="0" applyFont="1" applyFill="1" applyBorder="1" applyAlignment="1">
      <alignment horizontal="left"/>
    </xf>
    <xf numFmtId="0" fontId="18" fillId="0" borderId="8" xfId="0" applyFont="1" applyBorder="1" applyAlignment="1">
      <alignment horizontal="center"/>
    </xf>
    <xf numFmtId="167" fontId="18" fillId="0" borderId="8" xfId="0" applyNumberFormat="1" applyFont="1" applyBorder="1" applyAlignment="1">
      <alignment horizontal="left"/>
    </xf>
    <xf numFmtId="0" fontId="18" fillId="0" borderId="8" xfId="0" applyFont="1" applyBorder="1" applyAlignment="1">
      <alignment horizontal="left" wrapText="1"/>
    </xf>
    <xf numFmtId="0" fontId="26" fillId="24" borderId="8" xfId="0" applyFont="1" applyFill="1" applyBorder="1" applyAlignment="1"/>
    <xf numFmtId="0" fontId="26" fillId="24" borderId="8" xfId="0" applyFont="1" applyFill="1" applyBorder="1" applyAlignment="1">
      <alignment horizontal="left"/>
    </xf>
    <xf numFmtId="0" fontId="18" fillId="0" borderId="8" xfId="0" applyFont="1" applyBorder="1" applyAlignment="1">
      <alignment horizontal="left"/>
    </xf>
    <xf numFmtId="0" fontId="27" fillId="24" borderId="8" xfId="0" applyFont="1" applyFill="1" applyBorder="1" applyAlignment="1">
      <alignment horizontal="center"/>
    </xf>
    <xf numFmtId="0" fontId="27" fillId="24" borderId="8" xfId="0" applyFont="1" applyFill="1" applyBorder="1" applyAlignment="1">
      <alignment horizontal="left"/>
    </xf>
    <xf numFmtId="0" fontId="27" fillId="24" borderId="8" xfId="0" applyFont="1" applyFill="1" applyBorder="1" applyAlignment="1"/>
    <xf numFmtId="0" fontId="18" fillId="0" borderId="8" xfId="0" applyFont="1" applyBorder="1" applyAlignment="1">
      <alignment horizontal="center" wrapText="1"/>
    </xf>
    <xf numFmtId="0" fontId="18" fillId="0" borderId="8" xfId="0" applyFont="1" applyBorder="1">
      <alignment vertical="top"/>
    </xf>
    <xf numFmtId="0" fontId="18" fillId="0" borderId="8" xfId="0" applyFont="1" applyBorder="1" applyAlignment="1">
      <alignment vertical="center"/>
    </xf>
    <xf numFmtId="0" fontId="18" fillId="0" borderId="8" xfId="0" applyFont="1" applyBorder="1" applyAlignment="1">
      <alignment wrapText="1"/>
    </xf>
    <xf numFmtId="0" fontId="18" fillId="0" borderId="8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left" vertical="center" wrapText="1"/>
    </xf>
    <xf numFmtId="0" fontId="24" fillId="24" borderId="8" xfId="0" applyFont="1" applyFill="1" applyBorder="1" applyAlignment="1">
      <alignment horizontal="left"/>
    </xf>
    <xf numFmtId="0" fontId="24" fillId="24" borderId="8" xfId="0" applyFont="1" applyFill="1" applyBorder="1" applyAlignment="1"/>
    <xf numFmtId="0" fontId="30" fillId="0" borderId="8" xfId="44" applyFont="1" applyBorder="1" applyAlignment="1">
      <alignment horizontal="left" vertical="center"/>
    </xf>
    <xf numFmtId="0" fontId="30" fillId="0" borderId="8" xfId="44" applyFont="1" applyBorder="1" applyAlignment="1">
      <alignment horizontal="center" vertical="center"/>
    </xf>
    <xf numFmtId="0" fontId="30" fillId="0" borderId="8" xfId="44" applyFont="1" applyBorder="1" applyAlignment="1">
      <alignment horizontal="left"/>
    </xf>
    <xf numFmtId="0" fontId="18" fillId="0" borderId="8" xfId="42" applyFont="1" applyBorder="1" applyAlignment="1">
      <alignment wrapText="1"/>
    </xf>
    <xf numFmtId="0" fontId="18" fillId="0" borderId="8" xfId="42" applyFont="1" applyBorder="1" applyAlignment="1">
      <alignment horizontal="center" wrapText="1"/>
    </xf>
    <xf numFmtId="0" fontId="18" fillId="0" borderId="8" xfId="42" applyFont="1" applyBorder="1" applyAlignment="1">
      <alignment horizontal="left" wrapText="1"/>
    </xf>
    <xf numFmtId="0" fontId="18" fillId="0" borderId="8" xfId="42" applyFont="1" applyBorder="1" applyAlignment="1">
      <alignment horizontal="left"/>
    </xf>
    <xf numFmtId="0" fontId="18" fillId="0" borderId="8" xfId="42" applyFont="1" applyBorder="1" applyAlignment="1">
      <alignment horizontal="center"/>
    </xf>
    <xf numFmtId="0" fontId="18" fillId="0" borderId="8" xfId="43" applyFont="1" applyBorder="1"/>
    <xf numFmtId="0" fontId="18" fillId="0" borderId="8" xfId="43" applyFont="1" applyBorder="1" applyAlignment="1">
      <alignment horizontal="center"/>
    </xf>
    <xf numFmtId="0" fontId="18" fillId="0" borderId="8" xfId="43" applyFont="1" applyBorder="1" applyAlignment="1">
      <alignment horizontal="left"/>
    </xf>
    <xf numFmtId="0" fontId="30" fillId="0" borderId="8" xfId="45" applyFont="1" applyBorder="1" applyAlignment="1">
      <alignment horizontal="left" vertical="center"/>
    </xf>
    <xf numFmtId="0" fontId="30" fillId="0" borderId="8" xfId="45" applyFont="1" applyBorder="1" applyAlignment="1">
      <alignment horizontal="center"/>
    </xf>
    <xf numFmtId="0" fontId="30" fillId="0" borderId="8" xfId="45" applyFont="1" applyBorder="1" applyAlignment="1">
      <alignment horizontal="center" vertical="center"/>
    </xf>
    <xf numFmtId="0" fontId="30" fillId="0" borderId="8" xfId="45" applyFont="1" applyBorder="1" applyAlignment="1">
      <alignment horizontal="left"/>
    </xf>
    <xf numFmtId="0" fontId="31" fillId="0" borderId="8" xfId="45" applyFont="1" applyBorder="1" applyAlignment="1">
      <alignment horizontal="left"/>
    </xf>
    <xf numFmtId="0" fontId="31" fillId="0" borderId="8" xfId="45" applyFont="1" applyBorder="1" applyAlignment="1">
      <alignment horizontal="center"/>
    </xf>
    <xf numFmtId="0" fontId="31" fillId="0" borderId="0" xfId="0" applyFont="1" applyAlignment="1"/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0" fontId="26" fillId="0" borderId="0" xfId="42" applyFont="1" applyAlignment="1">
      <alignment horizontal="left"/>
    </xf>
    <xf numFmtId="0" fontId="26" fillId="0" borderId="0" xfId="42" applyFont="1" applyAlignment="1">
      <alignment horizontal="center" wrapText="1"/>
    </xf>
    <xf numFmtId="0" fontId="26" fillId="0" borderId="0" xfId="42" applyFont="1" applyAlignment="1">
      <alignment horizontal="left" wrapText="1"/>
    </xf>
    <xf numFmtId="0" fontId="31" fillId="0" borderId="0" xfId="42" applyFont="1"/>
    <xf numFmtId="0" fontId="31" fillId="0" borderId="0" xfId="42" applyFont="1" applyAlignment="1">
      <alignment horizontal="center"/>
    </xf>
    <xf numFmtId="0" fontId="31" fillId="0" borderId="0" xfId="42" applyFont="1" applyAlignment="1">
      <alignment horizontal="left"/>
    </xf>
    <xf numFmtId="0" fontId="20" fillId="0" borderId="20" xfId="0" applyFont="1" applyBorder="1" applyAlignment="1"/>
    <xf numFmtId="0" fontId="0" fillId="0" borderId="21" xfId="0" applyBorder="1" applyAlignment="1"/>
    <xf numFmtId="0" fontId="0" fillId="0" borderId="22" xfId="0" applyBorder="1" applyAlignment="1"/>
    <xf numFmtId="0" fontId="20" fillId="0" borderId="21" xfId="0" applyFont="1" applyBorder="1" applyAlignment="1">
      <alignment horizontal="center"/>
    </xf>
    <xf numFmtId="0" fontId="20" fillId="0" borderId="21" xfId="0" applyFont="1" applyBorder="1" applyAlignment="1">
      <alignment horizontal="left"/>
    </xf>
    <xf numFmtId="0" fontId="20" fillId="0" borderId="14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33" fillId="0" borderId="14" xfId="0" applyFont="1" applyBorder="1" applyAlignment="1">
      <alignment horizontal="center"/>
    </xf>
    <xf numFmtId="0" fontId="0" fillId="0" borderId="23" xfId="0" applyBorder="1" applyAlignment="1"/>
    <xf numFmtId="0" fontId="25" fillId="0" borderId="24" xfId="0" applyFont="1" applyBorder="1" applyAlignment="1"/>
    <xf numFmtId="0" fontId="0" fillId="0" borderId="24" xfId="0" applyBorder="1" applyAlignment="1">
      <alignment horizontal="right"/>
    </xf>
    <xf numFmtId="0" fontId="0" fillId="0" borderId="25" xfId="0" applyBorder="1" applyAlignment="1"/>
    <xf numFmtId="0" fontId="0" fillId="22" borderId="23" xfId="0" applyFill="1" applyBorder="1" applyAlignment="1"/>
    <xf numFmtId="0" fontId="0" fillId="22" borderId="25" xfId="0" applyFill="1" applyBorder="1" applyAlignment="1"/>
    <xf numFmtId="0" fontId="26" fillId="0" borderId="26" xfId="0" applyFont="1" applyBorder="1" applyAlignment="1"/>
    <xf numFmtId="0" fontId="0" fillId="0" borderId="27" xfId="0" applyBorder="1" applyAlignment="1"/>
    <xf numFmtId="0" fontId="0" fillId="22" borderId="28" xfId="0" applyFill="1" applyBorder="1" applyAlignment="1"/>
    <xf numFmtId="0" fontId="0" fillId="22" borderId="27" xfId="0" applyFill="1" applyBorder="1" applyAlignment="1"/>
    <xf numFmtId="0" fontId="26" fillId="0" borderId="29" xfId="0" applyFont="1" applyBorder="1" applyAlignment="1"/>
    <xf numFmtId="11" fontId="0" fillId="0" borderId="0" xfId="0" applyNumberFormat="1" applyAlignment="1"/>
    <xf numFmtId="0" fontId="0" fillId="22" borderId="30" xfId="0" applyFill="1" applyBorder="1" applyAlignment="1"/>
    <xf numFmtId="0" fontId="0" fillId="22" borderId="31" xfId="0" applyFill="1" applyBorder="1" applyAlignment="1"/>
    <xf numFmtId="0" fontId="26" fillId="0" borderId="32" xfId="0" applyFont="1" applyBorder="1" applyAlignment="1"/>
    <xf numFmtId="0" fontId="0" fillId="0" borderId="28" xfId="0" applyBorder="1" applyAlignment="1"/>
    <xf numFmtId="0" fontId="0" fillId="0" borderId="28" xfId="0" applyBorder="1" applyAlignment="1">
      <alignment horizontal="left"/>
    </xf>
    <xf numFmtId="0" fontId="24" fillId="0" borderId="28" xfId="0" applyFont="1" applyBorder="1" applyAlignment="1"/>
    <xf numFmtId="2" fontId="25" fillId="0" borderId="0" xfId="0" applyNumberFormat="1" applyFont="1" applyAlignment="1"/>
    <xf numFmtId="168" fontId="25" fillId="0" borderId="0" xfId="0" applyNumberFormat="1" applyFont="1">
      <alignment vertical="top"/>
    </xf>
    <xf numFmtId="1" fontId="25" fillId="0" borderId="0" xfId="0" applyNumberFormat="1" applyFont="1" applyAlignment="1"/>
    <xf numFmtId="169" fontId="25" fillId="0" borderId="0" xfId="0" applyNumberFormat="1" applyFont="1" applyAlignment="1"/>
    <xf numFmtId="0" fontId="25" fillId="0" borderId="0" xfId="0" applyFont="1" applyAlignment="1">
      <alignment horizontal="right"/>
    </xf>
    <xf numFmtId="0" fontId="0" fillId="0" borderId="30" xfId="0" applyBorder="1" applyAlignment="1"/>
    <xf numFmtId="0" fontId="37" fillId="22" borderId="14" xfId="0" applyFont="1" applyFill="1" applyBorder="1" applyAlignment="1"/>
    <xf numFmtId="0" fontId="0" fillId="0" borderId="14" xfId="0" applyBorder="1" applyAlignment="1"/>
    <xf numFmtId="0" fontId="0" fillId="0" borderId="31" xfId="0" applyBorder="1" applyAlignment="1"/>
    <xf numFmtId="0" fontId="38" fillId="0" borderId="0" xfId="0" applyFont="1" applyAlignment="1">
      <alignment horizontal="left"/>
    </xf>
    <xf numFmtId="0" fontId="19" fillId="24" borderId="9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8" fillId="24" borderId="19" xfId="0" applyFont="1" applyFill="1" applyBorder="1" applyAlignment="1"/>
    <xf numFmtId="0" fontId="18" fillId="0" borderId="0" xfId="0" applyFont="1" applyAlignment="1"/>
    <xf numFmtId="0" fontId="18" fillId="0" borderId="0" xfId="0" applyFont="1" applyAlignment="1">
      <alignment horizontal="center"/>
    </xf>
    <xf numFmtId="167" fontId="18" fillId="0" borderId="0" xfId="0" applyNumberFormat="1" applyFont="1" applyAlignment="1">
      <alignment horizontal="left"/>
    </xf>
    <xf numFmtId="0" fontId="26" fillId="24" borderId="0" xfId="0" applyFont="1" applyFill="1" applyAlignment="1"/>
    <xf numFmtId="0" fontId="26" fillId="24" borderId="0" xfId="0" applyFont="1" applyFill="1" applyAlignment="1">
      <alignment horizontal="left"/>
    </xf>
    <xf numFmtId="0" fontId="18" fillId="0" borderId="0" xfId="0" applyFont="1" applyAlignment="1">
      <alignment horizontal="left"/>
    </xf>
    <xf numFmtId="0" fontId="18" fillId="24" borderId="0" xfId="0" applyFont="1" applyFill="1" applyAlignment="1">
      <alignment horizontal="center"/>
    </xf>
    <xf numFmtId="0" fontId="27" fillId="24" borderId="0" xfId="0" applyFont="1" applyFill="1" applyAlignment="1">
      <alignment horizontal="left"/>
    </xf>
    <xf numFmtId="0" fontId="18" fillId="24" borderId="0" xfId="0" applyFont="1" applyFill="1" applyAlignment="1">
      <alignment horizontal="left"/>
    </xf>
    <xf numFmtId="0" fontId="18" fillId="0" borderId="0" xfId="0" applyFont="1" applyAlignment="1">
      <alignment horizontal="center" wrapText="1"/>
    </xf>
    <xf numFmtId="0" fontId="18" fillId="24" borderId="0" xfId="0" applyFont="1" applyFill="1" applyAlignment="1"/>
    <xf numFmtId="0" fontId="18" fillId="0" borderId="0" xfId="0" applyFont="1">
      <alignment vertical="top"/>
    </xf>
    <xf numFmtId="0" fontId="27" fillId="24" borderId="0" xfId="0" applyFont="1" applyFill="1" applyAlignment="1"/>
    <xf numFmtId="0" fontId="0" fillId="24" borderId="33" xfId="0" applyFill="1" applyBorder="1" applyAlignment="1"/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24" fillId="0" borderId="0" xfId="0" applyFont="1" applyAlignment="1"/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27" fillId="24" borderId="0" xfId="0" applyFont="1" applyFill="1" applyAlignment="1">
      <alignment horizont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27" fillId="0" borderId="0" xfId="0" applyFont="1" applyAlignment="1">
      <alignment horizontal="left" wrapText="1"/>
    </xf>
    <xf numFmtId="0" fontId="26" fillId="0" borderId="8" xfId="0" applyFont="1" applyBorder="1">
      <alignment vertical="top"/>
    </xf>
    <xf numFmtId="0" fontId="26" fillId="0" borderId="8" xfId="0" applyFont="1" applyBorder="1" applyAlignment="1">
      <alignment horizontal="center"/>
    </xf>
    <xf numFmtId="0" fontId="26" fillId="0" borderId="8" xfId="0" applyFont="1" applyBorder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20" fillId="0" borderId="0" xfId="0" applyFont="1" applyAlignment="1"/>
    <xf numFmtId="0" fontId="31" fillId="0" borderId="8" xfId="0" applyFont="1" applyBorder="1" applyAlignment="1">
      <alignment horizontal="center"/>
    </xf>
    <xf numFmtId="0" fontId="31" fillId="0" borderId="8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5" xfId="0" applyBorder="1" applyAlignment="1"/>
    <xf numFmtId="0" fontId="32" fillId="0" borderId="0" xfId="0" applyFont="1" applyAlignment="1"/>
    <xf numFmtId="0" fontId="41" fillId="0" borderId="5" xfId="38" applyNumberFormat="1" applyFill="1" applyBorder="1" applyAlignment="1" applyProtection="1">
      <alignment horizontal="left"/>
    </xf>
    <xf numFmtId="0" fontId="18" fillId="24" borderId="5" xfId="0" applyFont="1" applyFill="1" applyBorder="1" applyAlignment="1">
      <alignment horizontal="left" vertical="top" wrapText="1"/>
    </xf>
    <xf numFmtId="0" fontId="0" fillId="0" borderId="5" xfId="0" applyBorder="1" applyAlignment="1">
      <alignment horizontal="center"/>
    </xf>
    <xf numFmtId="0" fontId="18" fillId="24" borderId="5" xfId="0" applyFont="1" applyFill="1" applyBorder="1" applyAlignment="1">
      <alignment horizontal="center" vertical="top" wrapText="1"/>
    </xf>
    <xf numFmtId="0" fontId="18" fillId="24" borderId="5" xfId="0" applyFont="1" applyFill="1" applyBorder="1" applyAlignment="1">
      <alignment horizontal="left" vertical="top" wrapText="1" indent="1"/>
    </xf>
    <xf numFmtId="0" fontId="18" fillId="24" borderId="5" xfId="0" applyFont="1" applyFill="1" applyBorder="1" applyAlignment="1">
      <alignment horizontal="right" vertical="top" wrapText="1"/>
    </xf>
    <xf numFmtId="0" fontId="41" fillId="24" borderId="5" xfId="38" applyNumberFormat="1" applyFill="1" applyBorder="1" applyAlignment="1" applyProtection="1">
      <alignment horizontal="left" vertical="top" wrapText="1"/>
    </xf>
    <xf numFmtId="0" fontId="0" fillId="0" borderId="0" xfId="0" applyAlignment="1">
      <alignment horizontal="left"/>
    </xf>
    <xf numFmtId="0" fontId="41" fillId="0" borderId="0" xfId="38" applyNumberFormat="1" applyFill="1" applyBorder="1" applyAlignment="1" applyProtection="1"/>
    <xf numFmtId="0" fontId="27" fillId="0" borderId="0" xfId="0" applyFont="1" applyAlignment="1">
      <alignment horizontal="left" vertical="center"/>
    </xf>
    <xf numFmtId="170" fontId="0" fillId="24" borderId="19" xfId="0" applyNumberFormat="1" applyFill="1" applyBorder="1" applyAlignment="1"/>
    <xf numFmtId="170" fontId="0" fillId="24" borderId="8" xfId="0" applyNumberFormat="1" applyFill="1" applyBorder="1" applyAlignment="1"/>
    <xf numFmtId="0" fontId="31" fillId="0" borderId="8" xfId="42" applyFont="1" applyBorder="1"/>
    <xf numFmtId="0" fontId="31" fillId="0" borderId="8" xfId="0" applyFont="1" applyBorder="1" applyAlignment="1"/>
    <xf numFmtId="0" fontId="24" fillId="24" borderId="0" xfId="0" applyFont="1" applyFill="1" applyAlignment="1">
      <alignment horizontal="left"/>
    </xf>
    <xf numFmtId="0" fontId="26" fillId="0" borderId="8" xfId="42" applyFont="1" applyBorder="1" applyAlignment="1">
      <alignment horizontal="left"/>
    </xf>
    <xf numFmtId="0" fontId="31" fillId="0" borderId="0" xfId="45" applyFont="1" applyAlignment="1">
      <alignment horizontal="left"/>
    </xf>
    <xf numFmtId="0" fontId="20" fillId="24" borderId="0" xfId="0" applyFont="1" applyFill="1" applyAlignment="1"/>
    <xf numFmtId="0" fontId="31" fillId="0" borderId="8" xfId="42" applyFont="1" applyBorder="1" applyAlignment="1">
      <alignment horizontal="center"/>
    </xf>
    <xf numFmtId="0" fontId="24" fillId="24" borderId="0" xfId="0" applyFont="1" applyFill="1" applyAlignment="1"/>
    <xf numFmtId="0" fontId="26" fillId="0" borderId="8" xfId="42" applyFont="1" applyBorder="1" applyAlignment="1">
      <alignment horizontal="center" wrapText="1"/>
    </xf>
    <xf numFmtId="0" fontId="31" fillId="0" borderId="0" xfId="45" applyFont="1" applyAlignment="1">
      <alignment horizontal="center"/>
    </xf>
    <xf numFmtId="0" fontId="0" fillId="24" borderId="0" xfId="0" applyFill="1" applyAlignment="1"/>
    <xf numFmtId="0" fontId="31" fillId="0" borderId="8" xfId="42" applyFont="1" applyBorder="1" applyAlignment="1">
      <alignment horizontal="left"/>
    </xf>
    <xf numFmtId="0" fontId="26" fillId="0" borderId="8" xfId="42" applyFont="1" applyBorder="1" applyAlignment="1">
      <alignment horizontal="left" wrapText="1"/>
    </xf>
    <xf numFmtId="0" fontId="43" fillId="0" borderId="0" xfId="0" applyFont="1" applyAlignment="1">
      <alignment horizontal="left" vertical="center" wrapText="1"/>
    </xf>
    <xf numFmtId="0" fontId="43" fillId="0" borderId="0" xfId="0" applyFont="1" applyAlignment="1">
      <alignment horizontal="center" vertical="center" wrapText="1"/>
    </xf>
    <xf numFmtId="0" fontId="43" fillId="0" borderId="0" xfId="0" applyFont="1" applyAlignment="1">
      <alignment vertical="center" wrapText="1"/>
    </xf>
    <xf numFmtId="0" fontId="43" fillId="0" borderId="0" xfId="0" applyFont="1" applyAlignment="1" applyProtection="1">
      <alignment horizontal="left" vertical="center" wrapText="1"/>
      <protection locked="0"/>
    </xf>
    <xf numFmtId="0" fontId="43" fillId="0" borderId="0" xfId="0" applyFont="1" applyAlignment="1" applyProtection="1">
      <alignment horizontal="center" vertical="center" wrapText="1"/>
      <protection locked="0"/>
    </xf>
    <xf numFmtId="0" fontId="43" fillId="0" borderId="0" xfId="0" applyFont="1" applyAlignment="1" applyProtection="1">
      <alignment vertical="center" wrapText="1"/>
      <protection locked="0"/>
    </xf>
    <xf numFmtId="0" fontId="0" fillId="0" borderId="8" xfId="0" applyBorder="1" applyAlignment="1">
      <alignment vertical="center"/>
    </xf>
    <xf numFmtId="0" fontId="0" fillId="24" borderId="8" xfId="0" applyFill="1" applyBorder="1" applyAlignment="1">
      <alignment horizontal="left" vertical="center"/>
    </xf>
    <xf numFmtId="0" fontId="0" fillId="24" borderId="8" xfId="0" applyFill="1" applyBorder="1" applyAlignment="1">
      <alignment vertical="center"/>
    </xf>
    <xf numFmtId="0" fontId="0" fillId="24" borderId="8" xfId="0" applyFill="1" applyBorder="1" applyAlignment="1">
      <alignment horizontal="center" vertical="center"/>
    </xf>
    <xf numFmtId="0" fontId="19" fillId="24" borderId="8" xfId="0" applyFont="1" applyFill="1" applyBorder="1" applyAlignment="1">
      <alignment horizontal="left" vertical="center"/>
    </xf>
    <xf numFmtId="0" fontId="0" fillId="24" borderId="9" xfId="0" applyFill="1" applyBorder="1" applyAlignment="1">
      <alignment vertical="center"/>
    </xf>
    <xf numFmtId="0" fontId="20" fillId="0" borderId="8" xfId="0" applyFont="1" applyBorder="1" applyAlignment="1">
      <alignment vertical="center"/>
    </xf>
    <xf numFmtId="0" fontId="0" fillId="24" borderId="10" xfId="0" applyFill="1" applyBorder="1" applyAlignment="1">
      <alignment vertical="center"/>
    </xf>
    <xf numFmtId="0" fontId="0" fillId="24" borderId="11" xfId="0" applyFill="1" applyBorder="1" applyAlignment="1">
      <alignment horizontal="left" vertical="center"/>
    </xf>
    <xf numFmtId="0" fontId="21" fillId="24" borderId="12" xfId="0" applyFont="1" applyFill="1" applyBorder="1" applyAlignment="1">
      <alignment vertical="center"/>
    </xf>
    <xf numFmtId="0" fontId="0" fillId="24" borderId="13" xfId="0" applyFill="1" applyBorder="1" applyAlignment="1">
      <alignment vertical="center"/>
    </xf>
    <xf numFmtId="0" fontId="22" fillId="0" borderId="0" xfId="0" applyFont="1" applyAlignment="1">
      <alignment vertical="center"/>
    </xf>
    <xf numFmtId="0" fontId="0" fillId="0" borderId="0" xfId="0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0" fillId="0" borderId="15" xfId="0" applyBorder="1" applyAlignment="1">
      <alignment vertical="center"/>
    </xf>
    <xf numFmtId="165" fontId="25" fillId="0" borderId="0" xfId="0" applyNumberFormat="1" applyFont="1" applyAlignment="1">
      <alignment vertical="center"/>
    </xf>
    <xf numFmtId="0" fontId="0" fillId="24" borderId="17" xfId="0" applyFill="1" applyBorder="1" applyAlignment="1">
      <alignment horizontal="center" vertical="center"/>
    </xf>
    <xf numFmtId="0" fontId="0" fillId="24" borderId="17" xfId="0" applyFill="1" applyBorder="1" applyAlignment="1">
      <alignment horizontal="left" vertical="center"/>
    </xf>
    <xf numFmtId="0" fontId="20" fillId="24" borderId="17" xfId="0" applyFont="1" applyFill="1" applyBorder="1" applyAlignment="1">
      <alignment horizontal="center" vertical="center"/>
    </xf>
    <xf numFmtId="0" fontId="19" fillId="24" borderId="17" xfId="0" applyFont="1" applyFill="1" applyBorder="1" applyAlignment="1">
      <alignment horizontal="center" vertical="center"/>
    </xf>
    <xf numFmtId="0" fontId="27" fillId="24" borderId="17" xfId="0" applyFont="1" applyFill="1" applyBorder="1" applyAlignment="1">
      <alignment horizontal="center" vertical="center"/>
    </xf>
    <xf numFmtId="0" fontId="19" fillId="24" borderId="18" xfId="0" applyFont="1" applyFill="1" applyBorder="1" applyAlignment="1">
      <alignment horizontal="center" vertical="center"/>
    </xf>
    <xf numFmtId="0" fontId="28" fillId="24" borderId="14" xfId="0" applyFont="1" applyFill="1" applyBorder="1" applyAlignment="1">
      <alignment horizontal="center" vertical="center"/>
    </xf>
    <xf numFmtId="0" fontId="0" fillId="24" borderId="19" xfId="0" applyFill="1" applyBorder="1" applyAlignment="1">
      <alignment vertical="center"/>
    </xf>
    <xf numFmtId="0" fontId="0" fillId="24" borderId="19" xfId="0" applyFill="1" applyBorder="1" applyAlignment="1">
      <alignment horizontal="center" vertical="center"/>
    </xf>
    <xf numFmtId="0" fontId="0" fillId="24" borderId="19" xfId="0" applyFill="1" applyBorder="1" applyAlignment="1">
      <alignment horizontal="left" vertical="center"/>
    </xf>
    <xf numFmtId="0" fontId="0" fillId="0" borderId="19" xfId="0" applyBorder="1" applyAlignment="1">
      <alignment vertical="center"/>
    </xf>
    <xf numFmtId="170" fontId="0" fillId="24" borderId="19" xfId="0" applyNumberFormat="1" applyFill="1" applyBorder="1" applyAlignment="1">
      <alignment vertical="center"/>
    </xf>
    <xf numFmtId="166" fontId="0" fillId="24" borderId="19" xfId="0" applyNumberFormat="1" applyFill="1" applyBorder="1" applyAlignment="1">
      <alignment vertical="center"/>
    </xf>
    <xf numFmtId="170" fontId="0" fillId="24" borderId="8" xfId="0" applyNumberFormat="1" applyFill="1" applyBorder="1" applyAlignment="1">
      <alignment vertical="center"/>
    </xf>
    <xf numFmtId="166" fontId="0" fillId="24" borderId="8" xfId="0" applyNumberFormat="1" applyFill="1" applyBorder="1" applyAlignment="1">
      <alignment vertical="center"/>
    </xf>
    <xf numFmtId="167" fontId="0" fillId="24" borderId="8" xfId="0" applyNumberFormat="1" applyFill="1" applyBorder="1" applyAlignment="1">
      <alignment horizontal="left" vertical="center"/>
    </xf>
    <xf numFmtId="0" fontId="22" fillId="24" borderId="8" xfId="0" applyFont="1" applyFill="1" applyBorder="1" applyAlignment="1">
      <alignment vertical="center"/>
    </xf>
    <xf numFmtId="0" fontId="18" fillId="24" borderId="8" xfId="0" applyFont="1" applyFill="1" applyBorder="1" applyAlignment="1">
      <alignment vertical="center"/>
    </xf>
    <xf numFmtId="0" fontId="0" fillId="24" borderId="8" xfId="0" applyFill="1" applyBorder="1" applyAlignment="1">
      <alignment horizontal="right" vertical="center"/>
    </xf>
    <xf numFmtId="0" fontId="24" fillId="0" borderId="8" xfId="0" applyFont="1" applyBorder="1" applyAlignment="1">
      <alignment vertical="center"/>
    </xf>
    <xf numFmtId="0" fontId="24" fillId="0" borderId="8" xfId="0" applyFont="1" applyBorder="1" applyAlignment="1">
      <alignment horizontal="center" vertical="center"/>
    </xf>
    <xf numFmtId="0" fontId="24" fillId="0" borderId="8" xfId="0" applyFont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167" fontId="0" fillId="0" borderId="8" xfId="0" applyNumberFormat="1" applyBorder="1" applyAlignment="1">
      <alignment horizontal="left" vertical="center"/>
    </xf>
    <xf numFmtId="167" fontId="0" fillId="0" borderId="8" xfId="0" applyNumberFormat="1" applyBorder="1" applyAlignment="1">
      <alignment vertical="center"/>
    </xf>
    <xf numFmtId="167" fontId="0" fillId="24" borderId="8" xfId="0" applyNumberFormat="1" applyFill="1" applyBorder="1" applyAlignment="1">
      <alignment vertical="center"/>
    </xf>
    <xf numFmtId="167" fontId="25" fillId="24" borderId="8" xfId="0" applyNumberFormat="1" applyFont="1" applyFill="1" applyBorder="1" applyAlignment="1">
      <alignment horizontal="left" vertical="center"/>
    </xf>
    <xf numFmtId="0" fontId="25" fillId="24" borderId="8" xfId="0" applyFont="1" applyFill="1" applyBorder="1" applyAlignment="1">
      <alignment vertical="center"/>
    </xf>
    <xf numFmtId="166" fontId="25" fillId="24" borderId="8" xfId="0" applyNumberFormat="1" applyFont="1" applyFill="1" applyBorder="1" applyAlignment="1">
      <alignment vertical="center"/>
    </xf>
    <xf numFmtId="0" fontId="18" fillId="24" borderId="8" xfId="0" applyFont="1" applyFill="1" applyBorder="1" applyAlignment="1">
      <alignment horizontal="center" vertical="center"/>
    </xf>
    <xf numFmtId="167" fontId="18" fillId="24" borderId="8" xfId="0" applyNumberFormat="1" applyFont="1" applyFill="1" applyBorder="1" applyAlignment="1">
      <alignment horizontal="left" vertical="center"/>
    </xf>
    <xf numFmtId="0" fontId="18" fillId="24" borderId="8" xfId="0" applyFont="1" applyFill="1" applyBorder="1" applyAlignment="1">
      <alignment horizontal="left" vertical="center"/>
    </xf>
    <xf numFmtId="167" fontId="18" fillId="0" borderId="8" xfId="0" applyNumberFormat="1" applyFont="1" applyBorder="1" applyAlignment="1">
      <alignment horizontal="left" vertical="center"/>
    </xf>
    <xf numFmtId="0" fontId="26" fillId="24" borderId="8" xfId="0" applyFont="1" applyFill="1" applyBorder="1" applyAlignment="1">
      <alignment vertical="center"/>
    </xf>
    <xf numFmtId="0" fontId="26" fillId="24" borderId="8" xfId="0" applyFont="1" applyFill="1" applyBorder="1" applyAlignment="1">
      <alignment horizontal="left" vertical="center"/>
    </xf>
    <xf numFmtId="0" fontId="27" fillId="24" borderId="8" xfId="0" applyFont="1" applyFill="1" applyBorder="1" applyAlignment="1">
      <alignment horizontal="center" vertical="center"/>
    </xf>
    <xf numFmtId="0" fontId="27" fillId="24" borderId="8" xfId="0" applyFont="1" applyFill="1" applyBorder="1" applyAlignment="1">
      <alignment horizontal="left" vertical="center"/>
    </xf>
    <xf numFmtId="0" fontId="27" fillId="24" borderId="8" xfId="0" applyFont="1" applyFill="1" applyBorder="1" applyAlignment="1">
      <alignment vertical="center"/>
    </xf>
    <xf numFmtId="0" fontId="18" fillId="0" borderId="8" xfId="0" applyFont="1" applyBorder="1" applyAlignment="1">
      <alignment vertical="center" wrapText="1"/>
    </xf>
    <xf numFmtId="0" fontId="24" fillId="24" borderId="8" xfId="0" applyFont="1" applyFill="1" applyBorder="1" applyAlignment="1">
      <alignment horizontal="left" vertical="center"/>
    </xf>
    <xf numFmtId="0" fontId="24" fillId="24" borderId="8" xfId="0" applyFont="1" applyFill="1" applyBorder="1" applyAlignment="1">
      <alignment vertical="center"/>
    </xf>
    <xf numFmtId="170" fontId="0" fillId="0" borderId="8" xfId="0" applyNumberFormat="1" applyBorder="1" applyAlignment="1">
      <alignment vertical="center"/>
    </xf>
    <xf numFmtId="0" fontId="27" fillId="0" borderId="8" xfId="0" applyFont="1" applyBorder="1" applyAlignment="1">
      <alignment horizontal="left" vertical="center" wrapText="1"/>
    </xf>
    <xf numFmtId="0" fontId="29" fillId="0" borderId="8" xfId="0" applyFont="1" applyBorder="1" applyAlignment="1">
      <alignment horizontal="left" vertical="center"/>
    </xf>
    <xf numFmtId="0" fontId="18" fillId="0" borderId="8" xfId="42" applyFont="1" applyBorder="1" applyAlignment="1">
      <alignment vertical="center" wrapText="1"/>
    </xf>
    <xf numFmtId="0" fontId="18" fillId="0" borderId="8" xfId="42" applyFont="1" applyBorder="1" applyAlignment="1">
      <alignment horizontal="center" vertical="center" wrapText="1"/>
    </xf>
    <xf numFmtId="0" fontId="18" fillId="0" borderId="8" xfId="42" applyFont="1" applyBorder="1" applyAlignment="1">
      <alignment horizontal="left" vertical="center" wrapText="1"/>
    </xf>
    <xf numFmtId="0" fontId="18" fillId="0" borderId="8" xfId="42" applyFont="1" applyBorder="1" applyAlignment="1">
      <alignment horizontal="left" vertical="center"/>
    </xf>
    <xf numFmtId="0" fontId="18" fillId="0" borderId="8" xfId="42" applyFont="1" applyBorder="1" applyAlignment="1">
      <alignment horizontal="center" vertical="center"/>
    </xf>
    <xf numFmtId="0" fontId="18" fillId="0" borderId="8" xfId="43" applyFont="1" applyBorder="1" applyAlignment="1">
      <alignment vertical="center"/>
    </xf>
    <xf numFmtId="0" fontId="18" fillId="0" borderId="8" xfId="43" applyFont="1" applyBorder="1" applyAlignment="1">
      <alignment horizontal="center" vertical="center"/>
    </xf>
    <xf numFmtId="0" fontId="18" fillId="0" borderId="8" xfId="43" applyFont="1" applyBorder="1" applyAlignment="1">
      <alignment horizontal="left" vertical="center"/>
    </xf>
    <xf numFmtId="0" fontId="31" fillId="0" borderId="8" xfId="42" applyFont="1" applyBorder="1" applyAlignment="1">
      <alignment vertical="center"/>
    </xf>
    <xf numFmtId="0" fontId="31" fillId="0" borderId="8" xfId="42" applyFont="1" applyBorder="1" applyAlignment="1">
      <alignment horizontal="center" vertical="center"/>
    </xf>
    <xf numFmtId="0" fontId="31" fillId="0" borderId="8" xfId="42" applyFont="1" applyBorder="1" applyAlignment="1">
      <alignment horizontal="left" vertical="center"/>
    </xf>
    <xf numFmtId="0" fontId="31" fillId="0" borderId="8" xfId="0" applyFont="1" applyBorder="1" applyAlignment="1">
      <alignment vertical="center"/>
    </xf>
    <xf numFmtId="0" fontId="31" fillId="0" borderId="8" xfId="0" applyFont="1" applyBorder="1" applyAlignment="1">
      <alignment horizontal="center" vertical="center"/>
    </xf>
    <xf numFmtId="0" fontId="31" fillId="0" borderId="8" xfId="0" applyFont="1" applyBorder="1" applyAlignment="1">
      <alignment horizontal="left" vertical="center"/>
    </xf>
    <xf numFmtId="0" fontId="26" fillId="0" borderId="8" xfId="42" applyFont="1" applyBorder="1" applyAlignment="1">
      <alignment horizontal="left" vertical="center"/>
    </xf>
    <xf numFmtId="0" fontId="26" fillId="0" borderId="8" xfId="42" applyFont="1" applyBorder="1" applyAlignment="1">
      <alignment horizontal="center" vertical="center" wrapText="1"/>
    </xf>
    <xf numFmtId="0" fontId="26" fillId="0" borderId="8" xfId="42" applyFont="1" applyBorder="1" applyAlignment="1">
      <alignment horizontal="left" vertical="center" wrapText="1"/>
    </xf>
    <xf numFmtId="0" fontId="31" fillId="0" borderId="8" xfId="45" applyFont="1" applyBorder="1" applyAlignment="1">
      <alignment horizontal="left" vertical="center"/>
    </xf>
    <xf numFmtId="0" fontId="31" fillId="0" borderId="8" xfId="45" applyFont="1" applyBorder="1" applyAlignment="1">
      <alignment horizontal="center" vertical="center"/>
    </xf>
    <xf numFmtId="0" fontId="24" fillId="24" borderId="0" xfId="0" applyFont="1" applyFill="1" applyAlignment="1">
      <alignment horizontal="left" vertical="center"/>
    </xf>
    <xf numFmtId="0" fontId="24" fillId="24" borderId="0" xfId="0" applyFont="1" applyFill="1" applyAlignment="1">
      <alignment vertical="center"/>
    </xf>
    <xf numFmtId="0" fontId="24" fillId="0" borderId="0" xfId="0" applyFont="1" applyAlignment="1">
      <alignment horizontal="left" vertical="center"/>
    </xf>
    <xf numFmtId="0" fontId="0" fillId="24" borderId="0" xfId="0" applyFill="1" applyAlignment="1">
      <alignment vertic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26" fillId="0" borderId="0" xfId="42" applyFont="1" applyAlignment="1">
      <alignment horizontal="left" vertical="center"/>
    </xf>
    <xf numFmtId="0" fontId="26" fillId="0" borderId="0" xfId="42" applyFont="1" applyAlignment="1">
      <alignment horizontal="center" vertical="center" wrapText="1"/>
    </xf>
    <xf numFmtId="0" fontId="26" fillId="0" borderId="0" xfId="42" applyFont="1" applyAlignment="1">
      <alignment horizontal="left" vertical="center" wrapText="1"/>
    </xf>
    <xf numFmtId="0" fontId="31" fillId="0" borderId="0" xfId="45" applyFont="1" applyAlignment="1">
      <alignment horizontal="left" vertical="center"/>
    </xf>
    <xf numFmtId="0" fontId="31" fillId="0" borderId="0" xfId="45" applyFont="1" applyAlignment="1">
      <alignment horizontal="center" vertical="center"/>
    </xf>
    <xf numFmtId="0" fontId="31" fillId="0" borderId="0" xfId="42" applyFont="1" applyAlignment="1">
      <alignment vertical="center"/>
    </xf>
    <xf numFmtId="0" fontId="31" fillId="0" borderId="0" xfId="42" applyFont="1" applyAlignment="1">
      <alignment horizontal="center" vertical="center"/>
    </xf>
    <xf numFmtId="0" fontId="31" fillId="0" borderId="0" xfId="42" applyFont="1" applyAlignment="1">
      <alignment horizontal="left" vertical="center"/>
    </xf>
    <xf numFmtId="0" fontId="27" fillId="24" borderId="0" xfId="0" applyFont="1" applyFill="1" applyAlignment="1">
      <alignment vertical="center"/>
    </xf>
    <xf numFmtId="0" fontId="18" fillId="24" borderId="0" xfId="0" applyFont="1" applyFill="1" applyAlignment="1">
      <alignment horizontal="center" vertical="center"/>
    </xf>
    <xf numFmtId="0" fontId="18" fillId="24" borderId="0" xfId="0" applyFont="1" applyFill="1" applyAlignment="1">
      <alignment horizontal="left" vertical="center"/>
    </xf>
    <xf numFmtId="0" fontId="20" fillId="24" borderId="0" xfId="0" applyFont="1" applyFill="1" applyAlignment="1">
      <alignment vertical="center"/>
    </xf>
    <xf numFmtId="0" fontId="43" fillId="0" borderId="0" xfId="0" applyFont="1" applyAlignment="1">
      <alignment horizontal="center" vertical="center"/>
    </xf>
    <xf numFmtId="167" fontId="43" fillId="0" borderId="0" xfId="0" applyNumberFormat="1" applyFont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0" fillId="0" borderId="23" xfId="0" applyBorder="1" applyAlignment="1">
      <alignment vertical="center"/>
    </xf>
    <xf numFmtId="0" fontId="25" fillId="0" borderId="24" xfId="0" applyFont="1" applyBorder="1" applyAlignment="1">
      <alignment vertical="center"/>
    </xf>
    <xf numFmtId="0" fontId="0" fillId="0" borderId="24" xfId="0" applyBorder="1" applyAlignment="1">
      <alignment horizontal="right" vertical="center"/>
    </xf>
    <xf numFmtId="0" fontId="0" fillId="0" borderId="25" xfId="0" applyBorder="1" applyAlignment="1">
      <alignment vertical="center"/>
    </xf>
    <xf numFmtId="0" fontId="0" fillId="22" borderId="0" xfId="0" applyFill="1" applyAlignment="1">
      <alignment vertical="center"/>
    </xf>
    <xf numFmtId="0" fontId="20" fillId="22" borderId="0" xfId="0" applyFont="1" applyFill="1" applyAlignment="1">
      <alignment vertical="center"/>
    </xf>
    <xf numFmtId="0" fontId="40" fillId="25" borderId="8" xfId="0" applyFont="1" applyFill="1" applyBorder="1" applyAlignment="1">
      <alignment horizontal="left" vertical="center"/>
    </xf>
    <xf numFmtId="0" fontId="0" fillId="25" borderId="8" xfId="0" applyFill="1" applyBorder="1" applyAlignment="1">
      <alignment vertical="center"/>
    </xf>
    <xf numFmtId="0" fontId="19" fillId="25" borderId="8" xfId="0" applyFont="1" applyFill="1" applyBorder="1" applyAlignment="1">
      <alignment horizontal="left" vertical="center"/>
    </xf>
    <xf numFmtId="0" fontId="0" fillId="25" borderId="9" xfId="0" applyFill="1" applyBorder="1" applyAlignment="1">
      <alignment vertical="center"/>
    </xf>
    <xf numFmtId="0" fontId="0" fillId="22" borderId="23" xfId="0" applyFill="1" applyBorder="1" applyAlignment="1">
      <alignment vertical="center"/>
    </xf>
    <xf numFmtId="0" fontId="0" fillId="22" borderId="25" xfId="0" applyFill="1" applyBorder="1" applyAlignment="1">
      <alignment vertical="center"/>
    </xf>
    <xf numFmtId="0" fontId="26" fillId="0" borderId="26" xfId="0" applyFont="1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22" borderId="28" xfId="0" applyFill="1" applyBorder="1" applyAlignment="1">
      <alignment vertical="center"/>
    </xf>
    <xf numFmtId="0" fontId="0" fillId="22" borderId="27" xfId="0" applyFill="1" applyBorder="1" applyAlignment="1">
      <alignment vertical="center"/>
    </xf>
    <xf numFmtId="0" fontId="26" fillId="0" borderId="29" xfId="0" applyFont="1" applyBorder="1" applyAlignment="1">
      <alignment vertical="center"/>
    </xf>
    <xf numFmtId="0" fontId="0" fillId="0" borderId="29" xfId="0" applyBorder="1" applyAlignment="1">
      <alignment vertical="center"/>
    </xf>
    <xf numFmtId="0" fontId="23" fillId="0" borderId="29" xfId="0" applyFont="1" applyBorder="1" applyAlignment="1">
      <alignment vertical="center"/>
    </xf>
    <xf numFmtId="11" fontId="0" fillId="0" borderId="0" xfId="0" applyNumberFormat="1" applyAlignment="1">
      <alignment vertical="center"/>
    </xf>
    <xf numFmtId="0" fontId="0" fillId="22" borderId="30" xfId="0" applyFill="1" applyBorder="1" applyAlignment="1">
      <alignment vertical="center"/>
    </xf>
    <xf numFmtId="0" fontId="0" fillId="22" borderId="31" xfId="0" applyFill="1" applyBorder="1" applyAlignment="1">
      <alignment vertical="center"/>
    </xf>
    <xf numFmtId="0" fontId="26" fillId="0" borderId="32" xfId="0" applyFont="1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8" xfId="0" applyBorder="1" applyAlignment="1">
      <alignment horizontal="left" vertical="center"/>
    </xf>
    <xf numFmtId="0" fontId="24" fillId="0" borderId="28" xfId="0" applyFont="1" applyBorder="1" applyAlignment="1">
      <alignment vertical="center"/>
    </xf>
    <xf numFmtId="11" fontId="25" fillId="0" borderId="0" xfId="0" applyNumberFormat="1" applyFont="1" applyAlignment="1">
      <alignment vertical="center"/>
    </xf>
    <xf numFmtId="0" fontId="0" fillId="0" borderId="30" xfId="0" applyBorder="1" applyAlignment="1">
      <alignment vertical="center"/>
    </xf>
    <xf numFmtId="0" fontId="25" fillId="0" borderId="14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31" xfId="0" applyBorder="1" applyAlignment="1">
      <alignment vertical="center"/>
    </xf>
    <xf numFmtId="0" fontId="38" fillId="0" borderId="0" xfId="0" applyFont="1" applyAlignment="1">
      <alignment horizontal="left" vertical="center"/>
    </xf>
    <xf numFmtId="0" fontId="27" fillId="24" borderId="9" xfId="0" applyFont="1" applyFill="1" applyBorder="1" applyAlignment="1">
      <alignment horizontal="center" vertical="center"/>
    </xf>
    <xf numFmtId="0" fontId="19" fillId="24" borderId="9" xfId="0" applyFont="1" applyFill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4" fillId="24" borderId="19" xfId="0" applyFont="1" applyFill="1" applyBorder="1" applyAlignment="1">
      <alignment vertical="center"/>
    </xf>
    <xf numFmtId="166" fontId="0" fillId="0" borderId="0" xfId="0" applyNumberFormat="1" applyAlignment="1">
      <alignment vertical="center"/>
    </xf>
    <xf numFmtId="0" fontId="18" fillId="24" borderId="19" xfId="0" applyFont="1" applyFill="1" applyBorder="1" applyAlignment="1">
      <alignment vertical="center"/>
    </xf>
    <xf numFmtId="0" fontId="18" fillId="24" borderId="0" xfId="0" applyFont="1" applyFill="1" applyAlignment="1">
      <alignment vertical="center"/>
    </xf>
    <xf numFmtId="0" fontId="27" fillId="24" borderId="0" xfId="0" applyFont="1" applyFill="1" applyAlignment="1">
      <alignment horizontal="center" vertical="center"/>
    </xf>
    <xf numFmtId="0" fontId="27" fillId="24" borderId="0" xfId="0" applyFont="1" applyFill="1" applyAlignment="1">
      <alignment horizontal="left" vertical="center"/>
    </xf>
    <xf numFmtId="167" fontId="18" fillId="0" borderId="0" xfId="0" applyNumberFormat="1" applyFont="1" applyAlignment="1">
      <alignment horizontal="left" vertical="center"/>
    </xf>
    <xf numFmtId="0" fontId="26" fillId="24" borderId="0" xfId="0" applyFont="1" applyFill="1" applyAlignment="1">
      <alignment vertical="center"/>
    </xf>
    <xf numFmtId="0" fontId="26" fillId="24" borderId="0" xfId="0" applyFont="1" applyFill="1" applyAlignment="1">
      <alignment horizontal="left" vertical="center"/>
    </xf>
    <xf numFmtId="0" fontId="0" fillId="24" borderId="33" xfId="0" applyFill="1" applyBorder="1" applyAlignment="1">
      <alignment vertical="center"/>
    </xf>
    <xf numFmtId="0" fontId="18" fillId="0" borderId="0" xfId="0" applyFont="1" applyAlignment="1">
      <alignment vertical="center" wrapText="1"/>
    </xf>
    <xf numFmtId="171" fontId="43" fillId="0" borderId="0" xfId="0" applyNumberFormat="1" applyFont="1" applyAlignment="1">
      <alignment horizontal="left" vertical="center" wrapText="1"/>
    </xf>
    <xf numFmtId="0" fontId="0" fillId="24" borderId="0" xfId="0" applyFill="1" applyAlignment="1">
      <alignment horizontal="left" vertical="center"/>
    </xf>
    <xf numFmtId="0" fontId="43" fillId="0" borderId="0" xfId="0" applyFont="1" applyAlignment="1" applyProtection="1">
      <alignment horizontal="center" vertical="center"/>
      <protection locked="0"/>
    </xf>
    <xf numFmtId="0" fontId="43" fillId="0" borderId="0" xfId="0" applyFont="1" applyAlignment="1">
      <alignment horizontal="left"/>
    </xf>
    <xf numFmtId="0" fontId="0" fillId="0" borderId="34" xfId="0" applyBorder="1" applyAlignment="1">
      <alignment vertical="center"/>
    </xf>
    <xf numFmtId="0" fontId="44" fillId="0" borderId="37" xfId="0" applyFont="1" applyBorder="1" applyAlignment="1">
      <alignment horizontal="right" vertical="center"/>
    </xf>
    <xf numFmtId="168" fontId="44" fillId="0" borderId="37" xfId="0" applyNumberFormat="1" applyFont="1" applyBorder="1" applyAlignment="1">
      <alignment horizontal="right" vertical="center"/>
    </xf>
    <xf numFmtId="165" fontId="44" fillId="0" borderId="37" xfId="0" applyNumberFormat="1" applyFont="1" applyBorder="1" applyAlignment="1">
      <alignment horizontal="right" vertical="center"/>
    </xf>
    <xf numFmtId="0" fontId="44" fillId="0" borderId="39" xfId="0" applyFont="1" applyBorder="1" applyAlignment="1">
      <alignment horizontal="right" vertical="center"/>
    </xf>
    <xf numFmtId="0" fontId="0" fillId="26" borderId="35" xfId="0" applyFont="1" applyFill="1" applyBorder="1" applyAlignment="1">
      <alignment horizontal="right" vertical="center"/>
    </xf>
    <xf numFmtId="0" fontId="0" fillId="26" borderId="36" xfId="0" applyFont="1" applyFill="1" applyBorder="1" applyAlignment="1">
      <alignment horizontal="center" vertical="center"/>
    </xf>
    <xf numFmtId="0" fontId="20" fillId="0" borderId="38" xfId="0" applyFont="1" applyBorder="1" applyAlignment="1">
      <alignment horizontal="right" vertical="center"/>
    </xf>
    <xf numFmtId="0" fontId="45" fillId="0" borderId="38" xfId="0" applyFont="1" applyBorder="1" applyAlignment="1">
      <alignment horizontal="right" vertical="center"/>
    </xf>
    <xf numFmtId="22" fontId="45" fillId="0" borderId="38" xfId="0" applyNumberFormat="1" applyFont="1" applyBorder="1" applyAlignment="1">
      <alignment horizontal="right" vertical="center"/>
    </xf>
    <xf numFmtId="22" fontId="45" fillId="0" borderId="40" xfId="0" applyNumberFormat="1" applyFont="1" applyBorder="1" applyAlignment="1">
      <alignment horizontal="right" vertical="center"/>
    </xf>
    <xf numFmtId="0" fontId="0" fillId="24" borderId="0" xfId="0" applyFill="1" applyBorder="1" applyAlignment="1">
      <alignment vertical="center"/>
    </xf>
    <xf numFmtId="0" fontId="43" fillId="0" borderId="8" xfId="0" applyFont="1" applyBorder="1" applyAlignment="1" applyProtection="1">
      <alignment horizontal="left" vertical="center" wrapText="1"/>
      <protection locked="0"/>
    </xf>
    <xf numFmtId="0" fontId="31" fillId="0" borderId="0" xfId="42" applyFont="1" applyBorder="1" applyAlignment="1">
      <alignment vertical="center"/>
    </xf>
    <xf numFmtId="0" fontId="24" fillId="24" borderId="0" xfId="0" applyFont="1" applyFill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 wrapText="1"/>
    </xf>
    <xf numFmtId="0" fontId="18" fillId="24" borderId="0" xfId="0" applyFont="1" applyFill="1" applyBorder="1" applyAlignment="1">
      <alignment vertical="center"/>
    </xf>
    <xf numFmtId="0" fontId="43" fillId="0" borderId="8" xfId="0" applyFont="1" applyBorder="1" applyAlignment="1" applyProtection="1">
      <alignment horizontal="center" vertical="center"/>
      <protection locked="0"/>
    </xf>
    <xf numFmtId="0" fontId="31" fillId="0" borderId="0" xfId="42" applyFont="1" applyBorder="1" applyAlignment="1">
      <alignment horizontal="center" vertical="center"/>
    </xf>
    <xf numFmtId="0" fontId="24" fillId="24" borderId="0" xfId="0" applyFont="1" applyFill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8" fillId="24" borderId="0" xfId="0" applyFont="1" applyFill="1" applyBorder="1" applyAlignment="1">
      <alignment horizontal="center" vertical="center"/>
    </xf>
    <xf numFmtId="0" fontId="0" fillId="24" borderId="0" xfId="0" applyFill="1" applyBorder="1" applyAlignment="1">
      <alignment horizontal="left" vertical="center"/>
    </xf>
    <xf numFmtId="0" fontId="43" fillId="0" borderId="8" xfId="0" applyFont="1" applyBorder="1" applyAlignment="1">
      <alignment horizontal="left"/>
    </xf>
    <xf numFmtId="0" fontId="24" fillId="0" borderId="0" xfId="0" applyFont="1" applyBorder="1" applyAlignment="1">
      <alignment horizontal="left" vertical="center"/>
    </xf>
    <xf numFmtId="0" fontId="18" fillId="24" borderId="0" xfId="0" applyFont="1" applyFill="1" applyBorder="1" applyAlignment="1">
      <alignment horizontal="left" vertical="center"/>
    </xf>
  </cellXfs>
  <cellStyles count="5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rmal_A_2" xfId="44" xr:uid="{00000000-0005-0000-0000-00002C000000}"/>
    <cellStyle name="Normal_A_A" xfId="45" xr:uid="{00000000-0005-0000-0000-00002D000000}"/>
    <cellStyle name="Note" xfId="46" builtinId="10" customBuiltin="1"/>
    <cellStyle name="Output" xfId="47" builtinId="21" customBuiltin="1"/>
    <cellStyle name="Title" xfId="48" builtinId="15" customBuiltin="1"/>
    <cellStyle name="Total" xfId="49" builtinId="25" customBuiltin="1"/>
    <cellStyle name="Warning Text" xfId="50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999933"/>
      <rgbColor rgb="00800080"/>
      <rgbColor rgb="00008080"/>
      <rgbColor rgb="00C0C0C0"/>
      <rgbColor rgb="00808080"/>
      <rgbColor rgb="009999FF"/>
      <rgbColor rgb="00996666"/>
      <rgbColor rgb="00FFFFC0"/>
      <rgbColor rgb="00E3E3E3"/>
      <rgbColor rgb="00660066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A0E0E0"/>
      <rgbColor rgb="00CCFFCC"/>
      <rgbColor rgb="00FFFF99"/>
      <rgbColor rgb="00A6CAF0"/>
      <rgbColor rgb="00CC9CCC"/>
      <rgbColor rgb="00CC99FF"/>
      <rgbColor rgb="00FFCC99"/>
      <rgbColor rgb="003333CC"/>
      <rgbColor rgb="0033CCCC"/>
      <rgbColor rgb="0099CC00"/>
      <rgbColor rgb="00FFCC00"/>
      <rgbColor rgb="00FF9900"/>
      <rgbColor rgb="00FF6600"/>
      <rgbColor rgb="00336666"/>
      <rgbColor rgb="00969696"/>
      <rgbColor rgb="00003366"/>
      <rgbColor rgb="00339966"/>
      <rgbColor rgb="00003300"/>
      <rgbColor rgb="00663300"/>
      <rgbColor rgb="00996633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V0432 Per -- O-C Diagr.</a:t>
            </a:r>
          </a:p>
        </c:rich>
      </c:tx>
      <c:layout>
        <c:manualLayout>
          <c:xMode val="edge"/>
          <c:yMode val="edge"/>
          <c:x val="0.33629930600311969"/>
          <c:y val="3.53982300884955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10396834724017"/>
          <c:y val="0.14383632645288424"/>
          <c:w val="0.82185403690210346"/>
          <c:h val="0.6479829768912955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'Active 1'!$F$21:$F$400</c:f>
              <c:numCache>
                <c:formatCode>General</c:formatCode>
                <c:ptCount val="380"/>
                <c:pt idx="0">
                  <c:v>-43374</c:v>
                </c:pt>
                <c:pt idx="1">
                  <c:v>-43374</c:v>
                </c:pt>
                <c:pt idx="2">
                  <c:v>-41845</c:v>
                </c:pt>
                <c:pt idx="3">
                  <c:v>-40822</c:v>
                </c:pt>
                <c:pt idx="4">
                  <c:v>-37968</c:v>
                </c:pt>
                <c:pt idx="5">
                  <c:v>-37934</c:v>
                </c:pt>
                <c:pt idx="6">
                  <c:v>-37201</c:v>
                </c:pt>
                <c:pt idx="7">
                  <c:v>-37073</c:v>
                </c:pt>
                <c:pt idx="8">
                  <c:v>-37000</c:v>
                </c:pt>
                <c:pt idx="9">
                  <c:v>-36987</c:v>
                </c:pt>
                <c:pt idx="10">
                  <c:v>-36979</c:v>
                </c:pt>
                <c:pt idx="11">
                  <c:v>-36963.5</c:v>
                </c:pt>
                <c:pt idx="12">
                  <c:v>-36898.5</c:v>
                </c:pt>
                <c:pt idx="13">
                  <c:v>-36862</c:v>
                </c:pt>
                <c:pt idx="14">
                  <c:v>-36860</c:v>
                </c:pt>
                <c:pt idx="15">
                  <c:v>-36854.5</c:v>
                </c:pt>
                <c:pt idx="16">
                  <c:v>-36854</c:v>
                </c:pt>
                <c:pt idx="17">
                  <c:v>-36823</c:v>
                </c:pt>
                <c:pt idx="18">
                  <c:v>-36787</c:v>
                </c:pt>
                <c:pt idx="19">
                  <c:v>-36786.5</c:v>
                </c:pt>
                <c:pt idx="20">
                  <c:v>-36768</c:v>
                </c:pt>
                <c:pt idx="21">
                  <c:v>-36758</c:v>
                </c:pt>
                <c:pt idx="22">
                  <c:v>-36682.5</c:v>
                </c:pt>
                <c:pt idx="23">
                  <c:v>-36679.5</c:v>
                </c:pt>
                <c:pt idx="24">
                  <c:v>-36079</c:v>
                </c:pt>
                <c:pt idx="25">
                  <c:v>-35119</c:v>
                </c:pt>
                <c:pt idx="26">
                  <c:v>-35067</c:v>
                </c:pt>
                <c:pt idx="27">
                  <c:v>-34825</c:v>
                </c:pt>
                <c:pt idx="28">
                  <c:v>-34081</c:v>
                </c:pt>
                <c:pt idx="29">
                  <c:v>-33844</c:v>
                </c:pt>
                <c:pt idx="30">
                  <c:v>-30982</c:v>
                </c:pt>
                <c:pt idx="31">
                  <c:v>-30358</c:v>
                </c:pt>
                <c:pt idx="32">
                  <c:v>-30358</c:v>
                </c:pt>
                <c:pt idx="33">
                  <c:v>-29980</c:v>
                </c:pt>
                <c:pt idx="34">
                  <c:v>-29980</c:v>
                </c:pt>
                <c:pt idx="35">
                  <c:v>-29291</c:v>
                </c:pt>
                <c:pt idx="36">
                  <c:v>-29127</c:v>
                </c:pt>
                <c:pt idx="37">
                  <c:v>-29054</c:v>
                </c:pt>
                <c:pt idx="38">
                  <c:v>-28913</c:v>
                </c:pt>
                <c:pt idx="39">
                  <c:v>-28287</c:v>
                </c:pt>
                <c:pt idx="40">
                  <c:v>-28130.5</c:v>
                </c:pt>
                <c:pt idx="41">
                  <c:v>-25198</c:v>
                </c:pt>
                <c:pt idx="42">
                  <c:v>-24814</c:v>
                </c:pt>
                <c:pt idx="43">
                  <c:v>-21741</c:v>
                </c:pt>
                <c:pt idx="44">
                  <c:v>-18866</c:v>
                </c:pt>
                <c:pt idx="45">
                  <c:v>-16017</c:v>
                </c:pt>
                <c:pt idx="46">
                  <c:v>-15117</c:v>
                </c:pt>
                <c:pt idx="47">
                  <c:v>-14966</c:v>
                </c:pt>
                <c:pt idx="48">
                  <c:v>-13894</c:v>
                </c:pt>
                <c:pt idx="49">
                  <c:v>-13813</c:v>
                </c:pt>
                <c:pt idx="50">
                  <c:v>-13808</c:v>
                </c:pt>
                <c:pt idx="51">
                  <c:v>-12099</c:v>
                </c:pt>
                <c:pt idx="52">
                  <c:v>-11937</c:v>
                </c:pt>
                <c:pt idx="53">
                  <c:v>-11924</c:v>
                </c:pt>
                <c:pt idx="54">
                  <c:v>-11879.5</c:v>
                </c:pt>
                <c:pt idx="55">
                  <c:v>-11854</c:v>
                </c:pt>
                <c:pt idx="56">
                  <c:v>-11404.5</c:v>
                </c:pt>
                <c:pt idx="57">
                  <c:v>-11313.5</c:v>
                </c:pt>
                <c:pt idx="58">
                  <c:v>-11279.5</c:v>
                </c:pt>
                <c:pt idx="59">
                  <c:v>-11251</c:v>
                </c:pt>
                <c:pt idx="60">
                  <c:v>-11245.5</c:v>
                </c:pt>
                <c:pt idx="61">
                  <c:v>-10483.5</c:v>
                </c:pt>
                <c:pt idx="62">
                  <c:v>-10475.5</c:v>
                </c:pt>
                <c:pt idx="63">
                  <c:v>-10468</c:v>
                </c:pt>
                <c:pt idx="64">
                  <c:v>-10171</c:v>
                </c:pt>
                <c:pt idx="65">
                  <c:v>-10171</c:v>
                </c:pt>
                <c:pt idx="66">
                  <c:v>-10171</c:v>
                </c:pt>
                <c:pt idx="67">
                  <c:v>-10168.5</c:v>
                </c:pt>
                <c:pt idx="68">
                  <c:v>-10168.5</c:v>
                </c:pt>
                <c:pt idx="69">
                  <c:v>-10168.5</c:v>
                </c:pt>
                <c:pt idx="70">
                  <c:v>-10168</c:v>
                </c:pt>
                <c:pt idx="71">
                  <c:v>-10168</c:v>
                </c:pt>
                <c:pt idx="72">
                  <c:v>-10111</c:v>
                </c:pt>
                <c:pt idx="73">
                  <c:v>-10111</c:v>
                </c:pt>
                <c:pt idx="74">
                  <c:v>-10111</c:v>
                </c:pt>
                <c:pt idx="75">
                  <c:v>-10110.5</c:v>
                </c:pt>
                <c:pt idx="76">
                  <c:v>-10110.5</c:v>
                </c:pt>
                <c:pt idx="77">
                  <c:v>-10110.5</c:v>
                </c:pt>
                <c:pt idx="78">
                  <c:v>-10056</c:v>
                </c:pt>
                <c:pt idx="79">
                  <c:v>-9568</c:v>
                </c:pt>
                <c:pt idx="80">
                  <c:v>-9568</c:v>
                </c:pt>
                <c:pt idx="81">
                  <c:v>-9568</c:v>
                </c:pt>
                <c:pt idx="82">
                  <c:v>-9409</c:v>
                </c:pt>
                <c:pt idx="83">
                  <c:v>-9409</c:v>
                </c:pt>
                <c:pt idx="84">
                  <c:v>-9409</c:v>
                </c:pt>
                <c:pt idx="85">
                  <c:v>-8431</c:v>
                </c:pt>
                <c:pt idx="86">
                  <c:v>-8431</c:v>
                </c:pt>
                <c:pt idx="87">
                  <c:v>-8402</c:v>
                </c:pt>
                <c:pt idx="88">
                  <c:v>-8162</c:v>
                </c:pt>
                <c:pt idx="89">
                  <c:v>-8162</c:v>
                </c:pt>
                <c:pt idx="90">
                  <c:v>-7470.5</c:v>
                </c:pt>
                <c:pt idx="91">
                  <c:v>-7470.5</c:v>
                </c:pt>
                <c:pt idx="92">
                  <c:v>-7470.5</c:v>
                </c:pt>
                <c:pt idx="93">
                  <c:v>-5327</c:v>
                </c:pt>
                <c:pt idx="94">
                  <c:v>-5324.5</c:v>
                </c:pt>
                <c:pt idx="95">
                  <c:v>-4648</c:v>
                </c:pt>
                <c:pt idx="96">
                  <c:v>-4647.5</c:v>
                </c:pt>
                <c:pt idx="97">
                  <c:v>-4437</c:v>
                </c:pt>
                <c:pt idx="98">
                  <c:v>-4403.5</c:v>
                </c:pt>
                <c:pt idx="99">
                  <c:v>-4403.5</c:v>
                </c:pt>
                <c:pt idx="100">
                  <c:v>-4401</c:v>
                </c:pt>
                <c:pt idx="101">
                  <c:v>-4401</c:v>
                </c:pt>
                <c:pt idx="102">
                  <c:v>-3654</c:v>
                </c:pt>
                <c:pt idx="103">
                  <c:v>-3487.5</c:v>
                </c:pt>
                <c:pt idx="104">
                  <c:v>-3477.5</c:v>
                </c:pt>
                <c:pt idx="105">
                  <c:v>-2342</c:v>
                </c:pt>
                <c:pt idx="106">
                  <c:v>-1833</c:v>
                </c:pt>
                <c:pt idx="107">
                  <c:v>-1833</c:v>
                </c:pt>
                <c:pt idx="108">
                  <c:v>-1592</c:v>
                </c:pt>
                <c:pt idx="109">
                  <c:v>-1592</c:v>
                </c:pt>
                <c:pt idx="110">
                  <c:v>-1562</c:v>
                </c:pt>
                <c:pt idx="111">
                  <c:v>-1536</c:v>
                </c:pt>
                <c:pt idx="112">
                  <c:v>-1536</c:v>
                </c:pt>
                <c:pt idx="113">
                  <c:v>-1536</c:v>
                </c:pt>
                <c:pt idx="114">
                  <c:v>-1408</c:v>
                </c:pt>
                <c:pt idx="115">
                  <c:v>-800</c:v>
                </c:pt>
                <c:pt idx="116">
                  <c:v>-469</c:v>
                </c:pt>
                <c:pt idx="117">
                  <c:v>0</c:v>
                </c:pt>
                <c:pt idx="118">
                  <c:v>10</c:v>
                </c:pt>
                <c:pt idx="119">
                  <c:v>10</c:v>
                </c:pt>
                <c:pt idx="120">
                  <c:v>44</c:v>
                </c:pt>
                <c:pt idx="121">
                  <c:v>44</c:v>
                </c:pt>
                <c:pt idx="122">
                  <c:v>123.5</c:v>
                </c:pt>
                <c:pt idx="123">
                  <c:v>124</c:v>
                </c:pt>
                <c:pt idx="124">
                  <c:v>132.5</c:v>
                </c:pt>
                <c:pt idx="125">
                  <c:v>132.5</c:v>
                </c:pt>
                <c:pt idx="126">
                  <c:v>204.5</c:v>
                </c:pt>
                <c:pt idx="127">
                  <c:v>222.5</c:v>
                </c:pt>
                <c:pt idx="128">
                  <c:v>229.5</c:v>
                </c:pt>
                <c:pt idx="129">
                  <c:v>230</c:v>
                </c:pt>
                <c:pt idx="130">
                  <c:v>307.5</c:v>
                </c:pt>
                <c:pt idx="131">
                  <c:v>308</c:v>
                </c:pt>
                <c:pt idx="132">
                  <c:v>338</c:v>
                </c:pt>
                <c:pt idx="133">
                  <c:v>338</c:v>
                </c:pt>
                <c:pt idx="134">
                  <c:v>1037</c:v>
                </c:pt>
                <c:pt idx="135">
                  <c:v>1050</c:v>
                </c:pt>
                <c:pt idx="136">
                  <c:v>1089</c:v>
                </c:pt>
                <c:pt idx="137">
                  <c:v>1107</c:v>
                </c:pt>
                <c:pt idx="138">
                  <c:v>1115.5</c:v>
                </c:pt>
                <c:pt idx="139">
                  <c:v>1151.5</c:v>
                </c:pt>
                <c:pt idx="140">
                  <c:v>1152</c:v>
                </c:pt>
                <c:pt idx="141">
                  <c:v>1172.5</c:v>
                </c:pt>
                <c:pt idx="142">
                  <c:v>1172.5</c:v>
                </c:pt>
                <c:pt idx="143">
                  <c:v>1173</c:v>
                </c:pt>
                <c:pt idx="144">
                  <c:v>1173</c:v>
                </c:pt>
                <c:pt idx="145">
                  <c:v>1236</c:v>
                </c:pt>
                <c:pt idx="146">
                  <c:v>1236</c:v>
                </c:pt>
                <c:pt idx="147">
                  <c:v>1256</c:v>
                </c:pt>
                <c:pt idx="148">
                  <c:v>1362</c:v>
                </c:pt>
                <c:pt idx="149">
                  <c:v>2130</c:v>
                </c:pt>
                <c:pt idx="150">
                  <c:v>2132</c:v>
                </c:pt>
                <c:pt idx="151">
                  <c:v>2132</c:v>
                </c:pt>
                <c:pt idx="152">
                  <c:v>2205</c:v>
                </c:pt>
                <c:pt idx="153">
                  <c:v>2951</c:v>
                </c:pt>
                <c:pt idx="154">
                  <c:v>2998.5</c:v>
                </c:pt>
                <c:pt idx="155">
                  <c:v>3087</c:v>
                </c:pt>
                <c:pt idx="156">
                  <c:v>3094</c:v>
                </c:pt>
                <c:pt idx="157">
                  <c:v>3094</c:v>
                </c:pt>
                <c:pt idx="158">
                  <c:v>3102</c:v>
                </c:pt>
                <c:pt idx="159">
                  <c:v>3113</c:v>
                </c:pt>
                <c:pt idx="160">
                  <c:v>3113</c:v>
                </c:pt>
                <c:pt idx="161">
                  <c:v>3134</c:v>
                </c:pt>
                <c:pt idx="162">
                  <c:v>3145</c:v>
                </c:pt>
                <c:pt idx="163">
                  <c:v>3308</c:v>
                </c:pt>
                <c:pt idx="164">
                  <c:v>3355</c:v>
                </c:pt>
                <c:pt idx="165">
                  <c:v>3441</c:v>
                </c:pt>
                <c:pt idx="166">
                  <c:v>3870</c:v>
                </c:pt>
                <c:pt idx="167">
                  <c:v>3893.5</c:v>
                </c:pt>
                <c:pt idx="168">
                  <c:v>3919.5</c:v>
                </c:pt>
                <c:pt idx="169">
                  <c:v>3922</c:v>
                </c:pt>
                <c:pt idx="170">
                  <c:v>3957</c:v>
                </c:pt>
                <c:pt idx="171">
                  <c:v>3957</c:v>
                </c:pt>
                <c:pt idx="172">
                  <c:v>3959</c:v>
                </c:pt>
                <c:pt idx="173">
                  <c:v>3971</c:v>
                </c:pt>
                <c:pt idx="174">
                  <c:v>4041</c:v>
                </c:pt>
                <c:pt idx="175">
                  <c:v>4041.5</c:v>
                </c:pt>
                <c:pt idx="176">
                  <c:v>4060</c:v>
                </c:pt>
                <c:pt idx="177">
                  <c:v>4151</c:v>
                </c:pt>
                <c:pt idx="178">
                  <c:v>4156.5</c:v>
                </c:pt>
                <c:pt idx="179">
                  <c:v>4219</c:v>
                </c:pt>
                <c:pt idx="180">
                  <c:v>4256.5</c:v>
                </c:pt>
                <c:pt idx="181">
                  <c:v>4257</c:v>
                </c:pt>
                <c:pt idx="182">
                  <c:v>4257</c:v>
                </c:pt>
                <c:pt idx="183">
                  <c:v>4262</c:v>
                </c:pt>
                <c:pt idx="184">
                  <c:v>4264.5</c:v>
                </c:pt>
                <c:pt idx="185">
                  <c:v>4397.5</c:v>
                </c:pt>
                <c:pt idx="186">
                  <c:v>4929</c:v>
                </c:pt>
                <c:pt idx="187">
                  <c:v>5005.5</c:v>
                </c:pt>
                <c:pt idx="188">
                  <c:v>5046</c:v>
                </c:pt>
                <c:pt idx="189">
                  <c:v>5166.5</c:v>
                </c:pt>
                <c:pt idx="190">
                  <c:v>5190</c:v>
                </c:pt>
                <c:pt idx="191">
                  <c:v>5255</c:v>
                </c:pt>
                <c:pt idx="192">
                  <c:v>5998</c:v>
                </c:pt>
                <c:pt idx="193">
                  <c:v>6052</c:v>
                </c:pt>
                <c:pt idx="194">
                  <c:v>6071.5</c:v>
                </c:pt>
                <c:pt idx="195">
                  <c:v>6082</c:v>
                </c:pt>
                <c:pt idx="196">
                  <c:v>6082.5</c:v>
                </c:pt>
                <c:pt idx="197">
                  <c:v>6083</c:v>
                </c:pt>
                <c:pt idx="198">
                  <c:v>6109</c:v>
                </c:pt>
                <c:pt idx="199">
                  <c:v>6110.5</c:v>
                </c:pt>
                <c:pt idx="200">
                  <c:v>6111</c:v>
                </c:pt>
                <c:pt idx="201">
                  <c:v>6187</c:v>
                </c:pt>
                <c:pt idx="202">
                  <c:v>6659</c:v>
                </c:pt>
                <c:pt idx="203">
                  <c:v>6694</c:v>
                </c:pt>
                <c:pt idx="204">
                  <c:v>6721.5</c:v>
                </c:pt>
                <c:pt idx="205">
                  <c:v>6771</c:v>
                </c:pt>
                <c:pt idx="206">
                  <c:v>6885</c:v>
                </c:pt>
                <c:pt idx="207">
                  <c:v>6890.5</c:v>
                </c:pt>
                <c:pt idx="208">
                  <c:v>6927.5</c:v>
                </c:pt>
                <c:pt idx="209">
                  <c:v>6928</c:v>
                </c:pt>
                <c:pt idx="210">
                  <c:v>6996</c:v>
                </c:pt>
                <c:pt idx="211">
                  <c:v>7076</c:v>
                </c:pt>
                <c:pt idx="212">
                  <c:v>7767.5</c:v>
                </c:pt>
                <c:pt idx="213">
                  <c:v>7787</c:v>
                </c:pt>
                <c:pt idx="214">
                  <c:v>7972.5</c:v>
                </c:pt>
                <c:pt idx="215">
                  <c:v>8610.5</c:v>
                </c:pt>
                <c:pt idx="216">
                  <c:v>8731.5</c:v>
                </c:pt>
                <c:pt idx="217">
                  <c:v>8738</c:v>
                </c:pt>
                <c:pt idx="218">
                  <c:v>8738.5</c:v>
                </c:pt>
                <c:pt idx="219">
                  <c:v>8823.5</c:v>
                </c:pt>
                <c:pt idx="220">
                  <c:v>8837.5</c:v>
                </c:pt>
                <c:pt idx="221">
                  <c:v>8855</c:v>
                </c:pt>
                <c:pt idx="222">
                  <c:v>8855.5</c:v>
                </c:pt>
                <c:pt idx="223">
                  <c:v>9607</c:v>
                </c:pt>
                <c:pt idx="224">
                  <c:v>9680</c:v>
                </c:pt>
                <c:pt idx="225">
                  <c:v>9711.5</c:v>
                </c:pt>
                <c:pt idx="226">
                  <c:v>9727.5</c:v>
                </c:pt>
                <c:pt idx="227">
                  <c:v>9727.5</c:v>
                </c:pt>
                <c:pt idx="228">
                  <c:v>9783</c:v>
                </c:pt>
                <c:pt idx="229">
                  <c:v>9786</c:v>
                </c:pt>
                <c:pt idx="230">
                  <c:v>9786.5</c:v>
                </c:pt>
                <c:pt idx="231">
                  <c:v>9873.5</c:v>
                </c:pt>
                <c:pt idx="232">
                  <c:v>9873.5</c:v>
                </c:pt>
                <c:pt idx="233">
                  <c:v>9907.5</c:v>
                </c:pt>
                <c:pt idx="234">
                  <c:v>10495</c:v>
                </c:pt>
                <c:pt idx="235">
                  <c:v>10567</c:v>
                </c:pt>
                <c:pt idx="236">
                  <c:v>10600</c:v>
                </c:pt>
                <c:pt idx="237">
                  <c:v>10600.5</c:v>
                </c:pt>
                <c:pt idx="238">
                  <c:v>10893.5</c:v>
                </c:pt>
                <c:pt idx="239">
                  <c:v>11614</c:v>
                </c:pt>
                <c:pt idx="240">
                  <c:v>11614</c:v>
                </c:pt>
                <c:pt idx="241">
                  <c:v>11614.5</c:v>
                </c:pt>
                <c:pt idx="242">
                  <c:v>11614.5</c:v>
                </c:pt>
                <c:pt idx="243">
                  <c:v>11623.5</c:v>
                </c:pt>
                <c:pt idx="244">
                  <c:v>11629</c:v>
                </c:pt>
                <c:pt idx="245">
                  <c:v>11650</c:v>
                </c:pt>
                <c:pt idx="246">
                  <c:v>11653</c:v>
                </c:pt>
                <c:pt idx="247">
                  <c:v>11653</c:v>
                </c:pt>
                <c:pt idx="248">
                  <c:v>11683</c:v>
                </c:pt>
                <c:pt idx="249">
                  <c:v>11683.5</c:v>
                </c:pt>
                <c:pt idx="250">
                  <c:v>11695</c:v>
                </c:pt>
                <c:pt idx="251">
                  <c:v>11695</c:v>
                </c:pt>
                <c:pt idx="252">
                  <c:v>11714.5</c:v>
                </c:pt>
                <c:pt idx="253">
                  <c:v>11715</c:v>
                </c:pt>
                <c:pt idx="254">
                  <c:v>11717</c:v>
                </c:pt>
                <c:pt idx="255">
                  <c:v>11717.5</c:v>
                </c:pt>
                <c:pt idx="256">
                  <c:v>11739</c:v>
                </c:pt>
                <c:pt idx="257">
                  <c:v>11739</c:v>
                </c:pt>
                <c:pt idx="258">
                  <c:v>12430</c:v>
                </c:pt>
                <c:pt idx="259">
                  <c:v>12461</c:v>
                </c:pt>
                <c:pt idx="260">
                  <c:v>12467</c:v>
                </c:pt>
                <c:pt idx="261">
                  <c:v>12521</c:v>
                </c:pt>
                <c:pt idx="262">
                  <c:v>12550.5</c:v>
                </c:pt>
                <c:pt idx="263">
                  <c:v>12577.5</c:v>
                </c:pt>
                <c:pt idx="264">
                  <c:v>12596.5</c:v>
                </c:pt>
                <c:pt idx="265">
                  <c:v>12597</c:v>
                </c:pt>
                <c:pt idx="266">
                  <c:v>12616</c:v>
                </c:pt>
                <c:pt idx="267">
                  <c:v>12698</c:v>
                </c:pt>
                <c:pt idx="268">
                  <c:v>13376.5</c:v>
                </c:pt>
                <c:pt idx="269">
                  <c:v>13377</c:v>
                </c:pt>
                <c:pt idx="270">
                  <c:v>13417</c:v>
                </c:pt>
                <c:pt idx="271">
                  <c:v>13550</c:v>
                </c:pt>
                <c:pt idx="272">
                  <c:v>13664</c:v>
                </c:pt>
                <c:pt idx="273">
                  <c:v>13697.5</c:v>
                </c:pt>
                <c:pt idx="274">
                  <c:v>14343</c:v>
                </c:pt>
                <c:pt idx="275">
                  <c:v>14343</c:v>
                </c:pt>
                <c:pt idx="276">
                  <c:v>14424</c:v>
                </c:pt>
                <c:pt idx="277">
                  <c:v>14429</c:v>
                </c:pt>
                <c:pt idx="278">
                  <c:v>14551</c:v>
                </c:pt>
                <c:pt idx="279">
                  <c:v>14608</c:v>
                </c:pt>
                <c:pt idx="280">
                  <c:v>14608</c:v>
                </c:pt>
                <c:pt idx="281">
                  <c:v>14684</c:v>
                </c:pt>
                <c:pt idx="282">
                  <c:v>15247.5</c:v>
                </c:pt>
                <c:pt idx="283">
                  <c:v>15247.5</c:v>
                </c:pt>
                <c:pt idx="284">
                  <c:v>15431</c:v>
                </c:pt>
                <c:pt idx="285">
                  <c:v>15438.5</c:v>
                </c:pt>
                <c:pt idx="286">
                  <c:v>15443.5</c:v>
                </c:pt>
                <c:pt idx="287">
                  <c:v>15444</c:v>
                </c:pt>
                <c:pt idx="288">
                  <c:v>15474</c:v>
                </c:pt>
                <c:pt idx="289">
                  <c:v>15474</c:v>
                </c:pt>
                <c:pt idx="290">
                  <c:v>15490</c:v>
                </c:pt>
                <c:pt idx="291">
                  <c:v>15490</c:v>
                </c:pt>
                <c:pt idx="292">
                  <c:v>15571</c:v>
                </c:pt>
                <c:pt idx="293">
                  <c:v>15626</c:v>
                </c:pt>
                <c:pt idx="294">
                  <c:v>15706</c:v>
                </c:pt>
                <c:pt idx="295">
                  <c:v>15706</c:v>
                </c:pt>
                <c:pt idx="296">
                  <c:v>16224</c:v>
                </c:pt>
                <c:pt idx="297">
                  <c:v>16365</c:v>
                </c:pt>
                <c:pt idx="298">
                  <c:v>16380.5</c:v>
                </c:pt>
                <c:pt idx="299">
                  <c:v>16542</c:v>
                </c:pt>
                <c:pt idx="300">
                  <c:v>17158</c:v>
                </c:pt>
                <c:pt idx="301">
                  <c:v>17369</c:v>
                </c:pt>
                <c:pt idx="302">
                  <c:v>18039</c:v>
                </c:pt>
                <c:pt idx="303">
                  <c:v>18131</c:v>
                </c:pt>
                <c:pt idx="304">
                  <c:v>18386.5</c:v>
                </c:pt>
                <c:pt idx="305">
                  <c:v>18410</c:v>
                </c:pt>
                <c:pt idx="306">
                  <c:v>18420</c:v>
                </c:pt>
                <c:pt idx="307">
                  <c:v>18430</c:v>
                </c:pt>
                <c:pt idx="308">
                  <c:v>19193</c:v>
                </c:pt>
                <c:pt idx="309">
                  <c:v>19453</c:v>
                </c:pt>
                <c:pt idx="310">
                  <c:v>20059</c:v>
                </c:pt>
                <c:pt idx="311">
                  <c:v>20218</c:v>
                </c:pt>
                <c:pt idx="312">
                  <c:v>20394.5</c:v>
                </c:pt>
              </c:numCache>
            </c:numRef>
          </c:xVal>
          <c:yVal>
            <c:numRef>
              <c:f>'Active 1'!$H$21:$H$400</c:f>
              <c:numCache>
                <c:formatCode>General</c:formatCode>
                <c:ptCount val="3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DF2-4C27-AB83-4FA17004B3D8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1'!$F$21:$F$258</c:f>
              <c:numCache>
                <c:formatCode>General</c:formatCode>
                <c:ptCount val="238"/>
                <c:pt idx="0">
                  <c:v>-43374</c:v>
                </c:pt>
                <c:pt idx="1">
                  <c:v>-43374</c:v>
                </c:pt>
                <c:pt idx="2">
                  <c:v>-41845</c:v>
                </c:pt>
                <c:pt idx="3">
                  <c:v>-40822</c:v>
                </c:pt>
                <c:pt idx="4">
                  <c:v>-37968</c:v>
                </c:pt>
                <c:pt idx="5">
                  <c:v>-37934</c:v>
                </c:pt>
                <c:pt idx="6">
                  <c:v>-37201</c:v>
                </c:pt>
                <c:pt idx="7">
                  <c:v>-37073</c:v>
                </c:pt>
                <c:pt idx="8">
                  <c:v>-37000</c:v>
                </c:pt>
                <c:pt idx="9">
                  <c:v>-36987</c:v>
                </c:pt>
                <c:pt idx="10">
                  <c:v>-36979</c:v>
                </c:pt>
                <c:pt idx="11">
                  <c:v>-36963.5</c:v>
                </c:pt>
                <c:pt idx="12">
                  <c:v>-36898.5</c:v>
                </c:pt>
                <c:pt idx="13">
                  <c:v>-36862</c:v>
                </c:pt>
                <c:pt idx="14">
                  <c:v>-36860</c:v>
                </c:pt>
                <c:pt idx="15">
                  <c:v>-36854.5</c:v>
                </c:pt>
                <c:pt idx="16">
                  <c:v>-36854</c:v>
                </c:pt>
                <c:pt idx="17">
                  <c:v>-36823</c:v>
                </c:pt>
                <c:pt idx="18">
                  <c:v>-36787</c:v>
                </c:pt>
                <c:pt idx="19">
                  <c:v>-36786.5</c:v>
                </c:pt>
                <c:pt idx="20">
                  <c:v>-36768</c:v>
                </c:pt>
                <c:pt idx="21">
                  <c:v>-36758</c:v>
                </c:pt>
                <c:pt idx="22">
                  <c:v>-36682.5</c:v>
                </c:pt>
                <c:pt idx="23">
                  <c:v>-36679.5</c:v>
                </c:pt>
                <c:pt idx="24">
                  <c:v>-36079</c:v>
                </c:pt>
                <c:pt idx="25">
                  <c:v>-35119</c:v>
                </c:pt>
                <c:pt idx="26">
                  <c:v>-35067</c:v>
                </c:pt>
                <c:pt idx="27">
                  <c:v>-34825</c:v>
                </c:pt>
                <c:pt idx="28">
                  <c:v>-34081</c:v>
                </c:pt>
                <c:pt idx="29">
                  <c:v>-33844</c:v>
                </c:pt>
                <c:pt idx="30">
                  <c:v>-30982</c:v>
                </c:pt>
                <c:pt idx="31">
                  <c:v>-30358</c:v>
                </c:pt>
                <c:pt idx="32">
                  <c:v>-30358</c:v>
                </c:pt>
                <c:pt idx="33">
                  <c:v>-29980</c:v>
                </c:pt>
                <c:pt idx="34">
                  <c:v>-29980</c:v>
                </c:pt>
                <c:pt idx="35">
                  <c:v>-29291</c:v>
                </c:pt>
                <c:pt idx="36">
                  <c:v>-29127</c:v>
                </c:pt>
                <c:pt idx="37">
                  <c:v>-29054</c:v>
                </c:pt>
                <c:pt idx="38">
                  <c:v>-28913</c:v>
                </c:pt>
                <c:pt idx="39">
                  <c:v>-28287</c:v>
                </c:pt>
                <c:pt idx="40">
                  <c:v>-28130.5</c:v>
                </c:pt>
                <c:pt idx="41">
                  <c:v>-25198</c:v>
                </c:pt>
                <c:pt idx="42">
                  <c:v>-24814</c:v>
                </c:pt>
                <c:pt idx="43">
                  <c:v>-21741</c:v>
                </c:pt>
                <c:pt idx="44">
                  <c:v>-18866</c:v>
                </c:pt>
                <c:pt idx="45">
                  <c:v>-16017</c:v>
                </c:pt>
                <c:pt idx="46">
                  <c:v>-15117</c:v>
                </c:pt>
                <c:pt idx="47">
                  <c:v>-14966</c:v>
                </c:pt>
                <c:pt idx="48">
                  <c:v>-13894</c:v>
                </c:pt>
                <c:pt idx="49">
                  <c:v>-13813</c:v>
                </c:pt>
                <c:pt idx="50">
                  <c:v>-13808</c:v>
                </c:pt>
                <c:pt idx="51">
                  <c:v>-12099</c:v>
                </c:pt>
                <c:pt idx="52">
                  <c:v>-11937</c:v>
                </c:pt>
                <c:pt idx="53">
                  <c:v>-11924</c:v>
                </c:pt>
                <c:pt idx="54">
                  <c:v>-11879.5</c:v>
                </c:pt>
                <c:pt idx="55">
                  <c:v>-11854</c:v>
                </c:pt>
                <c:pt idx="56">
                  <c:v>-11404.5</c:v>
                </c:pt>
                <c:pt idx="57">
                  <c:v>-11313.5</c:v>
                </c:pt>
                <c:pt idx="58">
                  <c:v>-11279.5</c:v>
                </c:pt>
                <c:pt idx="59">
                  <c:v>-11251</c:v>
                </c:pt>
                <c:pt idx="60">
                  <c:v>-11245.5</c:v>
                </c:pt>
                <c:pt idx="61">
                  <c:v>-10483.5</c:v>
                </c:pt>
                <c:pt idx="62">
                  <c:v>-10475.5</c:v>
                </c:pt>
                <c:pt idx="63">
                  <c:v>-10468</c:v>
                </c:pt>
                <c:pt idx="64">
                  <c:v>-10171</c:v>
                </c:pt>
                <c:pt idx="65">
                  <c:v>-10171</c:v>
                </c:pt>
                <c:pt idx="66">
                  <c:v>-10171</c:v>
                </c:pt>
                <c:pt idx="67">
                  <c:v>-10168.5</c:v>
                </c:pt>
                <c:pt idx="68">
                  <c:v>-10168.5</c:v>
                </c:pt>
                <c:pt idx="69">
                  <c:v>-10168.5</c:v>
                </c:pt>
                <c:pt idx="70">
                  <c:v>-10168</c:v>
                </c:pt>
                <c:pt idx="71">
                  <c:v>-10168</c:v>
                </c:pt>
                <c:pt idx="72">
                  <c:v>-10111</c:v>
                </c:pt>
                <c:pt idx="73">
                  <c:v>-10111</c:v>
                </c:pt>
                <c:pt idx="74">
                  <c:v>-10111</c:v>
                </c:pt>
                <c:pt idx="75">
                  <c:v>-10110.5</c:v>
                </c:pt>
                <c:pt idx="76">
                  <c:v>-10110.5</c:v>
                </c:pt>
                <c:pt idx="77">
                  <c:v>-10110.5</c:v>
                </c:pt>
                <c:pt idx="78">
                  <c:v>-10056</c:v>
                </c:pt>
                <c:pt idx="79">
                  <c:v>-9568</c:v>
                </c:pt>
                <c:pt idx="80">
                  <c:v>-9568</c:v>
                </c:pt>
                <c:pt idx="81">
                  <c:v>-9568</c:v>
                </c:pt>
                <c:pt idx="82">
                  <c:v>-9409</c:v>
                </c:pt>
                <c:pt idx="83">
                  <c:v>-9409</c:v>
                </c:pt>
                <c:pt idx="84">
                  <c:v>-9409</c:v>
                </c:pt>
                <c:pt idx="85">
                  <c:v>-8431</c:v>
                </c:pt>
                <c:pt idx="86">
                  <c:v>-8431</c:v>
                </c:pt>
                <c:pt idx="87">
                  <c:v>-8402</c:v>
                </c:pt>
                <c:pt idx="88">
                  <c:v>-8162</c:v>
                </c:pt>
                <c:pt idx="89">
                  <c:v>-8162</c:v>
                </c:pt>
                <c:pt idx="90">
                  <c:v>-7470.5</c:v>
                </c:pt>
                <c:pt idx="91">
                  <c:v>-7470.5</c:v>
                </c:pt>
                <c:pt idx="92">
                  <c:v>-7470.5</c:v>
                </c:pt>
                <c:pt idx="93">
                  <c:v>-5327</c:v>
                </c:pt>
                <c:pt idx="94">
                  <c:v>-5324.5</c:v>
                </c:pt>
                <c:pt idx="95">
                  <c:v>-4648</c:v>
                </c:pt>
                <c:pt idx="96">
                  <c:v>-4647.5</c:v>
                </c:pt>
                <c:pt idx="97">
                  <c:v>-4437</c:v>
                </c:pt>
                <c:pt idx="98">
                  <c:v>-4403.5</c:v>
                </c:pt>
                <c:pt idx="99">
                  <c:v>-4403.5</c:v>
                </c:pt>
                <c:pt idx="100">
                  <c:v>-4401</c:v>
                </c:pt>
                <c:pt idx="101">
                  <c:v>-4401</c:v>
                </c:pt>
                <c:pt idx="102">
                  <c:v>-3654</c:v>
                </c:pt>
                <c:pt idx="103">
                  <c:v>-3487.5</c:v>
                </c:pt>
                <c:pt idx="104">
                  <c:v>-3477.5</c:v>
                </c:pt>
                <c:pt idx="105">
                  <c:v>-2342</c:v>
                </c:pt>
                <c:pt idx="106">
                  <c:v>-1833</c:v>
                </c:pt>
                <c:pt idx="107">
                  <c:v>-1833</c:v>
                </c:pt>
                <c:pt idx="108">
                  <c:v>-1592</c:v>
                </c:pt>
                <c:pt idx="109">
                  <c:v>-1592</c:v>
                </c:pt>
                <c:pt idx="110">
                  <c:v>-1562</c:v>
                </c:pt>
                <c:pt idx="111">
                  <c:v>-1536</c:v>
                </c:pt>
                <c:pt idx="112">
                  <c:v>-1536</c:v>
                </c:pt>
                <c:pt idx="113">
                  <c:v>-1536</c:v>
                </c:pt>
                <c:pt idx="114">
                  <c:v>-1408</c:v>
                </c:pt>
                <c:pt idx="115">
                  <c:v>-800</c:v>
                </c:pt>
                <c:pt idx="116">
                  <c:v>-469</c:v>
                </c:pt>
                <c:pt idx="117">
                  <c:v>0</c:v>
                </c:pt>
                <c:pt idx="118">
                  <c:v>10</c:v>
                </c:pt>
                <c:pt idx="119">
                  <c:v>10</c:v>
                </c:pt>
                <c:pt idx="120">
                  <c:v>44</c:v>
                </c:pt>
                <c:pt idx="121">
                  <c:v>44</c:v>
                </c:pt>
                <c:pt idx="122">
                  <c:v>123.5</c:v>
                </c:pt>
                <c:pt idx="123">
                  <c:v>124</c:v>
                </c:pt>
                <c:pt idx="124">
                  <c:v>132.5</c:v>
                </c:pt>
                <c:pt idx="125">
                  <c:v>132.5</c:v>
                </c:pt>
                <c:pt idx="126">
                  <c:v>204.5</c:v>
                </c:pt>
                <c:pt idx="127">
                  <c:v>222.5</c:v>
                </c:pt>
                <c:pt idx="128">
                  <c:v>229.5</c:v>
                </c:pt>
                <c:pt idx="129">
                  <c:v>230</c:v>
                </c:pt>
                <c:pt idx="130">
                  <c:v>307.5</c:v>
                </c:pt>
                <c:pt idx="131">
                  <c:v>308</c:v>
                </c:pt>
                <c:pt idx="132">
                  <c:v>338</c:v>
                </c:pt>
                <c:pt idx="133">
                  <c:v>338</c:v>
                </c:pt>
                <c:pt idx="134">
                  <c:v>1037</c:v>
                </c:pt>
                <c:pt idx="135">
                  <c:v>1050</c:v>
                </c:pt>
                <c:pt idx="136">
                  <c:v>1089</c:v>
                </c:pt>
                <c:pt idx="137">
                  <c:v>1107</c:v>
                </c:pt>
                <c:pt idx="138">
                  <c:v>1115.5</c:v>
                </c:pt>
                <c:pt idx="139">
                  <c:v>1151.5</c:v>
                </c:pt>
                <c:pt idx="140">
                  <c:v>1152</c:v>
                </c:pt>
                <c:pt idx="141">
                  <c:v>1172.5</c:v>
                </c:pt>
                <c:pt idx="142">
                  <c:v>1172.5</c:v>
                </c:pt>
                <c:pt idx="143">
                  <c:v>1173</c:v>
                </c:pt>
                <c:pt idx="144">
                  <c:v>1173</c:v>
                </c:pt>
                <c:pt idx="145">
                  <c:v>1236</c:v>
                </c:pt>
                <c:pt idx="146">
                  <c:v>1236</c:v>
                </c:pt>
                <c:pt idx="147">
                  <c:v>1256</c:v>
                </c:pt>
                <c:pt idx="148">
                  <c:v>1362</c:v>
                </c:pt>
                <c:pt idx="149">
                  <c:v>2130</c:v>
                </c:pt>
                <c:pt idx="150">
                  <c:v>2132</c:v>
                </c:pt>
                <c:pt idx="151">
                  <c:v>2132</c:v>
                </c:pt>
                <c:pt idx="152">
                  <c:v>2205</c:v>
                </c:pt>
                <c:pt idx="153">
                  <c:v>2951</c:v>
                </c:pt>
                <c:pt idx="154">
                  <c:v>2998.5</c:v>
                </c:pt>
                <c:pt idx="155">
                  <c:v>3087</c:v>
                </c:pt>
                <c:pt idx="156">
                  <c:v>3094</c:v>
                </c:pt>
                <c:pt idx="157">
                  <c:v>3094</c:v>
                </c:pt>
                <c:pt idx="158">
                  <c:v>3102</c:v>
                </c:pt>
                <c:pt idx="159">
                  <c:v>3113</c:v>
                </c:pt>
                <c:pt idx="160">
                  <c:v>3113</c:v>
                </c:pt>
                <c:pt idx="161">
                  <c:v>3134</c:v>
                </c:pt>
                <c:pt idx="162">
                  <c:v>3145</c:v>
                </c:pt>
                <c:pt idx="163">
                  <c:v>3308</c:v>
                </c:pt>
                <c:pt idx="164">
                  <c:v>3355</c:v>
                </c:pt>
                <c:pt idx="165">
                  <c:v>3441</c:v>
                </c:pt>
                <c:pt idx="166">
                  <c:v>3870</c:v>
                </c:pt>
                <c:pt idx="167">
                  <c:v>3893.5</c:v>
                </c:pt>
                <c:pt idx="168">
                  <c:v>3919.5</c:v>
                </c:pt>
                <c:pt idx="169">
                  <c:v>3922</c:v>
                </c:pt>
                <c:pt idx="170">
                  <c:v>3957</c:v>
                </c:pt>
                <c:pt idx="171">
                  <c:v>3957</c:v>
                </c:pt>
                <c:pt idx="172">
                  <c:v>3959</c:v>
                </c:pt>
                <c:pt idx="173">
                  <c:v>3971</c:v>
                </c:pt>
                <c:pt idx="174">
                  <c:v>4041</c:v>
                </c:pt>
                <c:pt idx="175">
                  <c:v>4041.5</c:v>
                </c:pt>
                <c:pt idx="176">
                  <c:v>4060</c:v>
                </c:pt>
                <c:pt idx="177">
                  <c:v>4151</c:v>
                </c:pt>
                <c:pt idx="178">
                  <c:v>4156.5</c:v>
                </c:pt>
                <c:pt idx="179">
                  <c:v>4219</c:v>
                </c:pt>
                <c:pt idx="180">
                  <c:v>4256.5</c:v>
                </c:pt>
                <c:pt idx="181">
                  <c:v>4257</c:v>
                </c:pt>
                <c:pt idx="182">
                  <c:v>4257</c:v>
                </c:pt>
                <c:pt idx="183">
                  <c:v>4262</c:v>
                </c:pt>
                <c:pt idx="184">
                  <c:v>4264.5</c:v>
                </c:pt>
                <c:pt idx="185">
                  <c:v>4397.5</c:v>
                </c:pt>
                <c:pt idx="186">
                  <c:v>4929</c:v>
                </c:pt>
                <c:pt idx="187">
                  <c:v>5005.5</c:v>
                </c:pt>
                <c:pt idx="188">
                  <c:v>5046</c:v>
                </c:pt>
                <c:pt idx="189">
                  <c:v>5166.5</c:v>
                </c:pt>
                <c:pt idx="190">
                  <c:v>5190</c:v>
                </c:pt>
                <c:pt idx="191">
                  <c:v>5255</c:v>
                </c:pt>
                <c:pt idx="192">
                  <c:v>5998</c:v>
                </c:pt>
                <c:pt idx="193">
                  <c:v>6052</c:v>
                </c:pt>
                <c:pt idx="194">
                  <c:v>6071.5</c:v>
                </c:pt>
                <c:pt idx="195">
                  <c:v>6082</c:v>
                </c:pt>
                <c:pt idx="196">
                  <c:v>6082.5</c:v>
                </c:pt>
                <c:pt idx="197">
                  <c:v>6083</c:v>
                </c:pt>
                <c:pt idx="198">
                  <c:v>6109</c:v>
                </c:pt>
                <c:pt idx="199">
                  <c:v>6110.5</c:v>
                </c:pt>
                <c:pt idx="200">
                  <c:v>6111</c:v>
                </c:pt>
                <c:pt idx="201">
                  <c:v>6187</c:v>
                </c:pt>
                <c:pt idx="202">
                  <c:v>6659</c:v>
                </c:pt>
                <c:pt idx="203">
                  <c:v>6694</c:v>
                </c:pt>
                <c:pt idx="204">
                  <c:v>6721.5</c:v>
                </c:pt>
                <c:pt idx="205">
                  <c:v>6771</c:v>
                </c:pt>
                <c:pt idx="206">
                  <c:v>6885</c:v>
                </c:pt>
                <c:pt idx="207">
                  <c:v>6890.5</c:v>
                </c:pt>
                <c:pt idx="208">
                  <c:v>6927.5</c:v>
                </c:pt>
                <c:pt idx="209">
                  <c:v>6928</c:v>
                </c:pt>
                <c:pt idx="210">
                  <c:v>6996</c:v>
                </c:pt>
                <c:pt idx="211">
                  <c:v>7076</c:v>
                </c:pt>
                <c:pt idx="212">
                  <c:v>7767.5</c:v>
                </c:pt>
                <c:pt idx="213">
                  <c:v>7787</c:v>
                </c:pt>
                <c:pt idx="214">
                  <c:v>7972.5</c:v>
                </c:pt>
                <c:pt idx="215">
                  <c:v>8610.5</c:v>
                </c:pt>
                <c:pt idx="216">
                  <c:v>8731.5</c:v>
                </c:pt>
                <c:pt idx="217">
                  <c:v>8738</c:v>
                </c:pt>
                <c:pt idx="218">
                  <c:v>8738.5</c:v>
                </c:pt>
                <c:pt idx="219">
                  <c:v>8823.5</c:v>
                </c:pt>
                <c:pt idx="220">
                  <c:v>8837.5</c:v>
                </c:pt>
                <c:pt idx="221">
                  <c:v>8855</c:v>
                </c:pt>
                <c:pt idx="222">
                  <c:v>8855.5</c:v>
                </c:pt>
                <c:pt idx="223">
                  <c:v>9607</c:v>
                </c:pt>
                <c:pt idx="224">
                  <c:v>9680</c:v>
                </c:pt>
                <c:pt idx="225">
                  <c:v>9711.5</c:v>
                </c:pt>
                <c:pt idx="226">
                  <c:v>9727.5</c:v>
                </c:pt>
                <c:pt idx="227">
                  <c:v>9727.5</c:v>
                </c:pt>
                <c:pt idx="228">
                  <c:v>9783</c:v>
                </c:pt>
                <c:pt idx="229">
                  <c:v>9786</c:v>
                </c:pt>
                <c:pt idx="230">
                  <c:v>9786.5</c:v>
                </c:pt>
                <c:pt idx="231">
                  <c:v>9873.5</c:v>
                </c:pt>
                <c:pt idx="232">
                  <c:v>9873.5</c:v>
                </c:pt>
                <c:pt idx="233">
                  <c:v>9907.5</c:v>
                </c:pt>
                <c:pt idx="234">
                  <c:v>10495</c:v>
                </c:pt>
                <c:pt idx="235">
                  <c:v>10567</c:v>
                </c:pt>
                <c:pt idx="236">
                  <c:v>10600</c:v>
                </c:pt>
                <c:pt idx="237">
                  <c:v>10600.5</c:v>
                </c:pt>
              </c:numCache>
            </c:numRef>
          </c:xVal>
          <c:yVal>
            <c:numRef>
              <c:f>'Active 1'!$I$21:$I$258</c:f>
              <c:numCache>
                <c:formatCode>General</c:formatCode>
                <c:ptCount val="238"/>
                <c:pt idx="61">
                  <c:v>-5.5666500047664158E-3</c:v>
                </c:pt>
                <c:pt idx="94">
                  <c:v>-1.2372550001600757E-2</c:v>
                </c:pt>
                <c:pt idx="104">
                  <c:v>2.872749995731283E-3</c:v>
                </c:pt>
                <c:pt idx="106">
                  <c:v>1.3413299995590933E-2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DF2-4C27-AB83-4FA17004B3D8}"/>
            </c:ext>
          </c:extLst>
        </c:ser>
        <c:ser>
          <c:idx val="2"/>
          <c:order val="2"/>
          <c:tx>
            <c:strRef>
              <c:f>'Active 1'!$J$20:$J$20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xVal>
            <c:numRef>
              <c:f>'Active 1'!$F$21:$F$258</c:f>
              <c:numCache>
                <c:formatCode>General</c:formatCode>
                <c:ptCount val="238"/>
                <c:pt idx="0">
                  <c:v>-43374</c:v>
                </c:pt>
                <c:pt idx="1">
                  <c:v>-43374</c:v>
                </c:pt>
                <c:pt idx="2">
                  <c:v>-41845</c:v>
                </c:pt>
                <c:pt idx="3">
                  <c:v>-40822</c:v>
                </c:pt>
                <c:pt idx="4">
                  <c:v>-37968</c:v>
                </c:pt>
                <c:pt idx="5">
                  <c:v>-37934</c:v>
                </c:pt>
                <c:pt idx="6">
                  <c:v>-37201</c:v>
                </c:pt>
                <c:pt idx="7">
                  <c:v>-37073</c:v>
                </c:pt>
                <c:pt idx="8">
                  <c:v>-37000</c:v>
                </c:pt>
                <c:pt idx="9">
                  <c:v>-36987</c:v>
                </c:pt>
                <c:pt idx="10">
                  <c:v>-36979</c:v>
                </c:pt>
                <c:pt idx="11">
                  <c:v>-36963.5</c:v>
                </c:pt>
                <c:pt idx="12">
                  <c:v>-36898.5</c:v>
                </c:pt>
                <c:pt idx="13">
                  <c:v>-36862</c:v>
                </c:pt>
                <c:pt idx="14">
                  <c:v>-36860</c:v>
                </c:pt>
                <c:pt idx="15">
                  <c:v>-36854.5</c:v>
                </c:pt>
                <c:pt idx="16">
                  <c:v>-36854</c:v>
                </c:pt>
                <c:pt idx="17">
                  <c:v>-36823</c:v>
                </c:pt>
                <c:pt idx="18">
                  <c:v>-36787</c:v>
                </c:pt>
                <c:pt idx="19">
                  <c:v>-36786.5</c:v>
                </c:pt>
                <c:pt idx="20">
                  <c:v>-36768</c:v>
                </c:pt>
                <c:pt idx="21">
                  <c:v>-36758</c:v>
                </c:pt>
                <c:pt idx="22">
                  <c:v>-36682.5</c:v>
                </c:pt>
                <c:pt idx="23">
                  <c:v>-36679.5</c:v>
                </c:pt>
                <c:pt idx="24">
                  <c:v>-36079</c:v>
                </c:pt>
                <c:pt idx="25">
                  <c:v>-35119</c:v>
                </c:pt>
                <c:pt idx="26">
                  <c:v>-35067</c:v>
                </c:pt>
                <c:pt idx="27">
                  <c:v>-34825</c:v>
                </c:pt>
                <c:pt idx="28">
                  <c:v>-34081</c:v>
                </c:pt>
                <c:pt idx="29">
                  <c:v>-33844</c:v>
                </c:pt>
                <c:pt idx="30">
                  <c:v>-30982</c:v>
                </c:pt>
                <c:pt idx="31">
                  <c:v>-30358</c:v>
                </c:pt>
                <c:pt idx="32">
                  <c:v>-30358</c:v>
                </c:pt>
                <c:pt idx="33">
                  <c:v>-29980</c:v>
                </c:pt>
                <c:pt idx="34">
                  <c:v>-29980</c:v>
                </c:pt>
                <c:pt idx="35">
                  <c:v>-29291</c:v>
                </c:pt>
                <c:pt idx="36">
                  <c:v>-29127</c:v>
                </c:pt>
                <c:pt idx="37">
                  <c:v>-29054</c:v>
                </c:pt>
                <c:pt idx="38">
                  <c:v>-28913</c:v>
                </c:pt>
                <c:pt idx="39">
                  <c:v>-28287</c:v>
                </c:pt>
                <c:pt idx="40">
                  <c:v>-28130.5</c:v>
                </c:pt>
                <c:pt idx="41">
                  <c:v>-25198</c:v>
                </c:pt>
                <c:pt idx="42">
                  <c:v>-24814</c:v>
                </c:pt>
                <c:pt idx="43">
                  <c:v>-21741</c:v>
                </c:pt>
                <c:pt idx="44">
                  <c:v>-18866</c:v>
                </c:pt>
                <c:pt idx="45">
                  <c:v>-16017</c:v>
                </c:pt>
                <c:pt idx="46">
                  <c:v>-15117</c:v>
                </c:pt>
                <c:pt idx="47">
                  <c:v>-14966</c:v>
                </c:pt>
                <c:pt idx="48">
                  <c:v>-13894</c:v>
                </c:pt>
                <c:pt idx="49">
                  <c:v>-13813</c:v>
                </c:pt>
                <c:pt idx="50">
                  <c:v>-13808</c:v>
                </c:pt>
                <c:pt idx="51">
                  <c:v>-12099</c:v>
                </c:pt>
                <c:pt idx="52">
                  <c:v>-11937</c:v>
                </c:pt>
                <c:pt idx="53">
                  <c:v>-11924</c:v>
                </c:pt>
                <c:pt idx="54">
                  <c:v>-11879.5</c:v>
                </c:pt>
                <c:pt idx="55">
                  <c:v>-11854</c:v>
                </c:pt>
                <c:pt idx="56">
                  <c:v>-11404.5</c:v>
                </c:pt>
                <c:pt idx="57">
                  <c:v>-11313.5</c:v>
                </c:pt>
                <c:pt idx="58">
                  <c:v>-11279.5</c:v>
                </c:pt>
                <c:pt idx="59">
                  <c:v>-11251</c:v>
                </c:pt>
                <c:pt idx="60">
                  <c:v>-11245.5</c:v>
                </c:pt>
                <c:pt idx="61">
                  <c:v>-10483.5</c:v>
                </c:pt>
                <c:pt idx="62">
                  <c:v>-10475.5</c:v>
                </c:pt>
                <c:pt idx="63">
                  <c:v>-10468</c:v>
                </c:pt>
                <c:pt idx="64">
                  <c:v>-10171</c:v>
                </c:pt>
                <c:pt idx="65">
                  <c:v>-10171</c:v>
                </c:pt>
                <c:pt idx="66">
                  <c:v>-10171</c:v>
                </c:pt>
                <c:pt idx="67">
                  <c:v>-10168.5</c:v>
                </c:pt>
                <c:pt idx="68">
                  <c:v>-10168.5</c:v>
                </c:pt>
                <c:pt idx="69">
                  <c:v>-10168.5</c:v>
                </c:pt>
                <c:pt idx="70">
                  <c:v>-10168</c:v>
                </c:pt>
                <c:pt idx="71">
                  <c:v>-10168</c:v>
                </c:pt>
                <c:pt idx="72">
                  <c:v>-10111</c:v>
                </c:pt>
                <c:pt idx="73">
                  <c:v>-10111</c:v>
                </c:pt>
                <c:pt idx="74">
                  <c:v>-10111</c:v>
                </c:pt>
                <c:pt idx="75">
                  <c:v>-10110.5</c:v>
                </c:pt>
                <c:pt idx="76">
                  <c:v>-10110.5</c:v>
                </c:pt>
                <c:pt idx="77">
                  <c:v>-10110.5</c:v>
                </c:pt>
                <c:pt idx="78">
                  <c:v>-10056</c:v>
                </c:pt>
                <c:pt idx="79">
                  <c:v>-9568</c:v>
                </c:pt>
                <c:pt idx="80">
                  <c:v>-9568</c:v>
                </c:pt>
                <c:pt idx="81">
                  <c:v>-9568</c:v>
                </c:pt>
                <c:pt idx="82">
                  <c:v>-9409</c:v>
                </c:pt>
                <c:pt idx="83">
                  <c:v>-9409</c:v>
                </c:pt>
                <c:pt idx="84">
                  <c:v>-9409</c:v>
                </c:pt>
                <c:pt idx="85">
                  <c:v>-8431</c:v>
                </c:pt>
                <c:pt idx="86">
                  <c:v>-8431</c:v>
                </c:pt>
                <c:pt idx="87">
                  <c:v>-8402</c:v>
                </c:pt>
                <c:pt idx="88">
                  <c:v>-8162</c:v>
                </c:pt>
                <c:pt idx="89">
                  <c:v>-8162</c:v>
                </c:pt>
                <c:pt idx="90">
                  <c:v>-7470.5</c:v>
                </c:pt>
                <c:pt idx="91">
                  <c:v>-7470.5</c:v>
                </c:pt>
                <c:pt idx="92">
                  <c:v>-7470.5</c:v>
                </c:pt>
                <c:pt idx="93">
                  <c:v>-5327</c:v>
                </c:pt>
                <c:pt idx="94">
                  <c:v>-5324.5</c:v>
                </c:pt>
                <c:pt idx="95">
                  <c:v>-4648</c:v>
                </c:pt>
                <c:pt idx="96">
                  <c:v>-4647.5</c:v>
                </c:pt>
                <c:pt idx="97">
                  <c:v>-4437</c:v>
                </c:pt>
                <c:pt idx="98">
                  <c:v>-4403.5</c:v>
                </c:pt>
                <c:pt idx="99">
                  <c:v>-4403.5</c:v>
                </c:pt>
                <c:pt idx="100">
                  <c:v>-4401</c:v>
                </c:pt>
                <c:pt idx="101">
                  <c:v>-4401</c:v>
                </c:pt>
                <c:pt idx="102">
                  <c:v>-3654</c:v>
                </c:pt>
                <c:pt idx="103">
                  <c:v>-3487.5</c:v>
                </c:pt>
                <c:pt idx="104">
                  <c:v>-3477.5</c:v>
                </c:pt>
                <c:pt idx="105">
                  <c:v>-2342</c:v>
                </c:pt>
                <c:pt idx="106">
                  <c:v>-1833</c:v>
                </c:pt>
                <c:pt idx="107">
                  <c:v>-1833</c:v>
                </c:pt>
                <c:pt idx="108">
                  <c:v>-1592</c:v>
                </c:pt>
                <c:pt idx="109">
                  <c:v>-1592</c:v>
                </c:pt>
                <c:pt idx="110">
                  <c:v>-1562</c:v>
                </c:pt>
                <c:pt idx="111">
                  <c:v>-1536</c:v>
                </c:pt>
                <c:pt idx="112">
                  <c:v>-1536</c:v>
                </c:pt>
                <c:pt idx="113">
                  <c:v>-1536</c:v>
                </c:pt>
                <c:pt idx="114">
                  <c:v>-1408</c:v>
                </c:pt>
                <c:pt idx="115">
                  <c:v>-800</c:v>
                </c:pt>
                <c:pt idx="116">
                  <c:v>-469</c:v>
                </c:pt>
                <c:pt idx="117">
                  <c:v>0</c:v>
                </c:pt>
                <c:pt idx="118">
                  <c:v>10</c:v>
                </c:pt>
                <c:pt idx="119">
                  <c:v>10</c:v>
                </c:pt>
                <c:pt idx="120">
                  <c:v>44</c:v>
                </c:pt>
                <c:pt idx="121">
                  <c:v>44</c:v>
                </c:pt>
                <c:pt idx="122">
                  <c:v>123.5</c:v>
                </c:pt>
                <c:pt idx="123">
                  <c:v>124</c:v>
                </c:pt>
                <c:pt idx="124">
                  <c:v>132.5</c:v>
                </c:pt>
                <c:pt idx="125">
                  <c:v>132.5</c:v>
                </c:pt>
                <c:pt idx="126">
                  <c:v>204.5</c:v>
                </c:pt>
                <c:pt idx="127">
                  <c:v>222.5</c:v>
                </c:pt>
                <c:pt idx="128">
                  <c:v>229.5</c:v>
                </c:pt>
                <c:pt idx="129">
                  <c:v>230</c:v>
                </c:pt>
                <c:pt idx="130">
                  <c:v>307.5</c:v>
                </c:pt>
                <c:pt idx="131">
                  <c:v>308</c:v>
                </c:pt>
                <c:pt idx="132">
                  <c:v>338</c:v>
                </c:pt>
                <c:pt idx="133">
                  <c:v>338</c:v>
                </c:pt>
                <c:pt idx="134">
                  <c:v>1037</c:v>
                </c:pt>
                <c:pt idx="135">
                  <c:v>1050</c:v>
                </c:pt>
                <c:pt idx="136">
                  <c:v>1089</c:v>
                </c:pt>
                <c:pt idx="137">
                  <c:v>1107</c:v>
                </c:pt>
                <c:pt idx="138">
                  <c:v>1115.5</c:v>
                </c:pt>
                <c:pt idx="139">
                  <c:v>1151.5</c:v>
                </c:pt>
                <c:pt idx="140">
                  <c:v>1152</c:v>
                </c:pt>
                <c:pt idx="141">
                  <c:v>1172.5</c:v>
                </c:pt>
                <c:pt idx="142">
                  <c:v>1172.5</c:v>
                </c:pt>
                <c:pt idx="143">
                  <c:v>1173</c:v>
                </c:pt>
                <c:pt idx="144">
                  <c:v>1173</c:v>
                </c:pt>
                <c:pt idx="145">
                  <c:v>1236</c:v>
                </c:pt>
                <c:pt idx="146">
                  <c:v>1236</c:v>
                </c:pt>
                <c:pt idx="147">
                  <c:v>1256</c:v>
                </c:pt>
                <c:pt idx="148">
                  <c:v>1362</c:v>
                </c:pt>
                <c:pt idx="149">
                  <c:v>2130</c:v>
                </c:pt>
                <c:pt idx="150">
                  <c:v>2132</c:v>
                </c:pt>
                <c:pt idx="151">
                  <c:v>2132</c:v>
                </c:pt>
                <c:pt idx="152">
                  <c:v>2205</c:v>
                </c:pt>
                <c:pt idx="153">
                  <c:v>2951</c:v>
                </c:pt>
                <c:pt idx="154">
                  <c:v>2998.5</c:v>
                </c:pt>
                <c:pt idx="155">
                  <c:v>3087</c:v>
                </c:pt>
                <c:pt idx="156">
                  <c:v>3094</c:v>
                </c:pt>
                <c:pt idx="157">
                  <c:v>3094</c:v>
                </c:pt>
                <c:pt idx="158">
                  <c:v>3102</c:v>
                </c:pt>
                <c:pt idx="159">
                  <c:v>3113</c:v>
                </c:pt>
                <c:pt idx="160">
                  <c:v>3113</c:v>
                </c:pt>
                <c:pt idx="161">
                  <c:v>3134</c:v>
                </c:pt>
                <c:pt idx="162">
                  <c:v>3145</c:v>
                </c:pt>
                <c:pt idx="163">
                  <c:v>3308</c:v>
                </c:pt>
                <c:pt idx="164">
                  <c:v>3355</c:v>
                </c:pt>
                <c:pt idx="165">
                  <c:v>3441</c:v>
                </c:pt>
                <c:pt idx="166">
                  <c:v>3870</c:v>
                </c:pt>
                <c:pt idx="167">
                  <c:v>3893.5</c:v>
                </c:pt>
                <c:pt idx="168">
                  <c:v>3919.5</c:v>
                </c:pt>
                <c:pt idx="169">
                  <c:v>3922</c:v>
                </c:pt>
                <c:pt idx="170">
                  <c:v>3957</c:v>
                </c:pt>
                <c:pt idx="171">
                  <c:v>3957</c:v>
                </c:pt>
                <c:pt idx="172">
                  <c:v>3959</c:v>
                </c:pt>
                <c:pt idx="173">
                  <c:v>3971</c:v>
                </c:pt>
                <c:pt idx="174">
                  <c:v>4041</c:v>
                </c:pt>
                <c:pt idx="175">
                  <c:v>4041.5</c:v>
                </c:pt>
                <c:pt idx="176">
                  <c:v>4060</c:v>
                </c:pt>
                <c:pt idx="177">
                  <c:v>4151</c:v>
                </c:pt>
                <c:pt idx="178">
                  <c:v>4156.5</c:v>
                </c:pt>
                <c:pt idx="179">
                  <c:v>4219</c:v>
                </c:pt>
                <c:pt idx="180">
                  <c:v>4256.5</c:v>
                </c:pt>
                <c:pt idx="181">
                  <c:v>4257</c:v>
                </c:pt>
                <c:pt idx="182">
                  <c:v>4257</c:v>
                </c:pt>
                <c:pt idx="183">
                  <c:v>4262</c:v>
                </c:pt>
                <c:pt idx="184">
                  <c:v>4264.5</c:v>
                </c:pt>
                <c:pt idx="185">
                  <c:v>4397.5</c:v>
                </c:pt>
                <c:pt idx="186">
                  <c:v>4929</c:v>
                </c:pt>
                <c:pt idx="187">
                  <c:v>5005.5</c:v>
                </c:pt>
                <c:pt idx="188">
                  <c:v>5046</c:v>
                </c:pt>
                <c:pt idx="189">
                  <c:v>5166.5</c:v>
                </c:pt>
                <c:pt idx="190">
                  <c:v>5190</c:v>
                </c:pt>
                <c:pt idx="191">
                  <c:v>5255</c:v>
                </c:pt>
                <c:pt idx="192">
                  <c:v>5998</c:v>
                </c:pt>
                <c:pt idx="193">
                  <c:v>6052</c:v>
                </c:pt>
                <c:pt idx="194">
                  <c:v>6071.5</c:v>
                </c:pt>
                <c:pt idx="195">
                  <c:v>6082</c:v>
                </c:pt>
                <c:pt idx="196">
                  <c:v>6082.5</c:v>
                </c:pt>
                <c:pt idx="197">
                  <c:v>6083</c:v>
                </c:pt>
                <c:pt idx="198">
                  <c:v>6109</c:v>
                </c:pt>
                <c:pt idx="199">
                  <c:v>6110.5</c:v>
                </c:pt>
                <c:pt idx="200">
                  <c:v>6111</c:v>
                </c:pt>
                <c:pt idx="201">
                  <c:v>6187</c:v>
                </c:pt>
                <c:pt idx="202">
                  <c:v>6659</c:v>
                </c:pt>
                <c:pt idx="203">
                  <c:v>6694</c:v>
                </c:pt>
                <c:pt idx="204">
                  <c:v>6721.5</c:v>
                </c:pt>
                <c:pt idx="205">
                  <c:v>6771</c:v>
                </c:pt>
                <c:pt idx="206">
                  <c:v>6885</c:v>
                </c:pt>
                <c:pt idx="207">
                  <c:v>6890.5</c:v>
                </c:pt>
                <c:pt idx="208">
                  <c:v>6927.5</c:v>
                </c:pt>
                <c:pt idx="209">
                  <c:v>6928</c:v>
                </c:pt>
                <c:pt idx="210">
                  <c:v>6996</c:v>
                </c:pt>
                <c:pt idx="211">
                  <c:v>7076</c:v>
                </c:pt>
                <c:pt idx="212">
                  <c:v>7767.5</c:v>
                </c:pt>
                <c:pt idx="213">
                  <c:v>7787</c:v>
                </c:pt>
                <c:pt idx="214">
                  <c:v>7972.5</c:v>
                </c:pt>
                <c:pt idx="215">
                  <c:v>8610.5</c:v>
                </c:pt>
                <c:pt idx="216">
                  <c:v>8731.5</c:v>
                </c:pt>
                <c:pt idx="217">
                  <c:v>8738</c:v>
                </c:pt>
                <c:pt idx="218">
                  <c:v>8738.5</c:v>
                </c:pt>
                <c:pt idx="219">
                  <c:v>8823.5</c:v>
                </c:pt>
                <c:pt idx="220">
                  <c:v>8837.5</c:v>
                </c:pt>
                <c:pt idx="221">
                  <c:v>8855</c:v>
                </c:pt>
                <c:pt idx="222">
                  <c:v>8855.5</c:v>
                </c:pt>
                <c:pt idx="223">
                  <c:v>9607</c:v>
                </c:pt>
                <c:pt idx="224">
                  <c:v>9680</c:v>
                </c:pt>
                <c:pt idx="225">
                  <c:v>9711.5</c:v>
                </c:pt>
                <c:pt idx="226">
                  <c:v>9727.5</c:v>
                </c:pt>
                <c:pt idx="227">
                  <c:v>9727.5</c:v>
                </c:pt>
                <c:pt idx="228">
                  <c:v>9783</c:v>
                </c:pt>
                <c:pt idx="229">
                  <c:v>9786</c:v>
                </c:pt>
                <c:pt idx="230">
                  <c:v>9786.5</c:v>
                </c:pt>
                <c:pt idx="231">
                  <c:v>9873.5</c:v>
                </c:pt>
                <c:pt idx="232">
                  <c:v>9873.5</c:v>
                </c:pt>
                <c:pt idx="233">
                  <c:v>9907.5</c:v>
                </c:pt>
                <c:pt idx="234">
                  <c:v>10495</c:v>
                </c:pt>
                <c:pt idx="235">
                  <c:v>10567</c:v>
                </c:pt>
                <c:pt idx="236">
                  <c:v>10600</c:v>
                </c:pt>
                <c:pt idx="237">
                  <c:v>10600.5</c:v>
                </c:pt>
              </c:numCache>
            </c:numRef>
          </c:xVal>
          <c:yVal>
            <c:numRef>
              <c:f>'Active 1'!$J$21:$J$258</c:f>
              <c:numCache>
                <c:formatCode>General</c:formatCode>
                <c:ptCount val="238"/>
                <c:pt idx="0">
                  <c:v>2.727739999681944E-2</c:v>
                </c:pt>
                <c:pt idx="1">
                  <c:v>3.3277399990765844E-2</c:v>
                </c:pt>
                <c:pt idx="2">
                  <c:v>8.1134499989275355E-2</c:v>
                </c:pt>
                <c:pt idx="3">
                  <c:v>5.0902199996926356E-2</c:v>
                </c:pt>
                <c:pt idx="4">
                  <c:v>3.7876799993682653E-2</c:v>
                </c:pt>
                <c:pt idx="5">
                  <c:v>3.1333399994764477E-2</c:v>
                </c:pt>
                <c:pt idx="6">
                  <c:v>3.7030099992989562E-2</c:v>
                </c:pt>
                <c:pt idx="7">
                  <c:v>2.9337299994949717E-2</c:v>
                </c:pt>
                <c:pt idx="8">
                  <c:v>3.0699999995704275E-2</c:v>
                </c:pt>
                <c:pt idx="9">
                  <c:v>2.466870000353083E-2</c:v>
                </c:pt>
                <c:pt idx="10">
                  <c:v>2.6187900002696551E-2</c:v>
                </c:pt>
                <c:pt idx="11">
                  <c:v>3.4881349994975608E-2</c:v>
                </c:pt>
                <c:pt idx="12">
                  <c:v>2.3724849997961428E-2</c:v>
                </c:pt>
                <c:pt idx="13">
                  <c:v>6.906199996592477E-3</c:v>
                </c:pt>
                <c:pt idx="14">
                  <c:v>5.3285999994841404E-2</c:v>
                </c:pt>
                <c:pt idx="15">
                  <c:v>2.0080449998204131E-2</c:v>
                </c:pt>
                <c:pt idx="16">
                  <c:v>6.4254000026267022E-3</c:v>
                </c:pt>
                <c:pt idx="17">
                  <c:v>1.8812299997080117E-2</c:v>
                </c:pt>
                <c:pt idx="18">
                  <c:v>2.964869999414077E-2</c:v>
                </c:pt>
                <c:pt idx="19">
                  <c:v>1.9993649992102291E-2</c:v>
                </c:pt>
                <c:pt idx="20">
                  <c:v>5.7567999974708073E-3</c:v>
                </c:pt>
                <c:pt idx="21">
                  <c:v>2.3655799996049609E-2</c:v>
                </c:pt>
                <c:pt idx="22">
                  <c:v>2.7743249993363861E-2</c:v>
                </c:pt>
                <c:pt idx="23">
                  <c:v>-8.187049999833107E-3</c:v>
                </c:pt>
                <c:pt idx="24">
                  <c:v>1.0097899990796577E-2</c:v>
                </c:pt>
                <c:pt idx="25">
                  <c:v>-1.5981000033207238E-3</c:v>
                </c:pt>
                <c:pt idx="26">
                  <c:v>4.0276699997775722E-2</c:v>
                </c:pt>
                <c:pt idx="27">
                  <c:v>3.1232499997713603E-2</c:v>
                </c:pt>
                <c:pt idx="28">
                  <c:v>-3.4818999993149191E-3</c:v>
                </c:pt>
                <c:pt idx="29">
                  <c:v>-6.9756000011693686E-3</c:v>
                </c:pt>
                <c:pt idx="30">
                  <c:v>-2.6481800006877165E-2</c:v>
                </c:pt>
                <c:pt idx="31">
                  <c:v>-1.4984200002800208E-2</c:v>
                </c:pt>
                <c:pt idx="32">
                  <c:v>-3.9842000041971914E-3</c:v>
                </c:pt>
                <c:pt idx="33">
                  <c:v>-1.3202000001911074E-2</c:v>
                </c:pt>
                <c:pt idx="34">
                  <c:v>-3.2020000071497634E-3</c:v>
                </c:pt>
                <c:pt idx="35">
                  <c:v>-2.8860900005383883E-2</c:v>
                </c:pt>
                <c:pt idx="36">
                  <c:v>-4.1717300002346747E-2</c:v>
                </c:pt>
                <c:pt idx="37">
                  <c:v>-3.7354600004618987E-2</c:v>
                </c:pt>
                <c:pt idx="38">
                  <c:v>-6.3078700004552957E-2</c:v>
                </c:pt>
                <c:pt idx="39">
                  <c:v>-2.6201300002867356E-2</c:v>
                </c:pt>
                <c:pt idx="40">
                  <c:v>-2.6231950010696892E-2</c:v>
                </c:pt>
                <c:pt idx="41">
                  <c:v>-4.310020000411896E-2</c:v>
                </c:pt>
                <c:pt idx="42">
                  <c:v>-1.6178600002604071E-2</c:v>
                </c:pt>
                <c:pt idx="43">
                  <c:v>-2.3115900003176648E-2</c:v>
                </c:pt>
                <c:pt idx="44">
                  <c:v>-3.4653400005481672E-2</c:v>
                </c:pt>
                <c:pt idx="45">
                  <c:v>-3.1128300004638731E-2</c:v>
                </c:pt>
                <c:pt idx="46">
                  <c:v>-3.5218300006818026E-2</c:v>
                </c:pt>
                <c:pt idx="47">
                  <c:v>-1.9043400010559708E-2</c:v>
                </c:pt>
                <c:pt idx="48">
                  <c:v>-1.7470600003434811E-2</c:v>
                </c:pt>
                <c:pt idx="49">
                  <c:v>-8.5887000022921711E-3</c:v>
                </c:pt>
                <c:pt idx="50">
                  <c:v>-2.4139200002537109E-2</c:v>
                </c:pt>
                <c:pt idx="51">
                  <c:v>-8.1000999998650514E-3</c:v>
                </c:pt>
                <c:pt idx="56">
                  <c:v>-2.6964550001139287E-2</c:v>
                </c:pt>
                <c:pt idx="57">
                  <c:v>-5.1836500060744584E-3</c:v>
                </c:pt>
                <c:pt idx="58">
                  <c:v>-1.4727050001965836E-2</c:v>
                </c:pt>
                <c:pt idx="59">
                  <c:v>0</c:v>
                </c:pt>
                <c:pt idx="62">
                  <c:v>-3.4047450004436541E-2</c:v>
                </c:pt>
                <c:pt idx="63">
                  <c:v>-1.9873199998983182E-2</c:v>
                </c:pt>
                <c:pt idx="64">
                  <c:v>-1.4072900004975963E-2</c:v>
                </c:pt>
                <c:pt idx="65">
                  <c:v>-1.3972900000226218E-2</c:v>
                </c:pt>
                <c:pt idx="66">
                  <c:v>-1.3872900002752431E-2</c:v>
                </c:pt>
                <c:pt idx="67">
                  <c:v>-1.3148149999324232E-2</c:v>
                </c:pt>
                <c:pt idx="68">
                  <c:v>-1.2848149999626912E-2</c:v>
                </c:pt>
                <c:pt idx="69">
                  <c:v>-1.2448150002455804E-2</c:v>
                </c:pt>
                <c:pt idx="70">
                  <c:v>-1.3303200008522253E-2</c:v>
                </c:pt>
                <c:pt idx="71">
                  <c:v>-1.3203200003772508E-2</c:v>
                </c:pt>
                <c:pt idx="72">
                  <c:v>-1.5478900008019991E-2</c:v>
                </c:pt>
                <c:pt idx="73">
                  <c:v>-1.5378900003270246E-2</c:v>
                </c:pt>
                <c:pt idx="74">
                  <c:v>-1.5278900005796459E-2</c:v>
                </c:pt>
                <c:pt idx="75">
                  <c:v>-1.2033949999022298E-2</c:v>
                </c:pt>
                <c:pt idx="76">
                  <c:v>-1.133395000215387E-2</c:v>
                </c:pt>
                <c:pt idx="77">
                  <c:v>-1.0733950002759229E-2</c:v>
                </c:pt>
                <c:pt idx="78">
                  <c:v>-1.343440001073759E-2</c:v>
                </c:pt>
                <c:pt idx="79">
                  <c:v>-1.236320000316482E-2</c:v>
                </c:pt>
                <c:pt idx="80">
                  <c:v>-1.2263199998415075E-2</c:v>
                </c:pt>
                <c:pt idx="81">
                  <c:v>-1.2163200000941288E-2</c:v>
                </c:pt>
                <c:pt idx="82">
                  <c:v>-1.1869100002513733E-2</c:v>
                </c:pt>
                <c:pt idx="83">
                  <c:v>-1.1569100002816413E-2</c:v>
                </c:pt>
                <c:pt idx="84">
                  <c:v>-1.1269100003119092E-2</c:v>
                </c:pt>
                <c:pt idx="85">
                  <c:v>-9.5469000007142313E-3</c:v>
                </c:pt>
                <c:pt idx="86">
                  <c:v>-9.2469000010169111E-3</c:v>
                </c:pt>
                <c:pt idx="88">
                  <c:v>-9.6638000104576349E-3</c:v>
                </c:pt>
                <c:pt idx="89">
                  <c:v>-7.7638000075239688E-3</c:v>
                </c:pt>
                <c:pt idx="90">
                  <c:v>-6.8979499992565252E-3</c:v>
                </c:pt>
                <c:pt idx="92">
                  <c:v>-6.0979500049143098E-3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DF2-4C27-AB83-4FA17004B3D8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1'!$F$21:$F$3500</c:f>
              <c:numCache>
                <c:formatCode>General</c:formatCode>
                <c:ptCount val="3480"/>
                <c:pt idx="0">
                  <c:v>-43374</c:v>
                </c:pt>
                <c:pt idx="1">
                  <c:v>-43374</c:v>
                </c:pt>
                <c:pt idx="2">
                  <c:v>-41845</c:v>
                </c:pt>
                <c:pt idx="3">
                  <c:v>-40822</c:v>
                </c:pt>
                <c:pt idx="4">
                  <c:v>-37968</c:v>
                </c:pt>
                <c:pt idx="5">
                  <c:v>-37934</c:v>
                </c:pt>
                <c:pt idx="6">
                  <c:v>-37201</c:v>
                </c:pt>
                <c:pt idx="7">
                  <c:v>-37073</c:v>
                </c:pt>
                <c:pt idx="8">
                  <c:v>-37000</c:v>
                </c:pt>
                <c:pt idx="9">
                  <c:v>-36987</c:v>
                </c:pt>
                <c:pt idx="10">
                  <c:v>-36979</c:v>
                </c:pt>
                <c:pt idx="11">
                  <c:v>-36963.5</c:v>
                </c:pt>
                <c:pt idx="12">
                  <c:v>-36898.5</c:v>
                </c:pt>
                <c:pt idx="13">
                  <c:v>-36862</c:v>
                </c:pt>
                <c:pt idx="14">
                  <c:v>-36860</c:v>
                </c:pt>
                <c:pt idx="15">
                  <c:v>-36854.5</c:v>
                </c:pt>
                <c:pt idx="16">
                  <c:v>-36854</c:v>
                </c:pt>
                <c:pt idx="17">
                  <c:v>-36823</c:v>
                </c:pt>
                <c:pt idx="18">
                  <c:v>-36787</c:v>
                </c:pt>
                <c:pt idx="19">
                  <c:v>-36786.5</c:v>
                </c:pt>
                <c:pt idx="20">
                  <c:v>-36768</c:v>
                </c:pt>
                <c:pt idx="21">
                  <c:v>-36758</c:v>
                </c:pt>
                <c:pt idx="22">
                  <c:v>-36682.5</c:v>
                </c:pt>
                <c:pt idx="23">
                  <c:v>-36679.5</c:v>
                </c:pt>
                <c:pt idx="24">
                  <c:v>-36079</c:v>
                </c:pt>
                <c:pt idx="25">
                  <c:v>-35119</c:v>
                </c:pt>
                <c:pt idx="26">
                  <c:v>-35067</c:v>
                </c:pt>
                <c:pt idx="27">
                  <c:v>-34825</c:v>
                </c:pt>
                <c:pt idx="28">
                  <c:v>-34081</c:v>
                </c:pt>
                <c:pt idx="29">
                  <c:v>-33844</c:v>
                </c:pt>
                <c:pt idx="30">
                  <c:v>-30982</c:v>
                </c:pt>
                <c:pt idx="31">
                  <c:v>-30358</c:v>
                </c:pt>
                <c:pt idx="32">
                  <c:v>-30358</c:v>
                </c:pt>
                <c:pt idx="33">
                  <c:v>-29980</c:v>
                </c:pt>
                <c:pt idx="34">
                  <c:v>-29980</c:v>
                </c:pt>
                <c:pt idx="35">
                  <c:v>-29291</c:v>
                </c:pt>
                <c:pt idx="36">
                  <c:v>-29127</c:v>
                </c:pt>
                <c:pt idx="37">
                  <c:v>-29054</c:v>
                </c:pt>
                <c:pt idx="38">
                  <c:v>-28913</c:v>
                </c:pt>
                <c:pt idx="39">
                  <c:v>-28287</c:v>
                </c:pt>
                <c:pt idx="40">
                  <c:v>-28130.5</c:v>
                </c:pt>
                <c:pt idx="41">
                  <c:v>-25198</c:v>
                </c:pt>
                <c:pt idx="42">
                  <c:v>-24814</c:v>
                </c:pt>
                <c:pt idx="43">
                  <c:v>-21741</c:v>
                </c:pt>
                <c:pt idx="44">
                  <c:v>-18866</c:v>
                </c:pt>
                <c:pt idx="45">
                  <c:v>-16017</c:v>
                </c:pt>
                <c:pt idx="46">
                  <c:v>-15117</c:v>
                </c:pt>
                <c:pt idx="47">
                  <c:v>-14966</c:v>
                </c:pt>
                <c:pt idx="48">
                  <c:v>-13894</c:v>
                </c:pt>
                <c:pt idx="49">
                  <c:v>-13813</c:v>
                </c:pt>
                <c:pt idx="50">
                  <c:v>-13808</c:v>
                </c:pt>
                <c:pt idx="51">
                  <c:v>-12099</c:v>
                </c:pt>
                <c:pt idx="52">
                  <c:v>-11937</c:v>
                </c:pt>
                <c:pt idx="53">
                  <c:v>-11924</c:v>
                </c:pt>
                <c:pt idx="54">
                  <c:v>-11879.5</c:v>
                </c:pt>
                <c:pt idx="55">
                  <c:v>-11854</c:v>
                </c:pt>
                <c:pt idx="56">
                  <c:v>-11404.5</c:v>
                </c:pt>
                <c:pt idx="57">
                  <c:v>-11313.5</c:v>
                </c:pt>
                <c:pt idx="58">
                  <c:v>-11279.5</c:v>
                </c:pt>
                <c:pt idx="59">
                  <c:v>-11251</c:v>
                </c:pt>
                <c:pt idx="60">
                  <c:v>-11245.5</c:v>
                </c:pt>
                <c:pt idx="61">
                  <c:v>-10483.5</c:v>
                </c:pt>
                <c:pt idx="62">
                  <c:v>-10475.5</c:v>
                </c:pt>
                <c:pt idx="63">
                  <c:v>-10468</c:v>
                </c:pt>
                <c:pt idx="64">
                  <c:v>-10171</c:v>
                </c:pt>
                <c:pt idx="65">
                  <c:v>-10171</c:v>
                </c:pt>
                <c:pt idx="66">
                  <c:v>-10171</c:v>
                </c:pt>
                <c:pt idx="67">
                  <c:v>-10168.5</c:v>
                </c:pt>
                <c:pt idx="68">
                  <c:v>-10168.5</c:v>
                </c:pt>
                <c:pt idx="69">
                  <c:v>-10168.5</c:v>
                </c:pt>
                <c:pt idx="70">
                  <c:v>-10168</c:v>
                </c:pt>
                <c:pt idx="71">
                  <c:v>-10168</c:v>
                </c:pt>
                <c:pt idx="72">
                  <c:v>-10111</c:v>
                </c:pt>
                <c:pt idx="73">
                  <c:v>-10111</c:v>
                </c:pt>
                <c:pt idx="74">
                  <c:v>-10111</c:v>
                </c:pt>
                <c:pt idx="75">
                  <c:v>-10110.5</c:v>
                </c:pt>
                <c:pt idx="76">
                  <c:v>-10110.5</c:v>
                </c:pt>
                <c:pt idx="77">
                  <c:v>-10110.5</c:v>
                </c:pt>
                <c:pt idx="78">
                  <c:v>-10056</c:v>
                </c:pt>
                <c:pt idx="79">
                  <c:v>-9568</c:v>
                </c:pt>
                <c:pt idx="80">
                  <c:v>-9568</c:v>
                </c:pt>
                <c:pt idx="81">
                  <c:v>-9568</c:v>
                </c:pt>
                <c:pt idx="82">
                  <c:v>-9409</c:v>
                </c:pt>
                <c:pt idx="83">
                  <c:v>-9409</c:v>
                </c:pt>
                <c:pt idx="84">
                  <c:v>-9409</c:v>
                </c:pt>
                <c:pt idx="85">
                  <c:v>-8431</c:v>
                </c:pt>
                <c:pt idx="86">
                  <c:v>-8431</c:v>
                </c:pt>
                <c:pt idx="87">
                  <c:v>-8402</c:v>
                </c:pt>
                <c:pt idx="88">
                  <c:v>-8162</c:v>
                </c:pt>
                <c:pt idx="89">
                  <c:v>-8162</c:v>
                </c:pt>
                <c:pt idx="90">
                  <c:v>-7470.5</c:v>
                </c:pt>
                <c:pt idx="91">
                  <c:v>-7470.5</c:v>
                </c:pt>
                <c:pt idx="92">
                  <c:v>-7470.5</c:v>
                </c:pt>
                <c:pt idx="93">
                  <c:v>-5327</c:v>
                </c:pt>
                <c:pt idx="94">
                  <c:v>-5324.5</c:v>
                </c:pt>
                <c:pt idx="95">
                  <c:v>-4648</c:v>
                </c:pt>
                <c:pt idx="96">
                  <c:v>-4647.5</c:v>
                </c:pt>
                <c:pt idx="97">
                  <c:v>-4437</c:v>
                </c:pt>
                <c:pt idx="98">
                  <c:v>-4403.5</c:v>
                </c:pt>
                <c:pt idx="99">
                  <c:v>-4403.5</c:v>
                </c:pt>
                <c:pt idx="100">
                  <c:v>-4401</c:v>
                </c:pt>
                <c:pt idx="101">
                  <c:v>-4401</c:v>
                </c:pt>
                <c:pt idx="102">
                  <c:v>-3654</c:v>
                </c:pt>
                <c:pt idx="103">
                  <c:v>-3487.5</c:v>
                </c:pt>
                <c:pt idx="104">
                  <c:v>-3477.5</c:v>
                </c:pt>
                <c:pt idx="105">
                  <c:v>-2342</c:v>
                </c:pt>
                <c:pt idx="106">
                  <c:v>-1833</c:v>
                </c:pt>
                <c:pt idx="107">
                  <c:v>-1833</c:v>
                </c:pt>
                <c:pt idx="108">
                  <c:v>-1592</c:v>
                </c:pt>
                <c:pt idx="109">
                  <c:v>-1592</c:v>
                </c:pt>
                <c:pt idx="110">
                  <c:v>-1562</c:v>
                </c:pt>
                <c:pt idx="111">
                  <c:v>-1536</c:v>
                </c:pt>
                <c:pt idx="112">
                  <c:v>-1536</c:v>
                </c:pt>
                <c:pt idx="113">
                  <c:v>-1536</c:v>
                </c:pt>
                <c:pt idx="114">
                  <c:v>-1408</c:v>
                </c:pt>
                <c:pt idx="115">
                  <c:v>-800</c:v>
                </c:pt>
                <c:pt idx="116">
                  <c:v>-469</c:v>
                </c:pt>
                <c:pt idx="117">
                  <c:v>0</c:v>
                </c:pt>
                <c:pt idx="118">
                  <c:v>10</c:v>
                </c:pt>
                <c:pt idx="119">
                  <c:v>10</c:v>
                </c:pt>
                <c:pt idx="120">
                  <c:v>44</c:v>
                </c:pt>
                <c:pt idx="121">
                  <c:v>44</c:v>
                </c:pt>
                <c:pt idx="122">
                  <c:v>123.5</c:v>
                </c:pt>
                <c:pt idx="123">
                  <c:v>124</c:v>
                </c:pt>
                <c:pt idx="124">
                  <c:v>132.5</c:v>
                </c:pt>
                <c:pt idx="125">
                  <c:v>132.5</c:v>
                </c:pt>
                <c:pt idx="126">
                  <c:v>204.5</c:v>
                </c:pt>
                <c:pt idx="127">
                  <c:v>222.5</c:v>
                </c:pt>
                <c:pt idx="128">
                  <c:v>229.5</c:v>
                </c:pt>
                <c:pt idx="129">
                  <c:v>230</c:v>
                </c:pt>
                <c:pt idx="130">
                  <c:v>307.5</c:v>
                </c:pt>
                <c:pt idx="131">
                  <c:v>308</c:v>
                </c:pt>
                <c:pt idx="132">
                  <c:v>338</c:v>
                </c:pt>
                <c:pt idx="133">
                  <c:v>338</c:v>
                </c:pt>
                <c:pt idx="134">
                  <c:v>1037</c:v>
                </c:pt>
                <c:pt idx="135">
                  <c:v>1050</c:v>
                </c:pt>
                <c:pt idx="136">
                  <c:v>1089</c:v>
                </c:pt>
                <c:pt idx="137">
                  <c:v>1107</c:v>
                </c:pt>
                <c:pt idx="138">
                  <c:v>1115.5</c:v>
                </c:pt>
                <c:pt idx="139">
                  <c:v>1151.5</c:v>
                </c:pt>
                <c:pt idx="140">
                  <c:v>1152</c:v>
                </c:pt>
                <c:pt idx="141">
                  <c:v>1172.5</c:v>
                </c:pt>
                <c:pt idx="142">
                  <c:v>1172.5</c:v>
                </c:pt>
                <c:pt idx="143">
                  <c:v>1173</c:v>
                </c:pt>
                <c:pt idx="144">
                  <c:v>1173</c:v>
                </c:pt>
                <c:pt idx="145">
                  <c:v>1236</c:v>
                </c:pt>
                <c:pt idx="146">
                  <c:v>1236</c:v>
                </c:pt>
                <c:pt idx="147">
                  <c:v>1256</c:v>
                </c:pt>
                <c:pt idx="148">
                  <c:v>1362</c:v>
                </c:pt>
                <c:pt idx="149">
                  <c:v>2130</c:v>
                </c:pt>
                <c:pt idx="150">
                  <c:v>2132</c:v>
                </c:pt>
                <c:pt idx="151">
                  <c:v>2132</c:v>
                </c:pt>
                <c:pt idx="152">
                  <c:v>2205</c:v>
                </c:pt>
                <c:pt idx="153">
                  <c:v>2951</c:v>
                </c:pt>
                <c:pt idx="154">
                  <c:v>2998.5</c:v>
                </c:pt>
                <c:pt idx="155">
                  <c:v>3087</c:v>
                </c:pt>
                <c:pt idx="156">
                  <c:v>3094</c:v>
                </c:pt>
                <c:pt idx="157">
                  <c:v>3094</c:v>
                </c:pt>
                <c:pt idx="158">
                  <c:v>3102</c:v>
                </c:pt>
                <c:pt idx="159">
                  <c:v>3113</c:v>
                </c:pt>
                <c:pt idx="160">
                  <c:v>3113</c:v>
                </c:pt>
                <c:pt idx="161">
                  <c:v>3134</c:v>
                </c:pt>
                <c:pt idx="162">
                  <c:v>3145</c:v>
                </c:pt>
                <c:pt idx="163">
                  <c:v>3308</c:v>
                </c:pt>
                <c:pt idx="164">
                  <c:v>3355</c:v>
                </c:pt>
                <c:pt idx="165">
                  <c:v>3441</c:v>
                </c:pt>
                <c:pt idx="166">
                  <c:v>3870</c:v>
                </c:pt>
                <c:pt idx="167">
                  <c:v>3893.5</c:v>
                </c:pt>
                <c:pt idx="168">
                  <c:v>3919.5</c:v>
                </c:pt>
                <c:pt idx="169">
                  <c:v>3922</c:v>
                </c:pt>
                <c:pt idx="170">
                  <c:v>3957</c:v>
                </c:pt>
                <c:pt idx="171">
                  <c:v>3957</c:v>
                </c:pt>
                <c:pt idx="172">
                  <c:v>3959</c:v>
                </c:pt>
                <c:pt idx="173">
                  <c:v>3971</c:v>
                </c:pt>
                <c:pt idx="174">
                  <c:v>4041</c:v>
                </c:pt>
                <c:pt idx="175">
                  <c:v>4041.5</c:v>
                </c:pt>
                <c:pt idx="176">
                  <c:v>4060</c:v>
                </c:pt>
                <c:pt idx="177">
                  <c:v>4151</c:v>
                </c:pt>
                <c:pt idx="178">
                  <c:v>4156.5</c:v>
                </c:pt>
                <c:pt idx="179">
                  <c:v>4219</c:v>
                </c:pt>
                <c:pt idx="180">
                  <c:v>4256.5</c:v>
                </c:pt>
                <c:pt idx="181">
                  <c:v>4257</c:v>
                </c:pt>
                <c:pt idx="182">
                  <c:v>4257</c:v>
                </c:pt>
                <c:pt idx="183">
                  <c:v>4262</c:v>
                </c:pt>
                <c:pt idx="184">
                  <c:v>4264.5</c:v>
                </c:pt>
                <c:pt idx="185">
                  <c:v>4397.5</c:v>
                </c:pt>
                <c:pt idx="186">
                  <c:v>4929</c:v>
                </c:pt>
                <c:pt idx="187">
                  <c:v>5005.5</c:v>
                </c:pt>
                <c:pt idx="188">
                  <c:v>5046</c:v>
                </c:pt>
                <c:pt idx="189">
                  <c:v>5166.5</c:v>
                </c:pt>
                <c:pt idx="190">
                  <c:v>5190</c:v>
                </c:pt>
                <c:pt idx="191">
                  <c:v>5255</c:v>
                </c:pt>
                <c:pt idx="192">
                  <c:v>5998</c:v>
                </c:pt>
                <c:pt idx="193">
                  <c:v>6052</c:v>
                </c:pt>
                <c:pt idx="194">
                  <c:v>6071.5</c:v>
                </c:pt>
                <c:pt idx="195">
                  <c:v>6082</c:v>
                </c:pt>
                <c:pt idx="196">
                  <c:v>6082.5</c:v>
                </c:pt>
                <c:pt idx="197">
                  <c:v>6083</c:v>
                </c:pt>
                <c:pt idx="198">
                  <c:v>6109</c:v>
                </c:pt>
                <c:pt idx="199">
                  <c:v>6110.5</c:v>
                </c:pt>
                <c:pt idx="200">
                  <c:v>6111</c:v>
                </c:pt>
                <c:pt idx="201">
                  <c:v>6187</c:v>
                </c:pt>
                <c:pt idx="202">
                  <c:v>6659</c:v>
                </c:pt>
                <c:pt idx="203">
                  <c:v>6694</c:v>
                </c:pt>
                <c:pt idx="204">
                  <c:v>6721.5</c:v>
                </c:pt>
                <c:pt idx="205">
                  <c:v>6771</c:v>
                </c:pt>
                <c:pt idx="206">
                  <c:v>6885</c:v>
                </c:pt>
                <c:pt idx="207">
                  <c:v>6890.5</c:v>
                </c:pt>
                <c:pt idx="208">
                  <c:v>6927.5</c:v>
                </c:pt>
                <c:pt idx="209">
                  <c:v>6928</c:v>
                </c:pt>
                <c:pt idx="210">
                  <c:v>6996</c:v>
                </c:pt>
                <c:pt idx="211">
                  <c:v>7076</c:v>
                </c:pt>
                <c:pt idx="212">
                  <c:v>7767.5</c:v>
                </c:pt>
                <c:pt idx="213">
                  <c:v>7787</c:v>
                </c:pt>
                <c:pt idx="214">
                  <c:v>7972.5</c:v>
                </c:pt>
                <c:pt idx="215">
                  <c:v>8610.5</c:v>
                </c:pt>
                <c:pt idx="216">
                  <c:v>8731.5</c:v>
                </c:pt>
                <c:pt idx="217">
                  <c:v>8738</c:v>
                </c:pt>
                <c:pt idx="218">
                  <c:v>8738.5</c:v>
                </c:pt>
                <c:pt idx="219">
                  <c:v>8823.5</c:v>
                </c:pt>
                <c:pt idx="220">
                  <c:v>8837.5</c:v>
                </c:pt>
                <c:pt idx="221">
                  <c:v>8855</c:v>
                </c:pt>
                <c:pt idx="222">
                  <c:v>8855.5</c:v>
                </c:pt>
                <c:pt idx="223">
                  <c:v>9607</c:v>
                </c:pt>
                <c:pt idx="224">
                  <c:v>9680</c:v>
                </c:pt>
                <c:pt idx="225">
                  <c:v>9711.5</c:v>
                </c:pt>
                <c:pt idx="226">
                  <c:v>9727.5</c:v>
                </c:pt>
                <c:pt idx="227">
                  <c:v>9727.5</c:v>
                </c:pt>
                <c:pt idx="228">
                  <c:v>9783</c:v>
                </c:pt>
                <c:pt idx="229">
                  <c:v>9786</c:v>
                </c:pt>
                <c:pt idx="230">
                  <c:v>9786.5</c:v>
                </c:pt>
                <c:pt idx="231">
                  <c:v>9873.5</c:v>
                </c:pt>
                <c:pt idx="232">
                  <c:v>9873.5</c:v>
                </c:pt>
                <c:pt idx="233">
                  <c:v>9907.5</c:v>
                </c:pt>
                <c:pt idx="234">
                  <c:v>10495</c:v>
                </c:pt>
                <c:pt idx="235">
                  <c:v>10567</c:v>
                </c:pt>
                <c:pt idx="236">
                  <c:v>10600</c:v>
                </c:pt>
                <c:pt idx="237">
                  <c:v>10600.5</c:v>
                </c:pt>
                <c:pt idx="238">
                  <c:v>10893.5</c:v>
                </c:pt>
                <c:pt idx="239">
                  <c:v>11614</c:v>
                </c:pt>
                <c:pt idx="240">
                  <c:v>11614</c:v>
                </c:pt>
                <c:pt idx="241">
                  <c:v>11614.5</c:v>
                </c:pt>
                <c:pt idx="242">
                  <c:v>11614.5</c:v>
                </c:pt>
                <c:pt idx="243">
                  <c:v>11623.5</c:v>
                </c:pt>
                <c:pt idx="244">
                  <c:v>11629</c:v>
                </c:pt>
                <c:pt idx="245">
                  <c:v>11650</c:v>
                </c:pt>
                <c:pt idx="246">
                  <c:v>11653</c:v>
                </c:pt>
                <c:pt idx="247">
                  <c:v>11653</c:v>
                </c:pt>
                <c:pt idx="248">
                  <c:v>11683</c:v>
                </c:pt>
                <c:pt idx="249">
                  <c:v>11683.5</c:v>
                </c:pt>
                <c:pt idx="250">
                  <c:v>11695</c:v>
                </c:pt>
                <c:pt idx="251">
                  <c:v>11695</c:v>
                </c:pt>
                <c:pt idx="252">
                  <c:v>11714.5</c:v>
                </c:pt>
                <c:pt idx="253">
                  <c:v>11715</c:v>
                </c:pt>
                <c:pt idx="254">
                  <c:v>11717</c:v>
                </c:pt>
                <c:pt idx="255">
                  <c:v>11717.5</c:v>
                </c:pt>
                <c:pt idx="256">
                  <c:v>11739</c:v>
                </c:pt>
                <c:pt idx="257">
                  <c:v>11739</c:v>
                </c:pt>
                <c:pt idx="258">
                  <c:v>12430</c:v>
                </c:pt>
                <c:pt idx="259">
                  <c:v>12461</c:v>
                </c:pt>
                <c:pt idx="260">
                  <c:v>12467</c:v>
                </c:pt>
                <c:pt idx="261">
                  <c:v>12521</c:v>
                </c:pt>
                <c:pt idx="262">
                  <c:v>12550.5</c:v>
                </c:pt>
                <c:pt idx="263">
                  <c:v>12577.5</c:v>
                </c:pt>
                <c:pt idx="264">
                  <c:v>12596.5</c:v>
                </c:pt>
                <c:pt idx="265">
                  <c:v>12597</c:v>
                </c:pt>
                <c:pt idx="266">
                  <c:v>12616</c:v>
                </c:pt>
                <c:pt idx="267">
                  <c:v>12698</c:v>
                </c:pt>
                <c:pt idx="268">
                  <c:v>13376.5</c:v>
                </c:pt>
                <c:pt idx="269">
                  <c:v>13377</c:v>
                </c:pt>
                <c:pt idx="270">
                  <c:v>13417</c:v>
                </c:pt>
                <c:pt idx="271">
                  <c:v>13550</c:v>
                </c:pt>
                <c:pt idx="272">
                  <c:v>13664</c:v>
                </c:pt>
                <c:pt idx="273">
                  <c:v>13697.5</c:v>
                </c:pt>
                <c:pt idx="274">
                  <c:v>14343</c:v>
                </c:pt>
                <c:pt idx="275">
                  <c:v>14343</c:v>
                </c:pt>
                <c:pt idx="276">
                  <c:v>14424</c:v>
                </c:pt>
                <c:pt idx="277">
                  <c:v>14429</c:v>
                </c:pt>
                <c:pt idx="278">
                  <c:v>14551</c:v>
                </c:pt>
                <c:pt idx="279">
                  <c:v>14608</c:v>
                </c:pt>
                <c:pt idx="280">
                  <c:v>14608</c:v>
                </c:pt>
                <c:pt idx="281">
                  <c:v>14684</c:v>
                </c:pt>
                <c:pt idx="282">
                  <c:v>15247.5</c:v>
                </c:pt>
                <c:pt idx="283">
                  <c:v>15247.5</c:v>
                </c:pt>
                <c:pt idx="284">
                  <c:v>15431</c:v>
                </c:pt>
                <c:pt idx="285">
                  <c:v>15438.5</c:v>
                </c:pt>
                <c:pt idx="286">
                  <c:v>15443.5</c:v>
                </c:pt>
                <c:pt idx="287">
                  <c:v>15444</c:v>
                </c:pt>
                <c:pt idx="288">
                  <c:v>15474</c:v>
                </c:pt>
                <c:pt idx="289">
                  <c:v>15474</c:v>
                </c:pt>
                <c:pt idx="290">
                  <c:v>15490</c:v>
                </c:pt>
                <c:pt idx="291">
                  <c:v>15490</c:v>
                </c:pt>
                <c:pt idx="292">
                  <c:v>15571</c:v>
                </c:pt>
                <c:pt idx="293">
                  <c:v>15626</c:v>
                </c:pt>
                <c:pt idx="294">
                  <c:v>15706</c:v>
                </c:pt>
                <c:pt idx="295">
                  <c:v>15706</c:v>
                </c:pt>
                <c:pt idx="296">
                  <c:v>16224</c:v>
                </c:pt>
                <c:pt idx="297">
                  <c:v>16365</c:v>
                </c:pt>
                <c:pt idx="298">
                  <c:v>16380.5</c:v>
                </c:pt>
                <c:pt idx="299">
                  <c:v>16542</c:v>
                </c:pt>
                <c:pt idx="300">
                  <c:v>17158</c:v>
                </c:pt>
                <c:pt idx="301">
                  <c:v>17369</c:v>
                </c:pt>
                <c:pt idx="302">
                  <c:v>18039</c:v>
                </c:pt>
                <c:pt idx="303">
                  <c:v>18131</c:v>
                </c:pt>
                <c:pt idx="304">
                  <c:v>18386.5</c:v>
                </c:pt>
                <c:pt idx="305">
                  <c:v>18410</c:v>
                </c:pt>
                <c:pt idx="306">
                  <c:v>18420</c:v>
                </c:pt>
                <c:pt idx="307">
                  <c:v>18430</c:v>
                </c:pt>
                <c:pt idx="308">
                  <c:v>19193</c:v>
                </c:pt>
                <c:pt idx="309">
                  <c:v>19453</c:v>
                </c:pt>
                <c:pt idx="310">
                  <c:v>20059</c:v>
                </c:pt>
                <c:pt idx="311">
                  <c:v>20218</c:v>
                </c:pt>
                <c:pt idx="312">
                  <c:v>20394.5</c:v>
                </c:pt>
              </c:numCache>
            </c:numRef>
          </c:xVal>
          <c:yVal>
            <c:numRef>
              <c:f>'Active 1'!$K$21:$K$3500</c:f>
              <c:numCache>
                <c:formatCode>General</c:formatCode>
                <c:ptCount val="3480"/>
                <c:pt idx="87">
                  <c:v>-1.5398000032291748E-3</c:v>
                </c:pt>
                <c:pt idx="91">
                  <c:v>-6.4979500020854175E-3</c:v>
                </c:pt>
                <c:pt idx="93">
                  <c:v>-1.6097300009278115E-2</c:v>
                </c:pt>
                <c:pt idx="95">
                  <c:v>-1.055200002156198E-3</c:v>
                </c:pt>
                <c:pt idx="96">
                  <c:v>-4.1025000246008858E-4</c:v>
                </c:pt>
                <c:pt idx="97">
                  <c:v>-7.0863000000827014E-3</c:v>
                </c:pt>
                <c:pt idx="98">
                  <c:v>1.4253499975893646E-3</c:v>
                </c:pt>
                <c:pt idx="99">
                  <c:v>1.7253499972866848E-3</c:v>
                </c:pt>
                <c:pt idx="100">
                  <c:v>-8.499000032315962E-4</c:v>
                </c:pt>
                <c:pt idx="101">
                  <c:v>9.5009999495232478E-4</c:v>
                </c:pt>
                <c:pt idx="102">
                  <c:v>-8.8946000032592565E-3</c:v>
                </c:pt>
                <c:pt idx="103">
                  <c:v>-7.2625000757398084E-4</c:v>
                </c:pt>
                <c:pt idx="105">
                  <c:v>8.2541999945533462E-3</c:v>
                </c:pt>
                <c:pt idx="108">
                  <c:v>4.7919999633450061E-4</c:v>
                </c:pt>
                <c:pt idx="109">
                  <c:v>5.0919999193865806E-4</c:v>
                </c:pt>
                <c:pt idx="110">
                  <c:v>-8.1238000057055615E-3</c:v>
                </c:pt>
                <c:pt idx="111">
                  <c:v>-7.8640000720042735E-4</c:v>
                </c:pt>
                <c:pt idx="112">
                  <c:v>7.1359999128617346E-4</c:v>
                </c:pt>
                <c:pt idx="113">
                  <c:v>2.1135999922989868E-3</c:v>
                </c:pt>
                <c:pt idx="114">
                  <c:v>-3.7919999886071309E-4</c:v>
                </c:pt>
                <c:pt idx="115">
                  <c:v>-4.200000039418228E-4</c:v>
                </c:pt>
                <c:pt idx="116">
                  <c:v>8.3689999883063138E-4</c:v>
                </c:pt>
                <c:pt idx="117">
                  <c:v>0</c:v>
                </c:pt>
                <c:pt idx="118">
                  <c:v>9.9900000350316986E-4</c:v>
                </c:pt>
                <c:pt idx="119">
                  <c:v>9.9900000350316986E-4</c:v>
                </c:pt>
                <c:pt idx="120">
                  <c:v>3.0933189555071294E-4</c:v>
                </c:pt>
                <c:pt idx="121">
                  <c:v>3.555999937816523E-4</c:v>
                </c:pt>
                <c:pt idx="122">
                  <c:v>7.0264999521896243E-4</c:v>
                </c:pt>
                <c:pt idx="123">
                  <c:v>-1.5240000357152894E-4</c:v>
                </c:pt>
                <c:pt idx="124">
                  <c:v>1.1750002158805728E-5</c:v>
                </c:pt>
                <c:pt idx="125">
                  <c:v>2.97930819215253E-5</c:v>
                </c:pt>
                <c:pt idx="126">
                  <c:v>9.8454999533714727E-4</c:v>
                </c:pt>
                <c:pt idx="127">
                  <c:v>-1.397250009176787E-3</c:v>
                </c:pt>
                <c:pt idx="128">
                  <c:v>-2.5679500031401403E-3</c:v>
                </c:pt>
                <c:pt idx="129">
                  <c:v>-2.0230000009178184E-3</c:v>
                </c:pt>
                <c:pt idx="130">
                  <c:v>1.3442499912343919E-3</c:v>
                </c:pt>
                <c:pt idx="131">
                  <c:v>7.8919999941717833E-4</c:v>
                </c:pt>
                <c:pt idx="132">
                  <c:v>1.8619999173097312E-4</c:v>
                </c:pt>
                <c:pt idx="133">
                  <c:v>1.8619999173097312E-4</c:v>
                </c:pt>
                <c:pt idx="134">
                  <c:v>2.0262999969418161E-3</c:v>
                </c:pt>
                <c:pt idx="135">
                  <c:v>1.7949999964912422E-3</c:v>
                </c:pt>
                <c:pt idx="136">
                  <c:v>8.0109999544220045E-4</c:v>
                </c:pt>
                <c:pt idx="137">
                  <c:v>1.5192999999271706E-3</c:v>
                </c:pt>
                <c:pt idx="138">
                  <c:v>1.3834499914082699E-3</c:v>
                </c:pt>
                <c:pt idx="139">
                  <c:v>2.3198499911813997E-3</c:v>
                </c:pt>
                <c:pt idx="140">
                  <c:v>1.3648000021930784E-3</c:v>
                </c:pt>
                <c:pt idx="141">
                  <c:v>3.9077499968698248E-3</c:v>
                </c:pt>
                <c:pt idx="142">
                  <c:v>3.9077499968698248E-3</c:v>
                </c:pt>
                <c:pt idx="143">
                  <c:v>1.2526999926194549E-3</c:v>
                </c:pt>
                <c:pt idx="144">
                  <c:v>1.2526999926194549E-3</c:v>
                </c:pt>
                <c:pt idx="145">
                  <c:v>2.6164000009885058E-3</c:v>
                </c:pt>
                <c:pt idx="146">
                  <c:v>2.6164000009885058E-3</c:v>
                </c:pt>
                <c:pt idx="147">
                  <c:v>3.2143999997060746E-3</c:v>
                </c:pt>
                <c:pt idx="148">
                  <c:v>2.3437999989255331E-3</c:v>
                </c:pt>
                <c:pt idx="149">
                  <c:v>3.3869999897433445E-3</c:v>
                </c:pt>
                <c:pt idx="150">
                  <c:v>4.6667999995406717E-3</c:v>
                </c:pt>
                <c:pt idx="151">
                  <c:v>4.6667999995406717E-3</c:v>
                </c:pt>
                <c:pt idx="152">
                  <c:v>4.0294999998877756E-3</c:v>
                </c:pt>
                <c:pt idx="153">
                  <c:v>6.494899993413128E-3</c:v>
                </c:pt>
                <c:pt idx="154">
                  <c:v>6.3751499983482063E-3</c:v>
                </c:pt>
                <c:pt idx="155">
                  <c:v>6.921299995156005E-3</c:v>
                </c:pt>
                <c:pt idx="156">
                  <c:v>7.4205999990226701E-3</c:v>
                </c:pt>
                <c:pt idx="157">
                  <c:v>7.4506000019027852E-3</c:v>
                </c:pt>
                <c:pt idx="158">
                  <c:v>7.2698000003583729E-3</c:v>
                </c:pt>
                <c:pt idx="159">
                  <c:v>6.9586999961757101E-3</c:v>
                </c:pt>
                <c:pt idx="160">
                  <c:v>6.9986999951652251E-3</c:v>
                </c:pt>
                <c:pt idx="161">
                  <c:v>6.6465999989304692E-3</c:v>
                </c:pt>
                <c:pt idx="162">
                  <c:v>7.335499998589512E-3</c:v>
                </c:pt>
                <c:pt idx="163">
                  <c:v>7.5891999949817546E-3</c:v>
                </c:pt>
                <c:pt idx="164">
                  <c:v>7.914499998150859E-3</c:v>
                </c:pt>
                <c:pt idx="165">
                  <c:v>8.1458999993628822E-3</c:v>
                </c:pt>
                <c:pt idx="166">
                  <c:v>9.7129999994649552E-3</c:v>
                </c:pt>
                <c:pt idx="167">
                  <c:v>9.1256499945302494E-3</c:v>
                </c:pt>
                <c:pt idx="168">
                  <c:v>9.6230499984812923E-3</c:v>
                </c:pt>
                <c:pt idx="169">
                  <c:v>9.3877999970573001E-3</c:v>
                </c:pt>
                <c:pt idx="170">
                  <c:v>8.9342999999644235E-3</c:v>
                </c:pt>
                <c:pt idx="171">
                  <c:v>9.9342999965301715E-3</c:v>
                </c:pt>
                <c:pt idx="172">
                  <c:v>9.9140999955125153E-3</c:v>
                </c:pt>
                <c:pt idx="173">
                  <c:v>9.7928999966825359E-3</c:v>
                </c:pt>
                <c:pt idx="174">
                  <c:v>9.9858999965363182E-3</c:v>
                </c:pt>
                <c:pt idx="175">
                  <c:v>9.7308499971404672E-3</c:v>
                </c:pt>
                <c:pt idx="176">
                  <c:v>9.7239999959128909E-3</c:v>
                </c:pt>
                <c:pt idx="177">
                  <c:v>9.7748999978648499E-3</c:v>
                </c:pt>
                <c:pt idx="178">
                  <c:v>1.0569349993602373E-2</c:v>
                </c:pt>
                <c:pt idx="179">
                  <c:v>9.6880999990389682E-3</c:v>
                </c:pt>
                <c:pt idx="180">
                  <c:v>9.9593499908223748E-3</c:v>
                </c:pt>
                <c:pt idx="181">
                  <c:v>9.7042999987024814E-3</c:v>
                </c:pt>
                <c:pt idx="182">
                  <c:v>9.8042999961762689E-3</c:v>
                </c:pt>
                <c:pt idx="183">
                  <c:v>9.7537999899941497E-3</c:v>
                </c:pt>
                <c:pt idx="185">
                  <c:v>1.0435249991132878E-2</c:v>
                </c:pt>
                <c:pt idx="186">
                  <c:v>1.031709999369923E-2</c:v>
                </c:pt>
                <c:pt idx="187">
                  <c:v>1.0094450000906363E-2</c:v>
                </c:pt>
                <c:pt idx="188">
                  <c:v>9.4353999957093038E-3</c:v>
                </c:pt>
                <c:pt idx="189">
                  <c:v>8.5683500001323409E-3</c:v>
                </c:pt>
                <c:pt idx="190">
                  <c:v>9.4810000009601936E-3</c:v>
                </c:pt>
                <c:pt idx="191">
                  <c:v>8.3244999987073243E-3</c:v>
                </c:pt>
                <c:pt idx="192">
                  <c:v>8.6201999947661534E-3</c:v>
                </c:pt>
                <c:pt idx="193">
                  <c:v>6.8747999976039864E-3</c:v>
                </c:pt>
                <c:pt idx="194">
                  <c:v>6.5278499969281256E-3</c:v>
                </c:pt>
                <c:pt idx="195">
                  <c:v>8.1718000001274049E-3</c:v>
                </c:pt>
                <c:pt idx="196">
                  <c:v>6.8167499994160607E-3</c:v>
                </c:pt>
                <c:pt idx="197">
                  <c:v>9.2616999900201336E-3</c:v>
                </c:pt>
                <c:pt idx="198">
                  <c:v>7.899099997302983E-3</c:v>
                </c:pt>
                <c:pt idx="199">
                  <c:v>8.3339499979047105E-3</c:v>
                </c:pt>
                <c:pt idx="200">
                  <c:v>8.5789000004297122E-3</c:v>
                </c:pt>
                <c:pt idx="201">
                  <c:v>6.8113000015728176E-3</c:v>
                </c:pt>
                <c:pt idx="202">
                  <c:v>4.044099994644057E-3</c:v>
                </c:pt>
                <c:pt idx="203">
                  <c:v>5.6905999954324216E-3</c:v>
                </c:pt>
                <c:pt idx="204">
                  <c:v>4.1628499966464005E-3</c:v>
                </c:pt>
                <c:pt idx="205">
                  <c:v>4.712899994046893E-3</c:v>
                </c:pt>
                <c:pt idx="206">
                  <c:v>3.7614999964716844E-3</c:v>
                </c:pt>
                <c:pt idx="207">
                  <c:v>4.3559499972616322E-3</c:v>
                </c:pt>
                <c:pt idx="208">
                  <c:v>3.2822499997564591E-3</c:v>
                </c:pt>
                <c:pt idx="209">
                  <c:v>4.8271999985445291E-3</c:v>
                </c:pt>
                <c:pt idx="210">
                  <c:v>2.3403999948641285E-3</c:v>
                </c:pt>
                <c:pt idx="211">
                  <c:v>4.1323999976157211E-3</c:v>
                </c:pt>
                <c:pt idx="212">
                  <c:v>8.9825000031851232E-4</c:v>
                </c:pt>
                <c:pt idx="213">
                  <c:v>1.1512999917613342E-3</c:v>
                </c:pt>
                <c:pt idx="214">
                  <c:v>-2.6722500042524189E-3</c:v>
                </c:pt>
                <c:pt idx="215">
                  <c:v>-3.0160500027704984E-3</c:v>
                </c:pt>
                <c:pt idx="216">
                  <c:v>-2.8381500014802441E-3</c:v>
                </c:pt>
                <c:pt idx="217">
                  <c:v>-5.6538000062573701E-3</c:v>
                </c:pt>
                <c:pt idx="218">
                  <c:v>1.9114999304292724E-4</c:v>
                </c:pt>
                <c:pt idx="219">
                  <c:v>-5.467350005346816E-3</c:v>
                </c:pt>
                <c:pt idx="220">
                  <c:v>-4.8087500035762787E-3</c:v>
                </c:pt>
                <c:pt idx="221">
                  <c:v>-3.5354999999981374E-3</c:v>
                </c:pt>
                <c:pt idx="222">
                  <c:v>-5.3905500026303343E-3</c:v>
                </c:pt>
                <c:pt idx="223">
                  <c:v>-6.8307000037748367E-3</c:v>
                </c:pt>
                <c:pt idx="224">
                  <c:v>-6.0680000024149194E-3</c:v>
                </c:pt>
                <c:pt idx="225">
                  <c:v>-5.6361500028287992E-3</c:v>
                </c:pt>
                <c:pt idx="226">
                  <c:v>-6.597750005312264E-3</c:v>
                </c:pt>
                <c:pt idx="227">
                  <c:v>-6.4977500078384764E-3</c:v>
                </c:pt>
                <c:pt idx="228">
                  <c:v>-6.20830000116257E-3</c:v>
                </c:pt>
                <c:pt idx="229">
                  <c:v>-6.5386000060243532E-3</c:v>
                </c:pt>
                <c:pt idx="230">
                  <c:v>-6.6936500006704591E-3</c:v>
                </c:pt>
                <c:pt idx="231">
                  <c:v>-6.8723500080523081E-3</c:v>
                </c:pt>
                <c:pt idx="232">
                  <c:v>-6.3723500061314553E-3</c:v>
                </c:pt>
                <c:pt idx="233">
                  <c:v>-6.1157500022090971E-3</c:v>
                </c:pt>
                <c:pt idx="234">
                  <c:v>-9.1995000038878061E-3</c:v>
                </c:pt>
                <c:pt idx="235">
                  <c:v>-9.2466999994940124E-3</c:v>
                </c:pt>
                <c:pt idx="236">
                  <c:v>-9.0600000039557926E-3</c:v>
                </c:pt>
                <c:pt idx="237">
                  <c:v>-8.4150500042596832E-3</c:v>
                </c:pt>
                <c:pt idx="238">
                  <c:v>-1.0274350002873689E-2</c:v>
                </c:pt>
                <c:pt idx="239">
                  <c:v>-1.2401400003000163E-2</c:v>
                </c:pt>
                <c:pt idx="240">
                  <c:v>-1.2401400003000163E-2</c:v>
                </c:pt>
                <c:pt idx="241">
                  <c:v>-1.0456449999765027E-2</c:v>
                </c:pt>
                <c:pt idx="242">
                  <c:v>-1.0456449999765027E-2</c:v>
                </c:pt>
                <c:pt idx="243">
                  <c:v>-1.1247350004850887E-2</c:v>
                </c:pt>
                <c:pt idx="244">
                  <c:v>-1.2252900000021327E-2</c:v>
                </c:pt>
                <c:pt idx="245">
                  <c:v>-1.2865000004239846E-2</c:v>
                </c:pt>
                <c:pt idx="246">
                  <c:v>-1.2595300002431031E-2</c:v>
                </c:pt>
                <c:pt idx="247">
                  <c:v>-1.2595300002431031E-2</c:v>
                </c:pt>
                <c:pt idx="248">
                  <c:v>-1.0698300000512972E-2</c:v>
                </c:pt>
                <c:pt idx="249">
                  <c:v>-1.2353350000921637E-2</c:v>
                </c:pt>
                <c:pt idx="250">
                  <c:v>-1.2919500004500151E-2</c:v>
                </c:pt>
                <c:pt idx="251">
                  <c:v>-1.2919500004500151E-2</c:v>
                </c:pt>
                <c:pt idx="252">
                  <c:v>-1.2366450006084051E-2</c:v>
                </c:pt>
                <c:pt idx="253">
                  <c:v>-1.332150000234833E-2</c:v>
                </c:pt>
                <c:pt idx="254">
                  <c:v>-1.3241700005892199E-2</c:v>
                </c:pt>
                <c:pt idx="255">
                  <c:v>-1.2196750001749024E-2</c:v>
                </c:pt>
                <c:pt idx="256">
                  <c:v>-1.3163900002837181E-2</c:v>
                </c:pt>
                <c:pt idx="257">
                  <c:v>-1.3163900002837181E-2</c:v>
                </c:pt>
                <c:pt idx="258">
                  <c:v>-3.0443000003288034E-2</c:v>
                </c:pt>
                <c:pt idx="259">
                  <c:v>-1.5256099999533035E-2</c:v>
                </c:pt>
                <c:pt idx="260">
                  <c:v>-1.6016700006730389E-2</c:v>
                </c:pt>
                <c:pt idx="261">
                  <c:v>-1.586210000095889E-2</c:v>
                </c:pt>
                <c:pt idx="262">
                  <c:v>-1.4410050003789365E-2</c:v>
                </c:pt>
                <c:pt idx="263">
                  <c:v>-1.4482750004390255E-2</c:v>
                </c:pt>
                <c:pt idx="264">
                  <c:v>-1.6074650004156865E-2</c:v>
                </c:pt>
                <c:pt idx="265">
                  <c:v>-1.7229700002644677E-2</c:v>
                </c:pt>
                <c:pt idx="266">
                  <c:v>-1.6821600002003834E-2</c:v>
                </c:pt>
                <c:pt idx="268">
                  <c:v>-1.9542649999493733E-2</c:v>
                </c:pt>
                <c:pt idx="269">
                  <c:v>-1.8177700003434438E-2</c:v>
                </c:pt>
                <c:pt idx="270">
                  <c:v>-1.7911700000695419E-2</c:v>
                </c:pt>
                <c:pt idx="271">
                  <c:v>-1.9055000004300382E-2</c:v>
                </c:pt>
                <c:pt idx="272">
                  <c:v>-1.9806399999652058E-2</c:v>
                </c:pt>
                <c:pt idx="273">
                  <c:v>-2.0414749851624947E-2</c:v>
                </c:pt>
                <c:pt idx="274">
                  <c:v>-2.2264300001552328E-2</c:v>
                </c:pt>
                <c:pt idx="275">
                  <c:v>-2.2064299999328796E-2</c:v>
                </c:pt>
                <c:pt idx="276">
                  <c:v>-2.2282400001131464E-2</c:v>
                </c:pt>
                <c:pt idx="277">
                  <c:v>-2.183290000539273E-2</c:v>
                </c:pt>
                <c:pt idx="278">
                  <c:v>-2.2965100004512351E-2</c:v>
                </c:pt>
                <c:pt idx="279">
                  <c:v>-2.2340800001984462E-2</c:v>
                </c:pt>
                <c:pt idx="280">
                  <c:v>-2.2340800001984462E-2</c:v>
                </c:pt>
                <c:pt idx="281">
                  <c:v>-2.0508400004473515E-2</c:v>
                </c:pt>
                <c:pt idx="282">
                  <c:v>-2.4759750005614478E-2</c:v>
                </c:pt>
                <c:pt idx="283">
                  <c:v>-2.4759750005614478E-2</c:v>
                </c:pt>
                <c:pt idx="284">
                  <c:v>-2.445310000621248E-2</c:v>
                </c:pt>
                <c:pt idx="285">
                  <c:v>-2.4478850005834829E-2</c:v>
                </c:pt>
                <c:pt idx="286">
                  <c:v>-2.4229349997767713E-2</c:v>
                </c:pt>
                <c:pt idx="287">
                  <c:v>-2.4784400004136842E-2</c:v>
                </c:pt>
                <c:pt idx="288">
                  <c:v>-2.4317399998835754E-2</c:v>
                </c:pt>
                <c:pt idx="289">
                  <c:v>-2.4317399998835754E-2</c:v>
                </c:pt>
                <c:pt idx="290">
                  <c:v>-2.4589000000560191E-2</c:v>
                </c:pt>
                <c:pt idx="291">
                  <c:v>-2.4589000000560191E-2</c:v>
                </c:pt>
                <c:pt idx="292">
                  <c:v>-2.5367100002767984E-2</c:v>
                </c:pt>
                <c:pt idx="293">
                  <c:v>-2.4022600002354011E-2</c:v>
                </c:pt>
                <c:pt idx="294">
                  <c:v>-2.9770600005576853E-2</c:v>
                </c:pt>
                <c:pt idx="295">
                  <c:v>-2.9770600005576853E-2</c:v>
                </c:pt>
                <c:pt idx="296">
                  <c:v>-2.6462400004675146E-2</c:v>
                </c:pt>
                <c:pt idx="297">
                  <c:v>-2.6086500001838431E-2</c:v>
                </c:pt>
                <c:pt idx="298">
                  <c:v>-2.5793050001084339E-2</c:v>
                </c:pt>
                <c:pt idx="299">
                  <c:v>-2.6974200001859572E-2</c:v>
                </c:pt>
                <c:pt idx="300">
                  <c:v>-2.7195800008485094E-2</c:v>
                </c:pt>
                <c:pt idx="301">
                  <c:v>-2.7726900007110089E-2</c:v>
                </c:pt>
                <c:pt idx="302">
                  <c:v>-3.2093900008476339E-2</c:v>
                </c:pt>
                <c:pt idx="303">
                  <c:v>-3.0023100000107661E-2</c:v>
                </c:pt>
                <c:pt idx="304">
                  <c:v>-2.9453650000505149E-2</c:v>
                </c:pt>
                <c:pt idx="306">
                  <c:v>-2.9642000001331326E-2</c:v>
                </c:pt>
                <c:pt idx="307">
                  <c:v>-2.9943000001367182E-2</c:v>
                </c:pt>
                <c:pt idx="308">
                  <c:v>-3.1749299996590707E-2</c:v>
                </c:pt>
                <c:pt idx="309">
                  <c:v>-3.1575300003169104E-2</c:v>
                </c:pt>
                <c:pt idx="310">
                  <c:v>-3.2595900003798306E-2</c:v>
                </c:pt>
                <c:pt idx="311">
                  <c:v>-3.2301799998094793E-2</c:v>
                </c:pt>
                <c:pt idx="312">
                  <c:v>-3.4334449999732897E-2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DF2-4C27-AB83-4FA17004B3D8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1'!$F$21:$F$258</c:f>
              <c:numCache>
                <c:formatCode>General</c:formatCode>
                <c:ptCount val="238"/>
                <c:pt idx="0">
                  <c:v>-43374</c:v>
                </c:pt>
                <c:pt idx="1">
                  <c:v>-43374</c:v>
                </c:pt>
                <c:pt idx="2">
                  <c:v>-41845</c:v>
                </c:pt>
                <c:pt idx="3">
                  <c:v>-40822</c:v>
                </c:pt>
                <c:pt idx="4">
                  <c:v>-37968</c:v>
                </c:pt>
                <c:pt idx="5">
                  <c:v>-37934</c:v>
                </c:pt>
                <c:pt idx="6">
                  <c:v>-37201</c:v>
                </c:pt>
                <c:pt idx="7">
                  <c:v>-37073</c:v>
                </c:pt>
                <c:pt idx="8">
                  <c:v>-37000</c:v>
                </c:pt>
                <c:pt idx="9">
                  <c:v>-36987</c:v>
                </c:pt>
                <c:pt idx="10">
                  <c:v>-36979</c:v>
                </c:pt>
                <c:pt idx="11">
                  <c:v>-36963.5</c:v>
                </c:pt>
                <c:pt idx="12">
                  <c:v>-36898.5</c:v>
                </c:pt>
                <c:pt idx="13">
                  <c:v>-36862</c:v>
                </c:pt>
                <c:pt idx="14">
                  <c:v>-36860</c:v>
                </c:pt>
                <c:pt idx="15">
                  <c:v>-36854.5</c:v>
                </c:pt>
                <c:pt idx="16">
                  <c:v>-36854</c:v>
                </c:pt>
                <c:pt idx="17">
                  <c:v>-36823</c:v>
                </c:pt>
                <c:pt idx="18">
                  <c:v>-36787</c:v>
                </c:pt>
                <c:pt idx="19">
                  <c:v>-36786.5</c:v>
                </c:pt>
                <c:pt idx="20">
                  <c:v>-36768</c:v>
                </c:pt>
                <c:pt idx="21">
                  <c:v>-36758</c:v>
                </c:pt>
                <c:pt idx="22">
                  <c:v>-36682.5</c:v>
                </c:pt>
                <c:pt idx="23">
                  <c:v>-36679.5</c:v>
                </c:pt>
                <c:pt idx="24">
                  <c:v>-36079</c:v>
                </c:pt>
                <c:pt idx="25">
                  <c:v>-35119</c:v>
                </c:pt>
                <c:pt idx="26">
                  <c:v>-35067</c:v>
                </c:pt>
                <c:pt idx="27">
                  <c:v>-34825</c:v>
                </c:pt>
                <c:pt idx="28">
                  <c:v>-34081</c:v>
                </c:pt>
                <c:pt idx="29">
                  <c:v>-33844</c:v>
                </c:pt>
                <c:pt idx="30">
                  <c:v>-30982</c:v>
                </c:pt>
                <c:pt idx="31">
                  <c:v>-30358</c:v>
                </c:pt>
                <c:pt idx="32">
                  <c:v>-30358</c:v>
                </c:pt>
                <c:pt idx="33">
                  <c:v>-29980</c:v>
                </c:pt>
                <c:pt idx="34">
                  <c:v>-29980</c:v>
                </c:pt>
                <c:pt idx="35">
                  <c:v>-29291</c:v>
                </c:pt>
                <c:pt idx="36">
                  <c:v>-29127</c:v>
                </c:pt>
                <c:pt idx="37">
                  <c:v>-29054</c:v>
                </c:pt>
                <c:pt idx="38">
                  <c:v>-28913</c:v>
                </c:pt>
                <c:pt idx="39">
                  <c:v>-28287</c:v>
                </c:pt>
                <c:pt idx="40">
                  <c:v>-28130.5</c:v>
                </c:pt>
                <c:pt idx="41">
                  <c:v>-25198</c:v>
                </c:pt>
                <c:pt idx="42">
                  <c:v>-24814</c:v>
                </c:pt>
                <c:pt idx="43">
                  <c:v>-21741</c:v>
                </c:pt>
                <c:pt idx="44">
                  <c:v>-18866</c:v>
                </c:pt>
                <c:pt idx="45">
                  <c:v>-16017</c:v>
                </c:pt>
                <c:pt idx="46">
                  <c:v>-15117</c:v>
                </c:pt>
                <c:pt idx="47">
                  <c:v>-14966</c:v>
                </c:pt>
                <c:pt idx="48">
                  <c:v>-13894</c:v>
                </c:pt>
                <c:pt idx="49">
                  <c:v>-13813</c:v>
                </c:pt>
                <c:pt idx="50">
                  <c:v>-13808</c:v>
                </c:pt>
                <c:pt idx="51">
                  <c:v>-12099</c:v>
                </c:pt>
                <c:pt idx="52">
                  <c:v>-11937</c:v>
                </c:pt>
                <c:pt idx="53">
                  <c:v>-11924</c:v>
                </c:pt>
                <c:pt idx="54">
                  <c:v>-11879.5</c:v>
                </c:pt>
                <c:pt idx="55">
                  <c:v>-11854</c:v>
                </c:pt>
                <c:pt idx="56">
                  <c:v>-11404.5</c:v>
                </c:pt>
                <c:pt idx="57">
                  <c:v>-11313.5</c:v>
                </c:pt>
                <c:pt idx="58">
                  <c:v>-11279.5</c:v>
                </c:pt>
                <c:pt idx="59">
                  <c:v>-11251</c:v>
                </c:pt>
                <c:pt idx="60">
                  <c:v>-11245.5</c:v>
                </c:pt>
                <c:pt idx="61">
                  <c:v>-10483.5</c:v>
                </c:pt>
                <c:pt idx="62">
                  <c:v>-10475.5</c:v>
                </c:pt>
                <c:pt idx="63">
                  <c:v>-10468</c:v>
                </c:pt>
                <c:pt idx="64">
                  <c:v>-10171</c:v>
                </c:pt>
                <c:pt idx="65">
                  <c:v>-10171</c:v>
                </c:pt>
                <c:pt idx="66">
                  <c:v>-10171</c:v>
                </c:pt>
                <c:pt idx="67">
                  <c:v>-10168.5</c:v>
                </c:pt>
                <c:pt idx="68">
                  <c:v>-10168.5</c:v>
                </c:pt>
                <c:pt idx="69">
                  <c:v>-10168.5</c:v>
                </c:pt>
                <c:pt idx="70">
                  <c:v>-10168</c:v>
                </c:pt>
                <c:pt idx="71">
                  <c:v>-10168</c:v>
                </c:pt>
                <c:pt idx="72">
                  <c:v>-10111</c:v>
                </c:pt>
                <c:pt idx="73">
                  <c:v>-10111</c:v>
                </c:pt>
                <c:pt idx="74">
                  <c:v>-10111</c:v>
                </c:pt>
                <c:pt idx="75">
                  <c:v>-10110.5</c:v>
                </c:pt>
                <c:pt idx="76">
                  <c:v>-10110.5</c:v>
                </c:pt>
                <c:pt idx="77">
                  <c:v>-10110.5</c:v>
                </c:pt>
                <c:pt idx="78">
                  <c:v>-10056</c:v>
                </c:pt>
                <c:pt idx="79">
                  <c:v>-9568</c:v>
                </c:pt>
                <c:pt idx="80">
                  <c:v>-9568</c:v>
                </c:pt>
                <c:pt idx="81">
                  <c:v>-9568</c:v>
                </c:pt>
                <c:pt idx="82">
                  <c:v>-9409</c:v>
                </c:pt>
                <c:pt idx="83">
                  <c:v>-9409</c:v>
                </c:pt>
                <c:pt idx="84">
                  <c:v>-9409</c:v>
                </c:pt>
                <c:pt idx="85">
                  <c:v>-8431</c:v>
                </c:pt>
                <c:pt idx="86">
                  <c:v>-8431</c:v>
                </c:pt>
                <c:pt idx="87">
                  <c:v>-8402</c:v>
                </c:pt>
                <c:pt idx="88">
                  <c:v>-8162</c:v>
                </c:pt>
                <c:pt idx="89">
                  <c:v>-8162</c:v>
                </c:pt>
                <c:pt idx="90">
                  <c:v>-7470.5</c:v>
                </c:pt>
                <c:pt idx="91">
                  <c:v>-7470.5</c:v>
                </c:pt>
                <c:pt idx="92">
                  <c:v>-7470.5</c:v>
                </c:pt>
                <c:pt idx="93">
                  <c:v>-5327</c:v>
                </c:pt>
                <c:pt idx="94">
                  <c:v>-5324.5</c:v>
                </c:pt>
                <c:pt idx="95">
                  <c:v>-4648</c:v>
                </c:pt>
                <c:pt idx="96">
                  <c:v>-4647.5</c:v>
                </c:pt>
                <c:pt idx="97">
                  <c:v>-4437</c:v>
                </c:pt>
                <c:pt idx="98">
                  <c:v>-4403.5</c:v>
                </c:pt>
                <c:pt idx="99">
                  <c:v>-4403.5</c:v>
                </c:pt>
                <c:pt idx="100">
                  <c:v>-4401</c:v>
                </c:pt>
                <c:pt idx="101">
                  <c:v>-4401</c:v>
                </c:pt>
                <c:pt idx="102">
                  <c:v>-3654</c:v>
                </c:pt>
                <c:pt idx="103">
                  <c:v>-3487.5</c:v>
                </c:pt>
                <c:pt idx="104">
                  <c:v>-3477.5</c:v>
                </c:pt>
                <c:pt idx="105">
                  <c:v>-2342</c:v>
                </c:pt>
                <c:pt idx="106">
                  <c:v>-1833</c:v>
                </c:pt>
                <c:pt idx="107">
                  <c:v>-1833</c:v>
                </c:pt>
                <c:pt idx="108">
                  <c:v>-1592</c:v>
                </c:pt>
                <c:pt idx="109">
                  <c:v>-1592</c:v>
                </c:pt>
                <c:pt idx="110">
                  <c:v>-1562</c:v>
                </c:pt>
                <c:pt idx="111">
                  <c:v>-1536</c:v>
                </c:pt>
                <c:pt idx="112">
                  <c:v>-1536</c:v>
                </c:pt>
                <c:pt idx="113">
                  <c:v>-1536</c:v>
                </c:pt>
                <c:pt idx="114">
                  <c:v>-1408</c:v>
                </c:pt>
                <c:pt idx="115">
                  <c:v>-800</c:v>
                </c:pt>
                <c:pt idx="116">
                  <c:v>-469</c:v>
                </c:pt>
                <c:pt idx="117">
                  <c:v>0</c:v>
                </c:pt>
                <c:pt idx="118">
                  <c:v>10</c:v>
                </c:pt>
                <c:pt idx="119">
                  <c:v>10</c:v>
                </c:pt>
                <c:pt idx="120">
                  <c:v>44</c:v>
                </c:pt>
                <c:pt idx="121">
                  <c:v>44</c:v>
                </c:pt>
                <c:pt idx="122">
                  <c:v>123.5</c:v>
                </c:pt>
                <c:pt idx="123">
                  <c:v>124</c:v>
                </c:pt>
                <c:pt idx="124">
                  <c:v>132.5</c:v>
                </c:pt>
                <c:pt idx="125">
                  <c:v>132.5</c:v>
                </c:pt>
                <c:pt idx="126">
                  <c:v>204.5</c:v>
                </c:pt>
                <c:pt idx="127">
                  <c:v>222.5</c:v>
                </c:pt>
                <c:pt idx="128">
                  <c:v>229.5</c:v>
                </c:pt>
                <c:pt idx="129">
                  <c:v>230</c:v>
                </c:pt>
                <c:pt idx="130">
                  <c:v>307.5</c:v>
                </c:pt>
                <c:pt idx="131">
                  <c:v>308</c:v>
                </c:pt>
                <c:pt idx="132">
                  <c:v>338</c:v>
                </c:pt>
                <c:pt idx="133">
                  <c:v>338</c:v>
                </c:pt>
                <c:pt idx="134">
                  <c:v>1037</c:v>
                </c:pt>
                <c:pt idx="135">
                  <c:v>1050</c:v>
                </c:pt>
                <c:pt idx="136">
                  <c:v>1089</c:v>
                </c:pt>
                <c:pt idx="137">
                  <c:v>1107</c:v>
                </c:pt>
                <c:pt idx="138">
                  <c:v>1115.5</c:v>
                </c:pt>
                <c:pt idx="139">
                  <c:v>1151.5</c:v>
                </c:pt>
                <c:pt idx="140">
                  <c:v>1152</c:v>
                </c:pt>
                <c:pt idx="141">
                  <c:v>1172.5</c:v>
                </c:pt>
                <c:pt idx="142">
                  <c:v>1172.5</c:v>
                </c:pt>
                <c:pt idx="143">
                  <c:v>1173</c:v>
                </c:pt>
                <c:pt idx="144">
                  <c:v>1173</c:v>
                </c:pt>
                <c:pt idx="145">
                  <c:v>1236</c:v>
                </c:pt>
                <c:pt idx="146">
                  <c:v>1236</c:v>
                </c:pt>
                <c:pt idx="147">
                  <c:v>1256</c:v>
                </c:pt>
                <c:pt idx="148">
                  <c:v>1362</c:v>
                </c:pt>
                <c:pt idx="149">
                  <c:v>2130</c:v>
                </c:pt>
                <c:pt idx="150">
                  <c:v>2132</c:v>
                </c:pt>
                <c:pt idx="151">
                  <c:v>2132</c:v>
                </c:pt>
                <c:pt idx="152">
                  <c:v>2205</c:v>
                </c:pt>
                <c:pt idx="153">
                  <c:v>2951</c:v>
                </c:pt>
                <c:pt idx="154">
                  <c:v>2998.5</c:v>
                </c:pt>
                <c:pt idx="155">
                  <c:v>3087</c:v>
                </c:pt>
                <c:pt idx="156">
                  <c:v>3094</c:v>
                </c:pt>
                <c:pt idx="157">
                  <c:v>3094</c:v>
                </c:pt>
                <c:pt idx="158">
                  <c:v>3102</c:v>
                </c:pt>
                <c:pt idx="159">
                  <c:v>3113</c:v>
                </c:pt>
                <c:pt idx="160">
                  <c:v>3113</c:v>
                </c:pt>
                <c:pt idx="161">
                  <c:v>3134</c:v>
                </c:pt>
                <c:pt idx="162">
                  <c:v>3145</c:v>
                </c:pt>
                <c:pt idx="163">
                  <c:v>3308</c:v>
                </c:pt>
                <c:pt idx="164">
                  <c:v>3355</c:v>
                </c:pt>
                <c:pt idx="165">
                  <c:v>3441</c:v>
                </c:pt>
                <c:pt idx="166">
                  <c:v>3870</c:v>
                </c:pt>
                <c:pt idx="167">
                  <c:v>3893.5</c:v>
                </c:pt>
                <c:pt idx="168">
                  <c:v>3919.5</c:v>
                </c:pt>
                <c:pt idx="169">
                  <c:v>3922</c:v>
                </c:pt>
                <c:pt idx="170">
                  <c:v>3957</c:v>
                </c:pt>
                <c:pt idx="171">
                  <c:v>3957</c:v>
                </c:pt>
                <c:pt idx="172">
                  <c:v>3959</c:v>
                </c:pt>
                <c:pt idx="173">
                  <c:v>3971</c:v>
                </c:pt>
                <c:pt idx="174">
                  <c:v>4041</c:v>
                </c:pt>
                <c:pt idx="175">
                  <c:v>4041.5</c:v>
                </c:pt>
                <c:pt idx="176">
                  <c:v>4060</c:v>
                </c:pt>
                <c:pt idx="177">
                  <c:v>4151</c:v>
                </c:pt>
                <c:pt idx="178">
                  <c:v>4156.5</c:v>
                </c:pt>
                <c:pt idx="179">
                  <c:v>4219</c:v>
                </c:pt>
                <c:pt idx="180">
                  <c:v>4256.5</c:v>
                </c:pt>
                <c:pt idx="181">
                  <c:v>4257</c:v>
                </c:pt>
                <c:pt idx="182">
                  <c:v>4257</c:v>
                </c:pt>
                <c:pt idx="183">
                  <c:v>4262</c:v>
                </c:pt>
                <c:pt idx="184">
                  <c:v>4264.5</c:v>
                </c:pt>
                <c:pt idx="185">
                  <c:v>4397.5</c:v>
                </c:pt>
                <c:pt idx="186">
                  <c:v>4929</c:v>
                </c:pt>
                <c:pt idx="187">
                  <c:v>5005.5</c:v>
                </c:pt>
                <c:pt idx="188">
                  <c:v>5046</c:v>
                </c:pt>
                <c:pt idx="189">
                  <c:v>5166.5</c:v>
                </c:pt>
                <c:pt idx="190">
                  <c:v>5190</c:v>
                </c:pt>
                <c:pt idx="191">
                  <c:v>5255</c:v>
                </c:pt>
                <c:pt idx="192">
                  <c:v>5998</c:v>
                </c:pt>
                <c:pt idx="193">
                  <c:v>6052</c:v>
                </c:pt>
                <c:pt idx="194">
                  <c:v>6071.5</c:v>
                </c:pt>
                <c:pt idx="195">
                  <c:v>6082</c:v>
                </c:pt>
                <c:pt idx="196">
                  <c:v>6082.5</c:v>
                </c:pt>
                <c:pt idx="197">
                  <c:v>6083</c:v>
                </c:pt>
                <c:pt idx="198">
                  <c:v>6109</c:v>
                </c:pt>
                <c:pt idx="199">
                  <c:v>6110.5</c:v>
                </c:pt>
                <c:pt idx="200">
                  <c:v>6111</c:v>
                </c:pt>
                <c:pt idx="201">
                  <c:v>6187</c:v>
                </c:pt>
                <c:pt idx="202">
                  <c:v>6659</c:v>
                </c:pt>
                <c:pt idx="203">
                  <c:v>6694</c:v>
                </c:pt>
                <c:pt idx="204">
                  <c:v>6721.5</c:v>
                </c:pt>
                <c:pt idx="205">
                  <c:v>6771</c:v>
                </c:pt>
                <c:pt idx="206">
                  <c:v>6885</c:v>
                </c:pt>
                <c:pt idx="207">
                  <c:v>6890.5</c:v>
                </c:pt>
                <c:pt idx="208">
                  <c:v>6927.5</c:v>
                </c:pt>
                <c:pt idx="209">
                  <c:v>6928</c:v>
                </c:pt>
                <c:pt idx="210">
                  <c:v>6996</c:v>
                </c:pt>
                <c:pt idx="211">
                  <c:v>7076</c:v>
                </c:pt>
                <c:pt idx="212">
                  <c:v>7767.5</c:v>
                </c:pt>
                <c:pt idx="213">
                  <c:v>7787</c:v>
                </c:pt>
                <c:pt idx="214">
                  <c:v>7972.5</c:v>
                </c:pt>
                <c:pt idx="215">
                  <c:v>8610.5</c:v>
                </c:pt>
                <c:pt idx="216">
                  <c:v>8731.5</c:v>
                </c:pt>
                <c:pt idx="217">
                  <c:v>8738</c:v>
                </c:pt>
                <c:pt idx="218">
                  <c:v>8738.5</c:v>
                </c:pt>
                <c:pt idx="219">
                  <c:v>8823.5</c:v>
                </c:pt>
                <c:pt idx="220">
                  <c:v>8837.5</c:v>
                </c:pt>
                <c:pt idx="221">
                  <c:v>8855</c:v>
                </c:pt>
                <c:pt idx="222">
                  <c:v>8855.5</c:v>
                </c:pt>
                <c:pt idx="223">
                  <c:v>9607</c:v>
                </c:pt>
                <c:pt idx="224">
                  <c:v>9680</c:v>
                </c:pt>
                <c:pt idx="225">
                  <c:v>9711.5</c:v>
                </c:pt>
                <c:pt idx="226">
                  <c:v>9727.5</c:v>
                </c:pt>
                <c:pt idx="227">
                  <c:v>9727.5</c:v>
                </c:pt>
                <c:pt idx="228">
                  <c:v>9783</c:v>
                </c:pt>
                <c:pt idx="229">
                  <c:v>9786</c:v>
                </c:pt>
                <c:pt idx="230">
                  <c:v>9786.5</c:v>
                </c:pt>
                <c:pt idx="231">
                  <c:v>9873.5</c:v>
                </c:pt>
                <c:pt idx="232">
                  <c:v>9873.5</c:v>
                </c:pt>
                <c:pt idx="233">
                  <c:v>9907.5</c:v>
                </c:pt>
                <c:pt idx="234">
                  <c:v>10495</c:v>
                </c:pt>
                <c:pt idx="235">
                  <c:v>10567</c:v>
                </c:pt>
                <c:pt idx="236">
                  <c:v>10600</c:v>
                </c:pt>
                <c:pt idx="237">
                  <c:v>10600.5</c:v>
                </c:pt>
              </c:numCache>
            </c:numRef>
          </c:xVal>
          <c:yVal>
            <c:numRef>
              <c:f>'Active 1'!$L$21:$L$258</c:f>
              <c:numCache>
                <c:formatCode>General</c:formatCode>
                <c:ptCount val="23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DF2-4C27-AB83-4FA17004B3D8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1'!$F$21:$F$258</c:f>
              <c:numCache>
                <c:formatCode>General</c:formatCode>
                <c:ptCount val="238"/>
                <c:pt idx="0">
                  <c:v>-43374</c:v>
                </c:pt>
                <c:pt idx="1">
                  <c:v>-43374</c:v>
                </c:pt>
                <c:pt idx="2">
                  <c:v>-41845</c:v>
                </c:pt>
                <c:pt idx="3">
                  <c:v>-40822</c:v>
                </c:pt>
                <c:pt idx="4">
                  <c:v>-37968</c:v>
                </c:pt>
                <c:pt idx="5">
                  <c:v>-37934</c:v>
                </c:pt>
                <c:pt idx="6">
                  <c:v>-37201</c:v>
                </c:pt>
                <c:pt idx="7">
                  <c:v>-37073</c:v>
                </c:pt>
                <c:pt idx="8">
                  <c:v>-37000</c:v>
                </c:pt>
                <c:pt idx="9">
                  <c:v>-36987</c:v>
                </c:pt>
                <c:pt idx="10">
                  <c:v>-36979</c:v>
                </c:pt>
                <c:pt idx="11">
                  <c:v>-36963.5</c:v>
                </c:pt>
                <c:pt idx="12">
                  <c:v>-36898.5</c:v>
                </c:pt>
                <c:pt idx="13">
                  <c:v>-36862</c:v>
                </c:pt>
                <c:pt idx="14">
                  <c:v>-36860</c:v>
                </c:pt>
                <c:pt idx="15">
                  <c:v>-36854.5</c:v>
                </c:pt>
                <c:pt idx="16">
                  <c:v>-36854</c:v>
                </c:pt>
                <c:pt idx="17">
                  <c:v>-36823</c:v>
                </c:pt>
                <c:pt idx="18">
                  <c:v>-36787</c:v>
                </c:pt>
                <c:pt idx="19">
                  <c:v>-36786.5</c:v>
                </c:pt>
                <c:pt idx="20">
                  <c:v>-36768</c:v>
                </c:pt>
                <c:pt idx="21">
                  <c:v>-36758</c:v>
                </c:pt>
                <c:pt idx="22">
                  <c:v>-36682.5</c:v>
                </c:pt>
                <c:pt idx="23">
                  <c:v>-36679.5</c:v>
                </c:pt>
                <c:pt idx="24">
                  <c:v>-36079</c:v>
                </c:pt>
                <c:pt idx="25">
                  <c:v>-35119</c:v>
                </c:pt>
                <c:pt idx="26">
                  <c:v>-35067</c:v>
                </c:pt>
                <c:pt idx="27">
                  <c:v>-34825</c:v>
                </c:pt>
                <c:pt idx="28">
                  <c:v>-34081</c:v>
                </c:pt>
                <c:pt idx="29">
                  <c:v>-33844</c:v>
                </c:pt>
                <c:pt idx="30">
                  <c:v>-30982</c:v>
                </c:pt>
                <c:pt idx="31">
                  <c:v>-30358</c:v>
                </c:pt>
                <c:pt idx="32">
                  <c:v>-30358</c:v>
                </c:pt>
                <c:pt idx="33">
                  <c:v>-29980</c:v>
                </c:pt>
                <c:pt idx="34">
                  <c:v>-29980</c:v>
                </c:pt>
                <c:pt idx="35">
                  <c:v>-29291</c:v>
                </c:pt>
                <c:pt idx="36">
                  <c:v>-29127</c:v>
                </c:pt>
                <c:pt idx="37">
                  <c:v>-29054</c:v>
                </c:pt>
                <c:pt idx="38">
                  <c:v>-28913</c:v>
                </c:pt>
                <c:pt idx="39">
                  <c:v>-28287</c:v>
                </c:pt>
                <c:pt idx="40">
                  <c:v>-28130.5</c:v>
                </c:pt>
                <c:pt idx="41">
                  <c:v>-25198</c:v>
                </c:pt>
                <c:pt idx="42">
                  <c:v>-24814</c:v>
                </c:pt>
                <c:pt idx="43">
                  <c:v>-21741</c:v>
                </c:pt>
                <c:pt idx="44">
                  <c:v>-18866</c:v>
                </c:pt>
                <c:pt idx="45">
                  <c:v>-16017</c:v>
                </c:pt>
                <c:pt idx="46">
                  <c:v>-15117</c:v>
                </c:pt>
                <c:pt idx="47">
                  <c:v>-14966</c:v>
                </c:pt>
                <c:pt idx="48">
                  <c:v>-13894</c:v>
                </c:pt>
                <c:pt idx="49">
                  <c:v>-13813</c:v>
                </c:pt>
                <c:pt idx="50">
                  <c:v>-13808</c:v>
                </c:pt>
                <c:pt idx="51">
                  <c:v>-12099</c:v>
                </c:pt>
                <c:pt idx="52">
                  <c:v>-11937</c:v>
                </c:pt>
                <c:pt idx="53">
                  <c:v>-11924</c:v>
                </c:pt>
                <c:pt idx="54">
                  <c:v>-11879.5</c:v>
                </c:pt>
                <c:pt idx="55">
                  <c:v>-11854</c:v>
                </c:pt>
                <c:pt idx="56">
                  <c:v>-11404.5</c:v>
                </c:pt>
                <c:pt idx="57">
                  <c:v>-11313.5</c:v>
                </c:pt>
                <c:pt idx="58">
                  <c:v>-11279.5</c:v>
                </c:pt>
                <c:pt idx="59">
                  <c:v>-11251</c:v>
                </c:pt>
                <c:pt idx="60">
                  <c:v>-11245.5</c:v>
                </c:pt>
                <c:pt idx="61">
                  <c:v>-10483.5</c:v>
                </c:pt>
                <c:pt idx="62">
                  <c:v>-10475.5</c:v>
                </c:pt>
                <c:pt idx="63">
                  <c:v>-10468</c:v>
                </c:pt>
                <c:pt idx="64">
                  <c:v>-10171</c:v>
                </c:pt>
                <c:pt idx="65">
                  <c:v>-10171</c:v>
                </c:pt>
                <c:pt idx="66">
                  <c:v>-10171</c:v>
                </c:pt>
                <c:pt idx="67">
                  <c:v>-10168.5</c:v>
                </c:pt>
                <c:pt idx="68">
                  <c:v>-10168.5</c:v>
                </c:pt>
                <c:pt idx="69">
                  <c:v>-10168.5</c:v>
                </c:pt>
                <c:pt idx="70">
                  <c:v>-10168</c:v>
                </c:pt>
                <c:pt idx="71">
                  <c:v>-10168</c:v>
                </c:pt>
                <c:pt idx="72">
                  <c:v>-10111</c:v>
                </c:pt>
                <c:pt idx="73">
                  <c:v>-10111</c:v>
                </c:pt>
                <c:pt idx="74">
                  <c:v>-10111</c:v>
                </c:pt>
                <c:pt idx="75">
                  <c:v>-10110.5</c:v>
                </c:pt>
                <c:pt idx="76">
                  <c:v>-10110.5</c:v>
                </c:pt>
                <c:pt idx="77">
                  <c:v>-10110.5</c:v>
                </c:pt>
                <c:pt idx="78">
                  <c:v>-10056</c:v>
                </c:pt>
                <c:pt idx="79">
                  <c:v>-9568</c:v>
                </c:pt>
                <c:pt idx="80">
                  <c:v>-9568</c:v>
                </c:pt>
                <c:pt idx="81">
                  <c:v>-9568</c:v>
                </c:pt>
                <c:pt idx="82">
                  <c:v>-9409</c:v>
                </c:pt>
                <c:pt idx="83">
                  <c:v>-9409</c:v>
                </c:pt>
                <c:pt idx="84">
                  <c:v>-9409</c:v>
                </c:pt>
                <c:pt idx="85">
                  <c:v>-8431</c:v>
                </c:pt>
                <c:pt idx="86">
                  <c:v>-8431</c:v>
                </c:pt>
                <c:pt idx="87">
                  <c:v>-8402</c:v>
                </c:pt>
                <c:pt idx="88">
                  <c:v>-8162</c:v>
                </c:pt>
                <c:pt idx="89">
                  <c:v>-8162</c:v>
                </c:pt>
                <c:pt idx="90">
                  <c:v>-7470.5</c:v>
                </c:pt>
                <c:pt idx="91">
                  <c:v>-7470.5</c:v>
                </c:pt>
                <c:pt idx="92">
                  <c:v>-7470.5</c:v>
                </c:pt>
                <c:pt idx="93">
                  <c:v>-5327</c:v>
                </c:pt>
                <c:pt idx="94">
                  <c:v>-5324.5</c:v>
                </c:pt>
                <c:pt idx="95">
                  <c:v>-4648</c:v>
                </c:pt>
                <c:pt idx="96">
                  <c:v>-4647.5</c:v>
                </c:pt>
                <c:pt idx="97">
                  <c:v>-4437</c:v>
                </c:pt>
                <c:pt idx="98">
                  <c:v>-4403.5</c:v>
                </c:pt>
                <c:pt idx="99">
                  <c:v>-4403.5</c:v>
                </c:pt>
                <c:pt idx="100">
                  <c:v>-4401</c:v>
                </c:pt>
                <c:pt idx="101">
                  <c:v>-4401</c:v>
                </c:pt>
                <c:pt idx="102">
                  <c:v>-3654</c:v>
                </c:pt>
                <c:pt idx="103">
                  <c:v>-3487.5</c:v>
                </c:pt>
                <c:pt idx="104">
                  <c:v>-3477.5</c:v>
                </c:pt>
                <c:pt idx="105">
                  <c:v>-2342</c:v>
                </c:pt>
                <c:pt idx="106">
                  <c:v>-1833</c:v>
                </c:pt>
                <c:pt idx="107">
                  <c:v>-1833</c:v>
                </c:pt>
                <c:pt idx="108">
                  <c:v>-1592</c:v>
                </c:pt>
                <c:pt idx="109">
                  <c:v>-1592</c:v>
                </c:pt>
                <c:pt idx="110">
                  <c:v>-1562</c:v>
                </c:pt>
                <c:pt idx="111">
                  <c:v>-1536</c:v>
                </c:pt>
                <c:pt idx="112">
                  <c:v>-1536</c:v>
                </c:pt>
                <c:pt idx="113">
                  <c:v>-1536</c:v>
                </c:pt>
                <c:pt idx="114">
                  <c:v>-1408</c:v>
                </c:pt>
                <c:pt idx="115">
                  <c:v>-800</c:v>
                </c:pt>
                <c:pt idx="116">
                  <c:v>-469</c:v>
                </c:pt>
                <c:pt idx="117">
                  <c:v>0</c:v>
                </c:pt>
                <c:pt idx="118">
                  <c:v>10</c:v>
                </c:pt>
                <c:pt idx="119">
                  <c:v>10</c:v>
                </c:pt>
                <c:pt idx="120">
                  <c:v>44</c:v>
                </c:pt>
                <c:pt idx="121">
                  <c:v>44</c:v>
                </c:pt>
                <c:pt idx="122">
                  <c:v>123.5</c:v>
                </c:pt>
                <c:pt idx="123">
                  <c:v>124</c:v>
                </c:pt>
                <c:pt idx="124">
                  <c:v>132.5</c:v>
                </c:pt>
                <c:pt idx="125">
                  <c:v>132.5</c:v>
                </c:pt>
                <c:pt idx="126">
                  <c:v>204.5</c:v>
                </c:pt>
                <c:pt idx="127">
                  <c:v>222.5</c:v>
                </c:pt>
                <c:pt idx="128">
                  <c:v>229.5</c:v>
                </c:pt>
                <c:pt idx="129">
                  <c:v>230</c:v>
                </c:pt>
                <c:pt idx="130">
                  <c:v>307.5</c:v>
                </c:pt>
                <c:pt idx="131">
                  <c:v>308</c:v>
                </c:pt>
                <c:pt idx="132">
                  <c:v>338</c:v>
                </c:pt>
                <c:pt idx="133">
                  <c:v>338</c:v>
                </c:pt>
                <c:pt idx="134">
                  <c:v>1037</c:v>
                </c:pt>
                <c:pt idx="135">
                  <c:v>1050</c:v>
                </c:pt>
                <c:pt idx="136">
                  <c:v>1089</c:v>
                </c:pt>
                <c:pt idx="137">
                  <c:v>1107</c:v>
                </c:pt>
                <c:pt idx="138">
                  <c:v>1115.5</c:v>
                </c:pt>
                <c:pt idx="139">
                  <c:v>1151.5</c:v>
                </c:pt>
                <c:pt idx="140">
                  <c:v>1152</c:v>
                </c:pt>
                <c:pt idx="141">
                  <c:v>1172.5</c:v>
                </c:pt>
                <c:pt idx="142">
                  <c:v>1172.5</c:v>
                </c:pt>
                <c:pt idx="143">
                  <c:v>1173</c:v>
                </c:pt>
                <c:pt idx="144">
                  <c:v>1173</c:v>
                </c:pt>
                <c:pt idx="145">
                  <c:v>1236</c:v>
                </c:pt>
                <c:pt idx="146">
                  <c:v>1236</c:v>
                </c:pt>
                <c:pt idx="147">
                  <c:v>1256</c:v>
                </c:pt>
                <c:pt idx="148">
                  <c:v>1362</c:v>
                </c:pt>
                <c:pt idx="149">
                  <c:v>2130</c:v>
                </c:pt>
                <c:pt idx="150">
                  <c:v>2132</c:v>
                </c:pt>
                <c:pt idx="151">
                  <c:v>2132</c:v>
                </c:pt>
                <c:pt idx="152">
                  <c:v>2205</c:v>
                </c:pt>
                <c:pt idx="153">
                  <c:v>2951</c:v>
                </c:pt>
                <c:pt idx="154">
                  <c:v>2998.5</c:v>
                </c:pt>
                <c:pt idx="155">
                  <c:v>3087</c:v>
                </c:pt>
                <c:pt idx="156">
                  <c:v>3094</c:v>
                </c:pt>
                <c:pt idx="157">
                  <c:v>3094</c:v>
                </c:pt>
                <c:pt idx="158">
                  <c:v>3102</c:v>
                </c:pt>
                <c:pt idx="159">
                  <c:v>3113</c:v>
                </c:pt>
                <c:pt idx="160">
                  <c:v>3113</c:v>
                </c:pt>
                <c:pt idx="161">
                  <c:v>3134</c:v>
                </c:pt>
                <c:pt idx="162">
                  <c:v>3145</c:v>
                </c:pt>
                <c:pt idx="163">
                  <c:v>3308</c:v>
                </c:pt>
                <c:pt idx="164">
                  <c:v>3355</c:v>
                </c:pt>
                <c:pt idx="165">
                  <c:v>3441</c:v>
                </c:pt>
                <c:pt idx="166">
                  <c:v>3870</c:v>
                </c:pt>
                <c:pt idx="167">
                  <c:v>3893.5</c:v>
                </c:pt>
                <c:pt idx="168">
                  <c:v>3919.5</c:v>
                </c:pt>
                <c:pt idx="169">
                  <c:v>3922</c:v>
                </c:pt>
                <c:pt idx="170">
                  <c:v>3957</c:v>
                </c:pt>
                <c:pt idx="171">
                  <c:v>3957</c:v>
                </c:pt>
                <c:pt idx="172">
                  <c:v>3959</c:v>
                </c:pt>
                <c:pt idx="173">
                  <c:v>3971</c:v>
                </c:pt>
                <c:pt idx="174">
                  <c:v>4041</c:v>
                </c:pt>
                <c:pt idx="175">
                  <c:v>4041.5</c:v>
                </c:pt>
                <c:pt idx="176">
                  <c:v>4060</c:v>
                </c:pt>
                <c:pt idx="177">
                  <c:v>4151</c:v>
                </c:pt>
                <c:pt idx="178">
                  <c:v>4156.5</c:v>
                </c:pt>
                <c:pt idx="179">
                  <c:v>4219</c:v>
                </c:pt>
                <c:pt idx="180">
                  <c:v>4256.5</c:v>
                </c:pt>
                <c:pt idx="181">
                  <c:v>4257</c:v>
                </c:pt>
                <c:pt idx="182">
                  <c:v>4257</c:v>
                </c:pt>
                <c:pt idx="183">
                  <c:v>4262</c:v>
                </c:pt>
                <c:pt idx="184">
                  <c:v>4264.5</c:v>
                </c:pt>
                <c:pt idx="185">
                  <c:v>4397.5</c:v>
                </c:pt>
                <c:pt idx="186">
                  <c:v>4929</c:v>
                </c:pt>
                <c:pt idx="187">
                  <c:v>5005.5</c:v>
                </c:pt>
                <c:pt idx="188">
                  <c:v>5046</c:v>
                </c:pt>
                <c:pt idx="189">
                  <c:v>5166.5</c:v>
                </c:pt>
                <c:pt idx="190">
                  <c:v>5190</c:v>
                </c:pt>
                <c:pt idx="191">
                  <c:v>5255</c:v>
                </c:pt>
                <c:pt idx="192">
                  <c:v>5998</c:v>
                </c:pt>
                <c:pt idx="193">
                  <c:v>6052</c:v>
                </c:pt>
                <c:pt idx="194">
                  <c:v>6071.5</c:v>
                </c:pt>
                <c:pt idx="195">
                  <c:v>6082</c:v>
                </c:pt>
                <c:pt idx="196">
                  <c:v>6082.5</c:v>
                </c:pt>
                <c:pt idx="197">
                  <c:v>6083</c:v>
                </c:pt>
                <c:pt idx="198">
                  <c:v>6109</c:v>
                </c:pt>
                <c:pt idx="199">
                  <c:v>6110.5</c:v>
                </c:pt>
                <c:pt idx="200">
                  <c:v>6111</c:v>
                </c:pt>
                <c:pt idx="201">
                  <c:v>6187</c:v>
                </c:pt>
                <c:pt idx="202">
                  <c:v>6659</c:v>
                </c:pt>
                <c:pt idx="203">
                  <c:v>6694</c:v>
                </c:pt>
                <c:pt idx="204">
                  <c:v>6721.5</c:v>
                </c:pt>
                <c:pt idx="205">
                  <c:v>6771</c:v>
                </c:pt>
                <c:pt idx="206">
                  <c:v>6885</c:v>
                </c:pt>
                <c:pt idx="207">
                  <c:v>6890.5</c:v>
                </c:pt>
                <c:pt idx="208">
                  <c:v>6927.5</c:v>
                </c:pt>
                <c:pt idx="209">
                  <c:v>6928</c:v>
                </c:pt>
                <c:pt idx="210">
                  <c:v>6996</c:v>
                </c:pt>
                <c:pt idx="211">
                  <c:v>7076</c:v>
                </c:pt>
                <c:pt idx="212">
                  <c:v>7767.5</c:v>
                </c:pt>
                <c:pt idx="213">
                  <c:v>7787</c:v>
                </c:pt>
                <c:pt idx="214">
                  <c:v>7972.5</c:v>
                </c:pt>
                <c:pt idx="215">
                  <c:v>8610.5</c:v>
                </c:pt>
                <c:pt idx="216">
                  <c:v>8731.5</c:v>
                </c:pt>
                <c:pt idx="217">
                  <c:v>8738</c:v>
                </c:pt>
                <c:pt idx="218">
                  <c:v>8738.5</c:v>
                </c:pt>
                <c:pt idx="219">
                  <c:v>8823.5</c:v>
                </c:pt>
                <c:pt idx="220">
                  <c:v>8837.5</c:v>
                </c:pt>
                <c:pt idx="221">
                  <c:v>8855</c:v>
                </c:pt>
                <c:pt idx="222">
                  <c:v>8855.5</c:v>
                </c:pt>
                <c:pt idx="223">
                  <c:v>9607</c:v>
                </c:pt>
                <c:pt idx="224">
                  <c:v>9680</c:v>
                </c:pt>
                <c:pt idx="225">
                  <c:v>9711.5</c:v>
                </c:pt>
                <c:pt idx="226">
                  <c:v>9727.5</c:v>
                </c:pt>
                <c:pt idx="227">
                  <c:v>9727.5</c:v>
                </c:pt>
                <c:pt idx="228">
                  <c:v>9783</c:v>
                </c:pt>
                <c:pt idx="229">
                  <c:v>9786</c:v>
                </c:pt>
                <c:pt idx="230">
                  <c:v>9786.5</c:v>
                </c:pt>
                <c:pt idx="231">
                  <c:v>9873.5</c:v>
                </c:pt>
                <c:pt idx="232">
                  <c:v>9873.5</c:v>
                </c:pt>
                <c:pt idx="233">
                  <c:v>9907.5</c:v>
                </c:pt>
                <c:pt idx="234">
                  <c:v>10495</c:v>
                </c:pt>
                <c:pt idx="235">
                  <c:v>10567</c:v>
                </c:pt>
                <c:pt idx="236">
                  <c:v>10600</c:v>
                </c:pt>
                <c:pt idx="237">
                  <c:v>10600.5</c:v>
                </c:pt>
              </c:numCache>
            </c:numRef>
          </c:xVal>
          <c:yVal>
            <c:numRef>
              <c:f>'Active 1'!$M$21:$M$258</c:f>
              <c:numCache>
                <c:formatCode>General</c:formatCode>
                <c:ptCount val="23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DF2-4C27-AB83-4FA17004B3D8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1'!$F$21:$F$258</c:f>
              <c:numCache>
                <c:formatCode>General</c:formatCode>
                <c:ptCount val="238"/>
                <c:pt idx="0">
                  <c:v>-43374</c:v>
                </c:pt>
                <c:pt idx="1">
                  <c:v>-43374</c:v>
                </c:pt>
                <c:pt idx="2">
                  <c:v>-41845</c:v>
                </c:pt>
                <c:pt idx="3">
                  <c:v>-40822</c:v>
                </c:pt>
                <c:pt idx="4">
                  <c:v>-37968</c:v>
                </c:pt>
                <c:pt idx="5">
                  <c:v>-37934</c:v>
                </c:pt>
                <c:pt idx="6">
                  <c:v>-37201</c:v>
                </c:pt>
                <c:pt idx="7">
                  <c:v>-37073</c:v>
                </c:pt>
                <c:pt idx="8">
                  <c:v>-37000</c:v>
                </c:pt>
                <c:pt idx="9">
                  <c:v>-36987</c:v>
                </c:pt>
                <c:pt idx="10">
                  <c:v>-36979</c:v>
                </c:pt>
                <c:pt idx="11">
                  <c:v>-36963.5</c:v>
                </c:pt>
                <c:pt idx="12">
                  <c:v>-36898.5</c:v>
                </c:pt>
                <c:pt idx="13">
                  <c:v>-36862</c:v>
                </c:pt>
                <c:pt idx="14">
                  <c:v>-36860</c:v>
                </c:pt>
                <c:pt idx="15">
                  <c:v>-36854.5</c:v>
                </c:pt>
                <c:pt idx="16">
                  <c:v>-36854</c:v>
                </c:pt>
                <c:pt idx="17">
                  <c:v>-36823</c:v>
                </c:pt>
                <c:pt idx="18">
                  <c:v>-36787</c:v>
                </c:pt>
                <c:pt idx="19">
                  <c:v>-36786.5</c:v>
                </c:pt>
                <c:pt idx="20">
                  <c:v>-36768</c:v>
                </c:pt>
                <c:pt idx="21">
                  <c:v>-36758</c:v>
                </c:pt>
                <c:pt idx="22">
                  <c:v>-36682.5</c:v>
                </c:pt>
                <c:pt idx="23">
                  <c:v>-36679.5</c:v>
                </c:pt>
                <c:pt idx="24">
                  <c:v>-36079</c:v>
                </c:pt>
                <c:pt idx="25">
                  <c:v>-35119</c:v>
                </c:pt>
                <c:pt idx="26">
                  <c:v>-35067</c:v>
                </c:pt>
                <c:pt idx="27">
                  <c:v>-34825</c:v>
                </c:pt>
                <c:pt idx="28">
                  <c:v>-34081</c:v>
                </c:pt>
                <c:pt idx="29">
                  <c:v>-33844</c:v>
                </c:pt>
                <c:pt idx="30">
                  <c:v>-30982</c:v>
                </c:pt>
                <c:pt idx="31">
                  <c:v>-30358</c:v>
                </c:pt>
                <c:pt idx="32">
                  <c:v>-30358</c:v>
                </c:pt>
                <c:pt idx="33">
                  <c:v>-29980</c:v>
                </c:pt>
                <c:pt idx="34">
                  <c:v>-29980</c:v>
                </c:pt>
                <c:pt idx="35">
                  <c:v>-29291</c:v>
                </c:pt>
                <c:pt idx="36">
                  <c:v>-29127</c:v>
                </c:pt>
                <c:pt idx="37">
                  <c:v>-29054</c:v>
                </c:pt>
                <c:pt idx="38">
                  <c:v>-28913</c:v>
                </c:pt>
                <c:pt idx="39">
                  <c:v>-28287</c:v>
                </c:pt>
                <c:pt idx="40">
                  <c:v>-28130.5</c:v>
                </c:pt>
                <c:pt idx="41">
                  <c:v>-25198</c:v>
                </c:pt>
                <c:pt idx="42">
                  <c:v>-24814</c:v>
                </c:pt>
                <c:pt idx="43">
                  <c:v>-21741</c:v>
                </c:pt>
                <c:pt idx="44">
                  <c:v>-18866</c:v>
                </c:pt>
                <c:pt idx="45">
                  <c:v>-16017</c:v>
                </c:pt>
                <c:pt idx="46">
                  <c:v>-15117</c:v>
                </c:pt>
                <c:pt idx="47">
                  <c:v>-14966</c:v>
                </c:pt>
                <c:pt idx="48">
                  <c:v>-13894</c:v>
                </c:pt>
                <c:pt idx="49">
                  <c:v>-13813</c:v>
                </c:pt>
                <c:pt idx="50">
                  <c:v>-13808</c:v>
                </c:pt>
                <c:pt idx="51">
                  <c:v>-12099</c:v>
                </c:pt>
                <c:pt idx="52">
                  <c:v>-11937</c:v>
                </c:pt>
                <c:pt idx="53">
                  <c:v>-11924</c:v>
                </c:pt>
                <c:pt idx="54">
                  <c:v>-11879.5</c:v>
                </c:pt>
                <c:pt idx="55">
                  <c:v>-11854</c:v>
                </c:pt>
                <c:pt idx="56">
                  <c:v>-11404.5</c:v>
                </c:pt>
                <c:pt idx="57">
                  <c:v>-11313.5</c:v>
                </c:pt>
                <c:pt idx="58">
                  <c:v>-11279.5</c:v>
                </c:pt>
                <c:pt idx="59">
                  <c:v>-11251</c:v>
                </c:pt>
                <c:pt idx="60">
                  <c:v>-11245.5</c:v>
                </c:pt>
                <c:pt idx="61">
                  <c:v>-10483.5</c:v>
                </c:pt>
                <c:pt idx="62">
                  <c:v>-10475.5</c:v>
                </c:pt>
                <c:pt idx="63">
                  <c:v>-10468</c:v>
                </c:pt>
                <c:pt idx="64">
                  <c:v>-10171</c:v>
                </c:pt>
                <c:pt idx="65">
                  <c:v>-10171</c:v>
                </c:pt>
                <c:pt idx="66">
                  <c:v>-10171</c:v>
                </c:pt>
                <c:pt idx="67">
                  <c:v>-10168.5</c:v>
                </c:pt>
                <c:pt idx="68">
                  <c:v>-10168.5</c:v>
                </c:pt>
                <c:pt idx="69">
                  <c:v>-10168.5</c:v>
                </c:pt>
                <c:pt idx="70">
                  <c:v>-10168</c:v>
                </c:pt>
                <c:pt idx="71">
                  <c:v>-10168</c:v>
                </c:pt>
                <c:pt idx="72">
                  <c:v>-10111</c:v>
                </c:pt>
                <c:pt idx="73">
                  <c:v>-10111</c:v>
                </c:pt>
                <c:pt idx="74">
                  <c:v>-10111</c:v>
                </c:pt>
                <c:pt idx="75">
                  <c:v>-10110.5</c:v>
                </c:pt>
                <c:pt idx="76">
                  <c:v>-10110.5</c:v>
                </c:pt>
                <c:pt idx="77">
                  <c:v>-10110.5</c:v>
                </c:pt>
                <c:pt idx="78">
                  <c:v>-10056</c:v>
                </c:pt>
                <c:pt idx="79">
                  <c:v>-9568</c:v>
                </c:pt>
                <c:pt idx="80">
                  <c:v>-9568</c:v>
                </c:pt>
                <c:pt idx="81">
                  <c:v>-9568</c:v>
                </c:pt>
                <c:pt idx="82">
                  <c:v>-9409</c:v>
                </c:pt>
                <c:pt idx="83">
                  <c:v>-9409</c:v>
                </c:pt>
                <c:pt idx="84">
                  <c:v>-9409</c:v>
                </c:pt>
                <c:pt idx="85">
                  <c:v>-8431</c:v>
                </c:pt>
                <c:pt idx="86">
                  <c:v>-8431</c:v>
                </c:pt>
                <c:pt idx="87">
                  <c:v>-8402</c:v>
                </c:pt>
                <c:pt idx="88">
                  <c:v>-8162</c:v>
                </c:pt>
                <c:pt idx="89">
                  <c:v>-8162</c:v>
                </c:pt>
                <c:pt idx="90">
                  <c:v>-7470.5</c:v>
                </c:pt>
                <c:pt idx="91">
                  <c:v>-7470.5</c:v>
                </c:pt>
                <c:pt idx="92">
                  <c:v>-7470.5</c:v>
                </c:pt>
                <c:pt idx="93">
                  <c:v>-5327</c:v>
                </c:pt>
                <c:pt idx="94">
                  <c:v>-5324.5</c:v>
                </c:pt>
                <c:pt idx="95">
                  <c:v>-4648</c:v>
                </c:pt>
                <c:pt idx="96">
                  <c:v>-4647.5</c:v>
                </c:pt>
                <c:pt idx="97">
                  <c:v>-4437</c:v>
                </c:pt>
                <c:pt idx="98">
                  <c:v>-4403.5</c:v>
                </c:pt>
                <c:pt idx="99">
                  <c:v>-4403.5</c:v>
                </c:pt>
                <c:pt idx="100">
                  <c:v>-4401</c:v>
                </c:pt>
                <c:pt idx="101">
                  <c:v>-4401</c:v>
                </c:pt>
                <c:pt idx="102">
                  <c:v>-3654</c:v>
                </c:pt>
                <c:pt idx="103">
                  <c:v>-3487.5</c:v>
                </c:pt>
                <c:pt idx="104">
                  <c:v>-3477.5</c:v>
                </c:pt>
                <c:pt idx="105">
                  <c:v>-2342</c:v>
                </c:pt>
                <c:pt idx="106">
                  <c:v>-1833</c:v>
                </c:pt>
                <c:pt idx="107">
                  <c:v>-1833</c:v>
                </c:pt>
                <c:pt idx="108">
                  <c:v>-1592</c:v>
                </c:pt>
                <c:pt idx="109">
                  <c:v>-1592</c:v>
                </c:pt>
                <c:pt idx="110">
                  <c:v>-1562</c:v>
                </c:pt>
                <c:pt idx="111">
                  <c:v>-1536</c:v>
                </c:pt>
                <c:pt idx="112">
                  <c:v>-1536</c:v>
                </c:pt>
                <c:pt idx="113">
                  <c:v>-1536</c:v>
                </c:pt>
                <c:pt idx="114">
                  <c:v>-1408</c:v>
                </c:pt>
                <c:pt idx="115">
                  <c:v>-800</c:v>
                </c:pt>
                <c:pt idx="116">
                  <c:v>-469</c:v>
                </c:pt>
                <c:pt idx="117">
                  <c:v>0</c:v>
                </c:pt>
                <c:pt idx="118">
                  <c:v>10</c:v>
                </c:pt>
                <c:pt idx="119">
                  <c:v>10</c:v>
                </c:pt>
                <c:pt idx="120">
                  <c:v>44</c:v>
                </c:pt>
                <c:pt idx="121">
                  <c:v>44</c:v>
                </c:pt>
                <c:pt idx="122">
                  <c:v>123.5</c:v>
                </c:pt>
                <c:pt idx="123">
                  <c:v>124</c:v>
                </c:pt>
                <c:pt idx="124">
                  <c:v>132.5</c:v>
                </c:pt>
                <c:pt idx="125">
                  <c:v>132.5</c:v>
                </c:pt>
                <c:pt idx="126">
                  <c:v>204.5</c:v>
                </c:pt>
                <c:pt idx="127">
                  <c:v>222.5</c:v>
                </c:pt>
                <c:pt idx="128">
                  <c:v>229.5</c:v>
                </c:pt>
                <c:pt idx="129">
                  <c:v>230</c:v>
                </c:pt>
                <c:pt idx="130">
                  <c:v>307.5</c:v>
                </c:pt>
                <c:pt idx="131">
                  <c:v>308</c:v>
                </c:pt>
                <c:pt idx="132">
                  <c:v>338</c:v>
                </c:pt>
                <c:pt idx="133">
                  <c:v>338</c:v>
                </c:pt>
                <c:pt idx="134">
                  <c:v>1037</c:v>
                </c:pt>
                <c:pt idx="135">
                  <c:v>1050</c:v>
                </c:pt>
                <c:pt idx="136">
                  <c:v>1089</c:v>
                </c:pt>
                <c:pt idx="137">
                  <c:v>1107</c:v>
                </c:pt>
                <c:pt idx="138">
                  <c:v>1115.5</c:v>
                </c:pt>
                <c:pt idx="139">
                  <c:v>1151.5</c:v>
                </c:pt>
                <c:pt idx="140">
                  <c:v>1152</c:v>
                </c:pt>
                <c:pt idx="141">
                  <c:v>1172.5</c:v>
                </c:pt>
                <c:pt idx="142">
                  <c:v>1172.5</c:v>
                </c:pt>
                <c:pt idx="143">
                  <c:v>1173</c:v>
                </c:pt>
                <c:pt idx="144">
                  <c:v>1173</c:v>
                </c:pt>
                <c:pt idx="145">
                  <c:v>1236</c:v>
                </c:pt>
                <c:pt idx="146">
                  <c:v>1236</c:v>
                </c:pt>
                <c:pt idx="147">
                  <c:v>1256</c:v>
                </c:pt>
                <c:pt idx="148">
                  <c:v>1362</c:v>
                </c:pt>
                <c:pt idx="149">
                  <c:v>2130</c:v>
                </c:pt>
                <c:pt idx="150">
                  <c:v>2132</c:v>
                </c:pt>
                <c:pt idx="151">
                  <c:v>2132</c:v>
                </c:pt>
                <c:pt idx="152">
                  <c:v>2205</c:v>
                </c:pt>
                <c:pt idx="153">
                  <c:v>2951</c:v>
                </c:pt>
                <c:pt idx="154">
                  <c:v>2998.5</c:v>
                </c:pt>
                <c:pt idx="155">
                  <c:v>3087</c:v>
                </c:pt>
                <c:pt idx="156">
                  <c:v>3094</c:v>
                </c:pt>
                <c:pt idx="157">
                  <c:v>3094</c:v>
                </c:pt>
                <c:pt idx="158">
                  <c:v>3102</c:v>
                </c:pt>
                <c:pt idx="159">
                  <c:v>3113</c:v>
                </c:pt>
                <c:pt idx="160">
                  <c:v>3113</c:v>
                </c:pt>
                <c:pt idx="161">
                  <c:v>3134</c:v>
                </c:pt>
                <c:pt idx="162">
                  <c:v>3145</c:v>
                </c:pt>
                <c:pt idx="163">
                  <c:v>3308</c:v>
                </c:pt>
                <c:pt idx="164">
                  <c:v>3355</c:v>
                </c:pt>
                <c:pt idx="165">
                  <c:v>3441</c:v>
                </c:pt>
                <c:pt idx="166">
                  <c:v>3870</c:v>
                </c:pt>
                <c:pt idx="167">
                  <c:v>3893.5</c:v>
                </c:pt>
                <c:pt idx="168">
                  <c:v>3919.5</c:v>
                </c:pt>
                <c:pt idx="169">
                  <c:v>3922</c:v>
                </c:pt>
                <c:pt idx="170">
                  <c:v>3957</c:v>
                </c:pt>
                <c:pt idx="171">
                  <c:v>3957</c:v>
                </c:pt>
                <c:pt idx="172">
                  <c:v>3959</c:v>
                </c:pt>
                <c:pt idx="173">
                  <c:v>3971</c:v>
                </c:pt>
                <c:pt idx="174">
                  <c:v>4041</c:v>
                </c:pt>
                <c:pt idx="175">
                  <c:v>4041.5</c:v>
                </c:pt>
                <c:pt idx="176">
                  <c:v>4060</c:v>
                </c:pt>
                <c:pt idx="177">
                  <c:v>4151</c:v>
                </c:pt>
                <c:pt idx="178">
                  <c:v>4156.5</c:v>
                </c:pt>
                <c:pt idx="179">
                  <c:v>4219</c:v>
                </c:pt>
                <c:pt idx="180">
                  <c:v>4256.5</c:v>
                </c:pt>
                <c:pt idx="181">
                  <c:v>4257</c:v>
                </c:pt>
                <c:pt idx="182">
                  <c:v>4257</c:v>
                </c:pt>
                <c:pt idx="183">
                  <c:v>4262</c:v>
                </c:pt>
                <c:pt idx="184">
                  <c:v>4264.5</c:v>
                </c:pt>
                <c:pt idx="185">
                  <c:v>4397.5</c:v>
                </c:pt>
                <c:pt idx="186">
                  <c:v>4929</c:v>
                </c:pt>
                <c:pt idx="187">
                  <c:v>5005.5</c:v>
                </c:pt>
                <c:pt idx="188">
                  <c:v>5046</c:v>
                </c:pt>
                <c:pt idx="189">
                  <c:v>5166.5</c:v>
                </c:pt>
                <c:pt idx="190">
                  <c:v>5190</c:v>
                </c:pt>
                <c:pt idx="191">
                  <c:v>5255</c:v>
                </c:pt>
                <c:pt idx="192">
                  <c:v>5998</c:v>
                </c:pt>
                <c:pt idx="193">
                  <c:v>6052</c:v>
                </c:pt>
                <c:pt idx="194">
                  <c:v>6071.5</c:v>
                </c:pt>
                <c:pt idx="195">
                  <c:v>6082</c:v>
                </c:pt>
                <c:pt idx="196">
                  <c:v>6082.5</c:v>
                </c:pt>
                <c:pt idx="197">
                  <c:v>6083</c:v>
                </c:pt>
                <c:pt idx="198">
                  <c:v>6109</c:v>
                </c:pt>
                <c:pt idx="199">
                  <c:v>6110.5</c:v>
                </c:pt>
                <c:pt idx="200">
                  <c:v>6111</c:v>
                </c:pt>
                <c:pt idx="201">
                  <c:v>6187</c:v>
                </c:pt>
                <c:pt idx="202">
                  <c:v>6659</c:v>
                </c:pt>
                <c:pt idx="203">
                  <c:v>6694</c:v>
                </c:pt>
                <c:pt idx="204">
                  <c:v>6721.5</c:v>
                </c:pt>
                <c:pt idx="205">
                  <c:v>6771</c:v>
                </c:pt>
                <c:pt idx="206">
                  <c:v>6885</c:v>
                </c:pt>
                <c:pt idx="207">
                  <c:v>6890.5</c:v>
                </c:pt>
                <c:pt idx="208">
                  <c:v>6927.5</c:v>
                </c:pt>
                <c:pt idx="209">
                  <c:v>6928</c:v>
                </c:pt>
                <c:pt idx="210">
                  <c:v>6996</c:v>
                </c:pt>
                <c:pt idx="211">
                  <c:v>7076</c:v>
                </c:pt>
                <c:pt idx="212">
                  <c:v>7767.5</c:v>
                </c:pt>
                <c:pt idx="213">
                  <c:v>7787</c:v>
                </c:pt>
                <c:pt idx="214">
                  <c:v>7972.5</c:v>
                </c:pt>
                <c:pt idx="215">
                  <c:v>8610.5</c:v>
                </c:pt>
                <c:pt idx="216">
                  <c:v>8731.5</c:v>
                </c:pt>
                <c:pt idx="217">
                  <c:v>8738</c:v>
                </c:pt>
                <c:pt idx="218">
                  <c:v>8738.5</c:v>
                </c:pt>
                <c:pt idx="219">
                  <c:v>8823.5</c:v>
                </c:pt>
                <c:pt idx="220">
                  <c:v>8837.5</c:v>
                </c:pt>
                <c:pt idx="221">
                  <c:v>8855</c:v>
                </c:pt>
                <c:pt idx="222">
                  <c:v>8855.5</c:v>
                </c:pt>
                <c:pt idx="223">
                  <c:v>9607</c:v>
                </c:pt>
                <c:pt idx="224">
                  <c:v>9680</c:v>
                </c:pt>
                <c:pt idx="225">
                  <c:v>9711.5</c:v>
                </c:pt>
                <c:pt idx="226">
                  <c:v>9727.5</c:v>
                </c:pt>
                <c:pt idx="227">
                  <c:v>9727.5</c:v>
                </c:pt>
                <c:pt idx="228">
                  <c:v>9783</c:v>
                </c:pt>
                <c:pt idx="229">
                  <c:v>9786</c:v>
                </c:pt>
                <c:pt idx="230">
                  <c:v>9786.5</c:v>
                </c:pt>
                <c:pt idx="231">
                  <c:v>9873.5</c:v>
                </c:pt>
                <c:pt idx="232">
                  <c:v>9873.5</c:v>
                </c:pt>
                <c:pt idx="233">
                  <c:v>9907.5</c:v>
                </c:pt>
                <c:pt idx="234">
                  <c:v>10495</c:v>
                </c:pt>
                <c:pt idx="235">
                  <c:v>10567</c:v>
                </c:pt>
                <c:pt idx="236">
                  <c:v>10600</c:v>
                </c:pt>
                <c:pt idx="237">
                  <c:v>10600.5</c:v>
                </c:pt>
              </c:numCache>
            </c:numRef>
          </c:xVal>
          <c:yVal>
            <c:numRef>
              <c:f>'Active 1'!$N$21:$N$258</c:f>
              <c:numCache>
                <c:formatCode>General</c:formatCode>
                <c:ptCount val="23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DF2-4C27-AB83-4FA17004B3D8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1'!$F$21:$F$2580</c:f>
              <c:numCache>
                <c:formatCode>General</c:formatCode>
                <c:ptCount val="2560"/>
                <c:pt idx="0">
                  <c:v>-43374</c:v>
                </c:pt>
                <c:pt idx="1">
                  <c:v>-43374</c:v>
                </c:pt>
                <c:pt idx="2">
                  <c:v>-41845</c:v>
                </c:pt>
                <c:pt idx="3">
                  <c:v>-40822</c:v>
                </c:pt>
                <c:pt idx="4">
                  <c:v>-37968</c:v>
                </c:pt>
                <c:pt idx="5">
                  <c:v>-37934</c:v>
                </c:pt>
                <c:pt idx="6">
                  <c:v>-37201</c:v>
                </c:pt>
                <c:pt idx="7">
                  <c:v>-37073</c:v>
                </c:pt>
                <c:pt idx="8">
                  <c:v>-37000</c:v>
                </c:pt>
                <c:pt idx="9">
                  <c:v>-36987</c:v>
                </c:pt>
                <c:pt idx="10">
                  <c:v>-36979</c:v>
                </c:pt>
                <c:pt idx="11">
                  <c:v>-36963.5</c:v>
                </c:pt>
                <c:pt idx="12">
                  <c:v>-36898.5</c:v>
                </c:pt>
                <c:pt idx="13">
                  <c:v>-36862</c:v>
                </c:pt>
                <c:pt idx="14">
                  <c:v>-36860</c:v>
                </c:pt>
                <c:pt idx="15">
                  <c:v>-36854.5</c:v>
                </c:pt>
                <c:pt idx="16">
                  <c:v>-36854</c:v>
                </c:pt>
                <c:pt idx="17">
                  <c:v>-36823</c:v>
                </c:pt>
                <c:pt idx="18">
                  <c:v>-36787</c:v>
                </c:pt>
                <c:pt idx="19">
                  <c:v>-36786.5</c:v>
                </c:pt>
                <c:pt idx="20">
                  <c:v>-36768</c:v>
                </c:pt>
                <c:pt idx="21">
                  <c:v>-36758</c:v>
                </c:pt>
                <c:pt idx="22">
                  <c:v>-36682.5</c:v>
                </c:pt>
                <c:pt idx="23">
                  <c:v>-36679.5</c:v>
                </c:pt>
                <c:pt idx="24">
                  <c:v>-36079</c:v>
                </c:pt>
                <c:pt idx="25">
                  <c:v>-35119</c:v>
                </c:pt>
                <c:pt idx="26">
                  <c:v>-35067</c:v>
                </c:pt>
                <c:pt idx="27">
                  <c:v>-34825</c:v>
                </c:pt>
                <c:pt idx="28">
                  <c:v>-34081</c:v>
                </c:pt>
                <c:pt idx="29">
                  <c:v>-33844</c:v>
                </c:pt>
                <c:pt idx="30">
                  <c:v>-30982</c:v>
                </c:pt>
                <c:pt idx="31">
                  <c:v>-30358</c:v>
                </c:pt>
                <c:pt idx="32">
                  <c:v>-30358</c:v>
                </c:pt>
                <c:pt idx="33">
                  <c:v>-29980</c:v>
                </c:pt>
                <c:pt idx="34">
                  <c:v>-29980</c:v>
                </c:pt>
                <c:pt idx="35">
                  <c:v>-29291</c:v>
                </c:pt>
                <c:pt idx="36">
                  <c:v>-29127</c:v>
                </c:pt>
                <c:pt idx="37">
                  <c:v>-29054</c:v>
                </c:pt>
                <c:pt idx="38">
                  <c:v>-28913</c:v>
                </c:pt>
                <c:pt idx="39">
                  <c:v>-28287</c:v>
                </c:pt>
                <c:pt idx="40">
                  <c:v>-28130.5</c:v>
                </c:pt>
                <c:pt idx="41">
                  <c:v>-25198</c:v>
                </c:pt>
                <c:pt idx="42">
                  <c:v>-24814</c:v>
                </c:pt>
                <c:pt idx="43">
                  <c:v>-21741</c:v>
                </c:pt>
                <c:pt idx="44">
                  <c:v>-18866</c:v>
                </c:pt>
                <c:pt idx="45">
                  <c:v>-16017</c:v>
                </c:pt>
                <c:pt idx="46">
                  <c:v>-15117</c:v>
                </c:pt>
                <c:pt idx="47">
                  <c:v>-14966</c:v>
                </c:pt>
                <c:pt idx="48">
                  <c:v>-13894</c:v>
                </c:pt>
                <c:pt idx="49">
                  <c:v>-13813</c:v>
                </c:pt>
                <c:pt idx="50">
                  <c:v>-13808</c:v>
                </c:pt>
                <c:pt idx="51">
                  <c:v>-12099</c:v>
                </c:pt>
                <c:pt idx="52">
                  <c:v>-11937</c:v>
                </c:pt>
                <c:pt idx="53">
                  <c:v>-11924</c:v>
                </c:pt>
                <c:pt idx="54">
                  <c:v>-11879.5</c:v>
                </c:pt>
                <c:pt idx="55">
                  <c:v>-11854</c:v>
                </c:pt>
                <c:pt idx="56">
                  <c:v>-11404.5</c:v>
                </c:pt>
                <c:pt idx="57">
                  <c:v>-11313.5</c:v>
                </c:pt>
                <c:pt idx="58">
                  <c:v>-11279.5</c:v>
                </c:pt>
                <c:pt idx="59">
                  <c:v>-11251</c:v>
                </c:pt>
                <c:pt idx="60">
                  <c:v>-11245.5</c:v>
                </c:pt>
                <c:pt idx="61">
                  <c:v>-10483.5</c:v>
                </c:pt>
                <c:pt idx="62">
                  <c:v>-10475.5</c:v>
                </c:pt>
                <c:pt idx="63">
                  <c:v>-10468</c:v>
                </c:pt>
                <c:pt idx="64">
                  <c:v>-10171</c:v>
                </c:pt>
                <c:pt idx="65">
                  <c:v>-10171</c:v>
                </c:pt>
                <c:pt idx="66">
                  <c:v>-10171</c:v>
                </c:pt>
                <c:pt idx="67">
                  <c:v>-10168.5</c:v>
                </c:pt>
                <c:pt idx="68">
                  <c:v>-10168.5</c:v>
                </c:pt>
                <c:pt idx="69">
                  <c:v>-10168.5</c:v>
                </c:pt>
                <c:pt idx="70">
                  <c:v>-10168</c:v>
                </c:pt>
                <c:pt idx="71">
                  <c:v>-10168</c:v>
                </c:pt>
                <c:pt idx="72">
                  <c:v>-10111</c:v>
                </c:pt>
                <c:pt idx="73">
                  <c:v>-10111</c:v>
                </c:pt>
                <c:pt idx="74">
                  <c:v>-10111</c:v>
                </c:pt>
                <c:pt idx="75">
                  <c:v>-10110.5</c:v>
                </c:pt>
                <c:pt idx="76">
                  <c:v>-10110.5</c:v>
                </c:pt>
                <c:pt idx="77">
                  <c:v>-10110.5</c:v>
                </c:pt>
                <c:pt idx="78">
                  <c:v>-10056</c:v>
                </c:pt>
                <c:pt idx="79">
                  <c:v>-9568</c:v>
                </c:pt>
                <c:pt idx="80">
                  <c:v>-9568</c:v>
                </c:pt>
                <c:pt idx="81">
                  <c:v>-9568</c:v>
                </c:pt>
                <c:pt idx="82">
                  <c:v>-9409</c:v>
                </c:pt>
                <c:pt idx="83">
                  <c:v>-9409</c:v>
                </c:pt>
                <c:pt idx="84">
                  <c:v>-9409</c:v>
                </c:pt>
                <c:pt idx="85">
                  <c:v>-8431</c:v>
                </c:pt>
                <c:pt idx="86">
                  <c:v>-8431</c:v>
                </c:pt>
                <c:pt idx="87">
                  <c:v>-8402</c:v>
                </c:pt>
                <c:pt idx="88">
                  <c:v>-8162</c:v>
                </c:pt>
                <c:pt idx="89">
                  <c:v>-8162</c:v>
                </c:pt>
                <c:pt idx="90">
                  <c:v>-7470.5</c:v>
                </c:pt>
                <c:pt idx="91">
                  <c:v>-7470.5</c:v>
                </c:pt>
                <c:pt idx="92">
                  <c:v>-7470.5</c:v>
                </c:pt>
                <c:pt idx="93">
                  <c:v>-5327</c:v>
                </c:pt>
                <c:pt idx="94">
                  <c:v>-5324.5</c:v>
                </c:pt>
                <c:pt idx="95">
                  <c:v>-4648</c:v>
                </c:pt>
                <c:pt idx="96">
                  <c:v>-4647.5</c:v>
                </c:pt>
                <c:pt idx="97">
                  <c:v>-4437</c:v>
                </c:pt>
                <c:pt idx="98">
                  <c:v>-4403.5</c:v>
                </c:pt>
                <c:pt idx="99">
                  <c:v>-4403.5</c:v>
                </c:pt>
                <c:pt idx="100">
                  <c:v>-4401</c:v>
                </c:pt>
                <c:pt idx="101">
                  <c:v>-4401</c:v>
                </c:pt>
                <c:pt idx="102">
                  <c:v>-3654</c:v>
                </c:pt>
                <c:pt idx="103">
                  <c:v>-3487.5</c:v>
                </c:pt>
                <c:pt idx="104">
                  <c:v>-3477.5</c:v>
                </c:pt>
                <c:pt idx="105">
                  <c:v>-2342</c:v>
                </c:pt>
                <c:pt idx="106">
                  <c:v>-1833</c:v>
                </c:pt>
                <c:pt idx="107">
                  <c:v>-1833</c:v>
                </c:pt>
                <c:pt idx="108">
                  <c:v>-1592</c:v>
                </c:pt>
                <c:pt idx="109">
                  <c:v>-1592</c:v>
                </c:pt>
                <c:pt idx="110">
                  <c:v>-1562</c:v>
                </c:pt>
                <c:pt idx="111">
                  <c:v>-1536</c:v>
                </c:pt>
                <c:pt idx="112">
                  <c:v>-1536</c:v>
                </c:pt>
                <c:pt idx="113">
                  <c:v>-1536</c:v>
                </c:pt>
                <c:pt idx="114">
                  <c:v>-1408</c:v>
                </c:pt>
                <c:pt idx="115">
                  <c:v>-800</c:v>
                </c:pt>
                <c:pt idx="116">
                  <c:v>-469</c:v>
                </c:pt>
                <c:pt idx="117">
                  <c:v>0</c:v>
                </c:pt>
                <c:pt idx="118">
                  <c:v>10</c:v>
                </c:pt>
                <c:pt idx="119">
                  <c:v>10</c:v>
                </c:pt>
                <c:pt idx="120">
                  <c:v>44</c:v>
                </c:pt>
                <c:pt idx="121">
                  <c:v>44</c:v>
                </c:pt>
                <c:pt idx="122">
                  <c:v>123.5</c:v>
                </c:pt>
                <c:pt idx="123">
                  <c:v>124</c:v>
                </c:pt>
                <c:pt idx="124">
                  <c:v>132.5</c:v>
                </c:pt>
                <c:pt idx="125">
                  <c:v>132.5</c:v>
                </c:pt>
                <c:pt idx="126">
                  <c:v>204.5</c:v>
                </c:pt>
                <c:pt idx="127">
                  <c:v>222.5</c:v>
                </c:pt>
                <c:pt idx="128">
                  <c:v>229.5</c:v>
                </c:pt>
                <c:pt idx="129">
                  <c:v>230</c:v>
                </c:pt>
                <c:pt idx="130">
                  <c:v>307.5</c:v>
                </c:pt>
                <c:pt idx="131">
                  <c:v>308</c:v>
                </c:pt>
                <c:pt idx="132">
                  <c:v>338</c:v>
                </c:pt>
                <c:pt idx="133">
                  <c:v>338</c:v>
                </c:pt>
                <c:pt idx="134">
                  <c:v>1037</c:v>
                </c:pt>
                <c:pt idx="135">
                  <c:v>1050</c:v>
                </c:pt>
                <c:pt idx="136">
                  <c:v>1089</c:v>
                </c:pt>
                <c:pt idx="137">
                  <c:v>1107</c:v>
                </c:pt>
                <c:pt idx="138">
                  <c:v>1115.5</c:v>
                </c:pt>
                <c:pt idx="139">
                  <c:v>1151.5</c:v>
                </c:pt>
                <c:pt idx="140">
                  <c:v>1152</c:v>
                </c:pt>
                <c:pt idx="141">
                  <c:v>1172.5</c:v>
                </c:pt>
                <c:pt idx="142">
                  <c:v>1172.5</c:v>
                </c:pt>
                <c:pt idx="143">
                  <c:v>1173</c:v>
                </c:pt>
                <c:pt idx="144">
                  <c:v>1173</c:v>
                </c:pt>
                <c:pt idx="145">
                  <c:v>1236</c:v>
                </c:pt>
                <c:pt idx="146">
                  <c:v>1236</c:v>
                </c:pt>
                <c:pt idx="147">
                  <c:v>1256</c:v>
                </c:pt>
                <c:pt idx="148">
                  <c:v>1362</c:v>
                </c:pt>
                <c:pt idx="149">
                  <c:v>2130</c:v>
                </c:pt>
                <c:pt idx="150">
                  <c:v>2132</c:v>
                </c:pt>
                <c:pt idx="151">
                  <c:v>2132</c:v>
                </c:pt>
                <c:pt idx="152">
                  <c:v>2205</c:v>
                </c:pt>
                <c:pt idx="153">
                  <c:v>2951</c:v>
                </c:pt>
                <c:pt idx="154">
                  <c:v>2998.5</c:v>
                </c:pt>
                <c:pt idx="155">
                  <c:v>3087</c:v>
                </c:pt>
                <c:pt idx="156">
                  <c:v>3094</c:v>
                </c:pt>
                <c:pt idx="157">
                  <c:v>3094</c:v>
                </c:pt>
                <c:pt idx="158">
                  <c:v>3102</c:v>
                </c:pt>
                <c:pt idx="159">
                  <c:v>3113</c:v>
                </c:pt>
                <c:pt idx="160">
                  <c:v>3113</c:v>
                </c:pt>
                <c:pt idx="161">
                  <c:v>3134</c:v>
                </c:pt>
                <c:pt idx="162">
                  <c:v>3145</c:v>
                </c:pt>
                <c:pt idx="163">
                  <c:v>3308</c:v>
                </c:pt>
                <c:pt idx="164">
                  <c:v>3355</c:v>
                </c:pt>
                <c:pt idx="165">
                  <c:v>3441</c:v>
                </c:pt>
                <c:pt idx="166">
                  <c:v>3870</c:v>
                </c:pt>
                <c:pt idx="167">
                  <c:v>3893.5</c:v>
                </c:pt>
                <c:pt idx="168">
                  <c:v>3919.5</c:v>
                </c:pt>
                <c:pt idx="169">
                  <c:v>3922</c:v>
                </c:pt>
                <c:pt idx="170">
                  <c:v>3957</c:v>
                </c:pt>
                <c:pt idx="171">
                  <c:v>3957</c:v>
                </c:pt>
                <c:pt idx="172">
                  <c:v>3959</c:v>
                </c:pt>
                <c:pt idx="173">
                  <c:v>3971</c:v>
                </c:pt>
                <c:pt idx="174">
                  <c:v>4041</c:v>
                </c:pt>
                <c:pt idx="175">
                  <c:v>4041.5</c:v>
                </c:pt>
                <c:pt idx="176">
                  <c:v>4060</c:v>
                </c:pt>
                <c:pt idx="177">
                  <c:v>4151</c:v>
                </c:pt>
                <c:pt idx="178">
                  <c:v>4156.5</c:v>
                </c:pt>
                <c:pt idx="179">
                  <c:v>4219</c:v>
                </c:pt>
                <c:pt idx="180">
                  <c:v>4256.5</c:v>
                </c:pt>
                <c:pt idx="181">
                  <c:v>4257</c:v>
                </c:pt>
                <c:pt idx="182">
                  <c:v>4257</c:v>
                </c:pt>
                <c:pt idx="183">
                  <c:v>4262</c:v>
                </c:pt>
                <c:pt idx="184">
                  <c:v>4264.5</c:v>
                </c:pt>
                <c:pt idx="185">
                  <c:v>4397.5</c:v>
                </c:pt>
                <c:pt idx="186">
                  <c:v>4929</c:v>
                </c:pt>
                <c:pt idx="187">
                  <c:v>5005.5</c:v>
                </c:pt>
                <c:pt idx="188">
                  <c:v>5046</c:v>
                </c:pt>
                <c:pt idx="189">
                  <c:v>5166.5</c:v>
                </c:pt>
                <c:pt idx="190">
                  <c:v>5190</c:v>
                </c:pt>
                <c:pt idx="191">
                  <c:v>5255</c:v>
                </c:pt>
                <c:pt idx="192">
                  <c:v>5998</c:v>
                </c:pt>
                <c:pt idx="193">
                  <c:v>6052</c:v>
                </c:pt>
                <c:pt idx="194">
                  <c:v>6071.5</c:v>
                </c:pt>
                <c:pt idx="195">
                  <c:v>6082</c:v>
                </c:pt>
                <c:pt idx="196">
                  <c:v>6082.5</c:v>
                </c:pt>
                <c:pt idx="197">
                  <c:v>6083</c:v>
                </c:pt>
                <c:pt idx="198">
                  <c:v>6109</c:v>
                </c:pt>
                <c:pt idx="199">
                  <c:v>6110.5</c:v>
                </c:pt>
                <c:pt idx="200">
                  <c:v>6111</c:v>
                </c:pt>
                <c:pt idx="201">
                  <c:v>6187</c:v>
                </c:pt>
                <c:pt idx="202">
                  <c:v>6659</c:v>
                </c:pt>
                <c:pt idx="203">
                  <c:v>6694</c:v>
                </c:pt>
                <c:pt idx="204">
                  <c:v>6721.5</c:v>
                </c:pt>
                <c:pt idx="205">
                  <c:v>6771</c:v>
                </c:pt>
                <c:pt idx="206">
                  <c:v>6885</c:v>
                </c:pt>
                <c:pt idx="207">
                  <c:v>6890.5</c:v>
                </c:pt>
                <c:pt idx="208">
                  <c:v>6927.5</c:v>
                </c:pt>
                <c:pt idx="209">
                  <c:v>6928</c:v>
                </c:pt>
                <c:pt idx="210">
                  <c:v>6996</c:v>
                </c:pt>
                <c:pt idx="211">
                  <c:v>7076</c:v>
                </c:pt>
                <c:pt idx="212">
                  <c:v>7767.5</c:v>
                </c:pt>
                <c:pt idx="213">
                  <c:v>7787</c:v>
                </c:pt>
                <c:pt idx="214">
                  <c:v>7972.5</c:v>
                </c:pt>
                <c:pt idx="215">
                  <c:v>8610.5</c:v>
                </c:pt>
                <c:pt idx="216">
                  <c:v>8731.5</c:v>
                </c:pt>
                <c:pt idx="217">
                  <c:v>8738</c:v>
                </c:pt>
                <c:pt idx="218">
                  <c:v>8738.5</c:v>
                </c:pt>
                <c:pt idx="219">
                  <c:v>8823.5</c:v>
                </c:pt>
                <c:pt idx="220">
                  <c:v>8837.5</c:v>
                </c:pt>
                <c:pt idx="221">
                  <c:v>8855</c:v>
                </c:pt>
                <c:pt idx="222">
                  <c:v>8855.5</c:v>
                </c:pt>
                <c:pt idx="223">
                  <c:v>9607</c:v>
                </c:pt>
                <c:pt idx="224">
                  <c:v>9680</c:v>
                </c:pt>
                <c:pt idx="225">
                  <c:v>9711.5</c:v>
                </c:pt>
                <c:pt idx="226">
                  <c:v>9727.5</c:v>
                </c:pt>
                <c:pt idx="227">
                  <c:v>9727.5</c:v>
                </c:pt>
                <c:pt idx="228">
                  <c:v>9783</c:v>
                </c:pt>
                <c:pt idx="229">
                  <c:v>9786</c:v>
                </c:pt>
                <c:pt idx="230">
                  <c:v>9786.5</c:v>
                </c:pt>
                <c:pt idx="231">
                  <c:v>9873.5</c:v>
                </c:pt>
                <c:pt idx="232">
                  <c:v>9873.5</c:v>
                </c:pt>
                <c:pt idx="233">
                  <c:v>9907.5</c:v>
                </c:pt>
                <c:pt idx="234">
                  <c:v>10495</c:v>
                </c:pt>
                <c:pt idx="235">
                  <c:v>10567</c:v>
                </c:pt>
                <c:pt idx="236">
                  <c:v>10600</c:v>
                </c:pt>
                <c:pt idx="237">
                  <c:v>10600.5</c:v>
                </c:pt>
                <c:pt idx="238">
                  <c:v>10893.5</c:v>
                </c:pt>
                <c:pt idx="239">
                  <c:v>11614</c:v>
                </c:pt>
                <c:pt idx="240">
                  <c:v>11614</c:v>
                </c:pt>
                <c:pt idx="241">
                  <c:v>11614.5</c:v>
                </c:pt>
                <c:pt idx="242">
                  <c:v>11614.5</c:v>
                </c:pt>
                <c:pt idx="243">
                  <c:v>11623.5</c:v>
                </c:pt>
                <c:pt idx="244">
                  <c:v>11629</c:v>
                </c:pt>
                <c:pt idx="245">
                  <c:v>11650</c:v>
                </c:pt>
                <c:pt idx="246">
                  <c:v>11653</c:v>
                </c:pt>
                <c:pt idx="247">
                  <c:v>11653</c:v>
                </c:pt>
                <c:pt idx="248">
                  <c:v>11683</c:v>
                </c:pt>
                <c:pt idx="249">
                  <c:v>11683.5</c:v>
                </c:pt>
                <c:pt idx="250">
                  <c:v>11695</c:v>
                </c:pt>
                <c:pt idx="251">
                  <c:v>11695</c:v>
                </c:pt>
                <c:pt idx="252">
                  <c:v>11714.5</c:v>
                </c:pt>
                <c:pt idx="253">
                  <c:v>11715</c:v>
                </c:pt>
                <c:pt idx="254">
                  <c:v>11717</c:v>
                </c:pt>
                <c:pt idx="255">
                  <c:v>11717.5</c:v>
                </c:pt>
                <c:pt idx="256">
                  <c:v>11739</c:v>
                </c:pt>
                <c:pt idx="257">
                  <c:v>11739</c:v>
                </c:pt>
                <c:pt idx="258">
                  <c:v>12430</c:v>
                </c:pt>
                <c:pt idx="259">
                  <c:v>12461</c:v>
                </c:pt>
                <c:pt idx="260">
                  <c:v>12467</c:v>
                </c:pt>
                <c:pt idx="261">
                  <c:v>12521</c:v>
                </c:pt>
                <c:pt idx="262">
                  <c:v>12550.5</c:v>
                </c:pt>
                <c:pt idx="263">
                  <c:v>12577.5</c:v>
                </c:pt>
                <c:pt idx="264">
                  <c:v>12596.5</c:v>
                </c:pt>
                <c:pt idx="265">
                  <c:v>12597</c:v>
                </c:pt>
                <c:pt idx="266">
                  <c:v>12616</c:v>
                </c:pt>
                <c:pt idx="267">
                  <c:v>12698</c:v>
                </c:pt>
                <c:pt idx="268">
                  <c:v>13376.5</c:v>
                </c:pt>
                <c:pt idx="269">
                  <c:v>13377</c:v>
                </c:pt>
                <c:pt idx="270">
                  <c:v>13417</c:v>
                </c:pt>
                <c:pt idx="271">
                  <c:v>13550</c:v>
                </c:pt>
                <c:pt idx="272">
                  <c:v>13664</c:v>
                </c:pt>
                <c:pt idx="273">
                  <c:v>13697.5</c:v>
                </c:pt>
                <c:pt idx="274">
                  <c:v>14343</c:v>
                </c:pt>
                <c:pt idx="275">
                  <c:v>14343</c:v>
                </c:pt>
                <c:pt idx="276">
                  <c:v>14424</c:v>
                </c:pt>
                <c:pt idx="277">
                  <c:v>14429</c:v>
                </c:pt>
                <c:pt idx="278">
                  <c:v>14551</c:v>
                </c:pt>
                <c:pt idx="279">
                  <c:v>14608</c:v>
                </c:pt>
                <c:pt idx="280">
                  <c:v>14608</c:v>
                </c:pt>
                <c:pt idx="281">
                  <c:v>14684</c:v>
                </c:pt>
                <c:pt idx="282">
                  <c:v>15247.5</c:v>
                </c:pt>
                <c:pt idx="283">
                  <c:v>15247.5</c:v>
                </c:pt>
                <c:pt idx="284">
                  <c:v>15431</c:v>
                </c:pt>
                <c:pt idx="285">
                  <c:v>15438.5</c:v>
                </c:pt>
                <c:pt idx="286">
                  <c:v>15443.5</c:v>
                </c:pt>
                <c:pt idx="287">
                  <c:v>15444</c:v>
                </c:pt>
                <c:pt idx="288">
                  <c:v>15474</c:v>
                </c:pt>
                <c:pt idx="289">
                  <c:v>15474</c:v>
                </c:pt>
                <c:pt idx="290">
                  <c:v>15490</c:v>
                </c:pt>
                <c:pt idx="291">
                  <c:v>15490</c:v>
                </c:pt>
                <c:pt idx="292">
                  <c:v>15571</c:v>
                </c:pt>
                <c:pt idx="293">
                  <c:v>15626</c:v>
                </c:pt>
                <c:pt idx="294">
                  <c:v>15706</c:v>
                </c:pt>
                <c:pt idx="295">
                  <c:v>15706</c:v>
                </c:pt>
                <c:pt idx="296">
                  <c:v>16224</c:v>
                </c:pt>
                <c:pt idx="297">
                  <c:v>16365</c:v>
                </c:pt>
                <c:pt idx="298">
                  <c:v>16380.5</c:v>
                </c:pt>
                <c:pt idx="299">
                  <c:v>16542</c:v>
                </c:pt>
                <c:pt idx="300">
                  <c:v>17158</c:v>
                </c:pt>
                <c:pt idx="301">
                  <c:v>17369</c:v>
                </c:pt>
                <c:pt idx="302">
                  <c:v>18039</c:v>
                </c:pt>
                <c:pt idx="303">
                  <c:v>18131</c:v>
                </c:pt>
                <c:pt idx="304">
                  <c:v>18386.5</c:v>
                </c:pt>
                <c:pt idx="305">
                  <c:v>18410</c:v>
                </c:pt>
                <c:pt idx="306">
                  <c:v>18420</c:v>
                </c:pt>
                <c:pt idx="307">
                  <c:v>18430</c:v>
                </c:pt>
                <c:pt idx="308">
                  <c:v>19193</c:v>
                </c:pt>
                <c:pt idx="309">
                  <c:v>19453</c:v>
                </c:pt>
                <c:pt idx="310">
                  <c:v>20059</c:v>
                </c:pt>
                <c:pt idx="311">
                  <c:v>20218</c:v>
                </c:pt>
                <c:pt idx="312">
                  <c:v>20394.5</c:v>
                </c:pt>
              </c:numCache>
            </c:numRef>
          </c:xVal>
          <c:yVal>
            <c:numRef>
              <c:f>'Active 1'!$O$21:$O$2580</c:f>
              <c:numCache>
                <c:formatCode>General</c:formatCode>
                <c:ptCount val="2560"/>
                <c:pt idx="61">
                  <c:v>5.1587114973018114E-2</c:v>
                </c:pt>
                <c:pt idx="65">
                  <c:v>5.0684365438444068E-2</c:v>
                </c:pt>
                <c:pt idx="68">
                  <c:v>5.0677143442167477E-2</c:v>
                </c:pt>
                <c:pt idx="73">
                  <c:v>5.0511037527805849E-2</c:v>
                </c:pt>
                <c:pt idx="74">
                  <c:v>5.0511037527805849E-2</c:v>
                </c:pt>
                <c:pt idx="76">
                  <c:v>5.050959312855053E-2</c:v>
                </c:pt>
                <c:pt idx="80">
                  <c:v>4.8942419936529993E-2</c:v>
                </c:pt>
                <c:pt idx="83">
                  <c:v>4.8483100973338716E-2</c:v>
                </c:pt>
                <c:pt idx="90">
                  <c:v>4.2883165060469006E-2</c:v>
                </c:pt>
                <c:pt idx="92">
                  <c:v>4.2883165060469006E-2</c:v>
                </c:pt>
                <c:pt idx="94">
                  <c:v>3.6683803456642121E-2</c:v>
                </c:pt>
                <c:pt idx="104">
                  <c:v>3.134819260749569E-2</c:v>
                </c:pt>
                <c:pt idx="106">
                  <c:v>2.6597563456753234E-2</c:v>
                </c:pt>
                <c:pt idx="108">
                  <c:v>2.5901363015689731E-2</c:v>
                </c:pt>
                <c:pt idx="117">
                  <c:v>2.1302395786755718E-2</c:v>
                </c:pt>
                <c:pt idx="118">
                  <c:v>2.1273507801649348E-2</c:v>
                </c:pt>
                <c:pt idx="119">
                  <c:v>2.1273507801649348E-2</c:v>
                </c:pt>
                <c:pt idx="121">
                  <c:v>2.1175288652287693E-2</c:v>
                </c:pt>
                <c:pt idx="124">
                  <c:v>2.0919629984096324E-2</c:v>
                </c:pt>
                <c:pt idx="132">
                  <c:v>2.0325981890160431E-2</c:v>
                </c:pt>
                <c:pt idx="133">
                  <c:v>2.0325981890160431E-2</c:v>
                </c:pt>
                <c:pt idx="145">
                  <c:v>1.7731840827608456E-2</c:v>
                </c:pt>
                <c:pt idx="146">
                  <c:v>1.7731840827608456E-2</c:v>
                </c:pt>
                <c:pt idx="157">
                  <c:v>1.2364453194845016E-2</c:v>
                </c:pt>
                <c:pt idx="159">
                  <c:v>1.2309566023142914E-2</c:v>
                </c:pt>
                <c:pt idx="170">
                  <c:v>9.871420080165335E-3</c:v>
                </c:pt>
                <c:pt idx="180">
                  <c:v>9.0062249262295706E-3</c:v>
                </c:pt>
                <c:pt idx="182">
                  <c:v>9.0047805269742511E-3</c:v>
                </c:pt>
                <c:pt idx="184">
                  <c:v>8.9831145381444738E-3</c:v>
                </c:pt>
                <c:pt idx="185">
                  <c:v>8.5989043362297603E-3</c:v>
                </c:pt>
                <c:pt idx="186">
                  <c:v>7.0635079278262257E-3</c:v>
                </c:pt>
                <c:pt idx="187">
                  <c:v>6.8425148417624992E-3</c:v>
                </c:pt>
                <c:pt idx="188">
                  <c:v>6.7255185020817041E-3</c:v>
                </c:pt>
                <c:pt idx="189">
                  <c:v>6.377418281549951E-3</c:v>
                </c:pt>
                <c:pt idx="190">
                  <c:v>6.3095315165499835E-3</c:v>
                </c:pt>
                <c:pt idx="191">
                  <c:v>6.1217596133585819E-3</c:v>
                </c:pt>
                <c:pt idx="192">
                  <c:v>3.9753823199553326E-3</c:v>
                </c:pt>
                <c:pt idx="193">
                  <c:v>3.819387200380938E-3</c:v>
                </c:pt>
                <c:pt idx="194">
                  <c:v>3.763055629423518E-3</c:v>
                </c:pt>
                <c:pt idx="195">
                  <c:v>3.7327232450618288E-3</c:v>
                </c:pt>
                <c:pt idx="196">
                  <c:v>3.7312788458065127E-3</c:v>
                </c:pt>
                <c:pt idx="197">
                  <c:v>3.7298344465511932E-3</c:v>
                </c:pt>
                <c:pt idx="198">
                  <c:v>3.6547256852746332E-3</c:v>
                </c:pt>
                <c:pt idx="199">
                  <c:v>3.6503924875086781E-3</c:v>
                </c:pt>
                <c:pt idx="200">
                  <c:v>3.6489480882533586E-3</c:v>
                </c:pt>
                <c:pt idx="201">
                  <c:v>3.4293994014449498E-3</c:v>
                </c:pt>
                <c:pt idx="202">
                  <c:v>2.0658865044243142E-3</c:v>
                </c:pt>
                <c:pt idx="203">
                  <c:v>1.9647785565520201E-3</c:v>
                </c:pt>
                <c:pt idx="204">
                  <c:v>1.885336597509505E-3</c:v>
                </c:pt>
                <c:pt idx="205">
                  <c:v>1.7423410712329758E-3</c:v>
                </c:pt>
                <c:pt idx="206">
                  <c:v>1.4130180410203662E-3</c:v>
                </c:pt>
                <c:pt idx="207">
                  <c:v>1.3971296492118618E-3</c:v>
                </c:pt>
                <c:pt idx="208">
                  <c:v>1.2902441043182965E-3</c:v>
                </c:pt>
                <c:pt idx="209">
                  <c:v>1.2887997050629769E-3</c:v>
                </c:pt>
                <c:pt idx="210">
                  <c:v>1.0923614063396633E-3</c:v>
                </c:pt>
                <c:pt idx="211">
                  <c:v>8.6125752548870879E-4</c:v>
                </c:pt>
                <c:pt idx="212">
                  <c:v>-1.1363466446167383E-3</c:v>
                </c:pt>
                <c:pt idx="213">
                  <c:v>-1.1926782155741583E-3</c:v>
                </c:pt>
                <c:pt idx="214">
                  <c:v>-1.7285503392973113E-3</c:v>
                </c:pt>
                <c:pt idx="215">
                  <c:v>-3.5716037890836799E-3</c:v>
                </c:pt>
                <c:pt idx="216">
                  <c:v>-3.9211484088707491E-3</c:v>
                </c:pt>
                <c:pt idx="217">
                  <c:v>-3.939925599189889E-3</c:v>
                </c:pt>
                <c:pt idx="218">
                  <c:v>-3.9413699984452086E-3</c:v>
                </c:pt>
                <c:pt idx="219">
                  <c:v>-4.186917871849348E-3</c:v>
                </c:pt>
                <c:pt idx="220">
                  <c:v>-4.227361050998267E-3</c:v>
                </c:pt>
                <c:pt idx="221">
                  <c:v>-4.2779150249344124E-3</c:v>
                </c:pt>
                <c:pt idx="222">
                  <c:v>-4.2793594241897319E-3</c:v>
                </c:pt>
                <c:pt idx="223">
                  <c:v>-6.4502915049333941E-3</c:v>
                </c:pt>
                <c:pt idx="224">
                  <c:v>-6.6611737962098891E-3</c:v>
                </c:pt>
                <c:pt idx="225">
                  <c:v>-6.7521709492949535E-3</c:v>
                </c:pt>
                <c:pt idx="226">
                  <c:v>-6.7983917254651437E-3</c:v>
                </c:pt>
                <c:pt idx="227">
                  <c:v>-6.7983917254651437E-3</c:v>
                </c:pt>
                <c:pt idx="228">
                  <c:v>-6.9587200428054968E-3</c:v>
                </c:pt>
                <c:pt idx="229">
                  <c:v>-6.9673864383374071E-3</c:v>
                </c:pt>
                <c:pt idx="230">
                  <c:v>-6.9688308375927266E-3</c:v>
                </c:pt>
                <c:pt idx="231">
                  <c:v>-7.2201563080181407E-3</c:v>
                </c:pt>
                <c:pt idx="232">
                  <c:v>-7.2201563080181407E-3</c:v>
                </c:pt>
                <c:pt idx="233">
                  <c:v>-7.3183754573797957E-3</c:v>
                </c:pt>
                <c:pt idx="234">
                  <c:v>-9.0155445823789995E-3</c:v>
                </c:pt>
                <c:pt idx="235">
                  <c:v>-9.223538075144859E-3</c:v>
                </c:pt>
                <c:pt idx="236">
                  <c:v>-9.3188684259958784E-3</c:v>
                </c:pt>
                <c:pt idx="237">
                  <c:v>-9.320312825251198E-3</c:v>
                </c:pt>
                <c:pt idx="238">
                  <c:v>-1.0166730788867824E-2</c:v>
                </c:pt>
                <c:pt idx="239">
                  <c:v>-1.2248110115781738E-2</c:v>
                </c:pt>
                <c:pt idx="240">
                  <c:v>-1.2248110115781738E-2</c:v>
                </c:pt>
                <c:pt idx="241">
                  <c:v>-1.2249554515037057E-2</c:v>
                </c:pt>
                <c:pt idx="242">
                  <c:v>-1.2249554515037057E-2</c:v>
                </c:pt>
                <c:pt idx="243">
                  <c:v>-1.2275553701632788E-2</c:v>
                </c:pt>
                <c:pt idx="244">
                  <c:v>-1.2291442093441289E-2</c:v>
                </c:pt>
                <c:pt idx="245">
                  <c:v>-1.2352106862164668E-2</c:v>
                </c:pt>
                <c:pt idx="246">
                  <c:v>-1.2360773257696578E-2</c:v>
                </c:pt>
                <c:pt idx="247">
                  <c:v>-1.2360773257696578E-2</c:v>
                </c:pt>
                <c:pt idx="248">
                  <c:v>-1.2447437213015687E-2</c:v>
                </c:pt>
                <c:pt idx="249">
                  <c:v>-1.2448881612271007E-2</c:v>
                </c:pt>
                <c:pt idx="250">
                  <c:v>-1.2482102795143328E-2</c:v>
                </c:pt>
                <c:pt idx="251">
                  <c:v>-1.2482102795143328E-2</c:v>
                </c:pt>
                <c:pt idx="252">
                  <c:v>-1.2538434366100748E-2</c:v>
                </c:pt>
                <c:pt idx="253">
                  <c:v>-1.2539878765356068E-2</c:v>
                </c:pt>
                <c:pt idx="254">
                  <c:v>-1.2545656362377346E-2</c:v>
                </c:pt>
                <c:pt idx="255">
                  <c:v>-1.2547100761632665E-2</c:v>
                </c:pt>
                <c:pt idx="256">
                  <c:v>-1.2609209929611356E-2</c:v>
                </c:pt>
                <c:pt idx="257">
                  <c:v>-1.2609209929611356E-2</c:v>
                </c:pt>
                <c:pt idx="258">
                  <c:v>-1.460536970046148E-2</c:v>
                </c:pt>
                <c:pt idx="259">
                  <c:v>-1.4694922454291229E-2</c:v>
                </c:pt>
                <c:pt idx="260">
                  <c:v>-1.4712255245355049E-2</c:v>
                </c:pt>
                <c:pt idx="261">
                  <c:v>-1.4868250364929447E-2</c:v>
                </c:pt>
                <c:pt idx="262">
                  <c:v>-1.4953469920993237E-2</c:v>
                </c:pt>
                <c:pt idx="263">
                  <c:v>-1.5031467480780436E-2</c:v>
                </c:pt>
                <c:pt idx="264">
                  <c:v>-1.5086354652482536E-2</c:v>
                </c:pt>
                <c:pt idx="265">
                  <c:v>-1.5087799051737856E-2</c:v>
                </c:pt>
                <c:pt idx="266">
                  <c:v>-1.5142686223439956E-2</c:v>
                </c:pt>
                <c:pt idx="267">
                  <c:v>-1.5379567701312186E-2</c:v>
                </c:pt>
                <c:pt idx="268">
                  <c:v>-1.7339617490779349E-2</c:v>
                </c:pt>
                <c:pt idx="269">
                  <c:v>-1.7341061890034669E-2</c:v>
                </c:pt>
                <c:pt idx="270">
                  <c:v>-1.7456613830460148E-2</c:v>
                </c:pt>
                <c:pt idx="271">
                  <c:v>-1.7840824032374858E-2</c:v>
                </c:pt>
                <c:pt idx="272">
                  <c:v>-1.8170147062587474E-2</c:v>
                </c:pt>
                <c:pt idx="273">
                  <c:v>-1.8266921812693807E-2</c:v>
                </c:pt>
                <c:pt idx="274">
                  <c:v>-2.0131641251309958E-2</c:v>
                </c:pt>
                <c:pt idx="275">
                  <c:v>-2.0131641251309958E-2</c:v>
                </c:pt>
                <c:pt idx="276">
                  <c:v>-2.0365633930671548E-2</c:v>
                </c:pt>
                <c:pt idx="277">
                  <c:v>-2.0380077923224736E-2</c:v>
                </c:pt>
                <c:pt idx="278">
                  <c:v>-2.0732511341522437E-2</c:v>
                </c:pt>
                <c:pt idx="279">
                  <c:v>-2.0897172856628746E-2</c:v>
                </c:pt>
                <c:pt idx="280">
                  <c:v>-2.0897172856628746E-2</c:v>
                </c:pt>
                <c:pt idx="281">
                  <c:v>-2.1116721543437154E-2</c:v>
                </c:pt>
                <c:pt idx="282">
                  <c:v>-2.2744559504181069E-2</c:v>
                </c:pt>
                <c:pt idx="283">
                  <c:v>-2.2744559504181069E-2</c:v>
                </c:pt>
                <c:pt idx="284">
                  <c:v>-2.3274654030882948E-2</c:v>
                </c:pt>
                <c:pt idx="285">
                  <c:v>-2.3296320019712727E-2</c:v>
                </c:pt>
                <c:pt idx="286">
                  <c:v>-2.3310764012265915E-2</c:v>
                </c:pt>
                <c:pt idx="287">
                  <c:v>-2.3312208411521228E-2</c:v>
                </c:pt>
                <c:pt idx="288">
                  <c:v>-2.3398872366840337E-2</c:v>
                </c:pt>
                <c:pt idx="289">
                  <c:v>-2.3398872366840337E-2</c:v>
                </c:pt>
                <c:pt idx="290">
                  <c:v>-2.3445093143010527E-2</c:v>
                </c:pt>
                <c:pt idx="291">
                  <c:v>-2.3445093143010527E-2</c:v>
                </c:pt>
                <c:pt idx="292">
                  <c:v>-2.3679085822372124E-2</c:v>
                </c:pt>
                <c:pt idx="293">
                  <c:v>-2.3837969740457154E-2</c:v>
                </c:pt>
                <c:pt idx="294">
                  <c:v>-2.4069073621308112E-2</c:v>
                </c:pt>
                <c:pt idx="295">
                  <c:v>-2.4069073621308112E-2</c:v>
                </c:pt>
                <c:pt idx="296">
                  <c:v>-2.5565471249818048E-2</c:v>
                </c:pt>
                <c:pt idx="297">
                  <c:v>-2.5972791839817856E-2</c:v>
                </c:pt>
                <c:pt idx="298">
                  <c:v>-2.6017568216732727E-2</c:v>
                </c:pt>
                <c:pt idx="299">
                  <c:v>-2.6484109176200595E-2</c:v>
                </c:pt>
                <c:pt idx="300">
                  <c:v>-2.8263609058752949E-2</c:v>
                </c:pt>
                <c:pt idx="301">
                  <c:v>-2.8873145544497346E-2</c:v>
                </c:pt>
                <c:pt idx="302">
                  <c:v>-3.0808640546624098E-2</c:v>
                </c:pt>
                <c:pt idx="303">
                  <c:v>-3.1074410009602697E-2</c:v>
                </c:pt>
                <c:pt idx="304">
                  <c:v>-3.1812498029070435E-2</c:v>
                </c:pt>
                <c:pt idx="305">
                  <c:v>-3.1880384794070404E-2</c:v>
                </c:pt>
                <c:pt idx="306">
                  <c:v>-3.1909272779176774E-2</c:v>
                </c:pt>
                <c:pt idx="307">
                  <c:v>-3.1938160764283144E-2</c:v>
                </c:pt>
                <c:pt idx="308">
                  <c:v>-3.4142314027899127E-2</c:v>
                </c:pt>
                <c:pt idx="309">
                  <c:v>-3.4893401640664734E-2</c:v>
                </c:pt>
                <c:pt idx="310">
                  <c:v>-3.6644013538110719E-2</c:v>
                </c:pt>
                <c:pt idx="311">
                  <c:v>-3.7103332501301996E-2</c:v>
                </c:pt>
                <c:pt idx="312">
                  <c:v>-3.7613205438429415E-2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DF2-4C27-AB83-4FA17004B3D8}"/>
            </c:ext>
          </c:extLst>
        </c:ser>
        <c:ser>
          <c:idx val="8"/>
          <c:order val="8"/>
          <c:tx>
            <c:strRef>
              <c:f>'Active 1'!$AX$1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1'!$AW$2:$AW$74</c:f>
              <c:numCache>
                <c:formatCode>General</c:formatCode>
                <c:ptCount val="73"/>
                <c:pt idx="0">
                  <c:v>-35000</c:v>
                </c:pt>
                <c:pt idx="1">
                  <c:v>-34000</c:v>
                </c:pt>
                <c:pt idx="2">
                  <c:v>-33000</c:v>
                </c:pt>
                <c:pt idx="3">
                  <c:v>-32000</c:v>
                </c:pt>
                <c:pt idx="4">
                  <c:v>-31000</c:v>
                </c:pt>
                <c:pt idx="5">
                  <c:v>-30000</c:v>
                </c:pt>
                <c:pt idx="6">
                  <c:v>-29000</c:v>
                </c:pt>
                <c:pt idx="7">
                  <c:v>-28000</c:v>
                </c:pt>
                <c:pt idx="8">
                  <c:v>-27000</c:v>
                </c:pt>
                <c:pt idx="9">
                  <c:v>-26000</c:v>
                </c:pt>
                <c:pt idx="10">
                  <c:v>-25000</c:v>
                </c:pt>
                <c:pt idx="11">
                  <c:v>-24000</c:v>
                </c:pt>
                <c:pt idx="12">
                  <c:v>-23000</c:v>
                </c:pt>
                <c:pt idx="13">
                  <c:v>-22000</c:v>
                </c:pt>
                <c:pt idx="14">
                  <c:v>-21000</c:v>
                </c:pt>
                <c:pt idx="15">
                  <c:v>-20000</c:v>
                </c:pt>
                <c:pt idx="16">
                  <c:v>-19000</c:v>
                </c:pt>
                <c:pt idx="17">
                  <c:v>-18000</c:v>
                </c:pt>
                <c:pt idx="18">
                  <c:v>-17000</c:v>
                </c:pt>
                <c:pt idx="19">
                  <c:v>-16000</c:v>
                </c:pt>
                <c:pt idx="20">
                  <c:v>-15000</c:v>
                </c:pt>
                <c:pt idx="21">
                  <c:v>-14000</c:v>
                </c:pt>
                <c:pt idx="22">
                  <c:v>-13000</c:v>
                </c:pt>
                <c:pt idx="23">
                  <c:v>-12000</c:v>
                </c:pt>
                <c:pt idx="24">
                  <c:v>-11000</c:v>
                </c:pt>
                <c:pt idx="25">
                  <c:v>-10000</c:v>
                </c:pt>
                <c:pt idx="26">
                  <c:v>-9000</c:v>
                </c:pt>
                <c:pt idx="27">
                  <c:v>-8000</c:v>
                </c:pt>
                <c:pt idx="28">
                  <c:v>-7000</c:v>
                </c:pt>
                <c:pt idx="29">
                  <c:v>-6000</c:v>
                </c:pt>
                <c:pt idx="30">
                  <c:v>-5000</c:v>
                </c:pt>
                <c:pt idx="31">
                  <c:v>-4000</c:v>
                </c:pt>
                <c:pt idx="32">
                  <c:v>-3000</c:v>
                </c:pt>
                <c:pt idx="33">
                  <c:v>-2000</c:v>
                </c:pt>
                <c:pt idx="34">
                  <c:v>-1000</c:v>
                </c:pt>
                <c:pt idx="35">
                  <c:v>0</c:v>
                </c:pt>
                <c:pt idx="36">
                  <c:v>1000</c:v>
                </c:pt>
                <c:pt idx="37">
                  <c:v>2000</c:v>
                </c:pt>
                <c:pt idx="38">
                  <c:v>3000</c:v>
                </c:pt>
                <c:pt idx="39">
                  <c:v>4000</c:v>
                </c:pt>
                <c:pt idx="40">
                  <c:v>5000</c:v>
                </c:pt>
                <c:pt idx="41">
                  <c:v>6000</c:v>
                </c:pt>
                <c:pt idx="42">
                  <c:v>7000</c:v>
                </c:pt>
                <c:pt idx="43">
                  <c:v>8000</c:v>
                </c:pt>
                <c:pt idx="44">
                  <c:v>9000</c:v>
                </c:pt>
                <c:pt idx="45">
                  <c:v>10000</c:v>
                </c:pt>
                <c:pt idx="46">
                  <c:v>11000</c:v>
                </c:pt>
                <c:pt idx="47">
                  <c:v>12000</c:v>
                </c:pt>
                <c:pt idx="48">
                  <c:v>13000</c:v>
                </c:pt>
                <c:pt idx="49">
                  <c:v>14000</c:v>
                </c:pt>
                <c:pt idx="50">
                  <c:v>15000</c:v>
                </c:pt>
                <c:pt idx="51">
                  <c:v>16000</c:v>
                </c:pt>
                <c:pt idx="52">
                  <c:v>17000</c:v>
                </c:pt>
                <c:pt idx="53">
                  <c:v>18000</c:v>
                </c:pt>
                <c:pt idx="54">
                  <c:v>19000</c:v>
                </c:pt>
                <c:pt idx="55">
                  <c:v>20000</c:v>
                </c:pt>
                <c:pt idx="56">
                  <c:v>21000</c:v>
                </c:pt>
                <c:pt idx="57">
                  <c:v>22000</c:v>
                </c:pt>
                <c:pt idx="58">
                  <c:v>23000</c:v>
                </c:pt>
                <c:pt idx="59">
                  <c:v>24000</c:v>
                </c:pt>
                <c:pt idx="60">
                  <c:v>25000</c:v>
                </c:pt>
                <c:pt idx="61">
                  <c:v>26000</c:v>
                </c:pt>
                <c:pt idx="62">
                  <c:v>27000</c:v>
                </c:pt>
                <c:pt idx="63">
                  <c:v>28000</c:v>
                </c:pt>
                <c:pt idx="64">
                  <c:v>29000</c:v>
                </c:pt>
                <c:pt idx="65">
                  <c:v>30000</c:v>
                </c:pt>
                <c:pt idx="66">
                  <c:v>31000</c:v>
                </c:pt>
                <c:pt idx="67">
                  <c:v>32000</c:v>
                </c:pt>
                <c:pt idx="68">
                  <c:v>33000</c:v>
                </c:pt>
                <c:pt idx="69">
                  <c:v>34000</c:v>
                </c:pt>
                <c:pt idx="70">
                  <c:v>35000</c:v>
                </c:pt>
                <c:pt idx="71">
                  <c:v>36000</c:v>
                </c:pt>
                <c:pt idx="72">
                  <c:v>37000</c:v>
                </c:pt>
              </c:numCache>
            </c:numRef>
          </c:xVal>
          <c:yVal>
            <c:numRef>
              <c:f>'Active 1'!$AX$2:$AX$74</c:f>
              <c:numCache>
                <c:formatCode>General</c:formatCode>
                <c:ptCount val="73"/>
                <c:pt idx="0">
                  <c:v>-1.5867930378254722E-2</c:v>
                </c:pt>
                <c:pt idx="1">
                  <c:v>-1.7406077947465473E-2</c:v>
                </c:pt>
                <c:pt idx="2">
                  <c:v>-1.8749580736249785E-2</c:v>
                </c:pt>
                <c:pt idx="3">
                  <c:v>-1.9903930939674387E-2</c:v>
                </c:pt>
                <c:pt idx="4">
                  <c:v>-2.0874880332613407E-2</c:v>
                </c:pt>
                <c:pt idx="5">
                  <c:v>-2.1668016174152434E-2</c:v>
                </c:pt>
                <c:pt idx="6">
                  <c:v>-2.2288496459161727E-2</c:v>
                </c:pt>
                <c:pt idx="7">
                  <c:v>-2.2740938514287927E-2</c:v>
                </c:pt>
                <c:pt idx="8">
                  <c:v>-2.3029444022575722E-2</c:v>
                </c:pt>
                <c:pt idx="9">
                  <c:v>-2.3157713367129303E-2</c:v>
                </c:pt>
                <c:pt idx="10">
                  <c:v>-2.3129181453281741E-2</c:v>
                </c:pt>
                <c:pt idx="11">
                  <c:v>-2.294710960533633E-2</c:v>
                </c:pt>
                <c:pt idx="12">
                  <c:v>-2.2614592936436188E-2</c:v>
                </c:pt>
                <c:pt idx="13">
                  <c:v>-2.2134479244897531E-2</c:v>
                </c:pt>
                <c:pt idx="14">
                  <c:v>-2.150923038568988E-2</c:v>
                </c:pt>
                <c:pt idx="15">
                  <c:v>-2.0740778617109025E-2</c:v>
                </c:pt>
                <c:pt idx="16">
                  <c:v>-1.9830432703997539E-2</c:v>
                </c:pt>
                <c:pt idx="17">
                  <c:v>-1.8778872126872855E-2</c:v>
                </c:pt>
                <c:pt idx="18">
                  <c:v>-1.7586238766758227E-2</c:v>
                </c:pt>
                <c:pt idx="19">
                  <c:v>-1.6252303464899896E-2</c:v>
                </c:pt>
                <c:pt idx="20">
                  <c:v>-1.4776660203998588E-2</c:v>
                </c:pt>
                <c:pt idx="21">
                  <c:v>-1.3158891641281669E-2</c:v>
                </c:pt>
                <c:pt idx="22">
                  <c:v>-1.1398660426574746E-2</c:v>
                </c:pt>
                <c:pt idx="23">
                  <c:v>-9.495709161589443E-3</c:v>
                </c:pt>
                <c:pt idx="24">
                  <c:v>-7.4497900126487236E-3</c:v>
                </c:pt>
                <c:pt idx="25">
                  <c:v>-5.2605802496573529E-3</c:v>
                </c:pt>
                <c:pt idx="26">
                  <c:v>-2.9276593620896508E-3</c:v>
                </c:pt>
                <c:pt idx="27">
                  <c:v>-4.5061866985741418E-4</c:v>
                </c:pt>
                <c:pt idx="28">
                  <c:v>2.1706517657676333E-3</c:v>
                </c:pt>
                <c:pt idx="29">
                  <c:v>4.93548485282032E-3</c:v>
                </c:pt>
                <c:pt idx="30">
                  <c:v>7.8417579957873757E-3</c:v>
                </c:pt>
                <c:pt idx="31">
                  <c:v>1.0884952321935277E-2</c:v>
                </c:pt>
                <c:pt idx="32">
                  <c:v>1.4056757466314285E-2</c:v>
                </c:pt>
                <c:pt idx="33">
                  <c:v>1.7342837956594057E-2</c:v>
                </c:pt>
                <c:pt idx="34">
                  <c:v>2.0719161787186493E-2</c:v>
                </c:pt>
                <c:pt idx="35">
                  <c:v>2.4146032693517797E-2</c:v>
                </c:pt>
                <c:pt idx="36">
                  <c:v>2.7558465490408253E-2</c:v>
                </c:pt>
                <c:pt idx="37">
                  <c:v>3.0850645495740826E-2</c:v>
                </c:pt>
                <c:pt idx="38">
                  <c:v>3.3852565697136218E-2</c:v>
                </c:pt>
                <c:pt idx="39">
                  <c:v>3.6305835886332932E-2</c:v>
                </c:pt>
                <c:pt idx="40">
                  <c:v>3.7872872960659887E-2</c:v>
                </c:pt>
                <c:pt idx="41">
                  <c:v>3.823609791261582E-2</c:v>
                </c:pt>
                <c:pt idx="42">
                  <c:v>3.7275907502058683E-2</c:v>
                </c:pt>
                <c:pt idx="43">
                  <c:v>3.5169922991901741E-2</c:v>
                </c:pt>
                <c:pt idx="44">
                  <c:v>3.2289343404952597E-2</c:v>
                </c:pt>
                <c:pt idx="45">
                  <c:v>2.9007426172618575E-2</c:v>
                </c:pt>
                <c:pt idx="46">
                  <c:v>2.559335039236162E-2</c:v>
                </c:pt>
                <c:pt idx="47">
                  <c:v>2.220948790471949E-2</c:v>
                </c:pt>
                <c:pt idx="48">
                  <c:v>1.894570389852112E-2</c:v>
                </c:pt>
                <c:pt idx="49">
                  <c:v>1.5849334666487584E-2</c:v>
                </c:pt>
                <c:pt idx="50">
                  <c:v>1.2943579580794989E-2</c:v>
                </c:pt>
                <c:pt idx="51">
                  <c:v>1.0237982006742037E-2</c:v>
                </c:pt>
                <c:pt idx="52">
                  <c:v>7.7344741901689881E-3</c:v>
                </c:pt>
                <c:pt idx="53">
                  <c:v>5.4308631339817729E-3</c:v>
                </c:pt>
                <c:pt idx="54">
                  <c:v>3.3227988691499916E-3</c:v>
                </c:pt>
                <c:pt idx="55">
                  <c:v>1.404893467240086E-3</c:v>
                </c:pt>
                <c:pt idx="56">
                  <c:v>-3.2859464404536021E-4</c:v>
                </c:pt>
                <c:pt idx="57">
                  <c:v>-1.8833055602238483E-3</c:v>
                </c:pt>
                <c:pt idx="58">
                  <c:v>-3.2644857249022885E-3</c:v>
                </c:pt>
                <c:pt idx="59">
                  <c:v>-4.4768498390585915E-3</c:v>
                </c:pt>
                <c:pt idx="60">
                  <c:v>-5.5245842961113983E-3</c:v>
                </c:pt>
                <c:pt idx="61">
                  <c:v>-6.4114503232218303E-3</c:v>
                </c:pt>
                <c:pt idx="62">
                  <c:v>-7.1409211666202156E-3</c:v>
                </c:pt>
                <c:pt idx="63">
                  <c:v>-7.716285662798316E-3</c:v>
                </c:pt>
                <c:pt idx="64">
                  <c:v>-8.1406719666470839E-3</c:v>
                </c:pt>
                <c:pt idx="65">
                  <c:v>-8.4169807353038535E-3</c:v>
                </c:pt>
                <c:pt idx="66">
                  <c:v>-8.5477532429589879E-3</c:v>
                </c:pt>
                <c:pt idx="67">
                  <c:v>-8.5350244264988471E-3</c:v>
                </c:pt>
                <c:pt idx="68">
                  <c:v>-8.3802167042406148E-3</c:v>
                </c:pt>
                <c:pt idx="69">
                  <c:v>-8.0841169728454246E-3</c:v>
                </c:pt>
                <c:pt idx="70">
                  <c:v>-7.6469518050569368E-3</c:v>
                </c:pt>
                <c:pt idx="71">
                  <c:v>-7.0685436530021229E-3</c:v>
                </c:pt>
                <c:pt idx="72">
                  <c:v>-6.3485042284962458E-3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DF2-4C27-AB83-4FA17004B3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4953032"/>
        <c:axId val="1"/>
      </c:scatterChart>
      <c:valAx>
        <c:axId val="364953032"/>
        <c:scaling>
          <c:orientation val="minMax"/>
          <c:max val="25000"/>
          <c:min val="-1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245588963301292"/>
              <c:y val="0.867259114734551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3.5587188612099648E-2"/>
              <c:y val="0.412980589815653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4953032"/>
        <c:crossesAt val="0"/>
        <c:crossBetween val="midCat"/>
        <c:majorUnit val="2.0000000000000004E-2"/>
        <c:minorUnit val="4.000000000000001E-3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8967971530249119E-3"/>
          <c:y val="0.91740691705572197"/>
          <c:w val="0.89501854083186216"/>
          <c:h val="5.899735984329390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V0432 Per -- O-C Diagr.</a:t>
            </a:r>
          </a:p>
        </c:rich>
      </c:tx>
      <c:layout>
        <c:manualLayout>
          <c:xMode val="edge"/>
          <c:yMode val="edge"/>
          <c:x val="0.360983586729078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27974732344969"/>
          <c:y val="0.13969356955380577"/>
          <c:w val="0.83717483495168932"/>
          <c:h val="0.6510249343832021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'Active 1'!$F$21:$F$400</c:f>
              <c:numCache>
                <c:formatCode>General</c:formatCode>
                <c:ptCount val="380"/>
                <c:pt idx="0">
                  <c:v>-43374</c:v>
                </c:pt>
                <c:pt idx="1">
                  <c:v>-43374</c:v>
                </c:pt>
                <c:pt idx="2">
                  <c:v>-41845</c:v>
                </c:pt>
                <c:pt idx="3">
                  <c:v>-40822</c:v>
                </c:pt>
                <c:pt idx="4">
                  <c:v>-37968</c:v>
                </c:pt>
                <c:pt idx="5">
                  <c:v>-37934</c:v>
                </c:pt>
                <c:pt idx="6">
                  <c:v>-37201</c:v>
                </c:pt>
                <c:pt idx="7">
                  <c:v>-37073</c:v>
                </c:pt>
                <c:pt idx="8">
                  <c:v>-37000</c:v>
                </c:pt>
                <c:pt idx="9">
                  <c:v>-36987</c:v>
                </c:pt>
                <c:pt idx="10">
                  <c:v>-36979</c:v>
                </c:pt>
                <c:pt idx="11">
                  <c:v>-36963.5</c:v>
                </c:pt>
                <c:pt idx="12">
                  <c:v>-36898.5</c:v>
                </c:pt>
                <c:pt idx="13">
                  <c:v>-36862</c:v>
                </c:pt>
                <c:pt idx="14">
                  <c:v>-36860</c:v>
                </c:pt>
                <c:pt idx="15">
                  <c:v>-36854.5</c:v>
                </c:pt>
                <c:pt idx="16">
                  <c:v>-36854</c:v>
                </c:pt>
                <c:pt idx="17">
                  <c:v>-36823</c:v>
                </c:pt>
                <c:pt idx="18">
                  <c:v>-36787</c:v>
                </c:pt>
                <c:pt idx="19">
                  <c:v>-36786.5</c:v>
                </c:pt>
                <c:pt idx="20">
                  <c:v>-36768</c:v>
                </c:pt>
                <c:pt idx="21">
                  <c:v>-36758</c:v>
                </c:pt>
                <c:pt idx="22">
                  <c:v>-36682.5</c:v>
                </c:pt>
                <c:pt idx="23">
                  <c:v>-36679.5</c:v>
                </c:pt>
                <c:pt idx="24">
                  <c:v>-36079</c:v>
                </c:pt>
                <c:pt idx="25">
                  <c:v>-35119</c:v>
                </c:pt>
                <c:pt idx="26">
                  <c:v>-35067</c:v>
                </c:pt>
                <c:pt idx="27">
                  <c:v>-34825</c:v>
                </c:pt>
                <c:pt idx="28">
                  <c:v>-34081</c:v>
                </c:pt>
                <c:pt idx="29">
                  <c:v>-33844</c:v>
                </c:pt>
                <c:pt idx="30">
                  <c:v>-30982</c:v>
                </c:pt>
                <c:pt idx="31">
                  <c:v>-30358</c:v>
                </c:pt>
                <c:pt idx="32">
                  <c:v>-30358</c:v>
                </c:pt>
                <c:pt idx="33">
                  <c:v>-29980</c:v>
                </c:pt>
                <c:pt idx="34">
                  <c:v>-29980</c:v>
                </c:pt>
                <c:pt idx="35">
                  <c:v>-29291</c:v>
                </c:pt>
                <c:pt idx="36">
                  <c:v>-29127</c:v>
                </c:pt>
                <c:pt idx="37">
                  <c:v>-29054</c:v>
                </c:pt>
                <c:pt idx="38">
                  <c:v>-28913</c:v>
                </c:pt>
                <c:pt idx="39">
                  <c:v>-28287</c:v>
                </c:pt>
                <c:pt idx="40">
                  <c:v>-28130.5</c:v>
                </c:pt>
                <c:pt idx="41">
                  <c:v>-25198</c:v>
                </c:pt>
                <c:pt idx="42">
                  <c:v>-24814</c:v>
                </c:pt>
                <c:pt idx="43">
                  <c:v>-21741</c:v>
                </c:pt>
                <c:pt idx="44">
                  <c:v>-18866</c:v>
                </c:pt>
                <c:pt idx="45">
                  <c:v>-16017</c:v>
                </c:pt>
                <c:pt idx="46">
                  <c:v>-15117</c:v>
                </c:pt>
                <c:pt idx="47">
                  <c:v>-14966</c:v>
                </c:pt>
                <c:pt idx="48">
                  <c:v>-13894</c:v>
                </c:pt>
                <c:pt idx="49">
                  <c:v>-13813</c:v>
                </c:pt>
                <c:pt idx="50">
                  <c:v>-13808</c:v>
                </c:pt>
                <c:pt idx="51">
                  <c:v>-12099</c:v>
                </c:pt>
                <c:pt idx="52">
                  <c:v>-11937</c:v>
                </c:pt>
                <c:pt idx="53">
                  <c:v>-11924</c:v>
                </c:pt>
                <c:pt idx="54">
                  <c:v>-11879.5</c:v>
                </c:pt>
                <c:pt idx="55">
                  <c:v>-11854</c:v>
                </c:pt>
                <c:pt idx="56">
                  <c:v>-11404.5</c:v>
                </c:pt>
                <c:pt idx="57">
                  <c:v>-11313.5</c:v>
                </c:pt>
                <c:pt idx="58">
                  <c:v>-11279.5</c:v>
                </c:pt>
                <c:pt idx="59">
                  <c:v>-11251</c:v>
                </c:pt>
                <c:pt idx="60">
                  <c:v>-11245.5</c:v>
                </c:pt>
                <c:pt idx="61">
                  <c:v>-10483.5</c:v>
                </c:pt>
                <c:pt idx="62">
                  <c:v>-10475.5</c:v>
                </c:pt>
                <c:pt idx="63">
                  <c:v>-10468</c:v>
                </c:pt>
                <c:pt idx="64">
                  <c:v>-10171</c:v>
                </c:pt>
                <c:pt idx="65">
                  <c:v>-10171</c:v>
                </c:pt>
                <c:pt idx="66">
                  <c:v>-10171</c:v>
                </c:pt>
                <c:pt idx="67">
                  <c:v>-10168.5</c:v>
                </c:pt>
                <c:pt idx="68">
                  <c:v>-10168.5</c:v>
                </c:pt>
                <c:pt idx="69">
                  <c:v>-10168.5</c:v>
                </c:pt>
                <c:pt idx="70">
                  <c:v>-10168</c:v>
                </c:pt>
                <c:pt idx="71">
                  <c:v>-10168</c:v>
                </c:pt>
                <c:pt idx="72">
                  <c:v>-10111</c:v>
                </c:pt>
                <c:pt idx="73">
                  <c:v>-10111</c:v>
                </c:pt>
                <c:pt idx="74">
                  <c:v>-10111</c:v>
                </c:pt>
                <c:pt idx="75">
                  <c:v>-10110.5</c:v>
                </c:pt>
                <c:pt idx="76">
                  <c:v>-10110.5</c:v>
                </c:pt>
                <c:pt idx="77">
                  <c:v>-10110.5</c:v>
                </c:pt>
                <c:pt idx="78">
                  <c:v>-10056</c:v>
                </c:pt>
                <c:pt idx="79">
                  <c:v>-9568</c:v>
                </c:pt>
                <c:pt idx="80">
                  <c:v>-9568</c:v>
                </c:pt>
                <c:pt idx="81">
                  <c:v>-9568</c:v>
                </c:pt>
                <c:pt idx="82">
                  <c:v>-9409</c:v>
                </c:pt>
                <c:pt idx="83">
                  <c:v>-9409</c:v>
                </c:pt>
                <c:pt idx="84">
                  <c:v>-9409</c:v>
                </c:pt>
                <c:pt idx="85">
                  <c:v>-8431</c:v>
                </c:pt>
                <c:pt idx="86">
                  <c:v>-8431</c:v>
                </c:pt>
                <c:pt idx="87">
                  <c:v>-8402</c:v>
                </c:pt>
                <c:pt idx="88">
                  <c:v>-8162</c:v>
                </c:pt>
                <c:pt idx="89">
                  <c:v>-8162</c:v>
                </c:pt>
                <c:pt idx="90">
                  <c:v>-7470.5</c:v>
                </c:pt>
                <c:pt idx="91">
                  <c:v>-7470.5</c:v>
                </c:pt>
                <c:pt idx="92">
                  <c:v>-7470.5</c:v>
                </c:pt>
                <c:pt idx="93">
                  <c:v>-5327</c:v>
                </c:pt>
                <c:pt idx="94">
                  <c:v>-5324.5</c:v>
                </c:pt>
                <c:pt idx="95">
                  <c:v>-4648</c:v>
                </c:pt>
                <c:pt idx="96">
                  <c:v>-4647.5</c:v>
                </c:pt>
                <c:pt idx="97">
                  <c:v>-4437</c:v>
                </c:pt>
                <c:pt idx="98">
                  <c:v>-4403.5</c:v>
                </c:pt>
                <c:pt idx="99">
                  <c:v>-4403.5</c:v>
                </c:pt>
                <c:pt idx="100">
                  <c:v>-4401</c:v>
                </c:pt>
                <c:pt idx="101">
                  <c:v>-4401</c:v>
                </c:pt>
                <c:pt idx="102">
                  <c:v>-3654</c:v>
                </c:pt>
                <c:pt idx="103">
                  <c:v>-3487.5</c:v>
                </c:pt>
                <c:pt idx="104">
                  <c:v>-3477.5</c:v>
                </c:pt>
                <c:pt idx="105">
                  <c:v>-2342</c:v>
                </c:pt>
                <c:pt idx="106">
                  <c:v>-1833</c:v>
                </c:pt>
                <c:pt idx="107">
                  <c:v>-1833</c:v>
                </c:pt>
                <c:pt idx="108">
                  <c:v>-1592</c:v>
                </c:pt>
                <c:pt idx="109">
                  <c:v>-1592</c:v>
                </c:pt>
                <c:pt idx="110">
                  <c:v>-1562</c:v>
                </c:pt>
                <c:pt idx="111">
                  <c:v>-1536</c:v>
                </c:pt>
                <c:pt idx="112">
                  <c:v>-1536</c:v>
                </c:pt>
                <c:pt idx="113">
                  <c:v>-1536</c:v>
                </c:pt>
                <c:pt idx="114">
                  <c:v>-1408</c:v>
                </c:pt>
                <c:pt idx="115">
                  <c:v>-800</c:v>
                </c:pt>
                <c:pt idx="116">
                  <c:v>-469</c:v>
                </c:pt>
                <c:pt idx="117">
                  <c:v>0</c:v>
                </c:pt>
                <c:pt idx="118">
                  <c:v>10</c:v>
                </c:pt>
                <c:pt idx="119">
                  <c:v>10</c:v>
                </c:pt>
                <c:pt idx="120">
                  <c:v>44</c:v>
                </c:pt>
                <c:pt idx="121">
                  <c:v>44</c:v>
                </c:pt>
                <c:pt idx="122">
                  <c:v>123.5</c:v>
                </c:pt>
                <c:pt idx="123">
                  <c:v>124</c:v>
                </c:pt>
                <c:pt idx="124">
                  <c:v>132.5</c:v>
                </c:pt>
                <c:pt idx="125">
                  <c:v>132.5</c:v>
                </c:pt>
                <c:pt idx="126">
                  <c:v>204.5</c:v>
                </c:pt>
                <c:pt idx="127">
                  <c:v>222.5</c:v>
                </c:pt>
                <c:pt idx="128">
                  <c:v>229.5</c:v>
                </c:pt>
                <c:pt idx="129">
                  <c:v>230</c:v>
                </c:pt>
                <c:pt idx="130">
                  <c:v>307.5</c:v>
                </c:pt>
                <c:pt idx="131">
                  <c:v>308</c:v>
                </c:pt>
                <c:pt idx="132">
                  <c:v>338</c:v>
                </c:pt>
                <c:pt idx="133">
                  <c:v>338</c:v>
                </c:pt>
                <c:pt idx="134">
                  <c:v>1037</c:v>
                </c:pt>
                <c:pt idx="135">
                  <c:v>1050</c:v>
                </c:pt>
                <c:pt idx="136">
                  <c:v>1089</c:v>
                </c:pt>
                <c:pt idx="137">
                  <c:v>1107</c:v>
                </c:pt>
                <c:pt idx="138">
                  <c:v>1115.5</c:v>
                </c:pt>
                <c:pt idx="139">
                  <c:v>1151.5</c:v>
                </c:pt>
                <c:pt idx="140">
                  <c:v>1152</c:v>
                </c:pt>
                <c:pt idx="141">
                  <c:v>1172.5</c:v>
                </c:pt>
                <c:pt idx="142">
                  <c:v>1172.5</c:v>
                </c:pt>
                <c:pt idx="143">
                  <c:v>1173</c:v>
                </c:pt>
                <c:pt idx="144">
                  <c:v>1173</c:v>
                </c:pt>
                <c:pt idx="145">
                  <c:v>1236</c:v>
                </c:pt>
                <c:pt idx="146">
                  <c:v>1236</c:v>
                </c:pt>
                <c:pt idx="147">
                  <c:v>1256</c:v>
                </c:pt>
                <c:pt idx="148">
                  <c:v>1362</c:v>
                </c:pt>
                <c:pt idx="149">
                  <c:v>2130</c:v>
                </c:pt>
                <c:pt idx="150">
                  <c:v>2132</c:v>
                </c:pt>
                <c:pt idx="151">
                  <c:v>2132</c:v>
                </c:pt>
                <c:pt idx="152">
                  <c:v>2205</c:v>
                </c:pt>
                <c:pt idx="153">
                  <c:v>2951</c:v>
                </c:pt>
                <c:pt idx="154">
                  <c:v>2998.5</c:v>
                </c:pt>
                <c:pt idx="155">
                  <c:v>3087</c:v>
                </c:pt>
                <c:pt idx="156">
                  <c:v>3094</c:v>
                </c:pt>
                <c:pt idx="157">
                  <c:v>3094</c:v>
                </c:pt>
                <c:pt idx="158">
                  <c:v>3102</c:v>
                </c:pt>
                <c:pt idx="159">
                  <c:v>3113</c:v>
                </c:pt>
                <c:pt idx="160">
                  <c:v>3113</c:v>
                </c:pt>
                <c:pt idx="161">
                  <c:v>3134</c:v>
                </c:pt>
                <c:pt idx="162">
                  <c:v>3145</c:v>
                </c:pt>
                <c:pt idx="163">
                  <c:v>3308</c:v>
                </c:pt>
                <c:pt idx="164">
                  <c:v>3355</c:v>
                </c:pt>
                <c:pt idx="165">
                  <c:v>3441</c:v>
                </c:pt>
                <c:pt idx="166">
                  <c:v>3870</c:v>
                </c:pt>
                <c:pt idx="167">
                  <c:v>3893.5</c:v>
                </c:pt>
                <c:pt idx="168">
                  <c:v>3919.5</c:v>
                </c:pt>
                <c:pt idx="169">
                  <c:v>3922</c:v>
                </c:pt>
                <c:pt idx="170">
                  <c:v>3957</c:v>
                </c:pt>
                <c:pt idx="171">
                  <c:v>3957</c:v>
                </c:pt>
                <c:pt idx="172">
                  <c:v>3959</c:v>
                </c:pt>
                <c:pt idx="173">
                  <c:v>3971</c:v>
                </c:pt>
                <c:pt idx="174">
                  <c:v>4041</c:v>
                </c:pt>
                <c:pt idx="175">
                  <c:v>4041.5</c:v>
                </c:pt>
                <c:pt idx="176">
                  <c:v>4060</c:v>
                </c:pt>
                <c:pt idx="177">
                  <c:v>4151</c:v>
                </c:pt>
                <c:pt idx="178">
                  <c:v>4156.5</c:v>
                </c:pt>
                <c:pt idx="179">
                  <c:v>4219</c:v>
                </c:pt>
                <c:pt idx="180">
                  <c:v>4256.5</c:v>
                </c:pt>
                <c:pt idx="181">
                  <c:v>4257</c:v>
                </c:pt>
                <c:pt idx="182">
                  <c:v>4257</c:v>
                </c:pt>
                <c:pt idx="183">
                  <c:v>4262</c:v>
                </c:pt>
                <c:pt idx="184">
                  <c:v>4264.5</c:v>
                </c:pt>
                <c:pt idx="185">
                  <c:v>4397.5</c:v>
                </c:pt>
                <c:pt idx="186">
                  <c:v>4929</c:v>
                </c:pt>
                <c:pt idx="187">
                  <c:v>5005.5</c:v>
                </c:pt>
                <c:pt idx="188">
                  <c:v>5046</c:v>
                </c:pt>
                <c:pt idx="189">
                  <c:v>5166.5</c:v>
                </c:pt>
                <c:pt idx="190">
                  <c:v>5190</c:v>
                </c:pt>
                <c:pt idx="191">
                  <c:v>5255</c:v>
                </c:pt>
                <c:pt idx="192">
                  <c:v>5998</c:v>
                </c:pt>
                <c:pt idx="193">
                  <c:v>6052</c:v>
                </c:pt>
                <c:pt idx="194">
                  <c:v>6071.5</c:v>
                </c:pt>
                <c:pt idx="195">
                  <c:v>6082</c:v>
                </c:pt>
                <c:pt idx="196">
                  <c:v>6082.5</c:v>
                </c:pt>
                <c:pt idx="197">
                  <c:v>6083</c:v>
                </c:pt>
                <c:pt idx="198">
                  <c:v>6109</c:v>
                </c:pt>
                <c:pt idx="199">
                  <c:v>6110.5</c:v>
                </c:pt>
                <c:pt idx="200">
                  <c:v>6111</c:v>
                </c:pt>
                <c:pt idx="201">
                  <c:v>6187</c:v>
                </c:pt>
                <c:pt idx="202">
                  <c:v>6659</c:v>
                </c:pt>
                <c:pt idx="203">
                  <c:v>6694</c:v>
                </c:pt>
                <c:pt idx="204">
                  <c:v>6721.5</c:v>
                </c:pt>
                <c:pt idx="205">
                  <c:v>6771</c:v>
                </c:pt>
                <c:pt idx="206">
                  <c:v>6885</c:v>
                </c:pt>
                <c:pt idx="207">
                  <c:v>6890.5</c:v>
                </c:pt>
                <c:pt idx="208">
                  <c:v>6927.5</c:v>
                </c:pt>
                <c:pt idx="209">
                  <c:v>6928</c:v>
                </c:pt>
                <c:pt idx="210">
                  <c:v>6996</c:v>
                </c:pt>
                <c:pt idx="211">
                  <c:v>7076</c:v>
                </c:pt>
                <c:pt idx="212">
                  <c:v>7767.5</c:v>
                </c:pt>
                <c:pt idx="213">
                  <c:v>7787</c:v>
                </c:pt>
                <c:pt idx="214">
                  <c:v>7972.5</c:v>
                </c:pt>
                <c:pt idx="215">
                  <c:v>8610.5</c:v>
                </c:pt>
                <c:pt idx="216">
                  <c:v>8731.5</c:v>
                </c:pt>
                <c:pt idx="217">
                  <c:v>8738</c:v>
                </c:pt>
                <c:pt idx="218">
                  <c:v>8738.5</c:v>
                </c:pt>
                <c:pt idx="219">
                  <c:v>8823.5</c:v>
                </c:pt>
                <c:pt idx="220">
                  <c:v>8837.5</c:v>
                </c:pt>
                <c:pt idx="221">
                  <c:v>8855</c:v>
                </c:pt>
                <c:pt idx="222">
                  <c:v>8855.5</c:v>
                </c:pt>
                <c:pt idx="223">
                  <c:v>9607</c:v>
                </c:pt>
                <c:pt idx="224">
                  <c:v>9680</c:v>
                </c:pt>
                <c:pt idx="225">
                  <c:v>9711.5</c:v>
                </c:pt>
                <c:pt idx="226">
                  <c:v>9727.5</c:v>
                </c:pt>
                <c:pt idx="227">
                  <c:v>9727.5</c:v>
                </c:pt>
                <c:pt idx="228">
                  <c:v>9783</c:v>
                </c:pt>
                <c:pt idx="229">
                  <c:v>9786</c:v>
                </c:pt>
                <c:pt idx="230">
                  <c:v>9786.5</c:v>
                </c:pt>
                <c:pt idx="231">
                  <c:v>9873.5</c:v>
                </c:pt>
                <c:pt idx="232">
                  <c:v>9873.5</c:v>
                </c:pt>
                <c:pt idx="233">
                  <c:v>9907.5</c:v>
                </c:pt>
                <c:pt idx="234">
                  <c:v>10495</c:v>
                </c:pt>
                <c:pt idx="235">
                  <c:v>10567</c:v>
                </c:pt>
                <c:pt idx="236">
                  <c:v>10600</c:v>
                </c:pt>
                <c:pt idx="237">
                  <c:v>10600.5</c:v>
                </c:pt>
                <c:pt idx="238">
                  <c:v>10893.5</c:v>
                </c:pt>
                <c:pt idx="239">
                  <c:v>11614</c:v>
                </c:pt>
                <c:pt idx="240">
                  <c:v>11614</c:v>
                </c:pt>
                <c:pt idx="241">
                  <c:v>11614.5</c:v>
                </c:pt>
                <c:pt idx="242">
                  <c:v>11614.5</c:v>
                </c:pt>
                <c:pt idx="243">
                  <c:v>11623.5</c:v>
                </c:pt>
                <c:pt idx="244">
                  <c:v>11629</c:v>
                </c:pt>
                <c:pt idx="245">
                  <c:v>11650</c:v>
                </c:pt>
                <c:pt idx="246">
                  <c:v>11653</c:v>
                </c:pt>
                <c:pt idx="247">
                  <c:v>11653</c:v>
                </c:pt>
                <c:pt idx="248">
                  <c:v>11683</c:v>
                </c:pt>
                <c:pt idx="249">
                  <c:v>11683.5</c:v>
                </c:pt>
                <c:pt idx="250">
                  <c:v>11695</c:v>
                </c:pt>
                <c:pt idx="251">
                  <c:v>11695</c:v>
                </c:pt>
                <c:pt idx="252">
                  <c:v>11714.5</c:v>
                </c:pt>
                <c:pt idx="253">
                  <c:v>11715</c:v>
                </c:pt>
                <c:pt idx="254">
                  <c:v>11717</c:v>
                </c:pt>
                <c:pt idx="255">
                  <c:v>11717.5</c:v>
                </c:pt>
                <c:pt idx="256">
                  <c:v>11739</c:v>
                </c:pt>
                <c:pt idx="257">
                  <c:v>11739</c:v>
                </c:pt>
                <c:pt idx="258">
                  <c:v>12430</c:v>
                </c:pt>
                <c:pt idx="259">
                  <c:v>12461</c:v>
                </c:pt>
                <c:pt idx="260">
                  <c:v>12467</c:v>
                </c:pt>
                <c:pt idx="261">
                  <c:v>12521</c:v>
                </c:pt>
                <c:pt idx="262">
                  <c:v>12550.5</c:v>
                </c:pt>
                <c:pt idx="263">
                  <c:v>12577.5</c:v>
                </c:pt>
                <c:pt idx="264">
                  <c:v>12596.5</c:v>
                </c:pt>
                <c:pt idx="265">
                  <c:v>12597</c:v>
                </c:pt>
                <c:pt idx="266">
                  <c:v>12616</c:v>
                </c:pt>
                <c:pt idx="267">
                  <c:v>12698</c:v>
                </c:pt>
                <c:pt idx="268">
                  <c:v>13376.5</c:v>
                </c:pt>
                <c:pt idx="269">
                  <c:v>13377</c:v>
                </c:pt>
                <c:pt idx="270">
                  <c:v>13417</c:v>
                </c:pt>
                <c:pt idx="271">
                  <c:v>13550</c:v>
                </c:pt>
                <c:pt idx="272">
                  <c:v>13664</c:v>
                </c:pt>
                <c:pt idx="273">
                  <c:v>13697.5</c:v>
                </c:pt>
                <c:pt idx="274">
                  <c:v>14343</c:v>
                </c:pt>
                <c:pt idx="275">
                  <c:v>14343</c:v>
                </c:pt>
                <c:pt idx="276">
                  <c:v>14424</c:v>
                </c:pt>
                <c:pt idx="277">
                  <c:v>14429</c:v>
                </c:pt>
                <c:pt idx="278">
                  <c:v>14551</c:v>
                </c:pt>
                <c:pt idx="279">
                  <c:v>14608</c:v>
                </c:pt>
                <c:pt idx="280">
                  <c:v>14608</c:v>
                </c:pt>
                <c:pt idx="281">
                  <c:v>14684</c:v>
                </c:pt>
                <c:pt idx="282">
                  <c:v>15247.5</c:v>
                </c:pt>
                <c:pt idx="283">
                  <c:v>15247.5</c:v>
                </c:pt>
                <c:pt idx="284">
                  <c:v>15431</c:v>
                </c:pt>
                <c:pt idx="285">
                  <c:v>15438.5</c:v>
                </c:pt>
                <c:pt idx="286">
                  <c:v>15443.5</c:v>
                </c:pt>
                <c:pt idx="287">
                  <c:v>15444</c:v>
                </c:pt>
                <c:pt idx="288">
                  <c:v>15474</c:v>
                </c:pt>
                <c:pt idx="289">
                  <c:v>15474</c:v>
                </c:pt>
                <c:pt idx="290">
                  <c:v>15490</c:v>
                </c:pt>
                <c:pt idx="291">
                  <c:v>15490</c:v>
                </c:pt>
                <c:pt idx="292">
                  <c:v>15571</c:v>
                </c:pt>
                <c:pt idx="293">
                  <c:v>15626</c:v>
                </c:pt>
                <c:pt idx="294">
                  <c:v>15706</c:v>
                </c:pt>
                <c:pt idx="295">
                  <c:v>15706</c:v>
                </c:pt>
                <c:pt idx="296">
                  <c:v>16224</c:v>
                </c:pt>
                <c:pt idx="297">
                  <c:v>16365</c:v>
                </c:pt>
                <c:pt idx="298">
                  <c:v>16380.5</c:v>
                </c:pt>
                <c:pt idx="299">
                  <c:v>16542</c:v>
                </c:pt>
                <c:pt idx="300">
                  <c:v>17158</c:v>
                </c:pt>
                <c:pt idx="301">
                  <c:v>17369</c:v>
                </c:pt>
                <c:pt idx="302">
                  <c:v>18039</c:v>
                </c:pt>
                <c:pt idx="303">
                  <c:v>18131</c:v>
                </c:pt>
                <c:pt idx="304">
                  <c:v>18386.5</c:v>
                </c:pt>
                <c:pt idx="305">
                  <c:v>18410</c:v>
                </c:pt>
                <c:pt idx="306">
                  <c:v>18420</c:v>
                </c:pt>
                <c:pt idx="307">
                  <c:v>18430</c:v>
                </c:pt>
                <c:pt idx="308">
                  <c:v>19193</c:v>
                </c:pt>
                <c:pt idx="309">
                  <c:v>19453</c:v>
                </c:pt>
                <c:pt idx="310">
                  <c:v>20059</c:v>
                </c:pt>
                <c:pt idx="311">
                  <c:v>20218</c:v>
                </c:pt>
                <c:pt idx="312">
                  <c:v>20394.5</c:v>
                </c:pt>
              </c:numCache>
            </c:numRef>
          </c:xVal>
          <c:yVal>
            <c:numRef>
              <c:f>'Active 1'!$H$21:$H$400</c:f>
              <c:numCache>
                <c:formatCode>General</c:formatCode>
                <c:ptCount val="3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C5-4074-8AAA-362895AD6E4D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1'!$F$21:$F$258</c:f>
              <c:numCache>
                <c:formatCode>General</c:formatCode>
                <c:ptCount val="238"/>
                <c:pt idx="0">
                  <c:v>-43374</c:v>
                </c:pt>
                <c:pt idx="1">
                  <c:v>-43374</c:v>
                </c:pt>
                <c:pt idx="2">
                  <c:v>-41845</c:v>
                </c:pt>
                <c:pt idx="3">
                  <c:v>-40822</c:v>
                </c:pt>
                <c:pt idx="4">
                  <c:v>-37968</c:v>
                </c:pt>
                <c:pt idx="5">
                  <c:v>-37934</c:v>
                </c:pt>
                <c:pt idx="6">
                  <c:v>-37201</c:v>
                </c:pt>
                <c:pt idx="7">
                  <c:v>-37073</c:v>
                </c:pt>
                <c:pt idx="8">
                  <c:v>-37000</c:v>
                </c:pt>
                <c:pt idx="9">
                  <c:v>-36987</c:v>
                </c:pt>
                <c:pt idx="10">
                  <c:v>-36979</c:v>
                </c:pt>
                <c:pt idx="11">
                  <c:v>-36963.5</c:v>
                </c:pt>
                <c:pt idx="12">
                  <c:v>-36898.5</c:v>
                </c:pt>
                <c:pt idx="13">
                  <c:v>-36862</c:v>
                </c:pt>
                <c:pt idx="14">
                  <c:v>-36860</c:v>
                </c:pt>
                <c:pt idx="15">
                  <c:v>-36854.5</c:v>
                </c:pt>
                <c:pt idx="16">
                  <c:v>-36854</c:v>
                </c:pt>
                <c:pt idx="17">
                  <c:v>-36823</c:v>
                </c:pt>
                <c:pt idx="18">
                  <c:v>-36787</c:v>
                </c:pt>
                <c:pt idx="19">
                  <c:v>-36786.5</c:v>
                </c:pt>
                <c:pt idx="20">
                  <c:v>-36768</c:v>
                </c:pt>
                <c:pt idx="21">
                  <c:v>-36758</c:v>
                </c:pt>
                <c:pt idx="22">
                  <c:v>-36682.5</c:v>
                </c:pt>
                <c:pt idx="23">
                  <c:v>-36679.5</c:v>
                </c:pt>
                <c:pt idx="24">
                  <c:v>-36079</c:v>
                </c:pt>
                <c:pt idx="25">
                  <c:v>-35119</c:v>
                </c:pt>
                <c:pt idx="26">
                  <c:v>-35067</c:v>
                </c:pt>
                <c:pt idx="27">
                  <c:v>-34825</c:v>
                </c:pt>
                <c:pt idx="28">
                  <c:v>-34081</c:v>
                </c:pt>
                <c:pt idx="29">
                  <c:v>-33844</c:v>
                </c:pt>
                <c:pt idx="30">
                  <c:v>-30982</c:v>
                </c:pt>
                <c:pt idx="31">
                  <c:v>-30358</c:v>
                </c:pt>
                <c:pt idx="32">
                  <c:v>-30358</c:v>
                </c:pt>
                <c:pt idx="33">
                  <c:v>-29980</c:v>
                </c:pt>
                <c:pt idx="34">
                  <c:v>-29980</c:v>
                </c:pt>
                <c:pt idx="35">
                  <c:v>-29291</c:v>
                </c:pt>
                <c:pt idx="36">
                  <c:v>-29127</c:v>
                </c:pt>
                <c:pt idx="37">
                  <c:v>-29054</c:v>
                </c:pt>
                <c:pt idx="38">
                  <c:v>-28913</c:v>
                </c:pt>
                <c:pt idx="39">
                  <c:v>-28287</c:v>
                </c:pt>
                <c:pt idx="40">
                  <c:v>-28130.5</c:v>
                </c:pt>
                <c:pt idx="41">
                  <c:v>-25198</c:v>
                </c:pt>
                <c:pt idx="42">
                  <c:v>-24814</c:v>
                </c:pt>
                <c:pt idx="43">
                  <c:v>-21741</c:v>
                </c:pt>
                <c:pt idx="44">
                  <c:v>-18866</c:v>
                </c:pt>
                <c:pt idx="45">
                  <c:v>-16017</c:v>
                </c:pt>
                <c:pt idx="46">
                  <c:v>-15117</c:v>
                </c:pt>
                <c:pt idx="47">
                  <c:v>-14966</c:v>
                </c:pt>
                <c:pt idx="48">
                  <c:v>-13894</c:v>
                </c:pt>
                <c:pt idx="49">
                  <c:v>-13813</c:v>
                </c:pt>
                <c:pt idx="50">
                  <c:v>-13808</c:v>
                </c:pt>
                <c:pt idx="51">
                  <c:v>-12099</c:v>
                </c:pt>
                <c:pt idx="52">
                  <c:v>-11937</c:v>
                </c:pt>
                <c:pt idx="53">
                  <c:v>-11924</c:v>
                </c:pt>
                <c:pt idx="54">
                  <c:v>-11879.5</c:v>
                </c:pt>
                <c:pt idx="55">
                  <c:v>-11854</c:v>
                </c:pt>
                <c:pt idx="56">
                  <c:v>-11404.5</c:v>
                </c:pt>
                <c:pt idx="57">
                  <c:v>-11313.5</c:v>
                </c:pt>
                <c:pt idx="58">
                  <c:v>-11279.5</c:v>
                </c:pt>
                <c:pt idx="59">
                  <c:v>-11251</c:v>
                </c:pt>
                <c:pt idx="60">
                  <c:v>-11245.5</c:v>
                </c:pt>
                <c:pt idx="61">
                  <c:v>-10483.5</c:v>
                </c:pt>
                <c:pt idx="62">
                  <c:v>-10475.5</c:v>
                </c:pt>
                <c:pt idx="63">
                  <c:v>-10468</c:v>
                </c:pt>
                <c:pt idx="64">
                  <c:v>-10171</c:v>
                </c:pt>
                <c:pt idx="65">
                  <c:v>-10171</c:v>
                </c:pt>
                <c:pt idx="66">
                  <c:v>-10171</c:v>
                </c:pt>
                <c:pt idx="67">
                  <c:v>-10168.5</c:v>
                </c:pt>
                <c:pt idx="68">
                  <c:v>-10168.5</c:v>
                </c:pt>
                <c:pt idx="69">
                  <c:v>-10168.5</c:v>
                </c:pt>
                <c:pt idx="70">
                  <c:v>-10168</c:v>
                </c:pt>
                <c:pt idx="71">
                  <c:v>-10168</c:v>
                </c:pt>
                <c:pt idx="72">
                  <c:v>-10111</c:v>
                </c:pt>
                <c:pt idx="73">
                  <c:v>-10111</c:v>
                </c:pt>
                <c:pt idx="74">
                  <c:v>-10111</c:v>
                </c:pt>
                <c:pt idx="75">
                  <c:v>-10110.5</c:v>
                </c:pt>
                <c:pt idx="76">
                  <c:v>-10110.5</c:v>
                </c:pt>
                <c:pt idx="77">
                  <c:v>-10110.5</c:v>
                </c:pt>
                <c:pt idx="78">
                  <c:v>-10056</c:v>
                </c:pt>
                <c:pt idx="79">
                  <c:v>-9568</c:v>
                </c:pt>
                <c:pt idx="80">
                  <c:v>-9568</c:v>
                </c:pt>
                <c:pt idx="81">
                  <c:v>-9568</c:v>
                </c:pt>
                <c:pt idx="82">
                  <c:v>-9409</c:v>
                </c:pt>
                <c:pt idx="83">
                  <c:v>-9409</c:v>
                </c:pt>
                <c:pt idx="84">
                  <c:v>-9409</c:v>
                </c:pt>
                <c:pt idx="85">
                  <c:v>-8431</c:v>
                </c:pt>
                <c:pt idx="86">
                  <c:v>-8431</c:v>
                </c:pt>
                <c:pt idx="87">
                  <c:v>-8402</c:v>
                </c:pt>
                <c:pt idx="88">
                  <c:v>-8162</c:v>
                </c:pt>
                <c:pt idx="89">
                  <c:v>-8162</c:v>
                </c:pt>
                <c:pt idx="90">
                  <c:v>-7470.5</c:v>
                </c:pt>
                <c:pt idx="91">
                  <c:v>-7470.5</c:v>
                </c:pt>
                <c:pt idx="92">
                  <c:v>-7470.5</c:v>
                </c:pt>
                <c:pt idx="93">
                  <c:v>-5327</c:v>
                </c:pt>
                <c:pt idx="94">
                  <c:v>-5324.5</c:v>
                </c:pt>
                <c:pt idx="95">
                  <c:v>-4648</c:v>
                </c:pt>
                <c:pt idx="96">
                  <c:v>-4647.5</c:v>
                </c:pt>
                <c:pt idx="97">
                  <c:v>-4437</c:v>
                </c:pt>
                <c:pt idx="98">
                  <c:v>-4403.5</c:v>
                </c:pt>
                <c:pt idx="99">
                  <c:v>-4403.5</c:v>
                </c:pt>
                <c:pt idx="100">
                  <c:v>-4401</c:v>
                </c:pt>
                <c:pt idx="101">
                  <c:v>-4401</c:v>
                </c:pt>
                <c:pt idx="102">
                  <c:v>-3654</c:v>
                </c:pt>
                <c:pt idx="103">
                  <c:v>-3487.5</c:v>
                </c:pt>
                <c:pt idx="104">
                  <c:v>-3477.5</c:v>
                </c:pt>
                <c:pt idx="105">
                  <c:v>-2342</c:v>
                </c:pt>
                <c:pt idx="106">
                  <c:v>-1833</c:v>
                </c:pt>
                <c:pt idx="107">
                  <c:v>-1833</c:v>
                </c:pt>
                <c:pt idx="108">
                  <c:v>-1592</c:v>
                </c:pt>
                <c:pt idx="109">
                  <c:v>-1592</c:v>
                </c:pt>
                <c:pt idx="110">
                  <c:v>-1562</c:v>
                </c:pt>
                <c:pt idx="111">
                  <c:v>-1536</c:v>
                </c:pt>
                <c:pt idx="112">
                  <c:v>-1536</c:v>
                </c:pt>
                <c:pt idx="113">
                  <c:v>-1536</c:v>
                </c:pt>
                <c:pt idx="114">
                  <c:v>-1408</c:v>
                </c:pt>
                <c:pt idx="115">
                  <c:v>-800</c:v>
                </c:pt>
                <c:pt idx="116">
                  <c:v>-469</c:v>
                </c:pt>
                <c:pt idx="117">
                  <c:v>0</c:v>
                </c:pt>
                <c:pt idx="118">
                  <c:v>10</c:v>
                </c:pt>
                <c:pt idx="119">
                  <c:v>10</c:v>
                </c:pt>
                <c:pt idx="120">
                  <c:v>44</c:v>
                </c:pt>
                <c:pt idx="121">
                  <c:v>44</c:v>
                </c:pt>
                <c:pt idx="122">
                  <c:v>123.5</c:v>
                </c:pt>
                <c:pt idx="123">
                  <c:v>124</c:v>
                </c:pt>
                <c:pt idx="124">
                  <c:v>132.5</c:v>
                </c:pt>
                <c:pt idx="125">
                  <c:v>132.5</c:v>
                </c:pt>
                <c:pt idx="126">
                  <c:v>204.5</c:v>
                </c:pt>
                <c:pt idx="127">
                  <c:v>222.5</c:v>
                </c:pt>
                <c:pt idx="128">
                  <c:v>229.5</c:v>
                </c:pt>
                <c:pt idx="129">
                  <c:v>230</c:v>
                </c:pt>
                <c:pt idx="130">
                  <c:v>307.5</c:v>
                </c:pt>
                <c:pt idx="131">
                  <c:v>308</c:v>
                </c:pt>
                <c:pt idx="132">
                  <c:v>338</c:v>
                </c:pt>
                <c:pt idx="133">
                  <c:v>338</c:v>
                </c:pt>
                <c:pt idx="134">
                  <c:v>1037</c:v>
                </c:pt>
                <c:pt idx="135">
                  <c:v>1050</c:v>
                </c:pt>
                <c:pt idx="136">
                  <c:v>1089</c:v>
                </c:pt>
                <c:pt idx="137">
                  <c:v>1107</c:v>
                </c:pt>
                <c:pt idx="138">
                  <c:v>1115.5</c:v>
                </c:pt>
                <c:pt idx="139">
                  <c:v>1151.5</c:v>
                </c:pt>
                <c:pt idx="140">
                  <c:v>1152</c:v>
                </c:pt>
                <c:pt idx="141">
                  <c:v>1172.5</c:v>
                </c:pt>
                <c:pt idx="142">
                  <c:v>1172.5</c:v>
                </c:pt>
                <c:pt idx="143">
                  <c:v>1173</c:v>
                </c:pt>
                <c:pt idx="144">
                  <c:v>1173</c:v>
                </c:pt>
                <c:pt idx="145">
                  <c:v>1236</c:v>
                </c:pt>
                <c:pt idx="146">
                  <c:v>1236</c:v>
                </c:pt>
                <c:pt idx="147">
                  <c:v>1256</c:v>
                </c:pt>
                <c:pt idx="148">
                  <c:v>1362</c:v>
                </c:pt>
                <c:pt idx="149">
                  <c:v>2130</c:v>
                </c:pt>
                <c:pt idx="150">
                  <c:v>2132</c:v>
                </c:pt>
                <c:pt idx="151">
                  <c:v>2132</c:v>
                </c:pt>
                <c:pt idx="152">
                  <c:v>2205</c:v>
                </c:pt>
                <c:pt idx="153">
                  <c:v>2951</c:v>
                </c:pt>
                <c:pt idx="154">
                  <c:v>2998.5</c:v>
                </c:pt>
                <c:pt idx="155">
                  <c:v>3087</c:v>
                </c:pt>
                <c:pt idx="156">
                  <c:v>3094</c:v>
                </c:pt>
                <c:pt idx="157">
                  <c:v>3094</c:v>
                </c:pt>
                <c:pt idx="158">
                  <c:v>3102</c:v>
                </c:pt>
                <c:pt idx="159">
                  <c:v>3113</c:v>
                </c:pt>
                <c:pt idx="160">
                  <c:v>3113</c:v>
                </c:pt>
                <c:pt idx="161">
                  <c:v>3134</c:v>
                </c:pt>
                <c:pt idx="162">
                  <c:v>3145</c:v>
                </c:pt>
                <c:pt idx="163">
                  <c:v>3308</c:v>
                </c:pt>
                <c:pt idx="164">
                  <c:v>3355</c:v>
                </c:pt>
                <c:pt idx="165">
                  <c:v>3441</c:v>
                </c:pt>
                <c:pt idx="166">
                  <c:v>3870</c:v>
                </c:pt>
                <c:pt idx="167">
                  <c:v>3893.5</c:v>
                </c:pt>
                <c:pt idx="168">
                  <c:v>3919.5</c:v>
                </c:pt>
                <c:pt idx="169">
                  <c:v>3922</c:v>
                </c:pt>
                <c:pt idx="170">
                  <c:v>3957</c:v>
                </c:pt>
                <c:pt idx="171">
                  <c:v>3957</c:v>
                </c:pt>
                <c:pt idx="172">
                  <c:v>3959</c:v>
                </c:pt>
                <c:pt idx="173">
                  <c:v>3971</c:v>
                </c:pt>
                <c:pt idx="174">
                  <c:v>4041</c:v>
                </c:pt>
                <c:pt idx="175">
                  <c:v>4041.5</c:v>
                </c:pt>
                <c:pt idx="176">
                  <c:v>4060</c:v>
                </c:pt>
                <c:pt idx="177">
                  <c:v>4151</c:v>
                </c:pt>
                <c:pt idx="178">
                  <c:v>4156.5</c:v>
                </c:pt>
                <c:pt idx="179">
                  <c:v>4219</c:v>
                </c:pt>
                <c:pt idx="180">
                  <c:v>4256.5</c:v>
                </c:pt>
                <c:pt idx="181">
                  <c:v>4257</c:v>
                </c:pt>
                <c:pt idx="182">
                  <c:v>4257</c:v>
                </c:pt>
                <c:pt idx="183">
                  <c:v>4262</c:v>
                </c:pt>
                <c:pt idx="184">
                  <c:v>4264.5</c:v>
                </c:pt>
                <c:pt idx="185">
                  <c:v>4397.5</c:v>
                </c:pt>
                <c:pt idx="186">
                  <c:v>4929</c:v>
                </c:pt>
                <c:pt idx="187">
                  <c:v>5005.5</c:v>
                </c:pt>
                <c:pt idx="188">
                  <c:v>5046</c:v>
                </c:pt>
                <c:pt idx="189">
                  <c:v>5166.5</c:v>
                </c:pt>
                <c:pt idx="190">
                  <c:v>5190</c:v>
                </c:pt>
                <c:pt idx="191">
                  <c:v>5255</c:v>
                </c:pt>
                <c:pt idx="192">
                  <c:v>5998</c:v>
                </c:pt>
                <c:pt idx="193">
                  <c:v>6052</c:v>
                </c:pt>
                <c:pt idx="194">
                  <c:v>6071.5</c:v>
                </c:pt>
                <c:pt idx="195">
                  <c:v>6082</c:v>
                </c:pt>
                <c:pt idx="196">
                  <c:v>6082.5</c:v>
                </c:pt>
                <c:pt idx="197">
                  <c:v>6083</c:v>
                </c:pt>
                <c:pt idx="198">
                  <c:v>6109</c:v>
                </c:pt>
                <c:pt idx="199">
                  <c:v>6110.5</c:v>
                </c:pt>
                <c:pt idx="200">
                  <c:v>6111</c:v>
                </c:pt>
                <c:pt idx="201">
                  <c:v>6187</c:v>
                </c:pt>
                <c:pt idx="202">
                  <c:v>6659</c:v>
                </c:pt>
                <c:pt idx="203">
                  <c:v>6694</c:v>
                </c:pt>
                <c:pt idx="204">
                  <c:v>6721.5</c:v>
                </c:pt>
                <c:pt idx="205">
                  <c:v>6771</c:v>
                </c:pt>
                <c:pt idx="206">
                  <c:v>6885</c:v>
                </c:pt>
                <c:pt idx="207">
                  <c:v>6890.5</c:v>
                </c:pt>
                <c:pt idx="208">
                  <c:v>6927.5</c:v>
                </c:pt>
                <c:pt idx="209">
                  <c:v>6928</c:v>
                </c:pt>
                <c:pt idx="210">
                  <c:v>6996</c:v>
                </c:pt>
                <c:pt idx="211">
                  <c:v>7076</c:v>
                </c:pt>
                <c:pt idx="212">
                  <c:v>7767.5</c:v>
                </c:pt>
                <c:pt idx="213">
                  <c:v>7787</c:v>
                </c:pt>
                <c:pt idx="214">
                  <c:v>7972.5</c:v>
                </c:pt>
                <c:pt idx="215">
                  <c:v>8610.5</c:v>
                </c:pt>
                <c:pt idx="216">
                  <c:v>8731.5</c:v>
                </c:pt>
                <c:pt idx="217">
                  <c:v>8738</c:v>
                </c:pt>
                <c:pt idx="218">
                  <c:v>8738.5</c:v>
                </c:pt>
                <c:pt idx="219">
                  <c:v>8823.5</c:v>
                </c:pt>
                <c:pt idx="220">
                  <c:v>8837.5</c:v>
                </c:pt>
                <c:pt idx="221">
                  <c:v>8855</c:v>
                </c:pt>
                <c:pt idx="222">
                  <c:v>8855.5</c:v>
                </c:pt>
                <c:pt idx="223">
                  <c:v>9607</c:v>
                </c:pt>
                <c:pt idx="224">
                  <c:v>9680</c:v>
                </c:pt>
                <c:pt idx="225">
                  <c:v>9711.5</c:v>
                </c:pt>
                <c:pt idx="226">
                  <c:v>9727.5</c:v>
                </c:pt>
                <c:pt idx="227">
                  <c:v>9727.5</c:v>
                </c:pt>
                <c:pt idx="228">
                  <c:v>9783</c:v>
                </c:pt>
                <c:pt idx="229">
                  <c:v>9786</c:v>
                </c:pt>
                <c:pt idx="230">
                  <c:v>9786.5</c:v>
                </c:pt>
                <c:pt idx="231">
                  <c:v>9873.5</c:v>
                </c:pt>
                <c:pt idx="232">
                  <c:v>9873.5</c:v>
                </c:pt>
                <c:pt idx="233">
                  <c:v>9907.5</c:v>
                </c:pt>
                <c:pt idx="234">
                  <c:v>10495</c:v>
                </c:pt>
                <c:pt idx="235">
                  <c:v>10567</c:v>
                </c:pt>
                <c:pt idx="236">
                  <c:v>10600</c:v>
                </c:pt>
                <c:pt idx="237">
                  <c:v>10600.5</c:v>
                </c:pt>
              </c:numCache>
            </c:numRef>
          </c:xVal>
          <c:yVal>
            <c:numRef>
              <c:f>'Active 1'!$I$21:$I$258</c:f>
              <c:numCache>
                <c:formatCode>General</c:formatCode>
                <c:ptCount val="238"/>
                <c:pt idx="61">
                  <c:v>-5.5666500047664158E-3</c:v>
                </c:pt>
                <c:pt idx="94">
                  <c:v>-1.2372550001600757E-2</c:v>
                </c:pt>
                <c:pt idx="104">
                  <c:v>2.872749995731283E-3</c:v>
                </c:pt>
                <c:pt idx="106">
                  <c:v>1.3413299995590933E-2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C5-4074-8AAA-362895AD6E4D}"/>
            </c:ext>
          </c:extLst>
        </c:ser>
        <c:ser>
          <c:idx val="2"/>
          <c:order val="2"/>
          <c:tx>
            <c:strRef>
              <c:f>'Active 1'!$J$20:$J$20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xVal>
            <c:numRef>
              <c:f>'Active 1'!$F$21:$F$258</c:f>
              <c:numCache>
                <c:formatCode>General</c:formatCode>
                <c:ptCount val="238"/>
                <c:pt idx="0">
                  <c:v>-43374</c:v>
                </c:pt>
                <c:pt idx="1">
                  <c:v>-43374</c:v>
                </c:pt>
                <c:pt idx="2">
                  <c:v>-41845</c:v>
                </c:pt>
                <c:pt idx="3">
                  <c:v>-40822</c:v>
                </c:pt>
                <c:pt idx="4">
                  <c:v>-37968</c:v>
                </c:pt>
                <c:pt idx="5">
                  <c:v>-37934</c:v>
                </c:pt>
                <c:pt idx="6">
                  <c:v>-37201</c:v>
                </c:pt>
                <c:pt idx="7">
                  <c:v>-37073</c:v>
                </c:pt>
                <c:pt idx="8">
                  <c:v>-37000</c:v>
                </c:pt>
                <c:pt idx="9">
                  <c:v>-36987</c:v>
                </c:pt>
                <c:pt idx="10">
                  <c:v>-36979</c:v>
                </c:pt>
                <c:pt idx="11">
                  <c:v>-36963.5</c:v>
                </c:pt>
                <c:pt idx="12">
                  <c:v>-36898.5</c:v>
                </c:pt>
                <c:pt idx="13">
                  <c:v>-36862</c:v>
                </c:pt>
                <c:pt idx="14">
                  <c:v>-36860</c:v>
                </c:pt>
                <c:pt idx="15">
                  <c:v>-36854.5</c:v>
                </c:pt>
                <c:pt idx="16">
                  <c:v>-36854</c:v>
                </c:pt>
                <c:pt idx="17">
                  <c:v>-36823</c:v>
                </c:pt>
                <c:pt idx="18">
                  <c:v>-36787</c:v>
                </c:pt>
                <c:pt idx="19">
                  <c:v>-36786.5</c:v>
                </c:pt>
                <c:pt idx="20">
                  <c:v>-36768</c:v>
                </c:pt>
                <c:pt idx="21">
                  <c:v>-36758</c:v>
                </c:pt>
                <c:pt idx="22">
                  <c:v>-36682.5</c:v>
                </c:pt>
                <c:pt idx="23">
                  <c:v>-36679.5</c:v>
                </c:pt>
                <c:pt idx="24">
                  <c:v>-36079</c:v>
                </c:pt>
                <c:pt idx="25">
                  <c:v>-35119</c:v>
                </c:pt>
                <c:pt idx="26">
                  <c:v>-35067</c:v>
                </c:pt>
                <c:pt idx="27">
                  <c:v>-34825</c:v>
                </c:pt>
                <c:pt idx="28">
                  <c:v>-34081</c:v>
                </c:pt>
                <c:pt idx="29">
                  <c:v>-33844</c:v>
                </c:pt>
                <c:pt idx="30">
                  <c:v>-30982</c:v>
                </c:pt>
                <c:pt idx="31">
                  <c:v>-30358</c:v>
                </c:pt>
                <c:pt idx="32">
                  <c:v>-30358</c:v>
                </c:pt>
                <c:pt idx="33">
                  <c:v>-29980</c:v>
                </c:pt>
                <c:pt idx="34">
                  <c:v>-29980</c:v>
                </c:pt>
                <c:pt idx="35">
                  <c:v>-29291</c:v>
                </c:pt>
                <c:pt idx="36">
                  <c:v>-29127</c:v>
                </c:pt>
                <c:pt idx="37">
                  <c:v>-29054</c:v>
                </c:pt>
                <c:pt idx="38">
                  <c:v>-28913</c:v>
                </c:pt>
                <c:pt idx="39">
                  <c:v>-28287</c:v>
                </c:pt>
                <c:pt idx="40">
                  <c:v>-28130.5</c:v>
                </c:pt>
                <c:pt idx="41">
                  <c:v>-25198</c:v>
                </c:pt>
                <c:pt idx="42">
                  <c:v>-24814</c:v>
                </c:pt>
                <c:pt idx="43">
                  <c:v>-21741</c:v>
                </c:pt>
                <c:pt idx="44">
                  <c:v>-18866</c:v>
                </c:pt>
                <c:pt idx="45">
                  <c:v>-16017</c:v>
                </c:pt>
                <c:pt idx="46">
                  <c:v>-15117</c:v>
                </c:pt>
                <c:pt idx="47">
                  <c:v>-14966</c:v>
                </c:pt>
                <c:pt idx="48">
                  <c:v>-13894</c:v>
                </c:pt>
                <c:pt idx="49">
                  <c:v>-13813</c:v>
                </c:pt>
                <c:pt idx="50">
                  <c:v>-13808</c:v>
                </c:pt>
                <c:pt idx="51">
                  <c:v>-12099</c:v>
                </c:pt>
                <c:pt idx="52">
                  <c:v>-11937</c:v>
                </c:pt>
                <c:pt idx="53">
                  <c:v>-11924</c:v>
                </c:pt>
                <c:pt idx="54">
                  <c:v>-11879.5</c:v>
                </c:pt>
                <c:pt idx="55">
                  <c:v>-11854</c:v>
                </c:pt>
                <c:pt idx="56">
                  <c:v>-11404.5</c:v>
                </c:pt>
                <c:pt idx="57">
                  <c:v>-11313.5</c:v>
                </c:pt>
                <c:pt idx="58">
                  <c:v>-11279.5</c:v>
                </c:pt>
                <c:pt idx="59">
                  <c:v>-11251</c:v>
                </c:pt>
                <c:pt idx="60">
                  <c:v>-11245.5</c:v>
                </c:pt>
                <c:pt idx="61">
                  <c:v>-10483.5</c:v>
                </c:pt>
                <c:pt idx="62">
                  <c:v>-10475.5</c:v>
                </c:pt>
                <c:pt idx="63">
                  <c:v>-10468</c:v>
                </c:pt>
                <c:pt idx="64">
                  <c:v>-10171</c:v>
                </c:pt>
                <c:pt idx="65">
                  <c:v>-10171</c:v>
                </c:pt>
                <c:pt idx="66">
                  <c:v>-10171</c:v>
                </c:pt>
                <c:pt idx="67">
                  <c:v>-10168.5</c:v>
                </c:pt>
                <c:pt idx="68">
                  <c:v>-10168.5</c:v>
                </c:pt>
                <c:pt idx="69">
                  <c:v>-10168.5</c:v>
                </c:pt>
                <c:pt idx="70">
                  <c:v>-10168</c:v>
                </c:pt>
                <c:pt idx="71">
                  <c:v>-10168</c:v>
                </c:pt>
                <c:pt idx="72">
                  <c:v>-10111</c:v>
                </c:pt>
                <c:pt idx="73">
                  <c:v>-10111</c:v>
                </c:pt>
                <c:pt idx="74">
                  <c:v>-10111</c:v>
                </c:pt>
                <c:pt idx="75">
                  <c:v>-10110.5</c:v>
                </c:pt>
                <c:pt idx="76">
                  <c:v>-10110.5</c:v>
                </c:pt>
                <c:pt idx="77">
                  <c:v>-10110.5</c:v>
                </c:pt>
                <c:pt idx="78">
                  <c:v>-10056</c:v>
                </c:pt>
                <c:pt idx="79">
                  <c:v>-9568</c:v>
                </c:pt>
                <c:pt idx="80">
                  <c:v>-9568</c:v>
                </c:pt>
                <c:pt idx="81">
                  <c:v>-9568</c:v>
                </c:pt>
                <c:pt idx="82">
                  <c:v>-9409</c:v>
                </c:pt>
                <c:pt idx="83">
                  <c:v>-9409</c:v>
                </c:pt>
                <c:pt idx="84">
                  <c:v>-9409</c:v>
                </c:pt>
                <c:pt idx="85">
                  <c:v>-8431</c:v>
                </c:pt>
                <c:pt idx="86">
                  <c:v>-8431</c:v>
                </c:pt>
                <c:pt idx="87">
                  <c:v>-8402</c:v>
                </c:pt>
                <c:pt idx="88">
                  <c:v>-8162</c:v>
                </c:pt>
                <c:pt idx="89">
                  <c:v>-8162</c:v>
                </c:pt>
                <c:pt idx="90">
                  <c:v>-7470.5</c:v>
                </c:pt>
                <c:pt idx="91">
                  <c:v>-7470.5</c:v>
                </c:pt>
                <c:pt idx="92">
                  <c:v>-7470.5</c:v>
                </c:pt>
                <c:pt idx="93">
                  <c:v>-5327</c:v>
                </c:pt>
                <c:pt idx="94">
                  <c:v>-5324.5</c:v>
                </c:pt>
                <c:pt idx="95">
                  <c:v>-4648</c:v>
                </c:pt>
                <c:pt idx="96">
                  <c:v>-4647.5</c:v>
                </c:pt>
                <c:pt idx="97">
                  <c:v>-4437</c:v>
                </c:pt>
                <c:pt idx="98">
                  <c:v>-4403.5</c:v>
                </c:pt>
                <c:pt idx="99">
                  <c:v>-4403.5</c:v>
                </c:pt>
                <c:pt idx="100">
                  <c:v>-4401</c:v>
                </c:pt>
                <c:pt idx="101">
                  <c:v>-4401</c:v>
                </c:pt>
                <c:pt idx="102">
                  <c:v>-3654</c:v>
                </c:pt>
                <c:pt idx="103">
                  <c:v>-3487.5</c:v>
                </c:pt>
                <c:pt idx="104">
                  <c:v>-3477.5</c:v>
                </c:pt>
                <c:pt idx="105">
                  <c:v>-2342</c:v>
                </c:pt>
                <c:pt idx="106">
                  <c:v>-1833</c:v>
                </c:pt>
                <c:pt idx="107">
                  <c:v>-1833</c:v>
                </c:pt>
                <c:pt idx="108">
                  <c:v>-1592</c:v>
                </c:pt>
                <c:pt idx="109">
                  <c:v>-1592</c:v>
                </c:pt>
                <c:pt idx="110">
                  <c:v>-1562</c:v>
                </c:pt>
                <c:pt idx="111">
                  <c:v>-1536</c:v>
                </c:pt>
                <c:pt idx="112">
                  <c:v>-1536</c:v>
                </c:pt>
                <c:pt idx="113">
                  <c:v>-1536</c:v>
                </c:pt>
                <c:pt idx="114">
                  <c:v>-1408</c:v>
                </c:pt>
                <c:pt idx="115">
                  <c:v>-800</c:v>
                </c:pt>
                <c:pt idx="116">
                  <c:v>-469</c:v>
                </c:pt>
                <c:pt idx="117">
                  <c:v>0</c:v>
                </c:pt>
                <c:pt idx="118">
                  <c:v>10</c:v>
                </c:pt>
                <c:pt idx="119">
                  <c:v>10</c:v>
                </c:pt>
                <c:pt idx="120">
                  <c:v>44</c:v>
                </c:pt>
                <c:pt idx="121">
                  <c:v>44</c:v>
                </c:pt>
                <c:pt idx="122">
                  <c:v>123.5</c:v>
                </c:pt>
                <c:pt idx="123">
                  <c:v>124</c:v>
                </c:pt>
                <c:pt idx="124">
                  <c:v>132.5</c:v>
                </c:pt>
                <c:pt idx="125">
                  <c:v>132.5</c:v>
                </c:pt>
                <c:pt idx="126">
                  <c:v>204.5</c:v>
                </c:pt>
                <c:pt idx="127">
                  <c:v>222.5</c:v>
                </c:pt>
                <c:pt idx="128">
                  <c:v>229.5</c:v>
                </c:pt>
                <c:pt idx="129">
                  <c:v>230</c:v>
                </c:pt>
                <c:pt idx="130">
                  <c:v>307.5</c:v>
                </c:pt>
                <c:pt idx="131">
                  <c:v>308</c:v>
                </c:pt>
                <c:pt idx="132">
                  <c:v>338</c:v>
                </c:pt>
                <c:pt idx="133">
                  <c:v>338</c:v>
                </c:pt>
                <c:pt idx="134">
                  <c:v>1037</c:v>
                </c:pt>
                <c:pt idx="135">
                  <c:v>1050</c:v>
                </c:pt>
                <c:pt idx="136">
                  <c:v>1089</c:v>
                </c:pt>
                <c:pt idx="137">
                  <c:v>1107</c:v>
                </c:pt>
                <c:pt idx="138">
                  <c:v>1115.5</c:v>
                </c:pt>
                <c:pt idx="139">
                  <c:v>1151.5</c:v>
                </c:pt>
                <c:pt idx="140">
                  <c:v>1152</c:v>
                </c:pt>
                <c:pt idx="141">
                  <c:v>1172.5</c:v>
                </c:pt>
                <c:pt idx="142">
                  <c:v>1172.5</c:v>
                </c:pt>
                <c:pt idx="143">
                  <c:v>1173</c:v>
                </c:pt>
                <c:pt idx="144">
                  <c:v>1173</c:v>
                </c:pt>
                <c:pt idx="145">
                  <c:v>1236</c:v>
                </c:pt>
                <c:pt idx="146">
                  <c:v>1236</c:v>
                </c:pt>
                <c:pt idx="147">
                  <c:v>1256</c:v>
                </c:pt>
                <c:pt idx="148">
                  <c:v>1362</c:v>
                </c:pt>
                <c:pt idx="149">
                  <c:v>2130</c:v>
                </c:pt>
                <c:pt idx="150">
                  <c:v>2132</c:v>
                </c:pt>
                <c:pt idx="151">
                  <c:v>2132</c:v>
                </c:pt>
                <c:pt idx="152">
                  <c:v>2205</c:v>
                </c:pt>
                <c:pt idx="153">
                  <c:v>2951</c:v>
                </c:pt>
                <c:pt idx="154">
                  <c:v>2998.5</c:v>
                </c:pt>
                <c:pt idx="155">
                  <c:v>3087</c:v>
                </c:pt>
                <c:pt idx="156">
                  <c:v>3094</c:v>
                </c:pt>
                <c:pt idx="157">
                  <c:v>3094</c:v>
                </c:pt>
                <c:pt idx="158">
                  <c:v>3102</c:v>
                </c:pt>
                <c:pt idx="159">
                  <c:v>3113</c:v>
                </c:pt>
                <c:pt idx="160">
                  <c:v>3113</c:v>
                </c:pt>
                <c:pt idx="161">
                  <c:v>3134</c:v>
                </c:pt>
                <c:pt idx="162">
                  <c:v>3145</c:v>
                </c:pt>
                <c:pt idx="163">
                  <c:v>3308</c:v>
                </c:pt>
                <c:pt idx="164">
                  <c:v>3355</c:v>
                </c:pt>
                <c:pt idx="165">
                  <c:v>3441</c:v>
                </c:pt>
                <c:pt idx="166">
                  <c:v>3870</c:v>
                </c:pt>
                <c:pt idx="167">
                  <c:v>3893.5</c:v>
                </c:pt>
                <c:pt idx="168">
                  <c:v>3919.5</c:v>
                </c:pt>
                <c:pt idx="169">
                  <c:v>3922</c:v>
                </c:pt>
                <c:pt idx="170">
                  <c:v>3957</c:v>
                </c:pt>
                <c:pt idx="171">
                  <c:v>3957</c:v>
                </c:pt>
                <c:pt idx="172">
                  <c:v>3959</c:v>
                </c:pt>
                <c:pt idx="173">
                  <c:v>3971</c:v>
                </c:pt>
                <c:pt idx="174">
                  <c:v>4041</c:v>
                </c:pt>
                <c:pt idx="175">
                  <c:v>4041.5</c:v>
                </c:pt>
                <c:pt idx="176">
                  <c:v>4060</c:v>
                </c:pt>
                <c:pt idx="177">
                  <c:v>4151</c:v>
                </c:pt>
                <c:pt idx="178">
                  <c:v>4156.5</c:v>
                </c:pt>
                <c:pt idx="179">
                  <c:v>4219</c:v>
                </c:pt>
                <c:pt idx="180">
                  <c:v>4256.5</c:v>
                </c:pt>
                <c:pt idx="181">
                  <c:v>4257</c:v>
                </c:pt>
                <c:pt idx="182">
                  <c:v>4257</c:v>
                </c:pt>
                <c:pt idx="183">
                  <c:v>4262</c:v>
                </c:pt>
                <c:pt idx="184">
                  <c:v>4264.5</c:v>
                </c:pt>
                <c:pt idx="185">
                  <c:v>4397.5</c:v>
                </c:pt>
                <c:pt idx="186">
                  <c:v>4929</c:v>
                </c:pt>
                <c:pt idx="187">
                  <c:v>5005.5</c:v>
                </c:pt>
                <c:pt idx="188">
                  <c:v>5046</c:v>
                </c:pt>
                <c:pt idx="189">
                  <c:v>5166.5</c:v>
                </c:pt>
                <c:pt idx="190">
                  <c:v>5190</c:v>
                </c:pt>
                <c:pt idx="191">
                  <c:v>5255</c:v>
                </c:pt>
                <c:pt idx="192">
                  <c:v>5998</c:v>
                </c:pt>
                <c:pt idx="193">
                  <c:v>6052</c:v>
                </c:pt>
                <c:pt idx="194">
                  <c:v>6071.5</c:v>
                </c:pt>
                <c:pt idx="195">
                  <c:v>6082</c:v>
                </c:pt>
                <c:pt idx="196">
                  <c:v>6082.5</c:v>
                </c:pt>
                <c:pt idx="197">
                  <c:v>6083</c:v>
                </c:pt>
                <c:pt idx="198">
                  <c:v>6109</c:v>
                </c:pt>
                <c:pt idx="199">
                  <c:v>6110.5</c:v>
                </c:pt>
                <c:pt idx="200">
                  <c:v>6111</c:v>
                </c:pt>
                <c:pt idx="201">
                  <c:v>6187</c:v>
                </c:pt>
                <c:pt idx="202">
                  <c:v>6659</c:v>
                </c:pt>
                <c:pt idx="203">
                  <c:v>6694</c:v>
                </c:pt>
                <c:pt idx="204">
                  <c:v>6721.5</c:v>
                </c:pt>
                <c:pt idx="205">
                  <c:v>6771</c:v>
                </c:pt>
                <c:pt idx="206">
                  <c:v>6885</c:v>
                </c:pt>
                <c:pt idx="207">
                  <c:v>6890.5</c:v>
                </c:pt>
                <c:pt idx="208">
                  <c:v>6927.5</c:v>
                </c:pt>
                <c:pt idx="209">
                  <c:v>6928</c:v>
                </c:pt>
                <c:pt idx="210">
                  <c:v>6996</c:v>
                </c:pt>
                <c:pt idx="211">
                  <c:v>7076</c:v>
                </c:pt>
                <c:pt idx="212">
                  <c:v>7767.5</c:v>
                </c:pt>
                <c:pt idx="213">
                  <c:v>7787</c:v>
                </c:pt>
                <c:pt idx="214">
                  <c:v>7972.5</c:v>
                </c:pt>
                <c:pt idx="215">
                  <c:v>8610.5</c:v>
                </c:pt>
                <c:pt idx="216">
                  <c:v>8731.5</c:v>
                </c:pt>
                <c:pt idx="217">
                  <c:v>8738</c:v>
                </c:pt>
                <c:pt idx="218">
                  <c:v>8738.5</c:v>
                </c:pt>
                <c:pt idx="219">
                  <c:v>8823.5</c:v>
                </c:pt>
                <c:pt idx="220">
                  <c:v>8837.5</c:v>
                </c:pt>
                <c:pt idx="221">
                  <c:v>8855</c:v>
                </c:pt>
                <c:pt idx="222">
                  <c:v>8855.5</c:v>
                </c:pt>
                <c:pt idx="223">
                  <c:v>9607</c:v>
                </c:pt>
                <c:pt idx="224">
                  <c:v>9680</c:v>
                </c:pt>
                <c:pt idx="225">
                  <c:v>9711.5</c:v>
                </c:pt>
                <c:pt idx="226">
                  <c:v>9727.5</c:v>
                </c:pt>
                <c:pt idx="227">
                  <c:v>9727.5</c:v>
                </c:pt>
                <c:pt idx="228">
                  <c:v>9783</c:v>
                </c:pt>
                <c:pt idx="229">
                  <c:v>9786</c:v>
                </c:pt>
                <c:pt idx="230">
                  <c:v>9786.5</c:v>
                </c:pt>
                <c:pt idx="231">
                  <c:v>9873.5</c:v>
                </c:pt>
                <c:pt idx="232">
                  <c:v>9873.5</c:v>
                </c:pt>
                <c:pt idx="233">
                  <c:v>9907.5</c:v>
                </c:pt>
                <c:pt idx="234">
                  <c:v>10495</c:v>
                </c:pt>
                <c:pt idx="235">
                  <c:v>10567</c:v>
                </c:pt>
                <c:pt idx="236">
                  <c:v>10600</c:v>
                </c:pt>
                <c:pt idx="237">
                  <c:v>10600.5</c:v>
                </c:pt>
              </c:numCache>
            </c:numRef>
          </c:xVal>
          <c:yVal>
            <c:numRef>
              <c:f>'Active 1'!$J$21:$J$258</c:f>
              <c:numCache>
                <c:formatCode>General</c:formatCode>
                <c:ptCount val="238"/>
                <c:pt idx="0">
                  <c:v>2.727739999681944E-2</c:v>
                </c:pt>
                <c:pt idx="1">
                  <c:v>3.3277399990765844E-2</c:v>
                </c:pt>
                <c:pt idx="2">
                  <c:v>8.1134499989275355E-2</c:v>
                </c:pt>
                <c:pt idx="3">
                  <c:v>5.0902199996926356E-2</c:v>
                </c:pt>
                <c:pt idx="4">
                  <c:v>3.7876799993682653E-2</c:v>
                </c:pt>
                <c:pt idx="5">
                  <c:v>3.1333399994764477E-2</c:v>
                </c:pt>
                <c:pt idx="6">
                  <c:v>3.7030099992989562E-2</c:v>
                </c:pt>
                <c:pt idx="7">
                  <c:v>2.9337299994949717E-2</c:v>
                </c:pt>
                <c:pt idx="8">
                  <c:v>3.0699999995704275E-2</c:v>
                </c:pt>
                <c:pt idx="9">
                  <c:v>2.466870000353083E-2</c:v>
                </c:pt>
                <c:pt idx="10">
                  <c:v>2.6187900002696551E-2</c:v>
                </c:pt>
                <c:pt idx="11">
                  <c:v>3.4881349994975608E-2</c:v>
                </c:pt>
                <c:pt idx="12">
                  <c:v>2.3724849997961428E-2</c:v>
                </c:pt>
                <c:pt idx="13">
                  <c:v>6.906199996592477E-3</c:v>
                </c:pt>
                <c:pt idx="14">
                  <c:v>5.3285999994841404E-2</c:v>
                </c:pt>
                <c:pt idx="15">
                  <c:v>2.0080449998204131E-2</c:v>
                </c:pt>
                <c:pt idx="16">
                  <c:v>6.4254000026267022E-3</c:v>
                </c:pt>
                <c:pt idx="17">
                  <c:v>1.8812299997080117E-2</c:v>
                </c:pt>
                <c:pt idx="18">
                  <c:v>2.964869999414077E-2</c:v>
                </c:pt>
                <c:pt idx="19">
                  <c:v>1.9993649992102291E-2</c:v>
                </c:pt>
                <c:pt idx="20">
                  <c:v>5.7567999974708073E-3</c:v>
                </c:pt>
                <c:pt idx="21">
                  <c:v>2.3655799996049609E-2</c:v>
                </c:pt>
                <c:pt idx="22">
                  <c:v>2.7743249993363861E-2</c:v>
                </c:pt>
                <c:pt idx="23">
                  <c:v>-8.187049999833107E-3</c:v>
                </c:pt>
                <c:pt idx="24">
                  <c:v>1.0097899990796577E-2</c:v>
                </c:pt>
                <c:pt idx="25">
                  <c:v>-1.5981000033207238E-3</c:v>
                </c:pt>
                <c:pt idx="26">
                  <c:v>4.0276699997775722E-2</c:v>
                </c:pt>
                <c:pt idx="27">
                  <c:v>3.1232499997713603E-2</c:v>
                </c:pt>
                <c:pt idx="28">
                  <c:v>-3.4818999993149191E-3</c:v>
                </c:pt>
                <c:pt idx="29">
                  <c:v>-6.9756000011693686E-3</c:v>
                </c:pt>
                <c:pt idx="30">
                  <c:v>-2.6481800006877165E-2</c:v>
                </c:pt>
                <c:pt idx="31">
                  <c:v>-1.4984200002800208E-2</c:v>
                </c:pt>
                <c:pt idx="32">
                  <c:v>-3.9842000041971914E-3</c:v>
                </c:pt>
                <c:pt idx="33">
                  <c:v>-1.3202000001911074E-2</c:v>
                </c:pt>
                <c:pt idx="34">
                  <c:v>-3.2020000071497634E-3</c:v>
                </c:pt>
                <c:pt idx="35">
                  <c:v>-2.8860900005383883E-2</c:v>
                </c:pt>
                <c:pt idx="36">
                  <c:v>-4.1717300002346747E-2</c:v>
                </c:pt>
                <c:pt idx="37">
                  <c:v>-3.7354600004618987E-2</c:v>
                </c:pt>
                <c:pt idx="38">
                  <c:v>-6.3078700004552957E-2</c:v>
                </c:pt>
                <c:pt idx="39">
                  <c:v>-2.6201300002867356E-2</c:v>
                </c:pt>
                <c:pt idx="40">
                  <c:v>-2.6231950010696892E-2</c:v>
                </c:pt>
                <c:pt idx="41">
                  <c:v>-4.310020000411896E-2</c:v>
                </c:pt>
                <c:pt idx="42">
                  <c:v>-1.6178600002604071E-2</c:v>
                </c:pt>
                <c:pt idx="43">
                  <c:v>-2.3115900003176648E-2</c:v>
                </c:pt>
                <c:pt idx="44">
                  <c:v>-3.4653400005481672E-2</c:v>
                </c:pt>
                <c:pt idx="45">
                  <c:v>-3.1128300004638731E-2</c:v>
                </c:pt>
                <c:pt idx="46">
                  <c:v>-3.5218300006818026E-2</c:v>
                </c:pt>
                <c:pt idx="47">
                  <c:v>-1.9043400010559708E-2</c:v>
                </c:pt>
                <c:pt idx="48">
                  <c:v>-1.7470600003434811E-2</c:v>
                </c:pt>
                <c:pt idx="49">
                  <c:v>-8.5887000022921711E-3</c:v>
                </c:pt>
                <c:pt idx="50">
                  <c:v>-2.4139200002537109E-2</c:v>
                </c:pt>
                <c:pt idx="51">
                  <c:v>-8.1000999998650514E-3</c:v>
                </c:pt>
                <c:pt idx="56">
                  <c:v>-2.6964550001139287E-2</c:v>
                </c:pt>
                <c:pt idx="57">
                  <c:v>-5.1836500060744584E-3</c:v>
                </c:pt>
                <c:pt idx="58">
                  <c:v>-1.4727050001965836E-2</c:v>
                </c:pt>
                <c:pt idx="59">
                  <c:v>0</c:v>
                </c:pt>
                <c:pt idx="62">
                  <c:v>-3.4047450004436541E-2</c:v>
                </c:pt>
                <c:pt idx="63">
                  <c:v>-1.9873199998983182E-2</c:v>
                </c:pt>
                <c:pt idx="64">
                  <c:v>-1.4072900004975963E-2</c:v>
                </c:pt>
                <c:pt idx="65">
                  <c:v>-1.3972900000226218E-2</c:v>
                </c:pt>
                <c:pt idx="66">
                  <c:v>-1.3872900002752431E-2</c:v>
                </c:pt>
                <c:pt idx="67">
                  <c:v>-1.3148149999324232E-2</c:v>
                </c:pt>
                <c:pt idx="68">
                  <c:v>-1.2848149999626912E-2</c:v>
                </c:pt>
                <c:pt idx="69">
                  <c:v>-1.2448150002455804E-2</c:v>
                </c:pt>
                <c:pt idx="70">
                  <c:v>-1.3303200008522253E-2</c:v>
                </c:pt>
                <c:pt idx="71">
                  <c:v>-1.3203200003772508E-2</c:v>
                </c:pt>
                <c:pt idx="72">
                  <c:v>-1.5478900008019991E-2</c:v>
                </c:pt>
                <c:pt idx="73">
                  <c:v>-1.5378900003270246E-2</c:v>
                </c:pt>
                <c:pt idx="74">
                  <c:v>-1.5278900005796459E-2</c:v>
                </c:pt>
                <c:pt idx="75">
                  <c:v>-1.2033949999022298E-2</c:v>
                </c:pt>
                <c:pt idx="76">
                  <c:v>-1.133395000215387E-2</c:v>
                </c:pt>
                <c:pt idx="77">
                  <c:v>-1.0733950002759229E-2</c:v>
                </c:pt>
                <c:pt idx="78">
                  <c:v>-1.343440001073759E-2</c:v>
                </c:pt>
                <c:pt idx="79">
                  <c:v>-1.236320000316482E-2</c:v>
                </c:pt>
                <c:pt idx="80">
                  <c:v>-1.2263199998415075E-2</c:v>
                </c:pt>
                <c:pt idx="81">
                  <c:v>-1.2163200000941288E-2</c:v>
                </c:pt>
                <c:pt idx="82">
                  <c:v>-1.1869100002513733E-2</c:v>
                </c:pt>
                <c:pt idx="83">
                  <c:v>-1.1569100002816413E-2</c:v>
                </c:pt>
                <c:pt idx="84">
                  <c:v>-1.1269100003119092E-2</c:v>
                </c:pt>
                <c:pt idx="85">
                  <c:v>-9.5469000007142313E-3</c:v>
                </c:pt>
                <c:pt idx="86">
                  <c:v>-9.2469000010169111E-3</c:v>
                </c:pt>
                <c:pt idx="88">
                  <c:v>-9.6638000104576349E-3</c:v>
                </c:pt>
                <c:pt idx="89">
                  <c:v>-7.7638000075239688E-3</c:v>
                </c:pt>
                <c:pt idx="90">
                  <c:v>-6.8979499992565252E-3</c:v>
                </c:pt>
                <c:pt idx="92">
                  <c:v>-6.0979500049143098E-3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0C5-4074-8AAA-362895AD6E4D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1'!$F$21:$F$3580</c:f>
              <c:numCache>
                <c:formatCode>General</c:formatCode>
                <c:ptCount val="3560"/>
                <c:pt idx="0">
                  <c:v>-43374</c:v>
                </c:pt>
                <c:pt idx="1">
                  <c:v>-43374</c:v>
                </c:pt>
                <c:pt idx="2">
                  <c:v>-41845</c:v>
                </c:pt>
                <c:pt idx="3">
                  <c:v>-40822</c:v>
                </c:pt>
                <c:pt idx="4">
                  <c:v>-37968</c:v>
                </c:pt>
                <c:pt idx="5">
                  <c:v>-37934</c:v>
                </c:pt>
                <c:pt idx="6">
                  <c:v>-37201</c:v>
                </c:pt>
                <c:pt idx="7">
                  <c:v>-37073</c:v>
                </c:pt>
                <c:pt idx="8">
                  <c:v>-37000</c:v>
                </c:pt>
                <c:pt idx="9">
                  <c:v>-36987</c:v>
                </c:pt>
                <c:pt idx="10">
                  <c:v>-36979</c:v>
                </c:pt>
                <c:pt idx="11">
                  <c:v>-36963.5</c:v>
                </c:pt>
                <c:pt idx="12">
                  <c:v>-36898.5</c:v>
                </c:pt>
                <c:pt idx="13">
                  <c:v>-36862</c:v>
                </c:pt>
                <c:pt idx="14">
                  <c:v>-36860</c:v>
                </c:pt>
                <c:pt idx="15">
                  <c:v>-36854.5</c:v>
                </c:pt>
                <c:pt idx="16">
                  <c:v>-36854</c:v>
                </c:pt>
                <c:pt idx="17">
                  <c:v>-36823</c:v>
                </c:pt>
                <c:pt idx="18">
                  <c:v>-36787</c:v>
                </c:pt>
                <c:pt idx="19">
                  <c:v>-36786.5</c:v>
                </c:pt>
                <c:pt idx="20">
                  <c:v>-36768</c:v>
                </c:pt>
                <c:pt idx="21">
                  <c:v>-36758</c:v>
                </c:pt>
                <c:pt idx="22">
                  <c:v>-36682.5</c:v>
                </c:pt>
                <c:pt idx="23">
                  <c:v>-36679.5</c:v>
                </c:pt>
                <c:pt idx="24">
                  <c:v>-36079</c:v>
                </c:pt>
                <c:pt idx="25">
                  <c:v>-35119</c:v>
                </c:pt>
                <c:pt idx="26">
                  <c:v>-35067</c:v>
                </c:pt>
                <c:pt idx="27">
                  <c:v>-34825</c:v>
                </c:pt>
                <c:pt idx="28">
                  <c:v>-34081</c:v>
                </c:pt>
                <c:pt idx="29">
                  <c:v>-33844</c:v>
                </c:pt>
                <c:pt idx="30">
                  <c:v>-30982</c:v>
                </c:pt>
                <c:pt idx="31">
                  <c:v>-30358</c:v>
                </c:pt>
                <c:pt idx="32">
                  <c:v>-30358</c:v>
                </c:pt>
                <c:pt idx="33">
                  <c:v>-29980</c:v>
                </c:pt>
                <c:pt idx="34">
                  <c:v>-29980</c:v>
                </c:pt>
                <c:pt idx="35">
                  <c:v>-29291</c:v>
                </c:pt>
                <c:pt idx="36">
                  <c:v>-29127</c:v>
                </c:pt>
                <c:pt idx="37">
                  <c:v>-29054</c:v>
                </c:pt>
                <c:pt idx="38">
                  <c:v>-28913</c:v>
                </c:pt>
                <c:pt idx="39">
                  <c:v>-28287</c:v>
                </c:pt>
                <c:pt idx="40">
                  <c:v>-28130.5</c:v>
                </c:pt>
                <c:pt idx="41">
                  <c:v>-25198</c:v>
                </c:pt>
                <c:pt idx="42">
                  <c:v>-24814</c:v>
                </c:pt>
                <c:pt idx="43">
                  <c:v>-21741</c:v>
                </c:pt>
                <c:pt idx="44">
                  <c:v>-18866</c:v>
                </c:pt>
                <c:pt idx="45">
                  <c:v>-16017</c:v>
                </c:pt>
                <c:pt idx="46">
                  <c:v>-15117</c:v>
                </c:pt>
                <c:pt idx="47">
                  <c:v>-14966</c:v>
                </c:pt>
                <c:pt idx="48">
                  <c:v>-13894</c:v>
                </c:pt>
                <c:pt idx="49">
                  <c:v>-13813</c:v>
                </c:pt>
                <c:pt idx="50">
                  <c:v>-13808</c:v>
                </c:pt>
                <c:pt idx="51">
                  <c:v>-12099</c:v>
                </c:pt>
                <c:pt idx="52">
                  <c:v>-11937</c:v>
                </c:pt>
                <c:pt idx="53">
                  <c:v>-11924</c:v>
                </c:pt>
                <c:pt idx="54">
                  <c:v>-11879.5</c:v>
                </c:pt>
                <c:pt idx="55">
                  <c:v>-11854</c:v>
                </c:pt>
                <c:pt idx="56">
                  <c:v>-11404.5</c:v>
                </c:pt>
                <c:pt idx="57">
                  <c:v>-11313.5</c:v>
                </c:pt>
                <c:pt idx="58">
                  <c:v>-11279.5</c:v>
                </c:pt>
                <c:pt idx="59">
                  <c:v>-11251</c:v>
                </c:pt>
                <c:pt idx="60">
                  <c:v>-11245.5</c:v>
                </c:pt>
                <c:pt idx="61">
                  <c:v>-10483.5</c:v>
                </c:pt>
                <c:pt idx="62">
                  <c:v>-10475.5</c:v>
                </c:pt>
                <c:pt idx="63">
                  <c:v>-10468</c:v>
                </c:pt>
                <c:pt idx="64">
                  <c:v>-10171</c:v>
                </c:pt>
                <c:pt idx="65">
                  <c:v>-10171</c:v>
                </c:pt>
                <c:pt idx="66">
                  <c:v>-10171</c:v>
                </c:pt>
                <c:pt idx="67">
                  <c:v>-10168.5</c:v>
                </c:pt>
                <c:pt idx="68">
                  <c:v>-10168.5</c:v>
                </c:pt>
                <c:pt idx="69">
                  <c:v>-10168.5</c:v>
                </c:pt>
                <c:pt idx="70">
                  <c:v>-10168</c:v>
                </c:pt>
                <c:pt idx="71">
                  <c:v>-10168</c:v>
                </c:pt>
                <c:pt idx="72">
                  <c:v>-10111</c:v>
                </c:pt>
                <c:pt idx="73">
                  <c:v>-10111</c:v>
                </c:pt>
                <c:pt idx="74">
                  <c:v>-10111</c:v>
                </c:pt>
                <c:pt idx="75">
                  <c:v>-10110.5</c:v>
                </c:pt>
                <c:pt idx="76">
                  <c:v>-10110.5</c:v>
                </c:pt>
                <c:pt idx="77">
                  <c:v>-10110.5</c:v>
                </c:pt>
                <c:pt idx="78">
                  <c:v>-10056</c:v>
                </c:pt>
                <c:pt idx="79">
                  <c:v>-9568</c:v>
                </c:pt>
                <c:pt idx="80">
                  <c:v>-9568</c:v>
                </c:pt>
                <c:pt idx="81">
                  <c:v>-9568</c:v>
                </c:pt>
                <c:pt idx="82">
                  <c:v>-9409</c:v>
                </c:pt>
                <c:pt idx="83">
                  <c:v>-9409</c:v>
                </c:pt>
                <c:pt idx="84">
                  <c:v>-9409</c:v>
                </c:pt>
                <c:pt idx="85">
                  <c:v>-8431</c:v>
                </c:pt>
                <c:pt idx="86">
                  <c:v>-8431</c:v>
                </c:pt>
                <c:pt idx="87">
                  <c:v>-8402</c:v>
                </c:pt>
                <c:pt idx="88">
                  <c:v>-8162</c:v>
                </c:pt>
                <c:pt idx="89">
                  <c:v>-8162</c:v>
                </c:pt>
                <c:pt idx="90">
                  <c:v>-7470.5</c:v>
                </c:pt>
                <c:pt idx="91">
                  <c:v>-7470.5</c:v>
                </c:pt>
                <c:pt idx="92">
                  <c:v>-7470.5</c:v>
                </c:pt>
                <c:pt idx="93">
                  <c:v>-5327</c:v>
                </c:pt>
                <c:pt idx="94">
                  <c:v>-5324.5</c:v>
                </c:pt>
                <c:pt idx="95">
                  <c:v>-4648</c:v>
                </c:pt>
                <c:pt idx="96">
                  <c:v>-4647.5</c:v>
                </c:pt>
                <c:pt idx="97">
                  <c:v>-4437</c:v>
                </c:pt>
                <c:pt idx="98">
                  <c:v>-4403.5</c:v>
                </c:pt>
                <c:pt idx="99">
                  <c:v>-4403.5</c:v>
                </c:pt>
                <c:pt idx="100">
                  <c:v>-4401</c:v>
                </c:pt>
                <c:pt idx="101">
                  <c:v>-4401</c:v>
                </c:pt>
                <c:pt idx="102">
                  <c:v>-3654</c:v>
                </c:pt>
                <c:pt idx="103">
                  <c:v>-3487.5</c:v>
                </c:pt>
                <c:pt idx="104">
                  <c:v>-3477.5</c:v>
                </c:pt>
                <c:pt idx="105">
                  <c:v>-2342</c:v>
                </c:pt>
                <c:pt idx="106">
                  <c:v>-1833</c:v>
                </c:pt>
                <c:pt idx="107">
                  <c:v>-1833</c:v>
                </c:pt>
                <c:pt idx="108">
                  <c:v>-1592</c:v>
                </c:pt>
                <c:pt idx="109">
                  <c:v>-1592</c:v>
                </c:pt>
                <c:pt idx="110">
                  <c:v>-1562</c:v>
                </c:pt>
                <c:pt idx="111">
                  <c:v>-1536</c:v>
                </c:pt>
                <c:pt idx="112">
                  <c:v>-1536</c:v>
                </c:pt>
                <c:pt idx="113">
                  <c:v>-1536</c:v>
                </c:pt>
                <c:pt idx="114">
                  <c:v>-1408</c:v>
                </c:pt>
                <c:pt idx="115">
                  <c:v>-800</c:v>
                </c:pt>
                <c:pt idx="116">
                  <c:v>-469</c:v>
                </c:pt>
                <c:pt idx="117">
                  <c:v>0</c:v>
                </c:pt>
                <c:pt idx="118">
                  <c:v>10</c:v>
                </c:pt>
                <c:pt idx="119">
                  <c:v>10</c:v>
                </c:pt>
                <c:pt idx="120">
                  <c:v>44</c:v>
                </c:pt>
                <c:pt idx="121">
                  <c:v>44</c:v>
                </c:pt>
                <c:pt idx="122">
                  <c:v>123.5</c:v>
                </c:pt>
                <c:pt idx="123">
                  <c:v>124</c:v>
                </c:pt>
                <c:pt idx="124">
                  <c:v>132.5</c:v>
                </c:pt>
                <c:pt idx="125">
                  <c:v>132.5</c:v>
                </c:pt>
                <c:pt idx="126">
                  <c:v>204.5</c:v>
                </c:pt>
                <c:pt idx="127">
                  <c:v>222.5</c:v>
                </c:pt>
                <c:pt idx="128">
                  <c:v>229.5</c:v>
                </c:pt>
                <c:pt idx="129">
                  <c:v>230</c:v>
                </c:pt>
                <c:pt idx="130">
                  <c:v>307.5</c:v>
                </c:pt>
                <c:pt idx="131">
                  <c:v>308</c:v>
                </c:pt>
                <c:pt idx="132">
                  <c:v>338</c:v>
                </c:pt>
                <c:pt idx="133">
                  <c:v>338</c:v>
                </c:pt>
                <c:pt idx="134">
                  <c:v>1037</c:v>
                </c:pt>
                <c:pt idx="135">
                  <c:v>1050</c:v>
                </c:pt>
                <c:pt idx="136">
                  <c:v>1089</c:v>
                </c:pt>
                <c:pt idx="137">
                  <c:v>1107</c:v>
                </c:pt>
                <c:pt idx="138">
                  <c:v>1115.5</c:v>
                </c:pt>
                <c:pt idx="139">
                  <c:v>1151.5</c:v>
                </c:pt>
                <c:pt idx="140">
                  <c:v>1152</c:v>
                </c:pt>
                <c:pt idx="141">
                  <c:v>1172.5</c:v>
                </c:pt>
                <c:pt idx="142">
                  <c:v>1172.5</c:v>
                </c:pt>
                <c:pt idx="143">
                  <c:v>1173</c:v>
                </c:pt>
                <c:pt idx="144">
                  <c:v>1173</c:v>
                </c:pt>
                <c:pt idx="145">
                  <c:v>1236</c:v>
                </c:pt>
                <c:pt idx="146">
                  <c:v>1236</c:v>
                </c:pt>
                <c:pt idx="147">
                  <c:v>1256</c:v>
                </c:pt>
                <c:pt idx="148">
                  <c:v>1362</c:v>
                </c:pt>
                <c:pt idx="149">
                  <c:v>2130</c:v>
                </c:pt>
                <c:pt idx="150">
                  <c:v>2132</c:v>
                </c:pt>
                <c:pt idx="151">
                  <c:v>2132</c:v>
                </c:pt>
                <c:pt idx="152">
                  <c:v>2205</c:v>
                </c:pt>
                <c:pt idx="153">
                  <c:v>2951</c:v>
                </c:pt>
                <c:pt idx="154">
                  <c:v>2998.5</c:v>
                </c:pt>
                <c:pt idx="155">
                  <c:v>3087</c:v>
                </c:pt>
                <c:pt idx="156">
                  <c:v>3094</c:v>
                </c:pt>
                <c:pt idx="157">
                  <c:v>3094</c:v>
                </c:pt>
                <c:pt idx="158">
                  <c:v>3102</c:v>
                </c:pt>
                <c:pt idx="159">
                  <c:v>3113</c:v>
                </c:pt>
                <c:pt idx="160">
                  <c:v>3113</c:v>
                </c:pt>
                <c:pt idx="161">
                  <c:v>3134</c:v>
                </c:pt>
                <c:pt idx="162">
                  <c:v>3145</c:v>
                </c:pt>
                <c:pt idx="163">
                  <c:v>3308</c:v>
                </c:pt>
                <c:pt idx="164">
                  <c:v>3355</c:v>
                </c:pt>
                <c:pt idx="165">
                  <c:v>3441</c:v>
                </c:pt>
                <c:pt idx="166">
                  <c:v>3870</c:v>
                </c:pt>
                <c:pt idx="167">
                  <c:v>3893.5</c:v>
                </c:pt>
                <c:pt idx="168">
                  <c:v>3919.5</c:v>
                </c:pt>
                <c:pt idx="169">
                  <c:v>3922</c:v>
                </c:pt>
                <c:pt idx="170">
                  <c:v>3957</c:v>
                </c:pt>
                <c:pt idx="171">
                  <c:v>3957</c:v>
                </c:pt>
                <c:pt idx="172">
                  <c:v>3959</c:v>
                </c:pt>
                <c:pt idx="173">
                  <c:v>3971</c:v>
                </c:pt>
                <c:pt idx="174">
                  <c:v>4041</c:v>
                </c:pt>
                <c:pt idx="175">
                  <c:v>4041.5</c:v>
                </c:pt>
                <c:pt idx="176">
                  <c:v>4060</c:v>
                </c:pt>
                <c:pt idx="177">
                  <c:v>4151</c:v>
                </c:pt>
                <c:pt idx="178">
                  <c:v>4156.5</c:v>
                </c:pt>
                <c:pt idx="179">
                  <c:v>4219</c:v>
                </c:pt>
                <c:pt idx="180">
                  <c:v>4256.5</c:v>
                </c:pt>
                <c:pt idx="181">
                  <c:v>4257</c:v>
                </c:pt>
                <c:pt idx="182">
                  <c:v>4257</c:v>
                </c:pt>
                <c:pt idx="183">
                  <c:v>4262</c:v>
                </c:pt>
                <c:pt idx="184">
                  <c:v>4264.5</c:v>
                </c:pt>
                <c:pt idx="185">
                  <c:v>4397.5</c:v>
                </c:pt>
                <c:pt idx="186">
                  <c:v>4929</c:v>
                </c:pt>
                <c:pt idx="187">
                  <c:v>5005.5</c:v>
                </c:pt>
                <c:pt idx="188">
                  <c:v>5046</c:v>
                </c:pt>
                <c:pt idx="189">
                  <c:v>5166.5</c:v>
                </c:pt>
                <c:pt idx="190">
                  <c:v>5190</c:v>
                </c:pt>
                <c:pt idx="191">
                  <c:v>5255</c:v>
                </c:pt>
                <c:pt idx="192">
                  <c:v>5998</c:v>
                </c:pt>
                <c:pt idx="193">
                  <c:v>6052</c:v>
                </c:pt>
                <c:pt idx="194">
                  <c:v>6071.5</c:v>
                </c:pt>
                <c:pt idx="195">
                  <c:v>6082</c:v>
                </c:pt>
                <c:pt idx="196">
                  <c:v>6082.5</c:v>
                </c:pt>
                <c:pt idx="197">
                  <c:v>6083</c:v>
                </c:pt>
                <c:pt idx="198">
                  <c:v>6109</c:v>
                </c:pt>
                <c:pt idx="199">
                  <c:v>6110.5</c:v>
                </c:pt>
                <c:pt idx="200">
                  <c:v>6111</c:v>
                </c:pt>
                <c:pt idx="201">
                  <c:v>6187</c:v>
                </c:pt>
                <c:pt idx="202">
                  <c:v>6659</c:v>
                </c:pt>
                <c:pt idx="203">
                  <c:v>6694</c:v>
                </c:pt>
                <c:pt idx="204">
                  <c:v>6721.5</c:v>
                </c:pt>
                <c:pt idx="205">
                  <c:v>6771</c:v>
                </c:pt>
                <c:pt idx="206">
                  <c:v>6885</c:v>
                </c:pt>
                <c:pt idx="207">
                  <c:v>6890.5</c:v>
                </c:pt>
                <c:pt idx="208">
                  <c:v>6927.5</c:v>
                </c:pt>
                <c:pt idx="209">
                  <c:v>6928</c:v>
                </c:pt>
                <c:pt idx="210">
                  <c:v>6996</c:v>
                </c:pt>
                <c:pt idx="211">
                  <c:v>7076</c:v>
                </c:pt>
                <c:pt idx="212">
                  <c:v>7767.5</c:v>
                </c:pt>
                <c:pt idx="213">
                  <c:v>7787</c:v>
                </c:pt>
                <c:pt idx="214">
                  <c:v>7972.5</c:v>
                </c:pt>
                <c:pt idx="215">
                  <c:v>8610.5</c:v>
                </c:pt>
                <c:pt idx="216">
                  <c:v>8731.5</c:v>
                </c:pt>
                <c:pt idx="217">
                  <c:v>8738</c:v>
                </c:pt>
                <c:pt idx="218">
                  <c:v>8738.5</c:v>
                </c:pt>
                <c:pt idx="219">
                  <c:v>8823.5</c:v>
                </c:pt>
                <c:pt idx="220">
                  <c:v>8837.5</c:v>
                </c:pt>
                <c:pt idx="221">
                  <c:v>8855</c:v>
                </c:pt>
                <c:pt idx="222">
                  <c:v>8855.5</c:v>
                </c:pt>
                <c:pt idx="223">
                  <c:v>9607</c:v>
                </c:pt>
                <c:pt idx="224">
                  <c:v>9680</c:v>
                </c:pt>
                <c:pt idx="225">
                  <c:v>9711.5</c:v>
                </c:pt>
                <c:pt idx="226">
                  <c:v>9727.5</c:v>
                </c:pt>
                <c:pt idx="227">
                  <c:v>9727.5</c:v>
                </c:pt>
                <c:pt idx="228">
                  <c:v>9783</c:v>
                </c:pt>
                <c:pt idx="229">
                  <c:v>9786</c:v>
                </c:pt>
                <c:pt idx="230">
                  <c:v>9786.5</c:v>
                </c:pt>
                <c:pt idx="231">
                  <c:v>9873.5</c:v>
                </c:pt>
                <c:pt idx="232">
                  <c:v>9873.5</c:v>
                </c:pt>
                <c:pt idx="233">
                  <c:v>9907.5</c:v>
                </c:pt>
                <c:pt idx="234">
                  <c:v>10495</c:v>
                </c:pt>
                <c:pt idx="235">
                  <c:v>10567</c:v>
                </c:pt>
                <c:pt idx="236">
                  <c:v>10600</c:v>
                </c:pt>
                <c:pt idx="237">
                  <c:v>10600.5</c:v>
                </c:pt>
                <c:pt idx="238">
                  <c:v>10893.5</c:v>
                </c:pt>
                <c:pt idx="239">
                  <c:v>11614</c:v>
                </c:pt>
                <c:pt idx="240">
                  <c:v>11614</c:v>
                </c:pt>
                <c:pt idx="241">
                  <c:v>11614.5</c:v>
                </c:pt>
                <c:pt idx="242">
                  <c:v>11614.5</c:v>
                </c:pt>
                <c:pt idx="243">
                  <c:v>11623.5</c:v>
                </c:pt>
                <c:pt idx="244">
                  <c:v>11629</c:v>
                </c:pt>
                <c:pt idx="245">
                  <c:v>11650</c:v>
                </c:pt>
                <c:pt idx="246">
                  <c:v>11653</c:v>
                </c:pt>
                <c:pt idx="247">
                  <c:v>11653</c:v>
                </c:pt>
                <c:pt idx="248">
                  <c:v>11683</c:v>
                </c:pt>
                <c:pt idx="249">
                  <c:v>11683.5</c:v>
                </c:pt>
                <c:pt idx="250">
                  <c:v>11695</c:v>
                </c:pt>
                <c:pt idx="251">
                  <c:v>11695</c:v>
                </c:pt>
                <c:pt idx="252">
                  <c:v>11714.5</c:v>
                </c:pt>
                <c:pt idx="253">
                  <c:v>11715</c:v>
                </c:pt>
                <c:pt idx="254">
                  <c:v>11717</c:v>
                </c:pt>
                <c:pt idx="255">
                  <c:v>11717.5</c:v>
                </c:pt>
                <c:pt idx="256">
                  <c:v>11739</c:v>
                </c:pt>
                <c:pt idx="257">
                  <c:v>11739</c:v>
                </c:pt>
                <c:pt idx="258">
                  <c:v>12430</c:v>
                </c:pt>
                <c:pt idx="259">
                  <c:v>12461</c:v>
                </c:pt>
                <c:pt idx="260">
                  <c:v>12467</c:v>
                </c:pt>
                <c:pt idx="261">
                  <c:v>12521</c:v>
                </c:pt>
                <c:pt idx="262">
                  <c:v>12550.5</c:v>
                </c:pt>
                <c:pt idx="263">
                  <c:v>12577.5</c:v>
                </c:pt>
                <c:pt idx="264">
                  <c:v>12596.5</c:v>
                </c:pt>
                <c:pt idx="265">
                  <c:v>12597</c:v>
                </c:pt>
                <c:pt idx="266">
                  <c:v>12616</c:v>
                </c:pt>
                <c:pt idx="267">
                  <c:v>12698</c:v>
                </c:pt>
                <c:pt idx="268">
                  <c:v>13376.5</c:v>
                </c:pt>
                <c:pt idx="269">
                  <c:v>13377</c:v>
                </c:pt>
                <c:pt idx="270">
                  <c:v>13417</c:v>
                </c:pt>
                <c:pt idx="271">
                  <c:v>13550</c:v>
                </c:pt>
                <c:pt idx="272">
                  <c:v>13664</c:v>
                </c:pt>
                <c:pt idx="273">
                  <c:v>13697.5</c:v>
                </c:pt>
                <c:pt idx="274">
                  <c:v>14343</c:v>
                </c:pt>
                <c:pt idx="275">
                  <c:v>14343</c:v>
                </c:pt>
                <c:pt idx="276">
                  <c:v>14424</c:v>
                </c:pt>
                <c:pt idx="277">
                  <c:v>14429</c:v>
                </c:pt>
                <c:pt idx="278">
                  <c:v>14551</c:v>
                </c:pt>
                <c:pt idx="279">
                  <c:v>14608</c:v>
                </c:pt>
                <c:pt idx="280">
                  <c:v>14608</c:v>
                </c:pt>
                <c:pt idx="281">
                  <c:v>14684</c:v>
                </c:pt>
                <c:pt idx="282">
                  <c:v>15247.5</c:v>
                </c:pt>
                <c:pt idx="283">
                  <c:v>15247.5</c:v>
                </c:pt>
                <c:pt idx="284">
                  <c:v>15431</c:v>
                </c:pt>
                <c:pt idx="285">
                  <c:v>15438.5</c:v>
                </c:pt>
                <c:pt idx="286">
                  <c:v>15443.5</c:v>
                </c:pt>
                <c:pt idx="287">
                  <c:v>15444</c:v>
                </c:pt>
                <c:pt idx="288">
                  <c:v>15474</c:v>
                </c:pt>
                <c:pt idx="289">
                  <c:v>15474</c:v>
                </c:pt>
                <c:pt idx="290">
                  <c:v>15490</c:v>
                </c:pt>
                <c:pt idx="291">
                  <c:v>15490</c:v>
                </c:pt>
                <c:pt idx="292">
                  <c:v>15571</c:v>
                </c:pt>
                <c:pt idx="293">
                  <c:v>15626</c:v>
                </c:pt>
                <c:pt idx="294">
                  <c:v>15706</c:v>
                </c:pt>
                <c:pt idx="295">
                  <c:v>15706</c:v>
                </c:pt>
                <c:pt idx="296">
                  <c:v>16224</c:v>
                </c:pt>
                <c:pt idx="297">
                  <c:v>16365</c:v>
                </c:pt>
                <c:pt idx="298">
                  <c:v>16380.5</c:v>
                </c:pt>
                <c:pt idx="299">
                  <c:v>16542</c:v>
                </c:pt>
                <c:pt idx="300">
                  <c:v>17158</c:v>
                </c:pt>
                <c:pt idx="301">
                  <c:v>17369</c:v>
                </c:pt>
                <c:pt idx="302">
                  <c:v>18039</c:v>
                </c:pt>
                <c:pt idx="303">
                  <c:v>18131</c:v>
                </c:pt>
                <c:pt idx="304">
                  <c:v>18386.5</c:v>
                </c:pt>
                <c:pt idx="305">
                  <c:v>18410</c:v>
                </c:pt>
                <c:pt idx="306">
                  <c:v>18420</c:v>
                </c:pt>
                <c:pt idx="307">
                  <c:v>18430</c:v>
                </c:pt>
                <c:pt idx="308">
                  <c:v>19193</c:v>
                </c:pt>
                <c:pt idx="309">
                  <c:v>19453</c:v>
                </c:pt>
                <c:pt idx="310">
                  <c:v>20059</c:v>
                </c:pt>
                <c:pt idx="311">
                  <c:v>20218</c:v>
                </c:pt>
                <c:pt idx="312">
                  <c:v>20394.5</c:v>
                </c:pt>
              </c:numCache>
            </c:numRef>
          </c:xVal>
          <c:yVal>
            <c:numRef>
              <c:f>'Active 1'!$K$21:$K$3580</c:f>
              <c:numCache>
                <c:formatCode>General</c:formatCode>
                <c:ptCount val="3560"/>
                <c:pt idx="87">
                  <c:v>-1.5398000032291748E-3</c:v>
                </c:pt>
                <c:pt idx="91">
                  <c:v>-6.4979500020854175E-3</c:v>
                </c:pt>
                <c:pt idx="93">
                  <c:v>-1.6097300009278115E-2</c:v>
                </c:pt>
                <c:pt idx="95">
                  <c:v>-1.055200002156198E-3</c:v>
                </c:pt>
                <c:pt idx="96">
                  <c:v>-4.1025000246008858E-4</c:v>
                </c:pt>
                <c:pt idx="97">
                  <c:v>-7.0863000000827014E-3</c:v>
                </c:pt>
                <c:pt idx="98">
                  <c:v>1.4253499975893646E-3</c:v>
                </c:pt>
                <c:pt idx="99">
                  <c:v>1.7253499972866848E-3</c:v>
                </c:pt>
                <c:pt idx="100">
                  <c:v>-8.499000032315962E-4</c:v>
                </c:pt>
                <c:pt idx="101">
                  <c:v>9.5009999495232478E-4</c:v>
                </c:pt>
                <c:pt idx="102">
                  <c:v>-8.8946000032592565E-3</c:v>
                </c:pt>
                <c:pt idx="103">
                  <c:v>-7.2625000757398084E-4</c:v>
                </c:pt>
                <c:pt idx="105">
                  <c:v>8.2541999945533462E-3</c:v>
                </c:pt>
                <c:pt idx="108">
                  <c:v>4.7919999633450061E-4</c:v>
                </c:pt>
                <c:pt idx="109">
                  <c:v>5.0919999193865806E-4</c:v>
                </c:pt>
                <c:pt idx="110">
                  <c:v>-8.1238000057055615E-3</c:v>
                </c:pt>
                <c:pt idx="111">
                  <c:v>-7.8640000720042735E-4</c:v>
                </c:pt>
                <c:pt idx="112">
                  <c:v>7.1359999128617346E-4</c:v>
                </c:pt>
                <c:pt idx="113">
                  <c:v>2.1135999922989868E-3</c:v>
                </c:pt>
                <c:pt idx="114">
                  <c:v>-3.7919999886071309E-4</c:v>
                </c:pt>
                <c:pt idx="115">
                  <c:v>-4.200000039418228E-4</c:v>
                </c:pt>
                <c:pt idx="116">
                  <c:v>8.3689999883063138E-4</c:v>
                </c:pt>
                <c:pt idx="117">
                  <c:v>0</c:v>
                </c:pt>
                <c:pt idx="118">
                  <c:v>9.9900000350316986E-4</c:v>
                </c:pt>
                <c:pt idx="119">
                  <c:v>9.9900000350316986E-4</c:v>
                </c:pt>
                <c:pt idx="120">
                  <c:v>3.0933189555071294E-4</c:v>
                </c:pt>
                <c:pt idx="121">
                  <c:v>3.555999937816523E-4</c:v>
                </c:pt>
                <c:pt idx="122">
                  <c:v>7.0264999521896243E-4</c:v>
                </c:pt>
                <c:pt idx="123">
                  <c:v>-1.5240000357152894E-4</c:v>
                </c:pt>
                <c:pt idx="124">
                  <c:v>1.1750002158805728E-5</c:v>
                </c:pt>
                <c:pt idx="125">
                  <c:v>2.97930819215253E-5</c:v>
                </c:pt>
                <c:pt idx="126">
                  <c:v>9.8454999533714727E-4</c:v>
                </c:pt>
                <c:pt idx="127">
                  <c:v>-1.397250009176787E-3</c:v>
                </c:pt>
                <c:pt idx="128">
                  <c:v>-2.5679500031401403E-3</c:v>
                </c:pt>
                <c:pt idx="129">
                  <c:v>-2.0230000009178184E-3</c:v>
                </c:pt>
                <c:pt idx="130">
                  <c:v>1.3442499912343919E-3</c:v>
                </c:pt>
                <c:pt idx="131">
                  <c:v>7.8919999941717833E-4</c:v>
                </c:pt>
                <c:pt idx="132">
                  <c:v>1.8619999173097312E-4</c:v>
                </c:pt>
                <c:pt idx="133">
                  <c:v>1.8619999173097312E-4</c:v>
                </c:pt>
                <c:pt idx="134">
                  <c:v>2.0262999969418161E-3</c:v>
                </c:pt>
                <c:pt idx="135">
                  <c:v>1.7949999964912422E-3</c:v>
                </c:pt>
                <c:pt idx="136">
                  <c:v>8.0109999544220045E-4</c:v>
                </c:pt>
                <c:pt idx="137">
                  <c:v>1.5192999999271706E-3</c:v>
                </c:pt>
                <c:pt idx="138">
                  <c:v>1.3834499914082699E-3</c:v>
                </c:pt>
                <c:pt idx="139">
                  <c:v>2.3198499911813997E-3</c:v>
                </c:pt>
                <c:pt idx="140">
                  <c:v>1.3648000021930784E-3</c:v>
                </c:pt>
                <c:pt idx="141">
                  <c:v>3.9077499968698248E-3</c:v>
                </c:pt>
                <c:pt idx="142">
                  <c:v>3.9077499968698248E-3</c:v>
                </c:pt>
                <c:pt idx="143">
                  <c:v>1.2526999926194549E-3</c:v>
                </c:pt>
                <c:pt idx="144">
                  <c:v>1.2526999926194549E-3</c:v>
                </c:pt>
                <c:pt idx="145">
                  <c:v>2.6164000009885058E-3</c:v>
                </c:pt>
                <c:pt idx="146">
                  <c:v>2.6164000009885058E-3</c:v>
                </c:pt>
                <c:pt idx="147">
                  <c:v>3.2143999997060746E-3</c:v>
                </c:pt>
                <c:pt idx="148">
                  <c:v>2.3437999989255331E-3</c:v>
                </c:pt>
                <c:pt idx="149">
                  <c:v>3.3869999897433445E-3</c:v>
                </c:pt>
                <c:pt idx="150">
                  <c:v>4.6667999995406717E-3</c:v>
                </c:pt>
                <c:pt idx="151">
                  <c:v>4.6667999995406717E-3</c:v>
                </c:pt>
                <c:pt idx="152">
                  <c:v>4.0294999998877756E-3</c:v>
                </c:pt>
                <c:pt idx="153">
                  <c:v>6.494899993413128E-3</c:v>
                </c:pt>
                <c:pt idx="154">
                  <c:v>6.3751499983482063E-3</c:v>
                </c:pt>
                <c:pt idx="155">
                  <c:v>6.921299995156005E-3</c:v>
                </c:pt>
                <c:pt idx="156">
                  <c:v>7.4205999990226701E-3</c:v>
                </c:pt>
                <c:pt idx="157">
                  <c:v>7.4506000019027852E-3</c:v>
                </c:pt>
                <c:pt idx="158">
                  <c:v>7.2698000003583729E-3</c:v>
                </c:pt>
                <c:pt idx="159">
                  <c:v>6.9586999961757101E-3</c:v>
                </c:pt>
                <c:pt idx="160">
                  <c:v>6.9986999951652251E-3</c:v>
                </c:pt>
                <c:pt idx="161">
                  <c:v>6.6465999989304692E-3</c:v>
                </c:pt>
                <c:pt idx="162">
                  <c:v>7.335499998589512E-3</c:v>
                </c:pt>
                <c:pt idx="163">
                  <c:v>7.5891999949817546E-3</c:v>
                </c:pt>
                <c:pt idx="164">
                  <c:v>7.914499998150859E-3</c:v>
                </c:pt>
                <c:pt idx="165">
                  <c:v>8.1458999993628822E-3</c:v>
                </c:pt>
                <c:pt idx="166">
                  <c:v>9.7129999994649552E-3</c:v>
                </c:pt>
                <c:pt idx="167">
                  <c:v>9.1256499945302494E-3</c:v>
                </c:pt>
                <c:pt idx="168">
                  <c:v>9.6230499984812923E-3</c:v>
                </c:pt>
                <c:pt idx="169">
                  <c:v>9.3877999970573001E-3</c:v>
                </c:pt>
                <c:pt idx="170">
                  <c:v>8.9342999999644235E-3</c:v>
                </c:pt>
                <c:pt idx="171">
                  <c:v>9.9342999965301715E-3</c:v>
                </c:pt>
                <c:pt idx="172">
                  <c:v>9.9140999955125153E-3</c:v>
                </c:pt>
                <c:pt idx="173">
                  <c:v>9.7928999966825359E-3</c:v>
                </c:pt>
                <c:pt idx="174">
                  <c:v>9.9858999965363182E-3</c:v>
                </c:pt>
                <c:pt idx="175">
                  <c:v>9.7308499971404672E-3</c:v>
                </c:pt>
                <c:pt idx="176">
                  <c:v>9.7239999959128909E-3</c:v>
                </c:pt>
                <c:pt idx="177">
                  <c:v>9.7748999978648499E-3</c:v>
                </c:pt>
                <c:pt idx="178">
                  <c:v>1.0569349993602373E-2</c:v>
                </c:pt>
                <c:pt idx="179">
                  <c:v>9.6880999990389682E-3</c:v>
                </c:pt>
                <c:pt idx="180">
                  <c:v>9.9593499908223748E-3</c:v>
                </c:pt>
                <c:pt idx="181">
                  <c:v>9.7042999987024814E-3</c:v>
                </c:pt>
                <c:pt idx="182">
                  <c:v>9.8042999961762689E-3</c:v>
                </c:pt>
                <c:pt idx="183">
                  <c:v>9.7537999899941497E-3</c:v>
                </c:pt>
                <c:pt idx="185">
                  <c:v>1.0435249991132878E-2</c:v>
                </c:pt>
                <c:pt idx="186">
                  <c:v>1.031709999369923E-2</c:v>
                </c:pt>
                <c:pt idx="187">
                  <c:v>1.0094450000906363E-2</c:v>
                </c:pt>
                <c:pt idx="188">
                  <c:v>9.4353999957093038E-3</c:v>
                </c:pt>
                <c:pt idx="189">
                  <c:v>8.5683500001323409E-3</c:v>
                </c:pt>
                <c:pt idx="190">
                  <c:v>9.4810000009601936E-3</c:v>
                </c:pt>
                <c:pt idx="191">
                  <c:v>8.3244999987073243E-3</c:v>
                </c:pt>
                <c:pt idx="192">
                  <c:v>8.6201999947661534E-3</c:v>
                </c:pt>
                <c:pt idx="193">
                  <c:v>6.8747999976039864E-3</c:v>
                </c:pt>
                <c:pt idx="194">
                  <c:v>6.5278499969281256E-3</c:v>
                </c:pt>
                <c:pt idx="195">
                  <c:v>8.1718000001274049E-3</c:v>
                </c:pt>
                <c:pt idx="196">
                  <c:v>6.8167499994160607E-3</c:v>
                </c:pt>
                <c:pt idx="197">
                  <c:v>9.2616999900201336E-3</c:v>
                </c:pt>
                <c:pt idx="198">
                  <c:v>7.899099997302983E-3</c:v>
                </c:pt>
                <c:pt idx="199">
                  <c:v>8.3339499979047105E-3</c:v>
                </c:pt>
                <c:pt idx="200">
                  <c:v>8.5789000004297122E-3</c:v>
                </c:pt>
                <c:pt idx="201">
                  <c:v>6.8113000015728176E-3</c:v>
                </c:pt>
                <c:pt idx="202">
                  <c:v>4.044099994644057E-3</c:v>
                </c:pt>
                <c:pt idx="203">
                  <c:v>5.6905999954324216E-3</c:v>
                </c:pt>
                <c:pt idx="204">
                  <c:v>4.1628499966464005E-3</c:v>
                </c:pt>
                <c:pt idx="205">
                  <c:v>4.712899994046893E-3</c:v>
                </c:pt>
                <c:pt idx="206">
                  <c:v>3.7614999964716844E-3</c:v>
                </c:pt>
                <c:pt idx="207">
                  <c:v>4.3559499972616322E-3</c:v>
                </c:pt>
                <c:pt idx="208">
                  <c:v>3.2822499997564591E-3</c:v>
                </c:pt>
                <c:pt idx="209">
                  <c:v>4.8271999985445291E-3</c:v>
                </c:pt>
                <c:pt idx="210">
                  <c:v>2.3403999948641285E-3</c:v>
                </c:pt>
                <c:pt idx="211">
                  <c:v>4.1323999976157211E-3</c:v>
                </c:pt>
                <c:pt idx="212">
                  <c:v>8.9825000031851232E-4</c:v>
                </c:pt>
                <c:pt idx="213">
                  <c:v>1.1512999917613342E-3</c:v>
                </c:pt>
                <c:pt idx="214">
                  <c:v>-2.6722500042524189E-3</c:v>
                </c:pt>
                <c:pt idx="215">
                  <c:v>-3.0160500027704984E-3</c:v>
                </c:pt>
                <c:pt idx="216">
                  <c:v>-2.8381500014802441E-3</c:v>
                </c:pt>
                <c:pt idx="217">
                  <c:v>-5.6538000062573701E-3</c:v>
                </c:pt>
                <c:pt idx="218">
                  <c:v>1.9114999304292724E-4</c:v>
                </c:pt>
                <c:pt idx="219">
                  <c:v>-5.467350005346816E-3</c:v>
                </c:pt>
                <c:pt idx="220">
                  <c:v>-4.8087500035762787E-3</c:v>
                </c:pt>
                <c:pt idx="221">
                  <c:v>-3.5354999999981374E-3</c:v>
                </c:pt>
                <c:pt idx="222">
                  <c:v>-5.3905500026303343E-3</c:v>
                </c:pt>
                <c:pt idx="223">
                  <c:v>-6.8307000037748367E-3</c:v>
                </c:pt>
                <c:pt idx="224">
                  <c:v>-6.0680000024149194E-3</c:v>
                </c:pt>
                <c:pt idx="225">
                  <c:v>-5.6361500028287992E-3</c:v>
                </c:pt>
                <c:pt idx="226">
                  <c:v>-6.597750005312264E-3</c:v>
                </c:pt>
                <c:pt idx="227">
                  <c:v>-6.4977500078384764E-3</c:v>
                </c:pt>
                <c:pt idx="228">
                  <c:v>-6.20830000116257E-3</c:v>
                </c:pt>
                <c:pt idx="229">
                  <c:v>-6.5386000060243532E-3</c:v>
                </c:pt>
                <c:pt idx="230">
                  <c:v>-6.6936500006704591E-3</c:v>
                </c:pt>
                <c:pt idx="231">
                  <c:v>-6.8723500080523081E-3</c:v>
                </c:pt>
                <c:pt idx="232">
                  <c:v>-6.3723500061314553E-3</c:v>
                </c:pt>
                <c:pt idx="233">
                  <c:v>-6.1157500022090971E-3</c:v>
                </c:pt>
                <c:pt idx="234">
                  <c:v>-9.1995000038878061E-3</c:v>
                </c:pt>
                <c:pt idx="235">
                  <c:v>-9.2466999994940124E-3</c:v>
                </c:pt>
                <c:pt idx="236">
                  <c:v>-9.0600000039557926E-3</c:v>
                </c:pt>
                <c:pt idx="237">
                  <c:v>-8.4150500042596832E-3</c:v>
                </c:pt>
                <c:pt idx="238">
                  <c:v>-1.0274350002873689E-2</c:v>
                </c:pt>
                <c:pt idx="239">
                  <c:v>-1.2401400003000163E-2</c:v>
                </c:pt>
                <c:pt idx="240">
                  <c:v>-1.2401400003000163E-2</c:v>
                </c:pt>
                <c:pt idx="241">
                  <c:v>-1.0456449999765027E-2</c:v>
                </c:pt>
                <c:pt idx="242">
                  <c:v>-1.0456449999765027E-2</c:v>
                </c:pt>
                <c:pt idx="243">
                  <c:v>-1.1247350004850887E-2</c:v>
                </c:pt>
                <c:pt idx="244">
                  <c:v>-1.2252900000021327E-2</c:v>
                </c:pt>
                <c:pt idx="245">
                  <c:v>-1.2865000004239846E-2</c:v>
                </c:pt>
                <c:pt idx="246">
                  <c:v>-1.2595300002431031E-2</c:v>
                </c:pt>
                <c:pt idx="247">
                  <c:v>-1.2595300002431031E-2</c:v>
                </c:pt>
                <c:pt idx="248">
                  <c:v>-1.0698300000512972E-2</c:v>
                </c:pt>
                <c:pt idx="249">
                  <c:v>-1.2353350000921637E-2</c:v>
                </c:pt>
                <c:pt idx="250">
                  <c:v>-1.2919500004500151E-2</c:v>
                </c:pt>
                <c:pt idx="251">
                  <c:v>-1.2919500004500151E-2</c:v>
                </c:pt>
                <c:pt idx="252">
                  <c:v>-1.2366450006084051E-2</c:v>
                </c:pt>
                <c:pt idx="253">
                  <c:v>-1.332150000234833E-2</c:v>
                </c:pt>
                <c:pt idx="254">
                  <c:v>-1.3241700005892199E-2</c:v>
                </c:pt>
                <c:pt idx="255">
                  <c:v>-1.2196750001749024E-2</c:v>
                </c:pt>
                <c:pt idx="256">
                  <c:v>-1.3163900002837181E-2</c:v>
                </c:pt>
                <c:pt idx="257">
                  <c:v>-1.3163900002837181E-2</c:v>
                </c:pt>
                <c:pt idx="258">
                  <c:v>-3.0443000003288034E-2</c:v>
                </c:pt>
                <c:pt idx="259">
                  <c:v>-1.5256099999533035E-2</c:v>
                </c:pt>
                <c:pt idx="260">
                  <c:v>-1.6016700006730389E-2</c:v>
                </c:pt>
                <c:pt idx="261">
                  <c:v>-1.586210000095889E-2</c:v>
                </c:pt>
                <c:pt idx="262">
                  <c:v>-1.4410050003789365E-2</c:v>
                </c:pt>
                <c:pt idx="263">
                  <c:v>-1.4482750004390255E-2</c:v>
                </c:pt>
                <c:pt idx="264">
                  <c:v>-1.6074650004156865E-2</c:v>
                </c:pt>
                <c:pt idx="265">
                  <c:v>-1.7229700002644677E-2</c:v>
                </c:pt>
                <c:pt idx="266">
                  <c:v>-1.6821600002003834E-2</c:v>
                </c:pt>
                <c:pt idx="268">
                  <c:v>-1.9542649999493733E-2</c:v>
                </c:pt>
                <c:pt idx="269">
                  <c:v>-1.8177700003434438E-2</c:v>
                </c:pt>
                <c:pt idx="270">
                  <c:v>-1.7911700000695419E-2</c:v>
                </c:pt>
                <c:pt idx="271">
                  <c:v>-1.9055000004300382E-2</c:v>
                </c:pt>
                <c:pt idx="272">
                  <c:v>-1.9806399999652058E-2</c:v>
                </c:pt>
                <c:pt idx="273">
                  <c:v>-2.0414749851624947E-2</c:v>
                </c:pt>
                <c:pt idx="274">
                  <c:v>-2.2264300001552328E-2</c:v>
                </c:pt>
                <c:pt idx="275">
                  <c:v>-2.2064299999328796E-2</c:v>
                </c:pt>
                <c:pt idx="276">
                  <c:v>-2.2282400001131464E-2</c:v>
                </c:pt>
                <c:pt idx="277">
                  <c:v>-2.183290000539273E-2</c:v>
                </c:pt>
                <c:pt idx="278">
                  <c:v>-2.2965100004512351E-2</c:v>
                </c:pt>
                <c:pt idx="279">
                  <c:v>-2.2340800001984462E-2</c:v>
                </c:pt>
                <c:pt idx="280">
                  <c:v>-2.2340800001984462E-2</c:v>
                </c:pt>
                <c:pt idx="281">
                  <c:v>-2.0508400004473515E-2</c:v>
                </c:pt>
                <c:pt idx="282">
                  <c:v>-2.4759750005614478E-2</c:v>
                </c:pt>
                <c:pt idx="283">
                  <c:v>-2.4759750005614478E-2</c:v>
                </c:pt>
                <c:pt idx="284">
                  <c:v>-2.445310000621248E-2</c:v>
                </c:pt>
                <c:pt idx="285">
                  <c:v>-2.4478850005834829E-2</c:v>
                </c:pt>
                <c:pt idx="286">
                  <c:v>-2.4229349997767713E-2</c:v>
                </c:pt>
                <c:pt idx="287">
                  <c:v>-2.4784400004136842E-2</c:v>
                </c:pt>
                <c:pt idx="288">
                  <c:v>-2.4317399998835754E-2</c:v>
                </c:pt>
                <c:pt idx="289">
                  <c:v>-2.4317399998835754E-2</c:v>
                </c:pt>
                <c:pt idx="290">
                  <c:v>-2.4589000000560191E-2</c:v>
                </c:pt>
                <c:pt idx="291">
                  <c:v>-2.4589000000560191E-2</c:v>
                </c:pt>
                <c:pt idx="292">
                  <c:v>-2.5367100002767984E-2</c:v>
                </c:pt>
                <c:pt idx="293">
                  <c:v>-2.4022600002354011E-2</c:v>
                </c:pt>
                <c:pt idx="294">
                  <c:v>-2.9770600005576853E-2</c:v>
                </c:pt>
                <c:pt idx="295">
                  <c:v>-2.9770600005576853E-2</c:v>
                </c:pt>
                <c:pt idx="296">
                  <c:v>-2.6462400004675146E-2</c:v>
                </c:pt>
                <c:pt idx="297">
                  <c:v>-2.6086500001838431E-2</c:v>
                </c:pt>
                <c:pt idx="298">
                  <c:v>-2.5793050001084339E-2</c:v>
                </c:pt>
                <c:pt idx="299">
                  <c:v>-2.6974200001859572E-2</c:v>
                </c:pt>
                <c:pt idx="300">
                  <c:v>-2.7195800008485094E-2</c:v>
                </c:pt>
                <c:pt idx="301">
                  <c:v>-2.7726900007110089E-2</c:v>
                </c:pt>
                <c:pt idx="302">
                  <c:v>-3.2093900008476339E-2</c:v>
                </c:pt>
                <c:pt idx="303">
                  <c:v>-3.0023100000107661E-2</c:v>
                </c:pt>
                <c:pt idx="304">
                  <c:v>-2.9453650000505149E-2</c:v>
                </c:pt>
                <c:pt idx="306">
                  <c:v>-2.9642000001331326E-2</c:v>
                </c:pt>
                <c:pt idx="307">
                  <c:v>-2.9943000001367182E-2</c:v>
                </c:pt>
                <c:pt idx="308">
                  <c:v>-3.1749299996590707E-2</c:v>
                </c:pt>
                <c:pt idx="309">
                  <c:v>-3.1575300003169104E-2</c:v>
                </c:pt>
                <c:pt idx="310">
                  <c:v>-3.2595900003798306E-2</c:v>
                </c:pt>
                <c:pt idx="311">
                  <c:v>-3.2301799998094793E-2</c:v>
                </c:pt>
                <c:pt idx="312">
                  <c:v>-3.4334449999732897E-2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0C5-4074-8AAA-362895AD6E4D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1'!$F$21:$F$258</c:f>
              <c:numCache>
                <c:formatCode>General</c:formatCode>
                <c:ptCount val="238"/>
                <c:pt idx="0">
                  <c:v>-43374</c:v>
                </c:pt>
                <c:pt idx="1">
                  <c:v>-43374</c:v>
                </c:pt>
                <c:pt idx="2">
                  <c:v>-41845</c:v>
                </c:pt>
                <c:pt idx="3">
                  <c:v>-40822</c:v>
                </c:pt>
                <c:pt idx="4">
                  <c:v>-37968</c:v>
                </c:pt>
                <c:pt idx="5">
                  <c:v>-37934</c:v>
                </c:pt>
                <c:pt idx="6">
                  <c:v>-37201</c:v>
                </c:pt>
                <c:pt idx="7">
                  <c:v>-37073</c:v>
                </c:pt>
                <c:pt idx="8">
                  <c:v>-37000</c:v>
                </c:pt>
                <c:pt idx="9">
                  <c:v>-36987</c:v>
                </c:pt>
                <c:pt idx="10">
                  <c:v>-36979</c:v>
                </c:pt>
                <c:pt idx="11">
                  <c:v>-36963.5</c:v>
                </c:pt>
                <c:pt idx="12">
                  <c:v>-36898.5</c:v>
                </c:pt>
                <c:pt idx="13">
                  <c:v>-36862</c:v>
                </c:pt>
                <c:pt idx="14">
                  <c:v>-36860</c:v>
                </c:pt>
                <c:pt idx="15">
                  <c:v>-36854.5</c:v>
                </c:pt>
                <c:pt idx="16">
                  <c:v>-36854</c:v>
                </c:pt>
                <c:pt idx="17">
                  <c:v>-36823</c:v>
                </c:pt>
                <c:pt idx="18">
                  <c:v>-36787</c:v>
                </c:pt>
                <c:pt idx="19">
                  <c:v>-36786.5</c:v>
                </c:pt>
                <c:pt idx="20">
                  <c:v>-36768</c:v>
                </c:pt>
                <c:pt idx="21">
                  <c:v>-36758</c:v>
                </c:pt>
                <c:pt idx="22">
                  <c:v>-36682.5</c:v>
                </c:pt>
                <c:pt idx="23">
                  <c:v>-36679.5</c:v>
                </c:pt>
                <c:pt idx="24">
                  <c:v>-36079</c:v>
                </c:pt>
                <c:pt idx="25">
                  <c:v>-35119</c:v>
                </c:pt>
                <c:pt idx="26">
                  <c:v>-35067</c:v>
                </c:pt>
                <c:pt idx="27">
                  <c:v>-34825</c:v>
                </c:pt>
                <c:pt idx="28">
                  <c:v>-34081</c:v>
                </c:pt>
                <c:pt idx="29">
                  <c:v>-33844</c:v>
                </c:pt>
                <c:pt idx="30">
                  <c:v>-30982</c:v>
                </c:pt>
                <c:pt idx="31">
                  <c:v>-30358</c:v>
                </c:pt>
                <c:pt idx="32">
                  <c:v>-30358</c:v>
                </c:pt>
                <c:pt idx="33">
                  <c:v>-29980</c:v>
                </c:pt>
                <c:pt idx="34">
                  <c:v>-29980</c:v>
                </c:pt>
                <c:pt idx="35">
                  <c:v>-29291</c:v>
                </c:pt>
                <c:pt idx="36">
                  <c:v>-29127</c:v>
                </c:pt>
                <c:pt idx="37">
                  <c:v>-29054</c:v>
                </c:pt>
                <c:pt idx="38">
                  <c:v>-28913</c:v>
                </c:pt>
                <c:pt idx="39">
                  <c:v>-28287</c:v>
                </c:pt>
                <c:pt idx="40">
                  <c:v>-28130.5</c:v>
                </c:pt>
                <c:pt idx="41">
                  <c:v>-25198</c:v>
                </c:pt>
                <c:pt idx="42">
                  <c:v>-24814</c:v>
                </c:pt>
                <c:pt idx="43">
                  <c:v>-21741</c:v>
                </c:pt>
                <c:pt idx="44">
                  <c:v>-18866</c:v>
                </c:pt>
                <c:pt idx="45">
                  <c:v>-16017</c:v>
                </c:pt>
                <c:pt idx="46">
                  <c:v>-15117</c:v>
                </c:pt>
                <c:pt idx="47">
                  <c:v>-14966</c:v>
                </c:pt>
                <c:pt idx="48">
                  <c:v>-13894</c:v>
                </c:pt>
                <c:pt idx="49">
                  <c:v>-13813</c:v>
                </c:pt>
                <c:pt idx="50">
                  <c:v>-13808</c:v>
                </c:pt>
                <c:pt idx="51">
                  <c:v>-12099</c:v>
                </c:pt>
                <c:pt idx="52">
                  <c:v>-11937</c:v>
                </c:pt>
                <c:pt idx="53">
                  <c:v>-11924</c:v>
                </c:pt>
                <c:pt idx="54">
                  <c:v>-11879.5</c:v>
                </c:pt>
                <c:pt idx="55">
                  <c:v>-11854</c:v>
                </c:pt>
                <c:pt idx="56">
                  <c:v>-11404.5</c:v>
                </c:pt>
                <c:pt idx="57">
                  <c:v>-11313.5</c:v>
                </c:pt>
                <c:pt idx="58">
                  <c:v>-11279.5</c:v>
                </c:pt>
                <c:pt idx="59">
                  <c:v>-11251</c:v>
                </c:pt>
                <c:pt idx="60">
                  <c:v>-11245.5</c:v>
                </c:pt>
                <c:pt idx="61">
                  <c:v>-10483.5</c:v>
                </c:pt>
                <c:pt idx="62">
                  <c:v>-10475.5</c:v>
                </c:pt>
                <c:pt idx="63">
                  <c:v>-10468</c:v>
                </c:pt>
                <c:pt idx="64">
                  <c:v>-10171</c:v>
                </c:pt>
                <c:pt idx="65">
                  <c:v>-10171</c:v>
                </c:pt>
                <c:pt idx="66">
                  <c:v>-10171</c:v>
                </c:pt>
                <c:pt idx="67">
                  <c:v>-10168.5</c:v>
                </c:pt>
                <c:pt idx="68">
                  <c:v>-10168.5</c:v>
                </c:pt>
                <c:pt idx="69">
                  <c:v>-10168.5</c:v>
                </c:pt>
                <c:pt idx="70">
                  <c:v>-10168</c:v>
                </c:pt>
                <c:pt idx="71">
                  <c:v>-10168</c:v>
                </c:pt>
                <c:pt idx="72">
                  <c:v>-10111</c:v>
                </c:pt>
                <c:pt idx="73">
                  <c:v>-10111</c:v>
                </c:pt>
                <c:pt idx="74">
                  <c:v>-10111</c:v>
                </c:pt>
                <c:pt idx="75">
                  <c:v>-10110.5</c:v>
                </c:pt>
                <c:pt idx="76">
                  <c:v>-10110.5</c:v>
                </c:pt>
                <c:pt idx="77">
                  <c:v>-10110.5</c:v>
                </c:pt>
                <c:pt idx="78">
                  <c:v>-10056</c:v>
                </c:pt>
                <c:pt idx="79">
                  <c:v>-9568</c:v>
                </c:pt>
                <c:pt idx="80">
                  <c:v>-9568</c:v>
                </c:pt>
                <c:pt idx="81">
                  <c:v>-9568</c:v>
                </c:pt>
                <c:pt idx="82">
                  <c:v>-9409</c:v>
                </c:pt>
                <c:pt idx="83">
                  <c:v>-9409</c:v>
                </c:pt>
                <c:pt idx="84">
                  <c:v>-9409</c:v>
                </c:pt>
                <c:pt idx="85">
                  <c:v>-8431</c:v>
                </c:pt>
                <c:pt idx="86">
                  <c:v>-8431</c:v>
                </c:pt>
                <c:pt idx="87">
                  <c:v>-8402</c:v>
                </c:pt>
                <c:pt idx="88">
                  <c:v>-8162</c:v>
                </c:pt>
                <c:pt idx="89">
                  <c:v>-8162</c:v>
                </c:pt>
                <c:pt idx="90">
                  <c:v>-7470.5</c:v>
                </c:pt>
                <c:pt idx="91">
                  <c:v>-7470.5</c:v>
                </c:pt>
                <c:pt idx="92">
                  <c:v>-7470.5</c:v>
                </c:pt>
                <c:pt idx="93">
                  <c:v>-5327</c:v>
                </c:pt>
                <c:pt idx="94">
                  <c:v>-5324.5</c:v>
                </c:pt>
                <c:pt idx="95">
                  <c:v>-4648</c:v>
                </c:pt>
                <c:pt idx="96">
                  <c:v>-4647.5</c:v>
                </c:pt>
                <c:pt idx="97">
                  <c:v>-4437</c:v>
                </c:pt>
                <c:pt idx="98">
                  <c:v>-4403.5</c:v>
                </c:pt>
                <c:pt idx="99">
                  <c:v>-4403.5</c:v>
                </c:pt>
                <c:pt idx="100">
                  <c:v>-4401</c:v>
                </c:pt>
                <c:pt idx="101">
                  <c:v>-4401</c:v>
                </c:pt>
                <c:pt idx="102">
                  <c:v>-3654</c:v>
                </c:pt>
                <c:pt idx="103">
                  <c:v>-3487.5</c:v>
                </c:pt>
                <c:pt idx="104">
                  <c:v>-3477.5</c:v>
                </c:pt>
                <c:pt idx="105">
                  <c:v>-2342</c:v>
                </c:pt>
                <c:pt idx="106">
                  <c:v>-1833</c:v>
                </c:pt>
                <c:pt idx="107">
                  <c:v>-1833</c:v>
                </c:pt>
                <c:pt idx="108">
                  <c:v>-1592</c:v>
                </c:pt>
                <c:pt idx="109">
                  <c:v>-1592</c:v>
                </c:pt>
                <c:pt idx="110">
                  <c:v>-1562</c:v>
                </c:pt>
                <c:pt idx="111">
                  <c:v>-1536</c:v>
                </c:pt>
                <c:pt idx="112">
                  <c:v>-1536</c:v>
                </c:pt>
                <c:pt idx="113">
                  <c:v>-1536</c:v>
                </c:pt>
                <c:pt idx="114">
                  <c:v>-1408</c:v>
                </c:pt>
                <c:pt idx="115">
                  <c:v>-800</c:v>
                </c:pt>
                <c:pt idx="116">
                  <c:v>-469</c:v>
                </c:pt>
                <c:pt idx="117">
                  <c:v>0</c:v>
                </c:pt>
                <c:pt idx="118">
                  <c:v>10</c:v>
                </c:pt>
                <c:pt idx="119">
                  <c:v>10</c:v>
                </c:pt>
                <c:pt idx="120">
                  <c:v>44</c:v>
                </c:pt>
                <c:pt idx="121">
                  <c:v>44</c:v>
                </c:pt>
                <c:pt idx="122">
                  <c:v>123.5</c:v>
                </c:pt>
                <c:pt idx="123">
                  <c:v>124</c:v>
                </c:pt>
                <c:pt idx="124">
                  <c:v>132.5</c:v>
                </c:pt>
                <c:pt idx="125">
                  <c:v>132.5</c:v>
                </c:pt>
                <c:pt idx="126">
                  <c:v>204.5</c:v>
                </c:pt>
                <c:pt idx="127">
                  <c:v>222.5</c:v>
                </c:pt>
                <c:pt idx="128">
                  <c:v>229.5</c:v>
                </c:pt>
                <c:pt idx="129">
                  <c:v>230</c:v>
                </c:pt>
                <c:pt idx="130">
                  <c:v>307.5</c:v>
                </c:pt>
                <c:pt idx="131">
                  <c:v>308</c:v>
                </c:pt>
                <c:pt idx="132">
                  <c:v>338</c:v>
                </c:pt>
                <c:pt idx="133">
                  <c:v>338</c:v>
                </c:pt>
                <c:pt idx="134">
                  <c:v>1037</c:v>
                </c:pt>
                <c:pt idx="135">
                  <c:v>1050</c:v>
                </c:pt>
                <c:pt idx="136">
                  <c:v>1089</c:v>
                </c:pt>
                <c:pt idx="137">
                  <c:v>1107</c:v>
                </c:pt>
                <c:pt idx="138">
                  <c:v>1115.5</c:v>
                </c:pt>
                <c:pt idx="139">
                  <c:v>1151.5</c:v>
                </c:pt>
                <c:pt idx="140">
                  <c:v>1152</c:v>
                </c:pt>
                <c:pt idx="141">
                  <c:v>1172.5</c:v>
                </c:pt>
                <c:pt idx="142">
                  <c:v>1172.5</c:v>
                </c:pt>
                <c:pt idx="143">
                  <c:v>1173</c:v>
                </c:pt>
                <c:pt idx="144">
                  <c:v>1173</c:v>
                </c:pt>
                <c:pt idx="145">
                  <c:v>1236</c:v>
                </c:pt>
                <c:pt idx="146">
                  <c:v>1236</c:v>
                </c:pt>
                <c:pt idx="147">
                  <c:v>1256</c:v>
                </c:pt>
                <c:pt idx="148">
                  <c:v>1362</c:v>
                </c:pt>
                <c:pt idx="149">
                  <c:v>2130</c:v>
                </c:pt>
                <c:pt idx="150">
                  <c:v>2132</c:v>
                </c:pt>
                <c:pt idx="151">
                  <c:v>2132</c:v>
                </c:pt>
                <c:pt idx="152">
                  <c:v>2205</c:v>
                </c:pt>
                <c:pt idx="153">
                  <c:v>2951</c:v>
                </c:pt>
                <c:pt idx="154">
                  <c:v>2998.5</c:v>
                </c:pt>
                <c:pt idx="155">
                  <c:v>3087</c:v>
                </c:pt>
                <c:pt idx="156">
                  <c:v>3094</c:v>
                </c:pt>
                <c:pt idx="157">
                  <c:v>3094</c:v>
                </c:pt>
                <c:pt idx="158">
                  <c:v>3102</c:v>
                </c:pt>
                <c:pt idx="159">
                  <c:v>3113</c:v>
                </c:pt>
                <c:pt idx="160">
                  <c:v>3113</c:v>
                </c:pt>
                <c:pt idx="161">
                  <c:v>3134</c:v>
                </c:pt>
                <c:pt idx="162">
                  <c:v>3145</c:v>
                </c:pt>
                <c:pt idx="163">
                  <c:v>3308</c:v>
                </c:pt>
                <c:pt idx="164">
                  <c:v>3355</c:v>
                </c:pt>
                <c:pt idx="165">
                  <c:v>3441</c:v>
                </c:pt>
                <c:pt idx="166">
                  <c:v>3870</c:v>
                </c:pt>
                <c:pt idx="167">
                  <c:v>3893.5</c:v>
                </c:pt>
                <c:pt idx="168">
                  <c:v>3919.5</c:v>
                </c:pt>
                <c:pt idx="169">
                  <c:v>3922</c:v>
                </c:pt>
                <c:pt idx="170">
                  <c:v>3957</c:v>
                </c:pt>
                <c:pt idx="171">
                  <c:v>3957</c:v>
                </c:pt>
                <c:pt idx="172">
                  <c:v>3959</c:v>
                </c:pt>
                <c:pt idx="173">
                  <c:v>3971</c:v>
                </c:pt>
                <c:pt idx="174">
                  <c:v>4041</c:v>
                </c:pt>
                <c:pt idx="175">
                  <c:v>4041.5</c:v>
                </c:pt>
                <c:pt idx="176">
                  <c:v>4060</c:v>
                </c:pt>
                <c:pt idx="177">
                  <c:v>4151</c:v>
                </c:pt>
                <c:pt idx="178">
                  <c:v>4156.5</c:v>
                </c:pt>
                <c:pt idx="179">
                  <c:v>4219</c:v>
                </c:pt>
                <c:pt idx="180">
                  <c:v>4256.5</c:v>
                </c:pt>
                <c:pt idx="181">
                  <c:v>4257</c:v>
                </c:pt>
                <c:pt idx="182">
                  <c:v>4257</c:v>
                </c:pt>
                <c:pt idx="183">
                  <c:v>4262</c:v>
                </c:pt>
                <c:pt idx="184">
                  <c:v>4264.5</c:v>
                </c:pt>
                <c:pt idx="185">
                  <c:v>4397.5</c:v>
                </c:pt>
                <c:pt idx="186">
                  <c:v>4929</c:v>
                </c:pt>
                <c:pt idx="187">
                  <c:v>5005.5</c:v>
                </c:pt>
                <c:pt idx="188">
                  <c:v>5046</c:v>
                </c:pt>
                <c:pt idx="189">
                  <c:v>5166.5</c:v>
                </c:pt>
                <c:pt idx="190">
                  <c:v>5190</c:v>
                </c:pt>
                <c:pt idx="191">
                  <c:v>5255</c:v>
                </c:pt>
                <c:pt idx="192">
                  <c:v>5998</c:v>
                </c:pt>
                <c:pt idx="193">
                  <c:v>6052</c:v>
                </c:pt>
                <c:pt idx="194">
                  <c:v>6071.5</c:v>
                </c:pt>
                <c:pt idx="195">
                  <c:v>6082</c:v>
                </c:pt>
                <c:pt idx="196">
                  <c:v>6082.5</c:v>
                </c:pt>
                <c:pt idx="197">
                  <c:v>6083</c:v>
                </c:pt>
                <c:pt idx="198">
                  <c:v>6109</c:v>
                </c:pt>
                <c:pt idx="199">
                  <c:v>6110.5</c:v>
                </c:pt>
                <c:pt idx="200">
                  <c:v>6111</c:v>
                </c:pt>
                <c:pt idx="201">
                  <c:v>6187</c:v>
                </c:pt>
                <c:pt idx="202">
                  <c:v>6659</c:v>
                </c:pt>
                <c:pt idx="203">
                  <c:v>6694</c:v>
                </c:pt>
                <c:pt idx="204">
                  <c:v>6721.5</c:v>
                </c:pt>
                <c:pt idx="205">
                  <c:v>6771</c:v>
                </c:pt>
                <c:pt idx="206">
                  <c:v>6885</c:v>
                </c:pt>
                <c:pt idx="207">
                  <c:v>6890.5</c:v>
                </c:pt>
                <c:pt idx="208">
                  <c:v>6927.5</c:v>
                </c:pt>
                <c:pt idx="209">
                  <c:v>6928</c:v>
                </c:pt>
                <c:pt idx="210">
                  <c:v>6996</c:v>
                </c:pt>
                <c:pt idx="211">
                  <c:v>7076</c:v>
                </c:pt>
                <c:pt idx="212">
                  <c:v>7767.5</c:v>
                </c:pt>
                <c:pt idx="213">
                  <c:v>7787</c:v>
                </c:pt>
                <c:pt idx="214">
                  <c:v>7972.5</c:v>
                </c:pt>
                <c:pt idx="215">
                  <c:v>8610.5</c:v>
                </c:pt>
                <c:pt idx="216">
                  <c:v>8731.5</c:v>
                </c:pt>
                <c:pt idx="217">
                  <c:v>8738</c:v>
                </c:pt>
                <c:pt idx="218">
                  <c:v>8738.5</c:v>
                </c:pt>
                <c:pt idx="219">
                  <c:v>8823.5</c:v>
                </c:pt>
                <c:pt idx="220">
                  <c:v>8837.5</c:v>
                </c:pt>
                <c:pt idx="221">
                  <c:v>8855</c:v>
                </c:pt>
                <c:pt idx="222">
                  <c:v>8855.5</c:v>
                </c:pt>
                <c:pt idx="223">
                  <c:v>9607</c:v>
                </c:pt>
                <c:pt idx="224">
                  <c:v>9680</c:v>
                </c:pt>
                <c:pt idx="225">
                  <c:v>9711.5</c:v>
                </c:pt>
                <c:pt idx="226">
                  <c:v>9727.5</c:v>
                </c:pt>
                <c:pt idx="227">
                  <c:v>9727.5</c:v>
                </c:pt>
                <c:pt idx="228">
                  <c:v>9783</c:v>
                </c:pt>
                <c:pt idx="229">
                  <c:v>9786</c:v>
                </c:pt>
                <c:pt idx="230">
                  <c:v>9786.5</c:v>
                </c:pt>
                <c:pt idx="231">
                  <c:v>9873.5</c:v>
                </c:pt>
                <c:pt idx="232">
                  <c:v>9873.5</c:v>
                </c:pt>
                <c:pt idx="233">
                  <c:v>9907.5</c:v>
                </c:pt>
                <c:pt idx="234">
                  <c:v>10495</c:v>
                </c:pt>
                <c:pt idx="235">
                  <c:v>10567</c:v>
                </c:pt>
                <c:pt idx="236">
                  <c:v>10600</c:v>
                </c:pt>
                <c:pt idx="237">
                  <c:v>10600.5</c:v>
                </c:pt>
              </c:numCache>
            </c:numRef>
          </c:xVal>
          <c:yVal>
            <c:numRef>
              <c:f>'Active 1'!$L$21:$L$258</c:f>
              <c:numCache>
                <c:formatCode>General</c:formatCode>
                <c:ptCount val="23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0C5-4074-8AAA-362895AD6E4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1'!$F$21:$F$258</c:f>
              <c:numCache>
                <c:formatCode>General</c:formatCode>
                <c:ptCount val="238"/>
                <c:pt idx="0">
                  <c:v>-43374</c:v>
                </c:pt>
                <c:pt idx="1">
                  <c:v>-43374</c:v>
                </c:pt>
                <c:pt idx="2">
                  <c:v>-41845</c:v>
                </c:pt>
                <c:pt idx="3">
                  <c:v>-40822</c:v>
                </c:pt>
                <c:pt idx="4">
                  <c:v>-37968</c:v>
                </c:pt>
                <c:pt idx="5">
                  <c:v>-37934</c:v>
                </c:pt>
                <c:pt idx="6">
                  <c:v>-37201</c:v>
                </c:pt>
                <c:pt idx="7">
                  <c:v>-37073</c:v>
                </c:pt>
                <c:pt idx="8">
                  <c:v>-37000</c:v>
                </c:pt>
                <c:pt idx="9">
                  <c:v>-36987</c:v>
                </c:pt>
                <c:pt idx="10">
                  <c:v>-36979</c:v>
                </c:pt>
                <c:pt idx="11">
                  <c:v>-36963.5</c:v>
                </c:pt>
                <c:pt idx="12">
                  <c:v>-36898.5</c:v>
                </c:pt>
                <c:pt idx="13">
                  <c:v>-36862</c:v>
                </c:pt>
                <c:pt idx="14">
                  <c:v>-36860</c:v>
                </c:pt>
                <c:pt idx="15">
                  <c:v>-36854.5</c:v>
                </c:pt>
                <c:pt idx="16">
                  <c:v>-36854</c:v>
                </c:pt>
                <c:pt idx="17">
                  <c:v>-36823</c:v>
                </c:pt>
                <c:pt idx="18">
                  <c:v>-36787</c:v>
                </c:pt>
                <c:pt idx="19">
                  <c:v>-36786.5</c:v>
                </c:pt>
                <c:pt idx="20">
                  <c:v>-36768</c:v>
                </c:pt>
                <c:pt idx="21">
                  <c:v>-36758</c:v>
                </c:pt>
                <c:pt idx="22">
                  <c:v>-36682.5</c:v>
                </c:pt>
                <c:pt idx="23">
                  <c:v>-36679.5</c:v>
                </c:pt>
                <c:pt idx="24">
                  <c:v>-36079</c:v>
                </c:pt>
                <c:pt idx="25">
                  <c:v>-35119</c:v>
                </c:pt>
                <c:pt idx="26">
                  <c:v>-35067</c:v>
                </c:pt>
                <c:pt idx="27">
                  <c:v>-34825</c:v>
                </c:pt>
                <c:pt idx="28">
                  <c:v>-34081</c:v>
                </c:pt>
                <c:pt idx="29">
                  <c:v>-33844</c:v>
                </c:pt>
                <c:pt idx="30">
                  <c:v>-30982</c:v>
                </c:pt>
                <c:pt idx="31">
                  <c:v>-30358</c:v>
                </c:pt>
                <c:pt idx="32">
                  <c:v>-30358</c:v>
                </c:pt>
                <c:pt idx="33">
                  <c:v>-29980</c:v>
                </c:pt>
                <c:pt idx="34">
                  <c:v>-29980</c:v>
                </c:pt>
                <c:pt idx="35">
                  <c:v>-29291</c:v>
                </c:pt>
                <c:pt idx="36">
                  <c:v>-29127</c:v>
                </c:pt>
                <c:pt idx="37">
                  <c:v>-29054</c:v>
                </c:pt>
                <c:pt idx="38">
                  <c:v>-28913</c:v>
                </c:pt>
                <c:pt idx="39">
                  <c:v>-28287</c:v>
                </c:pt>
                <c:pt idx="40">
                  <c:v>-28130.5</c:v>
                </c:pt>
                <c:pt idx="41">
                  <c:v>-25198</c:v>
                </c:pt>
                <c:pt idx="42">
                  <c:v>-24814</c:v>
                </c:pt>
                <c:pt idx="43">
                  <c:v>-21741</c:v>
                </c:pt>
                <c:pt idx="44">
                  <c:v>-18866</c:v>
                </c:pt>
                <c:pt idx="45">
                  <c:v>-16017</c:v>
                </c:pt>
                <c:pt idx="46">
                  <c:v>-15117</c:v>
                </c:pt>
                <c:pt idx="47">
                  <c:v>-14966</c:v>
                </c:pt>
                <c:pt idx="48">
                  <c:v>-13894</c:v>
                </c:pt>
                <c:pt idx="49">
                  <c:v>-13813</c:v>
                </c:pt>
                <c:pt idx="50">
                  <c:v>-13808</c:v>
                </c:pt>
                <c:pt idx="51">
                  <c:v>-12099</c:v>
                </c:pt>
                <c:pt idx="52">
                  <c:v>-11937</c:v>
                </c:pt>
                <c:pt idx="53">
                  <c:v>-11924</c:v>
                </c:pt>
                <c:pt idx="54">
                  <c:v>-11879.5</c:v>
                </c:pt>
                <c:pt idx="55">
                  <c:v>-11854</c:v>
                </c:pt>
                <c:pt idx="56">
                  <c:v>-11404.5</c:v>
                </c:pt>
                <c:pt idx="57">
                  <c:v>-11313.5</c:v>
                </c:pt>
                <c:pt idx="58">
                  <c:v>-11279.5</c:v>
                </c:pt>
                <c:pt idx="59">
                  <c:v>-11251</c:v>
                </c:pt>
                <c:pt idx="60">
                  <c:v>-11245.5</c:v>
                </c:pt>
                <c:pt idx="61">
                  <c:v>-10483.5</c:v>
                </c:pt>
                <c:pt idx="62">
                  <c:v>-10475.5</c:v>
                </c:pt>
                <c:pt idx="63">
                  <c:v>-10468</c:v>
                </c:pt>
                <c:pt idx="64">
                  <c:v>-10171</c:v>
                </c:pt>
                <c:pt idx="65">
                  <c:v>-10171</c:v>
                </c:pt>
                <c:pt idx="66">
                  <c:v>-10171</c:v>
                </c:pt>
                <c:pt idx="67">
                  <c:v>-10168.5</c:v>
                </c:pt>
                <c:pt idx="68">
                  <c:v>-10168.5</c:v>
                </c:pt>
                <c:pt idx="69">
                  <c:v>-10168.5</c:v>
                </c:pt>
                <c:pt idx="70">
                  <c:v>-10168</c:v>
                </c:pt>
                <c:pt idx="71">
                  <c:v>-10168</c:v>
                </c:pt>
                <c:pt idx="72">
                  <c:v>-10111</c:v>
                </c:pt>
                <c:pt idx="73">
                  <c:v>-10111</c:v>
                </c:pt>
                <c:pt idx="74">
                  <c:v>-10111</c:v>
                </c:pt>
                <c:pt idx="75">
                  <c:v>-10110.5</c:v>
                </c:pt>
                <c:pt idx="76">
                  <c:v>-10110.5</c:v>
                </c:pt>
                <c:pt idx="77">
                  <c:v>-10110.5</c:v>
                </c:pt>
                <c:pt idx="78">
                  <c:v>-10056</c:v>
                </c:pt>
                <c:pt idx="79">
                  <c:v>-9568</c:v>
                </c:pt>
                <c:pt idx="80">
                  <c:v>-9568</c:v>
                </c:pt>
                <c:pt idx="81">
                  <c:v>-9568</c:v>
                </c:pt>
                <c:pt idx="82">
                  <c:v>-9409</c:v>
                </c:pt>
                <c:pt idx="83">
                  <c:v>-9409</c:v>
                </c:pt>
                <c:pt idx="84">
                  <c:v>-9409</c:v>
                </c:pt>
                <c:pt idx="85">
                  <c:v>-8431</c:v>
                </c:pt>
                <c:pt idx="86">
                  <c:v>-8431</c:v>
                </c:pt>
                <c:pt idx="87">
                  <c:v>-8402</c:v>
                </c:pt>
                <c:pt idx="88">
                  <c:v>-8162</c:v>
                </c:pt>
                <c:pt idx="89">
                  <c:v>-8162</c:v>
                </c:pt>
                <c:pt idx="90">
                  <c:v>-7470.5</c:v>
                </c:pt>
                <c:pt idx="91">
                  <c:v>-7470.5</c:v>
                </c:pt>
                <c:pt idx="92">
                  <c:v>-7470.5</c:v>
                </c:pt>
                <c:pt idx="93">
                  <c:v>-5327</c:v>
                </c:pt>
                <c:pt idx="94">
                  <c:v>-5324.5</c:v>
                </c:pt>
                <c:pt idx="95">
                  <c:v>-4648</c:v>
                </c:pt>
                <c:pt idx="96">
                  <c:v>-4647.5</c:v>
                </c:pt>
                <c:pt idx="97">
                  <c:v>-4437</c:v>
                </c:pt>
                <c:pt idx="98">
                  <c:v>-4403.5</c:v>
                </c:pt>
                <c:pt idx="99">
                  <c:v>-4403.5</c:v>
                </c:pt>
                <c:pt idx="100">
                  <c:v>-4401</c:v>
                </c:pt>
                <c:pt idx="101">
                  <c:v>-4401</c:v>
                </c:pt>
                <c:pt idx="102">
                  <c:v>-3654</c:v>
                </c:pt>
                <c:pt idx="103">
                  <c:v>-3487.5</c:v>
                </c:pt>
                <c:pt idx="104">
                  <c:v>-3477.5</c:v>
                </c:pt>
                <c:pt idx="105">
                  <c:v>-2342</c:v>
                </c:pt>
                <c:pt idx="106">
                  <c:v>-1833</c:v>
                </c:pt>
                <c:pt idx="107">
                  <c:v>-1833</c:v>
                </c:pt>
                <c:pt idx="108">
                  <c:v>-1592</c:v>
                </c:pt>
                <c:pt idx="109">
                  <c:v>-1592</c:v>
                </c:pt>
                <c:pt idx="110">
                  <c:v>-1562</c:v>
                </c:pt>
                <c:pt idx="111">
                  <c:v>-1536</c:v>
                </c:pt>
                <c:pt idx="112">
                  <c:v>-1536</c:v>
                </c:pt>
                <c:pt idx="113">
                  <c:v>-1536</c:v>
                </c:pt>
                <c:pt idx="114">
                  <c:v>-1408</c:v>
                </c:pt>
                <c:pt idx="115">
                  <c:v>-800</c:v>
                </c:pt>
                <c:pt idx="116">
                  <c:v>-469</c:v>
                </c:pt>
                <c:pt idx="117">
                  <c:v>0</c:v>
                </c:pt>
                <c:pt idx="118">
                  <c:v>10</c:v>
                </c:pt>
                <c:pt idx="119">
                  <c:v>10</c:v>
                </c:pt>
                <c:pt idx="120">
                  <c:v>44</c:v>
                </c:pt>
                <c:pt idx="121">
                  <c:v>44</c:v>
                </c:pt>
                <c:pt idx="122">
                  <c:v>123.5</c:v>
                </c:pt>
                <c:pt idx="123">
                  <c:v>124</c:v>
                </c:pt>
                <c:pt idx="124">
                  <c:v>132.5</c:v>
                </c:pt>
                <c:pt idx="125">
                  <c:v>132.5</c:v>
                </c:pt>
                <c:pt idx="126">
                  <c:v>204.5</c:v>
                </c:pt>
                <c:pt idx="127">
                  <c:v>222.5</c:v>
                </c:pt>
                <c:pt idx="128">
                  <c:v>229.5</c:v>
                </c:pt>
                <c:pt idx="129">
                  <c:v>230</c:v>
                </c:pt>
                <c:pt idx="130">
                  <c:v>307.5</c:v>
                </c:pt>
                <c:pt idx="131">
                  <c:v>308</c:v>
                </c:pt>
                <c:pt idx="132">
                  <c:v>338</c:v>
                </c:pt>
                <c:pt idx="133">
                  <c:v>338</c:v>
                </c:pt>
                <c:pt idx="134">
                  <c:v>1037</c:v>
                </c:pt>
                <c:pt idx="135">
                  <c:v>1050</c:v>
                </c:pt>
                <c:pt idx="136">
                  <c:v>1089</c:v>
                </c:pt>
                <c:pt idx="137">
                  <c:v>1107</c:v>
                </c:pt>
                <c:pt idx="138">
                  <c:v>1115.5</c:v>
                </c:pt>
                <c:pt idx="139">
                  <c:v>1151.5</c:v>
                </c:pt>
                <c:pt idx="140">
                  <c:v>1152</c:v>
                </c:pt>
                <c:pt idx="141">
                  <c:v>1172.5</c:v>
                </c:pt>
                <c:pt idx="142">
                  <c:v>1172.5</c:v>
                </c:pt>
                <c:pt idx="143">
                  <c:v>1173</c:v>
                </c:pt>
                <c:pt idx="144">
                  <c:v>1173</c:v>
                </c:pt>
                <c:pt idx="145">
                  <c:v>1236</c:v>
                </c:pt>
                <c:pt idx="146">
                  <c:v>1236</c:v>
                </c:pt>
                <c:pt idx="147">
                  <c:v>1256</c:v>
                </c:pt>
                <c:pt idx="148">
                  <c:v>1362</c:v>
                </c:pt>
                <c:pt idx="149">
                  <c:v>2130</c:v>
                </c:pt>
                <c:pt idx="150">
                  <c:v>2132</c:v>
                </c:pt>
                <c:pt idx="151">
                  <c:v>2132</c:v>
                </c:pt>
                <c:pt idx="152">
                  <c:v>2205</c:v>
                </c:pt>
                <c:pt idx="153">
                  <c:v>2951</c:v>
                </c:pt>
                <c:pt idx="154">
                  <c:v>2998.5</c:v>
                </c:pt>
                <c:pt idx="155">
                  <c:v>3087</c:v>
                </c:pt>
                <c:pt idx="156">
                  <c:v>3094</c:v>
                </c:pt>
                <c:pt idx="157">
                  <c:v>3094</c:v>
                </c:pt>
                <c:pt idx="158">
                  <c:v>3102</c:v>
                </c:pt>
                <c:pt idx="159">
                  <c:v>3113</c:v>
                </c:pt>
                <c:pt idx="160">
                  <c:v>3113</c:v>
                </c:pt>
                <c:pt idx="161">
                  <c:v>3134</c:v>
                </c:pt>
                <c:pt idx="162">
                  <c:v>3145</c:v>
                </c:pt>
                <c:pt idx="163">
                  <c:v>3308</c:v>
                </c:pt>
                <c:pt idx="164">
                  <c:v>3355</c:v>
                </c:pt>
                <c:pt idx="165">
                  <c:v>3441</c:v>
                </c:pt>
                <c:pt idx="166">
                  <c:v>3870</c:v>
                </c:pt>
                <c:pt idx="167">
                  <c:v>3893.5</c:v>
                </c:pt>
                <c:pt idx="168">
                  <c:v>3919.5</c:v>
                </c:pt>
                <c:pt idx="169">
                  <c:v>3922</c:v>
                </c:pt>
                <c:pt idx="170">
                  <c:v>3957</c:v>
                </c:pt>
                <c:pt idx="171">
                  <c:v>3957</c:v>
                </c:pt>
                <c:pt idx="172">
                  <c:v>3959</c:v>
                </c:pt>
                <c:pt idx="173">
                  <c:v>3971</c:v>
                </c:pt>
                <c:pt idx="174">
                  <c:v>4041</c:v>
                </c:pt>
                <c:pt idx="175">
                  <c:v>4041.5</c:v>
                </c:pt>
                <c:pt idx="176">
                  <c:v>4060</c:v>
                </c:pt>
                <c:pt idx="177">
                  <c:v>4151</c:v>
                </c:pt>
                <c:pt idx="178">
                  <c:v>4156.5</c:v>
                </c:pt>
                <c:pt idx="179">
                  <c:v>4219</c:v>
                </c:pt>
                <c:pt idx="180">
                  <c:v>4256.5</c:v>
                </c:pt>
                <c:pt idx="181">
                  <c:v>4257</c:v>
                </c:pt>
                <c:pt idx="182">
                  <c:v>4257</c:v>
                </c:pt>
                <c:pt idx="183">
                  <c:v>4262</c:v>
                </c:pt>
                <c:pt idx="184">
                  <c:v>4264.5</c:v>
                </c:pt>
                <c:pt idx="185">
                  <c:v>4397.5</c:v>
                </c:pt>
                <c:pt idx="186">
                  <c:v>4929</c:v>
                </c:pt>
                <c:pt idx="187">
                  <c:v>5005.5</c:v>
                </c:pt>
                <c:pt idx="188">
                  <c:v>5046</c:v>
                </c:pt>
                <c:pt idx="189">
                  <c:v>5166.5</c:v>
                </c:pt>
                <c:pt idx="190">
                  <c:v>5190</c:v>
                </c:pt>
                <c:pt idx="191">
                  <c:v>5255</c:v>
                </c:pt>
                <c:pt idx="192">
                  <c:v>5998</c:v>
                </c:pt>
                <c:pt idx="193">
                  <c:v>6052</c:v>
                </c:pt>
                <c:pt idx="194">
                  <c:v>6071.5</c:v>
                </c:pt>
                <c:pt idx="195">
                  <c:v>6082</c:v>
                </c:pt>
                <c:pt idx="196">
                  <c:v>6082.5</c:v>
                </c:pt>
                <c:pt idx="197">
                  <c:v>6083</c:v>
                </c:pt>
                <c:pt idx="198">
                  <c:v>6109</c:v>
                </c:pt>
                <c:pt idx="199">
                  <c:v>6110.5</c:v>
                </c:pt>
                <c:pt idx="200">
                  <c:v>6111</c:v>
                </c:pt>
                <c:pt idx="201">
                  <c:v>6187</c:v>
                </c:pt>
                <c:pt idx="202">
                  <c:v>6659</c:v>
                </c:pt>
                <c:pt idx="203">
                  <c:v>6694</c:v>
                </c:pt>
                <c:pt idx="204">
                  <c:v>6721.5</c:v>
                </c:pt>
                <c:pt idx="205">
                  <c:v>6771</c:v>
                </c:pt>
                <c:pt idx="206">
                  <c:v>6885</c:v>
                </c:pt>
                <c:pt idx="207">
                  <c:v>6890.5</c:v>
                </c:pt>
                <c:pt idx="208">
                  <c:v>6927.5</c:v>
                </c:pt>
                <c:pt idx="209">
                  <c:v>6928</c:v>
                </c:pt>
                <c:pt idx="210">
                  <c:v>6996</c:v>
                </c:pt>
                <c:pt idx="211">
                  <c:v>7076</c:v>
                </c:pt>
                <c:pt idx="212">
                  <c:v>7767.5</c:v>
                </c:pt>
                <c:pt idx="213">
                  <c:v>7787</c:v>
                </c:pt>
                <c:pt idx="214">
                  <c:v>7972.5</c:v>
                </c:pt>
                <c:pt idx="215">
                  <c:v>8610.5</c:v>
                </c:pt>
                <c:pt idx="216">
                  <c:v>8731.5</c:v>
                </c:pt>
                <c:pt idx="217">
                  <c:v>8738</c:v>
                </c:pt>
                <c:pt idx="218">
                  <c:v>8738.5</c:v>
                </c:pt>
                <c:pt idx="219">
                  <c:v>8823.5</c:v>
                </c:pt>
                <c:pt idx="220">
                  <c:v>8837.5</c:v>
                </c:pt>
                <c:pt idx="221">
                  <c:v>8855</c:v>
                </c:pt>
                <c:pt idx="222">
                  <c:v>8855.5</c:v>
                </c:pt>
                <c:pt idx="223">
                  <c:v>9607</c:v>
                </c:pt>
                <c:pt idx="224">
                  <c:v>9680</c:v>
                </c:pt>
                <c:pt idx="225">
                  <c:v>9711.5</c:v>
                </c:pt>
                <c:pt idx="226">
                  <c:v>9727.5</c:v>
                </c:pt>
                <c:pt idx="227">
                  <c:v>9727.5</c:v>
                </c:pt>
                <c:pt idx="228">
                  <c:v>9783</c:v>
                </c:pt>
                <c:pt idx="229">
                  <c:v>9786</c:v>
                </c:pt>
                <c:pt idx="230">
                  <c:v>9786.5</c:v>
                </c:pt>
                <c:pt idx="231">
                  <c:v>9873.5</c:v>
                </c:pt>
                <c:pt idx="232">
                  <c:v>9873.5</c:v>
                </c:pt>
                <c:pt idx="233">
                  <c:v>9907.5</c:v>
                </c:pt>
                <c:pt idx="234">
                  <c:v>10495</c:v>
                </c:pt>
                <c:pt idx="235">
                  <c:v>10567</c:v>
                </c:pt>
                <c:pt idx="236">
                  <c:v>10600</c:v>
                </c:pt>
                <c:pt idx="237">
                  <c:v>10600.5</c:v>
                </c:pt>
              </c:numCache>
            </c:numRef>
          </c:xVal>
          <c:yVal>
            <c:numRef>
              <c:f>'Active 1'!$M$21:$M$258</c:f>
              <c:numCache>
                <c:formatCode>General</c:formatCode>
                <c:ptCount val="23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0C5-4074-8AAA-362895AD6E4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1'!$F$21:$F$258</c:f>
              <c:numCache>
                <c:formatCode>General</c:formatCode>
                <c:ptCount val="238"/>
                <c:pt idx="0">
                  <c:v>-43374</c:v>
                </c:pt>
                <c:pt idx="1">
                  <c:v>-43374</c:v>
                </c:pt>
                <c:pt idx="2">
                  <c:v>-41845</c:v>
                </c:pt>
                <c:pt idx="3">
                  <c:v>-40822</c:v>
                </c:pt>
                <c:pt idx="4">
                  <c:v>-37968</c:v>
                </c:pt>
                <c:pt idx="5">
                  <c:v>-37934</c:v>
                </c:pt>
                <c:pt idx="6">
                  <c:v>-37201</c:v>
                </c:pt>
                <c:pt idx="7">
                  <c:v>-37073</c:v>
                </c:pt>
                <c:pt idx="8">
                  <c:v>-37000</c:v>
                </c:pt>
                <c:pt idx="9">
                  <c:v>-36987</c:v>
                </c:pt>
                <c:pt idx="10">
                  <c:v>-36979</c:v>
                </c:pt>
                <c:pt idx="11">
                  <c:v>-36963.5</c:v>
                </c:pt>
                <c:pt idx="12">
                  <c:v>-36898.5</c:v>
                </c:pt>
                <c:pt idx="13">
                  <c:v>-36862</c:v>
                </c:pt>
                <c:pt idx="14">
                  <c:v>-36860</c:v>
                </c:pt>
                <c:pt idx="15">
                  <c:v>-36854.5</c:v>
                </c:pt>
                <c:pt idx="16">
                  <c:v>-36854</c:v>
                </c:pt>
                <c:pt idx="17">
                  <c:v>-36823</c:v>
                </c:pt>
                <c:pt idx="18">
                  <c:v>-36787</c:v>
                </c:pt>
                <c:pt idx="19">
                  <c:v>-36786.5</c:v>
                </c:pt>
                <c:pt idx="20">
                  <c:v>-36768</c:v>
                </c:pt>
                <c:pt idx="21">
                  <c:v>-36758</c:v>
                </c:pt>
                <c:pt idx="22">
                  <c:v>-36682.5</c:v>
                </c:pt>
                <c:pt idx="23">
                  <c:v>-36679.5</c:v>
                </c:pt>
                <c:pt idx="24">
                  <c:v>-36079</c:v>
                </c:pt>
                <c:pt idx="25">
                  <c:v>-35119</c:v>
                </c:pt>
                <c:pt idx="26">
                  <c:v>-35067</c:v>
                </c:pt>
                <c:pt idx="27">
                  <c:v>-34825</c:v>
                </c:pt>
                <c:pt idx="28">
                  <c:v>-34081</c:v>
                </c:pt>
                <c:pt idx="29">
                  <c:v>-33844</c:v>
                </c:pt>
                <c:pt idx="30">
                  <c:v>-30982</c:v>
                </c:pt>
                <c:pt idx="31">
                  <c:v>-30358</c:v>
                </c:pt>
                <c:pt idx="32">
                  <c:v>-30358</c:v>
                </c:pt>
                <c:pt idx="33">
                  <c:v>-29980</c:v>
                </c:pt>
                <c:pt idx="34">
                  <c:v>-29980</c:v>
                </c:pt>
                <c:pt idx="35">
                  <c:v>-29291</c:v>
                </c:pt>
                <c:pt idx="36">
                  <c:v>-29127</c:v>
                </c:pt>
                <c:pt idx="37">
                  <c:v>-29054</c:v>
                </c:pt>
                <c:pt idx="38">
                  <c:v>-28913</c:v>
                </c:pt>
                <c:pt idx="39">
                  <c:v>-28287</c:v>
                </c:pt>
                <c:pt idx="40">
                  <c:v>-28130.5</c:v>
                </c:pt>
                <c:pt idx="41">
                  <c:v>-25198</c:v>
                </c:pt>
                <c:pt idx="42">
                  <c:v>-24814</c:v>
                </c:pt>
                <c:pt idx="43">
                  <c:v>-21741</c:v>
                </c:pt>
                <c:pt idx="44">
                  <c:v>-18866</c:v>
                </c:pt>
                <c:pt idx="45">
                  <c:v>-16017</c:v>
                </c:pt>
                <c:pt idx="46">
                  <c:v>-15117</c:v>
                </c:pt>
                <c:pt idx="47">
                  <c:v>-14966</c:v>
                </c:pt>
                <c:pt idx="48">
                  <c:v>-13894</c:v>
                </c:pt>
                <c:pt idx="49">
                  <c:v>-13813</c:v>
                </c:pt>
                <c:pt idx="50">
                  <c:v>-13808</c:v>
                </c:pt>
                <c:pt idx="51">
                  <c:v>-12099</c:v>
                </c:pt>
                <c:pt idx="52">
                  <c:v>-11937</c:v>
                </c:pt>
                <c:pt idx="53">
                  <c:v>-11924</c:v>
                </c:pt>
                <c:pt idx="54">
                  <c:v>-11879.5</c:v>
                </c:pt>
                <c:pt idx="55">
                  <c:v>-11854</c:v>
                </c:pt>
                <c:pt idx="56">
                  <c:v>-11404.5</c:v>
                </c:pt>
                <c:pt idx="57">
                  <c:v>-11313.5</c:v>
                </c:pt>
                <c:pt idx="58">
                  <c:v>-11279.5</c:v>
                </c:pt>
                <c:pt idx="59">
                  <c:v>-11251</c:v>
                </c:pt>
                <c:pt idx="60">
                  <c:v>-11245.5</c:v>
                </c:pt>
                <c:pt idx="61">
                  <c:v>-10483.5</c:v>
                </c:pt>
                <c:pt idx="62">
                  <c:v>-10475.5</c:v>
                </c:pt>
                <c:pt idx="63">
                  <c:v>-10468</c:v>
                </c:pt>
                <c:pt idx="64">
                  <c:v>-10171</c:v>
                </c:pt>
                <c:pt idx="65">
                  <c:v>-10171</c:v>
                </c:pt>
                <c:pt idx="66">
                  <c:v>-10171</c:v>
                </c:pt>
                <c:pt idx="67">
                  <c:v>-10168.5</c:v>
                </c:pt>
                <c:pt idx="68">
                  <c:v>-10168.5</c:v>
                </c:pt>
                <c:pt idx="69">
                  <c:v>-10168.5</c:v>
                </c:pt>
                <c:pt idx="70">
                  <c:v>-10168</c:v>
                </c:pt>
                <c:pt idx="71">
                  <c:v>-10168</c:v>
                </c:pt>
                <c:pt idx="72">
                  <c:v>-10111</c:v>
                </c:pt>
                <c:pt idx="73">
                  <c:v>-10111</c:v>
                </c:pt>
                <c:pt idx="74">
                  <c:v>-10111</c:v>
                </c:pt>
                <c:pt idx="75">
                  <c:v>-10110.5</c:v>
                </c:pt>
                <c:pt idx="76">
                  <c:v>-10110.5</c:v>
                </c:pt>
                <c:pt idx="77">
                  <c:v>-10110.5</c:v>
                </c:pt>
                <c:pt idx="78">
                  <c:v>-10056</c:v>
                </c:pt>
                <c:pt idx="79">
                  <c:v>-9568</c:v>
                </c:pt>
                <c:pt idx="80">
                  <c:v>-9568</c:v>
                </c:pt>
                <c:pt idx="81">
                  <c:v>-9568</c:v>
                </c:pt>
                <c:pt idx="82">
                  <c:v>-9409</c:v>
                </c:pt>
                <c:pt idx="83">
                  <c:v>-9409</c:v>
                </c:pt>
                <c:pt idx="84">
                  <c:v>-9409</c:v>
                </c:pt>
                <c:pt idx="85">
                  <c:v>-8431</c:v>
                </c:pt>
                <c:pt idx="86">
                  <c:v>-8431</c:v>
                </c:pt>
                <c:pt idx="87">
                  <c:v>-8402</c:v>
                </c:pt>
                <c:pt idx="88">
                  <c:v>-8162</c:v>
                </c:pt>
                <c:pt idx="89">
                  <c:v>-8162</c:v>
                </c:pt>
                <c:pt idx="90">
                  <c:v>-7470.5</c:v>
                </c:pt>
                <c:pt idx="91">
                  <c:v>-7470.5</c:v>
                </c:pt>
                <c:pt idx="92">
                  <c:v>-7470.5</c:v>
                </c:pt>
                <c:pt idx="93">
                  <c:v>-5327</c:v>
                </c:pt>
                <c:pt idx="94">
                  <c:v>-5324.5</c:v>
                </c:pt>
                <c:pt idx="95">
                  <c:v>-4648</c:v>
                </c:pt>
                <c:pt idx="96">
                  <c:v>-4647.5</c:v>
                </c:pt>
                <c:pt idx="97">
                  <c:v>-4437</c:v>
                </c:pt>
                <c:pt idx="98">
                  <c:v>-4403.5</c:v>
                </c:pt>
                <c:pt idx="99">
                  <c:v>-4403.5</c:v>
                </c:pt>
                <c:pt idx="100">
                  <c:v>-4401</c:v>
                </c:pt>
                <c:pt idx="101">
                  <c:v>-4401</c:v>
                </c:pt>
                <c:pt idx="102">
                  <c:v>-3654</c:v>
                </c:pt>
                <c:pt idx="103">
                  <c:v>-3487.5</c:v>
                </c:pt>
                <c:pt idx="104">
                  <c:v>-3477.5</c:v>
                </c:pt>
                <c:pt idx="105">
                  <c:v>-2342</c:v>
                </c:pt>
                <c:pt idx="106">
                  <c:v>-1833</c:v>
                </c:pt>
                <c:pt idx="107">
                  <c:v>-1833</c:v>
                </c:pt>
                <c:pt idx="108">
                  <c:v>-1592</c:v>
                </c:pt>
                <c:pt idx="109">
                  <c:v>-1592</c:v>
                </c:pt>
                <c:pt idx="110">
                  <c:v>-1562</c:v>
                </c:pt>
                <c:pt idx="111">
                  <c:v>-1536</c:v>
                </c:pt>
                <c:pt idx="112">
                  <c:v>-1536</c:v>
                </c:pt>
                <c:pt idx="113">
                  <c:v>-1536</c:v>
                </c:pt>
                <c:pt idx="114">
                  <c:v>-1408</c:v>
                </c:pt>
                <c:pt idx="115">
                  <c:v>-800</c:v>
                </c:pt>
                <c:pt idx="116">
                  <c:v>-469</c:v>
                </c:pt>
                <c:pt idx="117">
                  <c:v>0</c:v>
                </c:pt>
                <c:pt idx="118">
                  <c:v>10</c:v>
                </c:pt>
                <c:pt idx="119">
                  <c:v>10</c:v>
                </c:pt>
                <c:pt idx="120">
                  <c:v>44</c:v>
                </c:pt>
                <c:pt idx="121">
                  <c:v>44</c:v>
                </c:pt>
                <c:pt idx="122">
                  <c:v>123.5</c:v>
                </c:pt>
                <c:pt idx="123">
                  <c:v>124</c:v>
                </c:pt>
                <c:pt idx="124">
                  <c:v>132.5</c:v>
                </c:pt>
                <c:pt idx="125">
                  <c:v>132.5</c:v>
                </c:pt>
                <c:pt idx="126">
                  <c:v>204.5</c:v>
                </c:pt>
                <c:pt idx="127">
                  <c:v>222.5</c:v>
                </c:pt>
                <c:pt idx="128">
                  <c:v>229.5</c:v>
                </c:pt>
                <c:pt idx="129">
                  <c:v>230</c:v>
                </c:pt>
                <c:pt idx="130">
                  <c:v>307.5</c:v>
                </c:pt>
                <c:pt idx="131">
                  <c:v>308</c:v>
                </c:pt>
                <c:pt idx="132">
                  <c:v>338</c:v>
                </c:pt>
                <c:pt idx="133">
                  <c:v>338</c:v>
                </c:pt>
                <c:pt idx="134">
                  <c:v>1037</c:v>
                </c:pt>
                <c:pt idx="135">
                  <c:v>1050</c:v>
                </c:pt>
                <c:pt idx="136">
                  <c:v>1089</c:v>
                </c:pt>
                <c:pt idx="137">
                  <c:v>1107</c:v>
                </c:pt>
                <c:pt idx="138">
                  <c:v>1115.5</c:v>
                </c:pt>
                <c:pt idx="139">
                  <c:v>1151.5</c:v>
                </c:pt>
                <c:pt idx="140">
                  <c:v>1152</c:v>
                </c:pt>
                <c:pt idx="141">
                  <c:v>1172.5</c:v>
                </c:pt>
                <c:pt idx="142">
                  <c:v>1172.5</c:v>
                </c:pt>
                <c:pt idx="143">
                  <c:v>1173</c:v>
                </c:pt>
                <c:pt idx="144">
                  <c:v>1173</c:v>
                </c:pt>
                <c:pt idx="145">
                  <c:v>1236</c:v>
                </c:pt>
                <c:pt idx="146">
                  <c:v>1236</c:v>
                </c:pt>
                <c:pt idx="147">
                  <c:v>1256</c:v>
                </c:pt>
                <c:pt idx="148">
                  <c:v>1362</c:v>
                </c:pt>
                <c:pt idx="149">
                  <c:v>2130</c:v>
                </c:pt>
                <c:pt idx="150">
                  <c:v>2132</c:v>
                </c:pt>
                <c:pt idx="151">
                  <c:v>2132</c:v>
                </c:pt>
                <c:pt idx="152">
                  <c:v>2205</c:v>
                </c:pt>
                <c:pt idx="153">
                  <c:v>2951</c:v>
                </c:pt>
                <c:pt idx="154">
                  <c:v>2998.5</c:v>
                </c:pt>
                <c:pt idx="155">
                  <c:v>3087</c:v>
                </c:pt>
                <c:pt idx="156">
                  <c:v>3094</c:v>
                </c:pt>
                <c:pt idx="157">
                  <c:v>3094</c:v>
                </c:pt>
                <c:pt idx="158">
                  <c:v>3102</c:v>
                </c:pt>
                <c:pt idx="159">
                  <c:v>3113</c:v>
                </c:pt>
                <c:pt idx="160">
                  <c:v>3113</c:v>
                </c:pt>
                <c:pt idx="161">
                  <c:v>3134</c:v>
                </c:pt>
                <c:pt idx="162">
                  <c:v>3145</c:v>
                </c:pt>
                <c:pt idx="163">
                  <c:v>3308</c:v>
                </c:pt>
                <c:pt idx="164">
                  <c:v>3355</c:v>
                </c:pt>
                <c:pt idx="165">
                  <c:v>3441</c:v>
                </c:pt>
                <c:pt idx="166">
                  <c:v>3870</c:v>
                </c:pt>
                <c:pt idx="167">
                  <c:v>3893.5</c:v>
                </c:pt>
                <c:pt idx="168">
                  <c:v>3919.5</c:v>
                </c:pt>
                <c:pt idx="169">
                  <c:v>3922</c:v>
                </c:pt>
                <c:pt idx="170">
                  <c:v>3957</c:v>
                </c:pt>
                <c:pt idx="171">
                  <c:v>3957</c:v>
                </c:pt>
                <c:pt idx="172">
                  <c:v>3959</c:v>
                </c:pt>
                <c:pt idx="173">
                  <c:v>3971</c:v>
                </c:pt>
                <c:pt idx="174">
                  <c:v>4041</c:v>
                </c:pt>
                <c:pt idx="175">
                  <c:v>4041.5</c:v>
                </c:pt>
                <c:pt idx="176">
                  <c:v>4060</c:v>
                </c:pt>
                <c:pt idx="177">
                  <c:v>4151</c:v>
                </c:pt>
                <c:pt idx="178">
                  <c:v>4156.5</c:v>
                </c:pt>
                <c:pt idx="179">
                  <c:v>4219</c:v>
                </c:pt>
                <c:pt idx="180">
                  <c:v>4256.5</c:v>
                </c:pt>
                <c:pt idx="181">
                  <c:v>4257</c:v>
                </c:pt>
                <c:pt idx="182">
                  <c:v>4257</c:v>
                </c:pt>
                <c:pt idx="183">
                  <c:v>4262</c:v>
                </c:pt>
                <c:pt idx="184">
                  <c:v>4264.5</c:v>
                </c:pt>
                <c:pt idx="185">
                  <c:v>4397.5</c:v>
                </c:pt>
                <c:pt idx="186">
                  <c:v>4929</c:v>
                </c:pt>
                <c:pt idx="187">
                  <c:v>5005.5</c:v>
                </c:pt>
                <c:pt idx="188">
                  <c:v>5046</c:v>
                </c:pt>
                <c:pt idx="189">
                  <c:v>5166.5</c:v>
                </c:pt>
                <c:pt idx="190">
                  <c:v>5190</c:v>
                </c:pt>
                <c:pt idx="191">
                  <c:v>5255</c:v>
                </c:pt>
                <c:pt idx="192">
                  <c:v>5998</c:v>
                </c:pt>
                <c:pt idx="193">
                  <c:v>6052</c:v>
                </c:pt>
                <c:pt idx="194">
                  <c:v>6071.5</c:v>
                </c:pt>
                <c:pt idx="195">
                  <c:v>6082</c:v>
                </c:pt>
                <c:pt idx="196">
                  <c:v>6082.5</c:v>
                </c:pt>
                <c:pt idx="197">
                  <c:v>6083</c:v>
                </c:pt>
                <c:pt idx="198">
                  <c:v>6109</c:v>
                </c:pt>
                <c:pt idx="199">
                  <c:v>6110.5</c:v>
                </c:pt>
                <c:pt idx="200">
                  <c:v>6111</c:v>
                </c:pt>
                <c:pt idx="201">
                  <c:v>6187</c:v>
                </c:pt>
                <c:pt idx="202">
                  <c:v>6659</c:v>
                </c:pt>
                <c:pt idx="203">
                  <c:v>6694</c:v>
                </c:pt>
                <c:pt idx="204">
                  <c:v>6721.5</c:v>
                </c:pt>
                <c:pt idx="205">
                  <c:v>6771</c:v>
                </c:pt>
                <c:pt idx="206">
                  <c:v>6885</c:v>
                </c:pt>
                <c:pt idx="207">
                  <c:v>6890.5</c:v>
                </c:pt>
                <c:pt idx="208">
                  <c:v>6927.5</c:v>
                </c:pt>
                <c:pt idx="209">
                  <c:v>6928</c:v>
                </c:pt>
                <c:pt idx="210">
                  <c:v>6996</c:v>
                </c:pt>
                <c:pt idx="211">
                  <c:v>7076</c:v>
                </c:pt>
                <c:pt idx="212">
                  <c:v>7767.5</c:v>
                </c:pt>
                <c:pt idx="213">
                  <c:v>7787</c:v>
                </c:pt>
                <c:pt idx="214">
                  <c:v>7972.5</c:v>
                </c:pt>
                <c:pt idx="215">
                  <c:v>8610.5</c:v>
                </c:pt>
                <c:pt idx="216">
                  <c:v>8731.5</c:v>
                </c:pt>
                <c:pt idx="217">
                  <c:v>8738</c:v>
                </c:pt>
                <c:pt idx="218">
                  <c:v>8738.5</c:v>
                </c:pt>
                <c:pt idx="219">
                  <c:v>8823.5</c:v>
                </c:pt>
                <c:pt idx="220">
                  <c:v>8837.5</c:v>
                </c:pt>
                <c:pt idx="221">
                  <c:v>8855</c:v>
                </c:pt>
                <c:pt idx="222">
                  <c:v>8855.5</c:v>
                </c:pt>
                <c:pt idx="223">
                  <c:v>9607</c:v>
                </c:pt>
                <c:pt idx="224">
                  <c:v>9680</c:v>
                </c:pt>
                <c:pt idx="225">
                  <c:v>9711.5</c:v>
                </c:pt>
                <c:pt idx="226">
                  <c:v>9727.5</c:v>
                </c:pt>
                <c:pt idx="227">
                  <c:v>9727.5</c:v>
                </c:pt>
                <c:pt idx="228">
                  <c:v>9783</c:v>
                </c:pt>
                <c:pt idx="229">
                  <c:v>9786</c:v>
                </c:pt>
                <c:pt idx="230">
                  <c:v>9786.5</c:v>
                </c:pt>
                <c:pt idx="231">
                  <c:v>9873.5</c:v>
                </c:pt>
                <c:pt idx="232">
                  <c:v>9873.5</c:v>
                </c:pt>
                <c:pt idx="233">
                  <c:v>9907.5</c:v>
                </c:pt>
                <c:pt idx="234">
                  <c:v>10495</c:v>
                </c:pt>
                <c:pt idx="235">
                  <c:v>10567</c:v>
                </c:pt>
                <c:pt idx="236">
                  <c:v>10600</c:v>
                </c:pt>
                <c:pt idx="237">
                  <c:v>10600.5</c:v>
                </c:pt>
              </c:numCache>
            </c:numRef>
          </c:xVal>
          <c:yVal>
            <c:numRef>
              <c:f>'Active 1'!$N$21:$N$258</c:f>
              <c:numCache>
                <c:formatCode>General</c:formatCode>
                <c:ptCount val="23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0C5-4074-8AAA-362895AD6E4D}"/>
            </c:ext>
          </c:extLst>
        </c:ser>
        <c:ser>
          <c:idx val="7"/>
          <c:order val="7"/>
          <c:tx>
            <c:strRef>
              <c:f>'Active 1'!$AX$1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58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1'!$AW$2:$AW$167</c:f>
              <c:numCache>
                <c:formatCode>General</c:formatCode>
                <c:ptCount val="166"/>
                <c:pt idx="0">
                  <c:v>-35000</c:v>
                </c:pt>
                <c:pt idx="1">
                  <c:v>-34000</c:v>
                </c:pt>
                <c:pt idx="2">
                  <c:v>-33000</c:v>
                </c:pt>
                <c:pt idx="3">
                  <c:v>-32000</c:v>
                </c:pt>
                <c:pt idx="4">
                  <c:v>-31000</c:v>
                </c:pt>
                <c:pt idx="5">
                  <c:v>-30000</c:v>
                </c:pt>
                <c:pt idx="6">
                  <c:v>-29000</c:v>
                </c:pt>
                <c:pt idx="7">
                  <c:v>-28000</c:v>
                </c:pt>
                <c:pt idx="8">
                  <c:v>-27000</c:v>
                </c:pt>
                <c:pt idx="9">
                  <c:v>-26000</c:v>
                </c:pt>
                <c:pt idx="10">
                  <c:v>-25000</c:v>
                </c:pt>
                <c:pt idx="11">
                  <c:v>-24000</c:v>
                </c:pt>
                <c:pt idx="12">
                  <c:v>-23000</c:v>
                </c:pt>
                <c:pt idx="13">
                  <c:v>-22000</c:v>
                </c:pt>
                <c:pt idx="14">
                  <c:v>-21000</c:v>
                </c:pt>
                <c:pt idx="15">
                  <c:v>-20000</c:v>
                </c:pt>
                <c:pt idx="16">
                  <c:v>-19000</c:v>
                </c:pt>
                <c:pt idx="17">
                  <c:v>-18000</c:v>
                </c:pt>
                <c:pt idx="18">
                  <c:v>-17000</c:v>
                </c:pt>
                <c:pt idx="19">
                  <c:v>-16000</c:v>
                </c:pt>
                <c:pt idx="20">
                  <c:v>-15000</c:v>
                </c:pt>
                <c:pt idx="21">
                  <c:v>-14000</c:v>
                </c:pt>
                <c:pt idx="22">
                  <c:v>-13000</c:v>
                </c:pt>
                <c:pt idx="23">
                  <c:v>-12000</c:v>
                </c:pt>
                <c:pt idx="24">
                  <c:v>-11000</c:v>
                </c:pt>
                <c:pt idx="25">
                  <c:v>-10000</c:v>
                </c:pt>
                <c:pt idx="26">
                  <c:v>-9000</c:v>
                </c:pt>
                <c:pt idx="27">
                  <c:v>-8000</c:v>
                </c:pt>
                <c:pt idx="28">
                  <c:v>-7000</c:v>
                </c:pt>
                <c:pt idx="29">
                  <c:v>-6000</c:v>
                </c:pt>
                <c:pt idx="30">
                  <c:v>-5000</c:v>
                </c:pt>
                <c:pt idx="31">
                  <c:v>-4000</c:v>
                </c:pt>
                <c:pt idx="32">
                  <c:v>-3000</c:v>
                </c:pt>
                <c:pt idx="33">
                  <c:v>-2000</c:v>
                </c:pt>
                <c:pt idx="34">
                  <c:v>-1000</c:v>
                </c:pt>
                <c:pt idx="35">
                  <c:v>0</c:v>
                </c:pt>
                <c:pt idx="36">
                  <c:v>1000</c:v>
                </c:pt>
                <c:pt idx="37">
                  <c:v>2000</c:v>
                </c:pt>
                <c:pt idx="38">
                  <c:v>3000</c:v>
                </c:pt>
                <c:pt idx="39">
                  <c:v>4000</c:v>
                </c:pt>
                <c:pt idx="40">
                  <c:v>5000</c:v>
                </c:pt>
                <c:pt idx="41">
                  <c:v>6000</c:v>
                </c:pt>
                <c:pt idx="42">
                  <c:v>7000</c:v>
                </c:pt>
                <c:pt idx="43">
                  <c:v>8000</c:v>
                </c:pt>
                <c:pt idx="44">
                  <c:v>9000</c:v>
                </c:pt>
                <c:pt idx="45">
                  <c:v>10000</c:v>
                </c:pt>
                <c:pt idx="46">
                  <c:v>11000</c:v>
                </c:pt>
                <c:pt idx="47">
                  <c:v>12000</c:v>
                </c:pt>
                <c:pt idx="48">
                  <c:v>13000</c:v>
                </c:pt>
                <c:pt idx="49">
                  <c:v>14000</c:v>
                </c:pt>
                <c:pt idx="50">
                  <c:v>15000</c:v>
                </c:pt>
                <c:pt idx="51">
                  <c:v>16000</c:v>
                </c:pt>
                <c:pt idx="52">
                  <c:v>17000</c:v>
                </c:pt>
                <c:pt idx="53">
                  <c:v>18000</c:v>
                </c:pt>
                <c:pt idx="54">
                  <c:v>19000</c:v>
                </c:pt>
                <c:pt idx="55">
                  <c:v>20000</c:v>
                </c:pt>
                <c:pt idx="56">
                  <c:v>21000</c:v>
                </c:pt>
                <c:pt idx="57">
                  <c:v>22000</c:v>
                </c:pt>
                <c:pt idx="58">
                  <c:v>23000</c:v>
                </c:pt>
                <c:pt idx="59">
                  <c:v>24000</c:v>
                </c:pt>
                <c:pt idx="60">
                  <c:v>25000</c:v>
                </c:pt>
                <c:pt idx="61">
                  <c:v>26000</c:v>
                </c:pt>
                <c:pt idx="62">
                  <c:v>27000</c:v>
                </c:pt>
                <c:pt idx="63">
                  <c:v>28000</c:v>
                </c:pt>
                <c:pt idx="64">
                  <c:v>29000</c:v>
                </c:pt>
                <c:pt idx="65">
                  <c:v>30000</c:v>
                </c:pt>
                <c:pt idx="66">
                  <c:v>31000</c:v>
                </c:pt>
                <c:pt idx="67">
                  <c:v>32000</c:v>
                </c:pt>
                <c:pt idx="68">
                  <c:v>33000</c:v>
                </c:pt>
                <c:pt idx="69">
                  <c:v>34000</c:v>
                </c:pt>
                <c:pt idx="70">
                  <c:v>35000</c:v>
                </c:pt>
                <c:pt idx="71">
                  <c:v>36000</c:v>
                </c:pt>
                <c:pt idx="72">
                  <c:v>37000</c:v>
                </c:pt>
                <c:pt idx="73">
                  <c:v>38000</c:v>
                </c:pt>
              </c:numCache>
            </c:numRef>
          </c:xVal>
          <c:yVal>
            <c:numRef>
              <c:f>'Active 1'!$AX$2:$AX$167</c:f>
              <c:numCache>
                <c:formatCode>General</c:formatCode>
                <c:ptCount val="166"/>
                <c:pt idx="0">
                  <c:v>-1.5867930378254722E-2</c:v>
                </c:pt>
                <c:pt idx="1">
                  <c:v>-1.7406077947465473E-2</c:v>
                </c:pt>
                <c:pt idx="2">
                  <c:v>-1.8749580736249785E-2</c:v>
                </c:pt>
                <c:pt idx="3">
                  <c:v>-1.9903930939674387E-2</c:v>
                </c:pt>
                <c:pt idx="4">
                  <c:v>-2.0874880332613407E-2</c:v>
                </c:pt>
                <c:pt idx="5">
                  <c:v>-2.1668016174152434E-2</c:v>
                </c:pt>
                <c:pt idx="6">
                  <c:v>-2.2288496459161727E-2</c:v>
                </c:pt>
                <c:pt idx="7">
                  <c:v>-2.2740938514287927E-2</c:v>
                </c:pt>
                <c:pt idx="8">
                  <c:v>-2.3029444022575722E-2</c:v>
                </c:pt>
                <c:pt idx="9">
                  <c:v>-2.3157713367129303E-2</c:v>
                </c:pt>
                <c:pt idx="10">
                  <c:v>-2.3129181453281741E-2</c:v>
                </c:pt>
                <c:pt idx="11">
                  <c:v>-2.294710960533633E-2</c:v>
                </c:pt>
                <c:pt idx="12">
                  <c:v>-2.2614592936436188E-2</c:v>
                </c:pt>
                <c:pt idx="13">
                  <c:v>-2.2134479244897531E-2</c:v>
                </c:pt>
                <c:pt idx="14">
                  <c:v>-2.150923038568988E-2</c:v>
                </c:pt>
                <c:pt idx="15">
                  <c:v>-2.0740778617109025E-2</c:v>
                </c:pt>
                <c:pt idx="16">
                  <c:v>-1.9830432703997539E-2</c:v>
                </c:pt>
                <c:pt idx="17">
                  <c:v>-1.8778872126872855E-2</c:v>
                </c:pt>
                <c:pt idx="18">
                  <c:v>-1.7586238766758227E-2</c:v>
                </c:pt>
                <c:pt idx="19">
                  <c:v>-1.6252303464899896E-2</c:v>
                </c:pt>
                <c:pt idx="20">
                  <c:v>-1.4776660203998588E-2</c:v>
                </c:pt>
                <c:pt idx="21">
                  <c:v>-1.3158891641281669E-2</c:v>
                </c:pt>
                <c:pt idx="22">
                  <c:v>-1.1398660426574746E-2</c:v>
                </c:pt>
                <c:pt idx="23">
                  <c:v>-9.495709161589443E-3</c:v>
                </c:pt>
                <c:pt idx="24">
                  <c:v>-7.4497900126487236E-3</c:v>
                </c:pt>
                <c:pt idx="25">
                  <c:v>-5.2605802496573529E-3</c:v>
                </c:pt>
                <c:pt idx="26">
                  <c:v>-2.9276593620896508E-3</c:v>
                </c:pt>
                <c:pt idx="27">
                  <c:v>-4.5061866985741418E-4</c:v>
                </c:pt>
                <c:pt idx="28">
                  <c:v>2.1706517657676333E-3</c:v>
                </c:pt>
                <c:pt idx="29">
                  <c:v>4.93548485282032E-3</c:v>
                </c:pt>
                <c:pt idx="30">
                  <c:v>7.8417579957873757E-3</c:v>
                </c:pt>
                <c:pt idx="31">
                  <c:v>1.0884952321935277E-2</c:v>
                </c:pt>
                <c:pt idx="32">
                  <c:v>1.4056757466314285E-2</c:v>
                </c:pt>
                <c:pt idx="33">
                  <c:v>1.7342837956594057E-2</c:v>
                </c:pt>
                <c:pt idx="34">
                  <c:v>2.0719161787186493E-2</c:v>
                </c:pt>
                <c:pt idx="35">
                  <c:v>2.4146032693517797E-2</c:v>
                </c:pt>
                <c:pt idx="36">
                  <c:v>2.7558465490408253E-2</c:v>
                </c:pt>
                <c:pt idx="37">
                  <c:v>3.0850645495740826E-2</c:v>
                </c:pt>
                <c:pt idx="38">
                  <c:v>3.3852565697136218E-2</c:v>
                </c:pt>
                <c:pt idx="39">
                  <c:v>3.6305835886332932E-2</c:v>
                </c:pt>
                <c:pt idx="40">
                  <c:v>3.7872872960659887E-2</c:v>
                </c:pt>
                <c:pt idx="41">
                  <c:v>3.823609791261582E-2</c:v>
                </c:pt>
                <c:pt idx="42">
                  <c:v>3.7275907502058683E-2</c:v>
                </c:pt>
                <c:pt idx="43">
                  <c:v>3.5169922991901741E-2</c:v>
                </c:pt>
                <c:pt idx="44">
                  <c:v>3.2289343404952597E-2</c:v>
                </c:pt>
                <c:pt idx="45">
                  <c:v>2.9007426172618575E-2</c:v>
                </c:pt>
                <c:pt idx="46">
                  <c:v>2.559335039236162E-2</c:v>
                </c:pt>
                <c:pt idx="47">
                  <c:v>2.220948790471949E-2</c:v>
                </c:pt>
                <c:pt idx="48">
                  <c:v>1.894570389852112E-2</c:v>
                </c:pt>
                <c:pt idx="49">
                  <c:v>1.5849334666487584E-2</c:v>
                </c:pt>
                <c:pt idx="50">
                  <c:v>1.2943579580794989E-2</c:v>
                </c:pt>
                <c:pt idx="51">
                  <c:v>1.0237982006742037E-2</c:v>
                </c:pt>
                <c:pt idx="52">
                  <c:v>7.7344741901689881E-3</c:v>
                </c:pt>
                <c:pt idx="53">
                  <c:v>5.4308631339817729E-3</c:v>
                </c:pt>
                <c:pt idx="54">
                  <c:v>3.3227988691499916E-3</c:v>
                </c:pt>
                <c:pt idx="55">
                  <c:v>1.404893467240086E-3</c:v>
                </c:pt>
                <c:pt idx="56">
                  <c:v>-3.2859464404536021E-4</c:v>
                </c:pt>
                <c:pt idx="57">
                  <c:v>-1.8833055602238483E-3</c:v>
                </c:pt>
                <c:pt idx="58">
                  <c:v>-3.2644857249022885E-3</c:v>
                </c:pt>
                <c:pt idx="59">
                  <c:v>-4.4768498390585915E-3</c:v>
                </c:pt>
                <c:pt idx="60">
                  <c:v>-5.5245842961113983E-3</c:v>
                </c:pt>
                <c:pt idx="61">
                  <c:v>-6.4114503232218303E-3</c:v>
                </c:pt>
                <c:pt idx="62">
                  <c:v>-7.1409211666202156E-3</c:v>
                </c:pt>
                <c:pt idx="63">
                  <c:v>-7.716285662798316E-3</c:v>
                </c:pt>
                <c:pt idx="64">
                  <c:v>-8.1406719666470839E-3</c:v>
                </c:pt>
                <c:pt idx="65">
                  <c:v>-8.4169807353038535E-3</c:v>
                </c:pt>
                <c:pt idx="66">
                  <c:v>-8.5477532429589879E-3</c:v>
                </c:pt>
                <c:pt idx="67">
                  <c:v>-8.5350244264988471E-3</c:v>
                </c:pt>
                <c:pt idx="68">
                  <c:v>-8.3802167042406148E-3</c:v>
                </c:pt>
                <c:pt idx="69">
                  <c:v>-8.0841169728454246E-3</c:v>
                </c:pt>
                <c:pt idx="70">
                  <c:v>-7.6469518050569368E-3</c:v>
                </c:pt>
                <c:pt idx="71">
                  <c:v>-7.0685436530021229E-3</c:v>
                </c:pt>
                <c:pt idx="72">
                  <c:v>-6.3485042284962458E-3</c:v>
                </c:pt>
                <c:pt idx="73">
                  <c:v>-5.4864089964186923E-3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0C5-4074-8AAA-362895AD6E4D}"/>
            </c:ext>
          </c:extLst>
        </c:ser>
        <c:ser>
          <c:idx val="8"/>
          <c:order val="8"/>
          <c:tx>
            <c:strRef>
              <c:f>'Active 1'!$R$20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-43374</c:v>
                </c:pt>
                <c:pt idx="1">
                  <c:v>-43374</c:v>
                </c:pt>
                <c:pt idx="2">
                  <c:v>-41845</c:v>
                </c:pt>
                <c:pt idx="3">
                  <c:v>-40822</c:v>
                </c:pt>
                <c:pt idx="4">
                  <c:v>-37968</c:v>
                </c:pt>
                <c:pt idx="5">
                  <c:v>-37934</c:v>
                </c:pt>
                <c:pt idx="6">
                  <c:v>-37201</c:v>
                </c:pt>
                <c:pt idx="7">
                  <c:v>-37073</c:v>
                </c:pt>
                <c:pt idx="8">
                  <c:v>-37000</c:v>
                </c:pt>
                <c:pt idx="9">
                  <c:v>-36987</c:v>
                </c:pt>
                <c:pt idx="10">
                  <c:v>-36979</c:v>
                </c:pt>
                <c:pt idx="11">
                  <c:v>-36963.5</c:v>
                </c:pt>
                <c:pt idx="12">
                  <c:v>-36898.5</c:v>
                </c:pt>
                <c:pt idx="13">
                  <c:v>-36862</c:v>
                </c:pt>
                <c:pt idx="14">
                  <c:v>-36860</c:v>
                </c:pt>
                <c:pt idx="15">
                  <c:v>-36854.5</c:v>
                </c:pt>
                <c:pt idx="16">
                  <c:v>-36854</c:v>
                </c:pt>
                <c:pt idx="17">
                  <c:v>-36823</c:v>
                </c:pt>
                <c:pt idx="18">
                  <c:v>-36787</c:v>
                </c:pt>
                <c:pt idx="19">
                  <c:v>-36786.5</c:v>
                </c:pt>
                <c:pt idx="20">
                  <c:v>-36768</c:v>
                </c:pt>
                <c:pt idx="21">
                  <c:v>-36758</c:v>
                </c:pt>
                <c:pt idx="22">
                  <c:v>-36682.5</c:v>
                </c:pt>
                <c:pt idx="23">
                  <c:v>-36679.5</c:v>
                </c:pt>
                <c:pt idx="24">
                  <c:v>-36079</c:v>
                </c:pt>
                <c:pt idx="25">
                  <c:v>-35119</c:v>
                </c:pt>
                <c:pt idx="26">
                  <c:v>-35067</c:v>
                </c:pt>
                <c:pt idx="27">
                  <c:v>-34825</c:v>
                </c:pt>
                <c:pt idx="28">
                  <c:v>-34081</c:v>
                </c:pt>
                <c:pt idx="29">
                  <c:v>-33844</c:v>
                </c:pt>
                <c:pt idx="30">
                  <c:v>-30982</c:v>
                </c:pt>
                <c:pt idx="31">
                  <c:v>-30358</c:v>
                </c:pt>
                <c:pt idx="32">
                  <c:v>-30358</c:v>
                </c:pt>
                <c:pt idx="33">
                  <c:v>-29980</c:v>
                </c:pt>
                <c:pt idx="34">
                  <c:v>-29980</c:v>
                </c:pt>
                <c:pt idx="35">
                  <c:v>-29291</c:v>
                </c:pt>
                <c:pt idx="36">
                  <c:v>-29127</c:v>
                </c:pt>
                <c:pt idx="37">
                  <c:v>-29054</c:v>
                </c:pt>
                <c:pt idx="38">
                  <c:v>-28913</c:v>
                </c:pt>
                <c:pt idx="39">
                  <c:v>-28287</c:v>
                </c:pt>
                <c:pt idx="40">
                  <c:v>-28130.5</c:v>
                </c:pt>
                <c:pt idx="41">
                  <c:v>-25198</c:v>
                </c:pt>
                <c:pt idx="42">
                  <c:v>-24814</c:v>
                </c:pt>
                <c:pt idx="43">
                  <c:v>-21741</c:v>
                </c:pt>
                <c:pt idx="44">
                  <c:v>-18866</c:v>
                </c:pt>
                <c:pt idx="45">
                  <c:v>-16017</c:v>
                </c:pt>
                <c:pt idx="46">
                  <c:v>-15117</c:v>
                </c:pt>
                <c:pt idx="47">
                  <c:v>-14966</c:v>
                </c:pt>
                <c:pt idx="48">
                  <c:v>-13894</c:v>
                </c:pt>
                <c:pt idx="49">
                  <c:v>-13813</c:v>
                </c:pt>
                <c:pt idx="50">
                  <c:v>-13808</c:v>
                </c:pt>
                <c:pt idx="51">
                  <c:v>-12099</c:v>
                </c:pt>
                <c:pt idx="52">
                  <c:v>-11937</c:v>
                </c:pt>
                <c:pt idx="53">
                  <c:v>-11924</c:v>
                </c:pt>
                <c:pt idx="54">
                  <c:v>-11879.5</c:v>
                </c:pt>
                <c:pt idx="55">
                  <c:v>-11854</c:v>
                </c:pt>
                <c:pt idx="56">
                  <c:v>-11404.5</c:v>
                </c:pt>
                <c:pt idx="57">
                  <c:v>-11313.5</c:v>
                </c:pt>
                <c:pt idx="58">
                  <c:v>-11279.5</c:v>
                </c:pt>
                <c:pt idx="59">
                  <c:v>-11251</c:v>
                </c:pt>
                <c:pt idx="60">
                  <c:v>-11245.5</c:v>
                </c:pt>
                <c:pt idx="61">
                  <c:v>-10483.5</c:v>
                </c:pt>
                <c:pt idx="62">
                  <c:v>-10475.5</c:v>
                </c:pt>
                <c:pt idx="63">
                  <c:v>-10468</c:v>
                </c:pt>
                <c:pt idx="64">
                  <c:v>-10171</c:v>
                </c:pt>
                <c:pt idx="65">
                  <c:v>-10171</c:v>
                </c:pt>
                <c:pt idx="66">
                  <c:v>-10171</c:v>
                </c:pt>
                <c:pt idx="67">
                  <c:v>-10168.5</c:v>
                </c:pt>
                <c:pt idx="68">
                  <c:v>-10168.5</c:v>
                </c:pt>
                <c:pt idx="69">
                  <c:v>-10168.5</c:v>
                </c:pt>
                <c:pt idx="70">
                  <c:v>-10168</c:v>
                </c:pt>
                <c:pt idx="71">
                  <c:v>-10168</c:v>
                </c:pt>
                <c:pt idx="72">
                  <c:v>-10111</c:v>
                </c:pt>
                <c:pt idx="73">
                  <c:v>-10111</c:v>
                </c:pt>
                <c:pt idx="74">
                  <c:v>-10111</c:v>
                </c:pt>
                <c:pt idx="75">
                  <c:v>-10110.5</c:v>
                </c:pt>
                <c:pt idx="76">
                  <c:v>-10110.5</c:v>
                </c:pt>
                <c:pt idx="77">
                  <c:v>-10110.5</c:v>
                </c:pt>
                <c:pt idx="78">
                  <c:v>-10056</c:v>
                </c:pt>
                <c:pt idx="79">
                  <c:v>-9568</c:v>
                </c:pt>
                <c:pt idx="80">
                  <c:v>-9568</c:v>
                </c:pt>
                <c:pt idx="81">
                  <c:v>-9568</c:v>
                </c:pt>
                <c:pt idx="82">
                  <c:v>-9409</c:v>
                </c:pt>
                <c:pt idx="83">
                  <c:v>-9409</c:v>
                </c:pt>
                <c:pt idx="84">
                  <c:v>-9409</c:v>
                </c:pt>
                <c:pt idx="85">
                  <c:v>-8431</c:v>
                </c:pt>
                <c:pt idx="86">
                  <c:v>-8431</c:v>
                </c:pt>
                <c:pt idx="87">
                  <c:v>-8402</c:v>
                </c:pt>
                <c:pt idx="88">
                  <c:v>-8162</c:v>
                </c:pt>
                <c:pt idx="89">
                  <c:v>-8162</c:v>
                </c:pt>
                <c:pt idx="90">
                  <c:v>-7470.5</c:v>
                </c:pt>
                <c:pt idx="91">
                  <c:v>-7470.5</c:v>
                </c:pt>
                <c:pt idx="92">
                  <c:v>-7470.5</c:v>
                </c:pt>
                <c:pt idx="93">
                  <c:v>-5327</c:v>
                </c:pt>
                <c:pt idx="94">
                  <c:v>-5324.5</c:v>
                </c:pt>
                <c:pt idx="95">
                  <c:v>-4648</c:v>
                </c:pt>
                <c:pt idx="96">
                  <c:v>-4647.5</c:v>
                </c:pt>
                <c:pt idx="97">
                  <c:v>-4437</c:v>
                </c:pt>
                <c:pt idx="98">
                  <c:v>-4403.5</c:v>
                </c:pt>
                <c:pt idx="99">
                  <c:v>-4403.5</c:v>
                </c:pt>
                <c:pt idx="100">
                  <c:v>-4401</c:v>
                </c:pt>
                <c:pt idx="101">
                  <c:v>-4401</c:v>
                </c:pt>
                <c:pt idx="102">
                  <c:v>-3654</c:v>
                </c:pt>
                <c:pt idx="103">
                  <c:v>-3487.5</c:v>
                </c:pt>
                <c:pt idx="104">
                  <c:v>-3477.5</c:v>
                </c:pt>
                <c:pt idx="105">
                  <c:v>-2342</c:v>
                </c:pt>
                <c:pt idx="106">
                  <c:v>-1833</c:v>
                </c:pt>
                <c:pt idx="107">
                  <c:v>-1833</c:v>
                </c:pt>
                <c:pt idx="108">
                  <c:v>-1592</c:v>
                </c:pt>
                <c:pt idx="109">
                  <c:v>-1592</c:v>
                </c:pt>
                <c:pt idx="110">
                  <c:v>-1562</c:v>
                </c:pt>
                <c:pt idx="111">
                  <c:v>-1536</c:v>
                </c:pt>
                <c:pt idx="112">
                  <c:v>-1536</c:v>
                </c:pt>
                <c:pt idx="113">
                  <c:v>-1536</c:v>
                </c:pt>
                <c:pt idx="114">
                  <c:v>-1408</c:v>
                </c:pt>
                <c:pt idx="115">
                  <c:v>-800</c:v>
                </c:pt>
                <c:pt idx="116">
                  <c:v>-469</c:v>
                </c:pt>
                <c:pt idx="117">
                  <c:v>0</c:v>
                </c:pt>
                <c:pt idx="118">
                  <c:v>10</c:v>
                </c:pt>
                <c:pt idx="119">
                  <c:v>10</c:v>
                </c:pt>
                <c:pt idx="120">
                  <c:v>44</c:v>
                </c:pt>
                <c:pt idx="121">
                  <c:v>44</c:v>
                </c:pt>
                <c:pt idx="122">
                  <c:v>123.5</c:v>
                </c:pt>
                <c:pt idx="123">
                  <c:v>124</c:v>
                </c:pt>
                <c:pt idx="124">
                  <c:v>132.5</c:v>
                </c:pt>
                <c:pt idx="125">
                  <c:v>132.5</c:v>
                </c:pt>
                <c:pt idx="126">
                  <c:v>204.5</c:v>
                </c:pt>
                <c:pt idx="127">
                  <c:v>222.5</c:v>
                </c:pt>
                <c:pt idx="128">
                  <c:v>229.5</c:v>
                </c:pt>
                <c:pt idx="129">
                  <c:v>230</c:v>
                </c:pt>
                <c:pt idx="130">
                  <c:v>307.5</c:v>
                </c:pt>
                <c:pt idx="131">
                  <c:v>308</c:v>
                </c:pt>
                <c:pt idx="132">
                  <c:v>338</c:v>
                </c:pt>
                <c:pt idx="133">
                  <c:v>338</c:v>
                </c:pt>
                <c:pt idx="134">
                  <c:v>1037</c:v>
                </c:pt>
                <c:pt idx="135">
                  <c:v>1050</c:v>
                </c:pt>
                <c:pt idx="136">
                  <c:v>1089</c:v>
                </c:pt>
                <c:pt idx="137">
                  <c:v>1107</c:v>
                </c:pt>
                <c:pt idx="138">
                  <c:v>1115.5</c:v>
                </c:pt>
                <c:pt idx="139">
                  <c:v>1151.5</c:v>
                </c:pt>
                <c:pt idx="140">
                  <c:v>1152</c:v>
                </c:pt>
                <c:pt idx="141">
                  <c:v>1172.5</c:v>
                </c:pt>
                <c:pt idx="142">
                  <c:v>1172.5</c:v>
                </c:pt>
                <c:pt idx="143">
                  <c:v>1173</c:v>
                </c:pt>
                <c:pt idx="144">
                  <c:v>1173</c:v>
                </c:pt>
                <c:pt idx="145">
                  <c:v>1236</c:v>
                </c:pt>
                <c:pt idx="146">
                  <c:v>1236</c:v>
                </c:pt>
                <c:pt idx="147">
                  <c:v>1256</c:v>
                </c:pt>
                <c:pt idx="148">
                  <c:v>1362</c:v>
                </c:pt>
                <c:pt idx="149">
                  <c:v>2130</c:v>
                </c:pt>
                <c:pt idx="150">
                  <c:v>2132</c:v>
                </c:pt>
                <c:pt idx="151">
                  <c:v>2132</c:v>
                </c:pt>
                <c:pt idx="152">
                  <c:v>2205</c:v>
                </c:pt>
                <c:pt idx="153">
                  <c:v>2951</c:v>
                </c:pt>
                <c:pt idx="154">
                  <c:v>2998.5</c:v>
                </c:pt>
                <c:pt idx="155">
                  <c:v>3087</c:v>
                </c:pt>
                <c:pt idx="156">
                  <c:v>3094</c:v>
                </c:pt>
                <c:pt idx="157">
                  <c:v>3094</c:v>
                </c:pt>
                <c:pt idx="158">
                  <c:v>3102</c:v>
                </c:pt>
                <c:pt idx="159">
                  <c:v>3113</c:v>
                </c:pt>
                <c:pt idx="160">
                  <c:v>3113</c:v>
                </c:pt>
                <c:pt idx="161">
                  <c:v>3134</c:v>
                </c:pt>
                <c:pt idx="162">
                  <c:v>3145</c:v>
                </c:pt>
                <c:pt idx="163">
                  <c:v>3308</c:v>
                </c:pt>
                <c:pt idx="164">
                  <c:v>3355</c:v>
                </c:pt>
                <c:pt idx="165">
                  <c:v>3441</c:v>
                </c:pt>
                <c:pt idx="166">
                  <c:v>3870</c:v>
                </c:pt>
                <c:pt idx="167">
                  <c:v>3893.5</c:v>
                </c:pt>
                <c:pt idx="168">
                  <c:v>3919.5</c:v>
                </c:pt>
                <c:pt idx="169">
                  <c:v>3922</c:v>
                </c:pt>
                <c:pt idx="170">
                  <c:v>3957</c:v>
                </c:pt>
                <c:pt idx="171">
                  <c:v>3957</c:v>
                </c:pt>
                <c:pt idx="172">
                  <c:v>3959</c:v>
                </c:pt>
                <c:pt idx="173">
                  <c:v>3971</c:v>
                </c:pt>
                <c:pt idx="174">
                  <c:v>4041</c:v>
                </c:pt>
                <c:pt idx="175">
                  <c:v>4041.5</c:v>
                </c:pt>
                <c:pt idx="176">
                  <c:v>4060</c:v>
                </c:pt>
                <c:pt idx="177">
                  <c:v>4151</c:v>
                </c:pt>
                <c:pt idx="178">
                  <c:v>4156.5</c:v>
                </c:pt>
                <c:pt idx="179">
                  <c:v>4219</c:v>
                </c:pt>
                <c:pt idx="180">
                  <c:v>4256.5</c:v>
                </c:pt>
                <c:pt idx="181">
                  <c:v>4257</c:v>
                </c:pt>
                <c:pt idx="182">
                  <c:v>4257</c:v>
                </c:pt>
                <c:pt idx="183">
                  <c:v>4262</c:v>
                </c:pt>
                <c:pt idx="184">
                  <c:v>4264.5</c:v>
                </c:pt>
                <c:pt idx="185">
                  <c:v>4397.5</c:v>
                </c:pt>
                <c:pt idx="186">
                  <c:v>4929</c:v>
                </c:pt>
                <c:pt idx="187">
                  <c:v>5005.5</c:v>
                </c:pt>
                <c:pt idx="188">
                  <c:v>5046</c:v>
                </c:pt>
                <c:pt idx="189">
                  <c:v>5166.5</c:v>
                </c:pt>
                <c:pt idx="190">
                  <c:v>5190</c:v>
                </c:pt>
                <c:pt idx="191">
                  <c:v>5255</c:v>
                </c:pt>
                <c:pt idx="192">
                  <c:v>5998</c:v>
                </c:pt>
                <c:pt idx="193">
                  <c:v>6052</c:v>
                </c:pt>
                <c:pt idx="194">
                  <c:v>6071.5</c:v>
                </c:pt>
                <c:pt idx="195">
                  <c:v>6082</c:v>
                </c:pt>
                <c:pt idx="196">
                  <c:v>6082.5</c:v>
                </c:pt>
                <c:pt idx="197">
                  <c:v>6083</c:v>
                </c:pt>
                <c:pt idx="198">
                  <c:v>6109</c:v>
                </c:pt>
                <c:pt idx="199">
                  <c:v>6110.5</c:v>
                </c:pt>
                <c:pt idx="200">
                  <c:v>6111</c:v>
                </c:pt>
                <c:pt idx="201">
                  <c:v>6187</c:v>
                </c:pt>
                <c:pt idx="202">
                  <c:v>6659</c:v>
                </c:pt>
                <c:pt idx="203">
                  <c:v>6694</c:v>
                </c:pt>
                <c:pt idx="204">
                  <c:v>6721.5</c:v>
                </c:pt>
                <c:pt idx="205">
                  <c:v>6771</c:v>
                </c:pt>
                <c:pt idx="206">
                  <c:v>6885</c:v>
                </c:pt>
                <c:pt idx="207">
                  <c:v>6890.5</c:v>
                </c:pt>
                <c:pt idx="208">
                  <c:v>6927.5</c:v>
                </c:pt>
                <c:pt idx="209">
                  <c:v>6928</c:v>
                </c:pt>
                <c:pt idx="210">
                  <c:v>6996</c:v>
                </c:pt>
                <c:pt idx="211">
                  <c:v>7076</c:v>
                </c:pt>
                <c:pt idx="212">
                  <c:v>7767.5</c:v>
                </c:pt>
                <c:pt idx="213">
                  <c:v>7787</c:v>
                </c:pt>
                <c:pt idx="214">
                  <c:v>7972.5</c:v>
                </c:pt>
                <c:pt idx="215">
                  <c:v>8610.5</c:v>
                </c:pt>
                <c:pt idx="216">
                  <c:v>8731.5</c:v>
                </c:pt>
                <c:pt idx="217">
                  <c:v>8738</c:v>
                </c:pt>
                <c:pt idx="218">
                  <c:v>8738.5</c:v>
                </c:pt>
                <c:pt idx="219">
                  <c:v>8823.5</c:v>
                </c:pt>
                <c:pt idx="220">
                  <c:v>8837.5</c:v>
                </c:pt>
                <c:pt idx="221">
                  <c:v>8855</c:v>
                </c:pt>
                <c:pt idx="222">
                  <c:v>8855.5</c:v>
                </c:pt>
                <c:pt idx="223">
                  <c:v>9607</c:v>
                </c:pt>
                <c:pt idx="224">
                  <c:v>9680</c:v>
                </c:pt>
                <c:pt idx="225">
                  <c:v>9711.5</c:v>
                </c:pt>
                <c:pt idx="226">
                  <c:v>9727.5</c:v>
                </c:pt>
                <c:pt idx="227">
                  <c:v>9727.5</c:v>
                </c:pt>
                <c:pt idx="228">
                  <c:v>9783</c:v>
                </c:pt>
                <c:pt idx="229">
                  <c:v>9786</c:v>
                </c:pt>
                <c:pt idx="230">
                  <c:v>9786.5</c:v>
                </c:pt>
                <c:pt idx="231">
                  <c:v>9873.5</c:v>
                </c:pt>
                <c:pt idx="232">
                  <c:v>9873.5</c:v>
                </c:pt>
                <c:pt idx="233">
                  <c:v>9907.5</c:v>
                </c:pt>
                <c:pt idx="234">
                  <c:v>10495</c:v>
                </c:pt>
                <c:pt idx="235">
                  <c:v>10567</c:v>
                </c:pt>
                <c:pt idx="236">
                  <c:v>10600</c:v>
                </c:pt>
                <c:pt idx="237">
                  <c:v>10600.5</c:v>
                </c:pt>
                <c:pt idx="238">
                  <c:v>10893.5</c:v>
                </c:pt>
                <c:pt idx="239">
                  <c:v>11614</c:v>
                </c:pt>
                <c:pt idx="240">
                  <c:v>11614</c:v>
                </c:pt>
                <c:pt idx="241">
                  <c:v>11614.5</c:v>
                </c:pt>
                <c:pt idx="242">
                  <c:v>11614.5</c:v>
                </c:pt>
                <c:pt idx="243">
                  <c:v>11623.5</c:v>
                </c:pt>
                <c:pt idx="244">
                  <c:v>11629</c:v>
                </c:pt>
                <c:pt idx="245">
                  <c:v>11650</c:v>
                </c:pt>
                <c:pt idx="246">
                  <c:v>11653</c:v>
                </c:pt>
                <c:pt idx="247">
                  <c:v>11653</c:v>
                </c:pt>
                <c:pt idx="248">
                  <c:v>11683</c:v>
                </c:pt>
                <c:pt idx="249">
                  <c:v>11683.5</c:v>
                </c:pt>
                <c:pt idx="250">
                  <c:v>11695</c:v>
                </c:pt>
                <c:pt idx="251">
                  <c:v>11695</c:v>
                </c:pt>
                <c:pt idx="252">
                  <c:v>11714.5</c:v>
                </c:pt>
                <c:pt idx="253">
                  <c:v>11715</c:v>
                </c:pt>
                <c:pt idx="254">
                  <c:v>11717</c:v>
                </c:pt>
                <c:pt idx="255">
                  <c:v>11717.5</c:v>
                </c:pt>
                <c:pt idx="256">
                  <c:v>11739</c:v>
                </c:pt>
                <c:pt idx="257">
                  <c:v>11739</c:v>
                </c:pt>
                <c:pt idx="258">
                  <c:v>12430</c:v>
                </c:pt>
                <c:pt idx="259">
                  <c:v>12461</c:v>
                </c:pt>
                <c:pt idx="260">
                  <c:v>12467</c:v>
                </c:pt>
                <c:pt idx="261">
                  <c:v>12521</c:v>
                </c:pt>
                <c:pt idx="262">
                  <c:v>12550.5</c:v>
                </c:pt>
                <c:pt idx="263">
                  <c:v>12577.5</c:v>
                </c:pt>
                <c:pt idx="264">
                  <c:v>12596.5</c:v>
                </c:pt>
                <c:pt idx="265">
                  <c:v>12597</c:v>
                </c:pt>
                <c:pt idx="266">
                  <c:v>12616</c:v>
                </c:pt>
                <c:pt idx="267">
                  <c:v>12698</c:v>
                </c:pt>
                <c:pt idx="268">
                  <c:v>13376.5</c:v>
                </c:pt>
                <c:pt idx="269">
                  <c:v>13377</c:v>
                </c:pt>
                <c:pt idx="270">
                  <c:v>13417</c:v>
                </c:pt>
                <c:pt idx="271">
                  <c:v>13550</c:v>
                </c:pt>
                <c:pt idx="272">
                  <c:v>13664</c:v>
                </c:pt>
                <c:pt idx="273">
                  <c:v>13697.5</c:v>
                </c:pt>
                <c:pt idx="274">
                  <c:v>14343</c:v>
                </c:pt>
                <c:pt idx="275">
                  <c:v>14343</c:v>
                </c:pt>
                <c:pt idx="276">
                  <c:v>14424</c:v>
                </c:pt>
                <c:pt idx="277">
                  <c:v>14429</c:v>
                </c:pt>
                <c:pt idx="278">
                  <c:v>14551</c:v>
                </c:pt>
                <c:pt idx="279">
                  <c:v>14608</c:v>
                </c:pt>
                <c:pt idx="280">
                  <c:v>14608</c:v>
                </c:pt>
                <c:pt idx="281">
                  <c:v>14684</c:v>
                </c:pt>
                <c:pt idx="282">
                  <c:v>15247.5</c:v>
                </c:pt>
                <c:pt idx="283">
                  <c:v>15247.5</c:v>
                </c:pt>
                <c:pt idx="284">
                  <c:v>15431</c:v>
                </c:pt>
                <c:pt idx="285">
                  <c:v>15438.5</c:v>
                </c:pt>
                <c:pt idx="286">
                  <c:v>15443.5</c:v>
                </c:pt>
                <c:pt idx="287">
                  <c:v>15444</c:v>
                </c:pt>
                <c:pt idx="288">
                  <c:v>15474</c:v>
                </c:pt>
                <c:pt idx="289">
                  <c:v>15474</c:v>
                </c:pt>
                <c:pt idx="290">
                  <c:v>15490</c:v>
                </c:pt>
                <c:pt idx="291">
                  <c:v>15490</c:v>
                </c:pt>
                <c:pt idx="292">
                  <c:v>15571</c:v>
                </c:pt>
                <c:pt idx="293">
                  <c:v>15626</c:v>
                </c:pt>
                <c:pt idx="294">
                  <c:v>15706</c:v>
                </c:pt>
                <c:pt idx="295">
                  <c:v>15706</c:v>
                </c:pt>
                <c:pt idx="296">
                  <c:v>16224</c:v>
                </c:pt>
                <c:pt idx="297">
                  <c:v>16365</c:v>
                </c:pt>
                <c:pt idx="298">
                  <c:v>16380.5</c:v>
                </c:pt>
                <c:pt idx="299">
                  <c:v>16542</c:v>
                </c:pt>
                <c:pt idx="300">
                  <c:v>17158</c:v>
                </c:pt>
                <c:pt idx="301">
                  <c:v>17369</c:v>
                </c:pt>
                <c:pt idx="302">
                  <c:v>18039</c:v>
                </c:pt>
                <c:pt idx="303">
                  <c:v>18131</c:v>
                </c:pt>
                <c:pt idx="304">
                  <c:v>18386.5</c:v>
                </c:pt>
                <c:pt idx="305">
                  <c:v>18410</c:v>
                </c:pt>
                <c:pt idx="306">
                  <c:v>18420</c:v>
                </c:pt>
                <c:pt idx="307">
                  <c:v>18430</c:v>
                </c:pt>
                <c:pt idx="308">
                  <c:v>19193</c:v>
                </c:pt>
                <c:pt idx="309">
                  <c:v>19453</c:v>
                </c:pt>
                <c:pt idx="310">
                  <c:v>20059</c:v>
                </c:pt>
                <c:pt idx="311">
                  <c:v>20218</c:v>
                </c:pt>
                <c:pt idx="312">
                  <c:v>20394.5</c:v>
                </c:pt>
              </c:numCache>
            </c:numRef>
          </c:xVal>
          <c:yVal>
            <c:numRef>
              <c:f>'Active 1'!$R$21:$R$999</c:f>
              <c:numCache>
                <c:formatCode>m/d/yyyy</c:formatCode>
                <c:ptCount val="979"/>
                <c:pt idx="52" formatCode="General">
                  <c:v>-6.9336300010036211E-2</c:v>
                </c:pt>
                <c:pt idx="53" formatCode="General">
                  <c:v>-6.9367600008263253E-2</c:v>
                </c:pt>
                <c:pt idx="54" formatCode="General">
                  <c:v>-9.5667050001793541E-2</c:v>
                </c:pt>
                <c:pt idx="55" formatCode="General">
                  <c:v>7.7925400000822265E-2</c:v>
                </c:pt>
                <c:pt idx="60" formatCode="General">
                  <c:v>-8.6270450003212318E-2</c:v>
                </c:pt>
                <c:pt idx="184" formatCode="General">
                  <c:v>5.1378549993387423E-2</c:v>
                </c:pt>
                <c:pt idx="267" formatCode="General">
                  <c:v>-6.8249800002377015E-2</c:v>
                </c:pt>
                <c:pt idx="305" formatCode="General">
                  <c:v>2.0958999994036276E-2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45A-4530-95AF-0EFE15A3E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4946144"/>
        <c:axId val="1"/>
      </c:scatterChart>
      <c:valAx>
        <c:axId val="364946144"/>
        <c:scaling>
          <c:orientation val="minMax"/>
          <c:max val="35000"/>
          <c:min val="-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305764198829984"/>
              <c:y val="0.865499531856763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3.2258064516129031E-2"/>
              <c:y val="0.409357953062884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4946144"/>
        <c:crossesAt val="0"/>
        <c:crossBetween val="midCat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V0432 Per -- O-C Diagr.</a:t>
            </a:r>
          </a:p>
        </c:rich>
      </c:tx>
      <c:layout>
        <c:manualLayout>
          <c:xMode val="edge"/>
          <c:yMode val="edge"/>
          <c:x val="0.36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46153846153847"/>
          <c:y val="0.21114369501466276"/>
          <c:w val="0.83692307692307688"/>
          <c:h val="0.5747800586510264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'Active 1'!$F$21:$F$258</c:f>
              <c:numCache>
                <c:formatCode>General</c:formatCode>
                <c:ptCount val="238"/>
                <c:pt idx="0">
                  <c:v>-43374</c:v>
                </c:pt>
                <c:pt idx="1">
                  <c:v>-43374</c:v>
                </c:pt>
                <c:pt idx="2">
                  <c:v>-41845</c:v>
                </c:pt>
                <c:pt idx="3">
                  <c:v>-40822</c:v>
                </c:pt>
                <c:pt idx="4">
                  <c:v>-37968</c:v>
                </c:pt>
                <c:pt idx="5">
                  <c:v>-37934</c:v>
                </c:pt>
                <c:pt idx="6">
                  <c:v>-37201</c:v>
                </c:pt>
                <c:pt idx="7">
                  <c:v>-37073</c:v>
                </c:pt>
                <c:pt idx="8">
                  <c:v>-37000</c:v>
                </c:pt>
                <c:pt idx="9">
                  <c:v>-36987</c:v>
                </c:pt>
                <c:pt idx="10">
                  <c:v>-36979</c:v>
                </c:pt>
                <c:pt idx="11">
                  <c:v>-36963.5</c:v>
                </c:pt>
                <c:pt idx="12">
                  <c:v>-36898.5</c:v>
                </c:pt>
                <c:pt idx="13">
                  <c:v>-36862</c:v>
                </c:pt>
                <c:pt idx="14">
                  <c:v>-36860</c:v>
                </c:pt>
                <c:pt idx="15">
                  <c:v>-36854.5</c:v>
                </c:pt>
                <c:pt idx="16">
                  <c:v>-36854</c:v>
                </c:pt>
                <c:pt idx="17">
                  <c:v>-36823</c:v>
                </c:pt>
                <c:pt idx="18">
                  <c:v>-36787</c:v>
                </c:pt>
                <c:pt idx="19">
                  <c:v>-36786.5</c:v>
                </c:pt>
                <c:pt idx="20">
                  <c:v>-36768</c:v>
                </c:pt>
                <c:pt idx="21">
                  <c:v>-36758</c:v>
                </c:pt>
                <c:pt idx="22">
                  <c:v>-36682.5</c:v>
                </c:pt>
                <c:pt idx="23">
                  <c:v>-36679.5</c:v>
                </c:pt>
                <c:pt idx="24">
                  <c:v>-36079</c:v>
                </c:pt>
                <c:pt idx="25">
                  <c:v>-35119</c:v>
                </c:pt>
                <c:pt idx="26">
                  <c:v>-35067</c:v>
                </c:pt>
                <c:pt idx="27">
                  <c:v>-34825</c:v>
                </c:pt>
                <c:pt idx="28">
                  <c:v>-34081</c:v>
                </c:pt>
                <c:pt idx="29">
                  <c:v>-33844</c:v>
                </c:pt>
                <c:pt idx="30">
                  <c:v>-30982</c:v>
                </c:pt>
                <c:pt idx="31">
                  <c:v>-30358</c:v>
                </c:pt>
                <c:pt idx="32">
                  <c:v>-30358</c:v>
                </c:pt>
                <c:pt idx="33">
                  <c:v>-29980</c:v>
                </c:pt>
                <c:pt idx="34">
                  <c:v>-29980</c:v>
                </c:pt>
                <c:pt idx="35">
                  <c:v>-29291</c:v>
                </c:pt>
                <c:pt idx="36">
                  <c:v>-29127</c:v>
                </c:pt>
                <c:pt idx="37">
                  <c:v>-29054</c:v>
                </c:pt>
                <c:pt idx="38">
                  <c:v>-28913</c:v>
                </c:pt>
                <c:pt idx="39">
                  <c:v>-28287</c:v>
                </c:pt>
                <c:pt idx="40">
                  <c:v>-28130.5</c:v>
                </c:pt>
                <c:pt idx="41">
                  <c:v>-25198</c:v>
                </c:pt>
                <c:pt idx="42">
                  <c:v>-24814</c:v>
                </c:pt>
                <c:pt idx="43">
                  <c:v>-21741</c:v>
                </c:pt>
                <c:pt idx="44">
                  <c:v>-18866</c:v>
                </c:pt>
                <c:pt idx="45">
                  <c:v>-16017</c:v>
                </c:pt>
                <c:pt idx="46">
                  <c:v>-15117</c:v>
                </c:pt>
                <c:pt idx="47">
                  <c:v>-14966</c:v>
                </c:pt>
                <c:pt idx="48">
                  <c:v>-13894</c:v>
                </c:pt>
                <c:pt idx="49">
                  <c:v>-13813</c:v>
                </c:pt>
                <c:pt idx="50">
                  <c:v>-13808</c:v>
                </c:pt>
                <c:pt idx="51">
                  <c:v>-12099</c:v>
                </c:pt>
                <c:pt idx="52">
                  <c:v>-11937</c:v>
                </c:pt>
                <c:pt idx="53">
                  <c:v>-11924</c:v>
                </c:pt>
                <c:pt idx="54">
                  <c:v>-11879.5</c:v>
                </c:pt>
                <c:pt idx="55">
                  <c:v>-11854</c:v>
                </c:pt>
                <c:pt idx="56">
                  <c:v>-11404.5</c:v>
                </c:pt>
                <c:pt idx="57">
                  <c:v>-11313.5</c:v>
                </c:pt>
                <c:pt idx="58">
                  <c:v>-11279.5</c:v>
                </c:pt>
                <c:pt idx="59">
                  <c:v>-11251</c:v>
                </c:pt>
                <c:pt idx="60">
                  <c:v>-11245.5</c:v>
                </c:pt>
                <c:pt idx="61">
                  <c:v>-10483.5</c:v>
                </c:pt>
                <c:pt idx="62">
                  <c:v>-10475.5</c:v>
                </c:pt>
                <c:pt idx="63">
                  <c:v>-10468</c:v>
                </c:pt>
                <c:pt idx="64">
                  <c:v>-10171</c:v>
                </c:pt>
                <c:pt idx="65">
                  <c:v>-10171</c:v>
                </c:pt>
                <c:pt idx="66">
                  <c:v>-10171</c:v>
                </c:pt>
                <c:pt idx="67">
                  <c:v>-10168.5</c:v>
                </c:pt>
                <c:pt idx="68">
                  <c:v>-10168.5</c:v>
                </c:pt>
                <c:pt idx="69">
                  <c:v>-10168.5</c:v>
                </c:pt>
                <c:pt idx="70">
                  <c:v>-10168</c:v>
                </c:pt>
                <c:pt idx="71">
                  <c:v>-10168</c:v>
                </c:pt>
                <c:pt idx="72">
                  <c:v>-10111</c:v>
                </c:pt>
                <c:pt idx="73">
                  <c:v>-10111</c:v>
                </c:pt>
                <c:pt idx="74">
                  <c:v>-10111</c:v>
                </c:pt>
                <c:pt idx="75">
                  <c:v>-10110.5</c:v>
                </c:pt>
                <c:pt idx="76">
                  <c:v>-10110.5</c:v>
                </c:pt>
                <c:pt idx="77">
                  <c:v>-10110.5</c:v>
                </c:pt>
                <c:pt idx="78">
                  <c:v>-10056</c:v>
                </c:pt>
                <c:pt idx="79">
                  <c:v>-9568</c:v>
                </c:pt>
                <c:pt idx="80">
                  <c:v>-9568</c:v>
                </c:pt>
                <c:pt idx="81">
                  <c:v>-9568</c:v>
                </c:pt>
                <c:pt idx="82">
                  <c:v>-9409</c:v>
                </c:pt>
                <c:pt idx="83">
                  <c:v>-9409</c:v>
                </c:pt>
                <c:pt idx="84">
                  <c:v>-9409</c:v>
                </c:pt>
                <c:pt idx="85">
                  <c:v>-8431</c:v>
                </c:pt>
                <c:pt idx="86">
                  <c:v>-8431</c:v>
                </c:pt>
                <c:pt idx="87">
                  <c:v>-8402</c:v>
                </c:pt>
                <c:pt idx="88">
                  <c:v>-8162</c:v>
                </c:pt>
                <c:pt idx="89">
                  <c:v>-8162</c:v>
                </c:pt>
                <c:pt idx="90">
                  <c:v>-7470.5</c:v>
                </c:pt>
                <c:pt idx="91">
                  <c:v>-7470.5</c:v>
                </c:pt>
                <c:pt idx="92">
                  <c:v>-7470.5</c:v>
                </c:pt>
                <c:pt idx="93">
                  <c:v>-5327</c:v>
                </c:pt>
                <c:pt idx="94">
                  <c:v>-5324.5</c:v>
                </c:pt>
                <c:pt idx="95">
                  <c:v>-4648</c:v>
                </c:pt>
                <c:pt idx="96">
                  <c:v>-4647.5</c:v>
                </c:pt>
                <c:pt idx="97">
                  <c:v>-4437</c:v>
                </c:pt>
                <c:pt idx="98">
                  <c:v>-4403.5</c:v>
                </c:pt>
                <c:pt idx="99">
                  <c:v>-4403.5</c:v>
                </c:pt>
                <c:pt idx="100">
                  <c:v>-4401</c:v>
                </c:pt>
                <c:pt idx="101">
                  <c:v>-4401</c:v>
                </c:pt>
                <c:pt idx="102">
                  <c:v>-3654</c:v>
                </c:pt>
                <c:pt idx="103">
                  <c:v>-3487.5</c:v>
                </c:pt>
                <c:pt idx="104">
                  <c:v>-3477.5</c:v>
                </c:pt>
                <c:pt idx="105">
                  <c:v>-2342</c:v>
                </c:pt>
                <c:pt idx="106">
                  <c:v>-1833</c:v>
                </c:pt>
                <c:pt idx="107">
                  <c:v>-1833</c:v>
                </c:pt>
                <c:pt idx="108">
                  <c:v>-1592</c:v>
                </c:pt>
                <c:pt idx="109">
                  <c:v>-1592</c:v>
                </c:pt>
                <c:pt idx="110">
                  <c:v>-1562</c:v>
                </c:pt>
                <c:pt idx="111">
                  <c:v>-1536</c:v>
                </c:pt>
                <c:pt idx="112">
                  <c:v>-1536</c:v>
                </c:pt>
                <c:pt idx="113">
                  <c:v>-1536</c:v>
                </c:pt>
                <c:pt idx="114">
                  <c:v>-1408</c:v>
                </c:pt>
                <c:pt idx="115">
                  <c:v>-800</c:v>
                </c:pt>
                <c:pt idx="116">
                  <c:v>-469</c:v>
                </c:pt>
                <c:pt idx="117">
                  <c:v>0</c:v>
                </c:pt>
                <c:pt idx="118">
                  <c:v>10</c:v>
                </c:pt>
                <c:pt idx="119">
                  <c:v>10</c:v>
                </c:pt>
                <c:pt idx="120">
                  <c:v>44</c:v>
                </c:pt>
                <c:pt idx="121">
                  <c:v>44</c:v>
                </c:pt>
                <c:pt idx="122">
                  <c:v>123.5</c:v>
                </c:pt>
                <c:pt idx="123">
                  <c:v>124</c:v>
                </c:pt>
                <c:pt idx="124">
                  <c:v>132.5</c:v>
                </c:pt>
                <c:pt idx="125">
                  <c:v>132.5</c:v>
                </c:pt>
                <c:pt idx="126">
                  <c:v>204.5</c:v>
                </c:pt>
                <c:pt idx="127">
                  <c:v>222.5</c:v>
                </c:pt>
                <c:pt idx="128">
                  <c:v>229.5</c:v>
                </c:pt>
                <c:pt idx="129">
                  <c:v>230</c:v>
                </c:pt>
                <c:pt idx="130">
                  <c:v>307.5</c:v>
                </c:pt>
                <c:pt idx="131">
                  <c:v>308</c:v>
                </c:pt>
                <c:pt idx="132">
                  <c:v>338</c:v>
                </c:pt>
                <c:pt idx="133">
                  <c:v>338</c:v>
                </c:pt>
                <c:pt idx="134">
                  <c:v>1037</c:v>
                </c:pt>
                <c:pt idx="135">
                  <c:v>1050</c:v>
                </c:pt>
                <c:pt idx="136">
                  <c:v>1089</c:v>
                </c:pt>
                <c:pt idx="137">
                  <c:v>1107</c:v>
                </c:pt>
                <c:pt idx="138">
                  <c:v>1115.5</c:v>
                </c:pt>
                <c:pt idx="139">
                  <c:v>1151.5</c:v>
                </c:pt>
                <c:pt idx="140">
                  <c:v>1152</c:v>
                </c:pt>
                <c:pt idx="141">
                  <c:v>1172.5</c:v>
                </c:pt>
                <c:pt idx="142">
                  <c:v>1172.5</c:v>
                </c:pt>
                <c:pt idx="143">
                  <c:v>1173</c:v>
                </c:pt>
                <c:pt idx="144">
                  <c:v>1173</c:v>
                </c:pt>
                <c:pt idx="145">
                  <c:v>1236</c:v>
                </c:pt>
                <c:pt idx="146">
                  <c:v>1236</c:v>
                </c:pt>
                <c:pt idx="147">
                  <c:v>1256</c:v>
                </c:pt>
                <c:pt idx="148">
                  <c:v>1362</c:v>
                </c:pt>
                <c:pt idx="149">
                  <c:v>2130</c:v>
                </c:pt>
                <c:pt idx="150">
                  <c:v>2132</c:v>
                </c:pt>
                <c:pt idx="151">
                  <c:v>2132</c:v>
                </c:pt>
                <c:pt idx="152">
                  <c:v>2205</c:v>
                </c:pt>
                <c:pt idx="153">
                  <c:v>2951</c:v>
                </c:pt>
                <c:pt idx="154">
                  <c:v>2998.5</c:v>
                </c:pt>
                <c:pt idx="155">
                  <c:v>3087</c:v>
                </c:pt>
                <c:pt idx="156">
                  <c:v>3094</c:v>
                </c:pt>
                <c:pt idx="157">
                  <c:v>3094</c:v>
                </c:pt>
                <c:pt idx="158">
                  <c:v>3102</c:v>
                </c:pt>
                <c:pt idx="159">
                  <c:v>3113</c:v>
                </c:pt>
                <c:pt idx="160">
                  <c:v>3113</c:v>
                </c:pt>
                <c:pt idx="161">
                  <c:v>3134</c:v>
                </c:pt>
                <c:pt idx="162">
                  <c:v>3145</c:v>
                </c:pt>
                <c:pt idx="163">
                  <c:v>3308</c:v>
                </c:pt>
                <c:pt idx="164">
                  <c:v>3355</c:v>
                </c:pt>
                <c:pt idx="165">
                  <c:v>3441</c:v>
                </c:pt>
                <c:pt idx="166">
                  <c:v>3870</c:v>
                </c:pt>
                <c:pt idx="167">
                  <c:v>3893.5</c:v>
                </c:pt>
                <c:pt idx="168">
                  <c:v>3919.5</c:v>
                </c:pt>
                <c:pt idx="169">
                  <c:v>3922</c:v>
                </c:pt>
                <c:pt idx="170">
                  <c:v>3957</c:v>
                </c:pt>
                <c:pt idx="171">
                  <c:v>3957</c:v>
                </c:pt>
                <c:pt idx="172">
                  <c:v>3959</c:v>
                </c:pt>
                <c:pt idx="173">
                  <c:v>3971</c:v>
                </c:pt>
                <c:pt idx="174">
                  <c:v>4041</c:v>
                </c:pt>
                <c:pt idx="175">
                  <c:v>4041.5</c:v>
                </c:pt>
                <c:pt idx="176">
                  <c:v>4060</c:v>
                </c:pt>
                <c:pt idx="177">
                  <c:v>4151</c:v>
                </c:pt>
                <c:pt idx="178">
                  <c:v>4156.5</c:v>
                </c:pt>
                <c:pt idx="179">
                  <c:v>4219</c:v>
                </c:pt>
                <c:pt idx="180">
                  <c:v>4256.5</c:v>
                </c:pt>
                <c:pt idx="181">
                  <c:v>4257</c:v>
                </c:pt>
                <c:pt idx="182">
                  <c:v>4257</c:v>
                </c:pt>
                <c:pt idx="183">
                  <c:v>4262</c:v>
                </c:pt>
                <c:pt idx="184">
                  <c:v>4264.5</c:v>
                </c:pt>
                <c:pt idx="185">
                  <c:v>4397.5</c:v>
                </c:pt>
                <c:pt idx="186">
                  <c:v>4929</c:v>
                </c:pt>
                <c:pt idx="187">
                  <c:v>5005.5</c:v>
                </c:pt>
                <c:pt idx="188">
                  <c:v>5046</c:v>
                </c:pt>
                <c:pt idx="189">
                  <c:v>5166.5</c:v>
                </c:pt>
                <c:pt idx="190">
                  <c:v>5190</c:v>
                </c:pt>
                <c:pt idx="191">
                  <c:v>5255</c:v>
                </c:pt>
                <c:pt idx="192">
                  <c:v>5998</c:v>
                </c:pt>
                <c:pt idx="193">
                  <c:v>6052</c:v>
                </c:pt>
                <c:pt idx="194">
                  <c:v>6071.5</c:v>
                </c:pt>
                <c:pt idx="195">
                  <c:v>6082</c:v>
                </c:pt>
                <c:pt idx="196">
                  <c:v>6082.5</c:v>
                </c:pt>
                <c:pt idx="197">
                  <c:v>6083</c:v>
                </c:pt>
                <c:pt idx="198">
                  <c:v>6109</c:v>
                </c:pt>
                <c:pt idx="199">
                  <c:v>6110.5</c:v>
                </c:pt>
                <c:pt idx="200">
                  <c:v>6111</c:v>
                </c:pt>
                <c:pt idx="201">
                  <c:v>6187</c:v>
                </c:pt>
                <c:pt idx="202">
                  <c:v>6659</c:v>
                </c:pt>
                <c:pt idx="203">
                  <c:v>6694</c:v>
                </c:pt>
                <c:pt idx="204">
                  <c:v>6721.5</c:v>
                </c:pt>
                <c:pt idx="205">
                  <c:v>6771</c:v>
                </c:pt>
                <c:pt idx="206">
                  <c:v>6885</c:v>
                </c:pt>
                <c:pt idx="207">
                  <c:v>6890.5</c:v>
                </c:pt>
                <c:pt idx="208">
                  <c:v>6927.5</c:v>
                </c:pt>
                <c:pt idx="209">
                  <c:v>6928</c:v>
                </c:pt>
                <c:pt idx="210">
                  <c:v>6996</c:v>
                </c:pt>
                <c:pt idx="211">
                  <c:v>7076</c:v>
                </c:pt>
                <c:pt idx="212">
                  <c:v>7767.5</c:v>
                </c:pt>
                <c:pt idx="213">
                  <c:v>7787</c:v>
                </c:pt>
                <c:pt idx="214">
                  <c:v>7972.5</c:v>
                </c:pt>
                <c:pt idx="215">
                  <c:v>8610.5</c:v>
                </c:pt>
                <c:pt idx="216">
                  <c:v>8731.5</c:v>
                </c:pt>
                <c:pt idx="217">
                  <c:v>8738</c:v>
                </c:pt>
                <c:pt idx="218">
                  <c:v>8738.5</c:v>
                </c:pt>
                <c:pt idx="219">
                  <c:v>8823.5</c:v>
                </c:pt>
                <c:pt idx="220">
                  <c:v>8837.5</c:v>
                </c:pt>
                <c:pt idx="221">
                  <c:v>8855</c:v>
                </c:pt>
                <c:pt idx="222">
                  <c:v>8855.5</c:v>
                </c:pt>
                <c:pt idx="223">
                  <c:v>9607</c:v>
                </c:pt>
                <c:pt idx="224">
                  <c:v>9680</c:v>
                </c:pt>
                <c:pt idx="225">
                  <c:v>9711.5</c:v>
                </c:pt>
                <c:pt idx="226">
                  <c:v>9727.5</c:v>
                </c:pt>
                <c:pt idx="227">
                  <c:v>9727.5</c:v>
                </c:pt>
                <c:pt idx="228">
                  <c:v>9783</c:v>
                </c:pt>
                <c:pt idx="229">
                  <c:v>9786</c:v>
                </c:pt>
                <c:pt idx="230">
                  <c:v>9786.5</c:v>
                </c:pt>
                <c:pt idx="231">
                  <c:v>9873.5</c:v>
                </c:pt>
                <c:pt idx="232">
                  <c:v>9873.5</c:v>
                </c:pt>
                <c:pt idx="233">
                  <c:v>9907.5</c:v>
                </c:pt>
                <c:pt idx="234">
                  <c:v>10495</c:v>
                </c:pt>
                <c:pt idx="235">
                  <c:v>10567</c:v>
                </c:pt>
                <c:pt idx="236">
                  <c:v>10600</c:v>
                </c:pt>
                <c:pt idx="237">
                  <c:v>10600.5</c:v>
                </c:pt>
              </c:numCache>
            </c:numRef>
          </c:xVal>
          <c:yVal>
            <c:numRef>
              <c:f>'Active 1'!$H$21:$H$258</c:f>
              <c:numCache>
                <c:formatCode>General</c:formatCode>
                <c:ptCount val="23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D81-4A24-8E42-6D6B82A1AA28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1'!$F$21:$F$258</c:f>
              <c:numCache>
                <c:formatCode>General</c:formatCode>
                <c:ptCount val="238"/>
                <c:pt idx="0">
                  <c:v>-43374</c:v>
                </c:pt>
                <c:pt idx="1">
                  <c:v>-43374</c:v>
                </c:pt>
                <c:pt idx="2">
                  <c:v>-41845</c:v>
                </c:pt>
                <c:pt idx="3">
                  <c:v>-40822</c:v>
                </c:pt>
                <c:pt idx="4">
                  <c:v>-37968</c:v>
                </c:pt>
                <c:pt idx="5">
                  <c:v>-37934</c:v>
                </c:pt>
                <c:pt idx="6">
                  <c:v>-37201</c:v>
                </c:pt>
                <c:pt idx="7">
                  <c:v>-37073</c:v>
                </c:pt>
                <c:pt idx="8">
                  <c:v>-37000</c:v>
                </c:pt>
                <c:pt idx="9">
                  <c:v>-36987</c:v>
                </c:pt>
                <c:pt idx="10">
                  <c:v>-36979</c:v>
                </c:pt>
                <c:pt idx="11">
                  <c:v>-36963.5</c:v>
                </c:pt>
                <c:pt idx="12">
                  <c:v>-36898.5</c:v>
                </c:pt>
                <c:pt idx="13">
                  <c:v>-36862</c:v>
                </c:pt>
                <c:pt idx="14">
                  <c:v>-36860</c:v>
                </c:pt>
                <c:pt idx="15">
                  <c:v>-36854.5</c:v>
                </c:pt>
                <c:pt idx="16">
                  <c:v>-36854</c:v>
                </c:pt>
                <c:pt idx="17">
                  <c:v>-36823</c:v>
                </c:pt>
                <c:pt idx="18">
                  <c:v>-36787</c:v>
                </c:pt>
                <c:pt idx="19">
                  <c:v>-36786.5</c:v>
                </c:pt>
                <c:pt idx="20">
                  <c:v>-36768</c:v>
                </c:pt>
                <c:pt idx="21">
                  <c:v>-36758</c:v>
                </c:pt>
                <c:pt idx="22">
                  <c:v>-36682.5</c:v>
                </c:pt>
                <c:pt idx="23">
                  <c:v>-36679.5</c:v>
                </c:pt>
                <c:pt idx="24">
                  <c:v>-36079</c:v>
                </c:pt>
                <c:pt idx="25">
                  <c:v>-35119</c:v>
                </c:pt>
                <c:pt idx="26">
                  <c:v>-35067</c:v>
                </c:pt>
                <c:pt idx="27">
                  <c:v>-34825</c:v>
                </c:pt>
                <c:pt idx="28">
                  <c:v>-34081</c:v>
                </c:pt>
                <c:pt idx="29">
                  <c:v>-33844</c:v>
                </c:pt>
                <c:pt idx="30">
                  <c:v>-30982</c:v>
                </c:pt>
                <c:pt idx="31">
                  <c:v>-30358</c:v>
                </c:pt>
                <c:pt idx="32">
                  <c:v>-30358</c:v>
                </c:pt>
                <c:pt idx="33">
                  <c:v>-29980</c:v>
                </c:pt>
                <c:pt idx="34">
                  <c:v>-29980</c:v>
                </c:pt>
                <c:pt idx="35">
                  <c:v>-29291</c:v>
                </c:pt>
                <c:pt idx="36">
                  <c:v>-29127</c:v>
                </c:pt>
                <c:pt idx="37">
                  <c:v>-29054</c:v>
                </c:pt>
                <c:pt idx="38">
                  <c:v>-28913</c:v>
                </c:pt>
                <c:pt idx="39">
                  <c:v>-28287</c:v>
                </c:pt>
                <c:pt idx="40">
                  <c:v>-28130.5</c:v>
                </c:pt>
                <c:pt idx="41">
                  <c:v>-25198</c:v>
                </c:pt>
                <c:pt idx="42">
                  <c:v>-24814</c:v>
                </c:pt>
                <c:pt idx="43">
                  <c:v>-21741</c:v>
                </c:pt>
                <c:pt idx="44">
                  <c:v>-18866</c:v>
                </c:pt>
                <c:pt idx="45">
                  <c:v>-16017</c:v>
                </c:pt>
                <c:pt idx="46">
                  <c:v>-15117</c:v>
                </c:pt>
                <c:pt idx="47">
                  <c:v>-14966</c:v>
                </c:pt>
                <c:pt idx="48">
                  <c:v>-13894</c:v>
                </c:pt>
                <c:pt idx="49">
                  <c:v>-13813</c:v>
                </c:pt>
                <c:pt idx="50">
                  <c:v>-13808</c:v>
                </c:pt>
                <c:pt idx="51">
                  <c:v>-12099</c:v>
                </c:pt>
                <c:pt idx="52">
                  <c:v>-11937</c:v>
                </c:pt>
                <c:pt idx="53">
                  <c:v>-11924</c:v>
                </c:pt>
                <c:pt idx="54">
                  <c:v>-11879.5</c:v>
                </c:pt>
                <c:pt idx="55">
                  <c:v>-11854</c:v>
                </c:pt>
                <c:pt idx="56">
                  <c:v>-11404.5</c:v>
                </c:pt>
                <c:pt idx="57">
                  <c:v>-11313.5</c:v>
                </c:pt>
                <c:pt idx="58">
                  <c:v>-11279.5</c:v>
                </c:pt>
                <c:pt idx="59">
                  <c:v>-11251</c:v>
                </c:pt>
                <c:pt idx="60">
                  <c:v>-11245.5</c:v>
                </c:pt>
                <c:pt idx="61">
                  <c:v>-10483.5</c:v>
                </c:pt>
                <c:pt idx="62">
                  <c:v>-10475.5</c:v>
                </c:pt>
                <c:pt idx="63">
                  <c:v>-10468</c:v>
                </c:pt>
                <c:pt idx="64">
                  <c:v>-10171</c:v>
                </c:pt>
                <c:pt idx="65">
                  <c:v>-10171</c:v>
                </c:pt>
                <c:pt idx="66">
                  <c:v>-10171</c:v>
                </c:pt>
                <c:pt idx="67">
                  <c:v>-10168.5</c:v>
                </c:pt>
                <c:pt idx="68">
                  <c:v>-10168.5</c:v>
                </c:pt>
                <c:pt idx="69">
                  <c:v>-10168.5</c:v>
                </c:pt>
                <c:pt idx="70">
                  <c:v>-10168</c:v>
                </c:pt>
                <c:pt idx="71">
                  <c:v>-10168</c:v>
                </c:pt>
                <c:pt idx="72">
                  <c:v>-10111</c:v>
                </c:pt>
                <c:pt idx="73">
                  <c:v>-10111</c:v>
                </c:pt>
                <c:pt idx="74">
                  <c:v>-10111</c:v>
                </c:pt>
                <c:pt idx="75">
                  <c:v>-10110.5</c:v>
                </c:pt>
                <c:pt idx="76">
                  <c:v>-10110.5</c:v>
                </c:pt>
                <c:pt idx="77">
                  <c:v>-10110.5</c:v>
                </c:pt>
                <c:pt idx="78">
                  <c:v>-10056</c:v>
                </c:pt>
                <c:pt idx="79">
                  <c:v>-9568</c:v>
                </c:pt>
                <c:pt idx="80">
                  <c:v>-9568</c:v>
                </c:pt>
                <c:pt idx="81">
                  <c:v>-9568</c:v>
                </c:pt>
                <c:pt idx="82">
                  <c:v>-9409</c:v>
                </c:pt>
                <c:pt idx="83">
                  <c:v>-9409</c:v>
                </c:pt>
                <c:pt idx="84">
                  <c:v>-9409</c:v>
                </c:pt>
                <c:pt idx="85">
                  <c:v>-8431</c:v>
                </c:pt>
                <c:pt idx="86">
                  <c:v>-8431</c:v>
                </c:pt>
                <c:pt idx="87">
                  <c:v>-8402</c:v>
                </c:pt>
                <c:pt idx="88">
                  <c:v>-8162</c:v>
                </c:pt>
                <c:pt idx="89">
                  <c:v>-8162</c:v>
                </c:pt>
                <c:pt idx="90">
                  <c:v>-7470.5</c:v>
                </c:pt>
                <c:pt idx="91">
                  <c:v>-7470.5</c:v>
                </c:pt>
                <c:pt idx="92">
                  <c:v>-7470.5</c:v>
                </c:pt>
                <c:pt idx="93">
                  <c:v>-5327</c:v>
                </c:pt>
                <c:pt idx="94">
                  <c:v>-5324.5</c:v>
                </c:pt>
                <c:pt idx="95">
                  <c:v>-4648</c:v>
                </c:pt>
                <c:pt idx="96">
                  <c:v>-4647.5</c:v>
                </c:pt>
                <c:pt idx="97">
                  <c:v>-4437</c:v>
                </c:pt>
                <c:pt idx="98">
                  <c:v>-4403.5</c:v>
                </c:pt>
                <c:pt idx="99">
                  <c:v>-4403.5</c:v>
                </c:pt>
                <c:pt idx="100">
                  <c:v>-4401</c:v>
                </c:pt>
                <c:pt idx="101">
                  <c:v>-4401</c:v>
                </c:pt>
                <c:pt idx="102">
                  <c:v>-3654</c:v>
                </c:pt>
                <c:pt idx="103">
                  <c:v>-3487.5</c:v>
                </c:pt>
                <c:pt idx="104">
                  <c:v>-3477.5</c:v>
                </c:pt>
                <c:pt idx="105">
                  <c:v>-2342</c:v>
                </c:pt>
                <c:pt idx="106">
                  <c:v>-1833</c:v>
                </c:pt>
                <c:pt idx="107">
                  <c:v>-1833</c:v>
                </c:pt>
                <c:pt idx="108">
                  <c:v>-1592</c:v>
                </c:pt>
                <c:pt idx="109">
                  <c:v>-1592</c:v>
                </c:pt>
                <c:pt idx="110">
                  <c:v>-1562</c:v>
                </c:pt>
                <c:pt idx="111">
                  <c:v>-1536</c:v>
                </c:pt>
                <c:pt idx="112">
                  <c:v>-1536</c:v>
                </c:pt>
                <c:pt idx="113">
                  <c:v>-1536</c:v>
                </c:pt>
                <c:pt idx="114">
                  <c:v>-1408</c:v>
                </c:pt>
                <c:pt idx="115">
                  <c:v>-800</c:v>
                </c:pt>
                <c:pt idx="116">
                  <c:v>-469</c:v>
                </c:pt>
                <c:pt idx="117">
                  <c:v>0</c:v>
                </c:pt>
                <c:pt idx="118">
                  <c:v>10</c:v>
                </c:pt>
                <c:pt idx="119">
                  <c:v>10</c:v>
                </c:pt>
                <c:pt idx="120">
                  <c:v>44</c:v>
                </c:pt>
                <c:pt idx="121">
                  <c:v>44</c:v>
                </c:pt>
                <c:pt idx="122">
                  <c:v>123.5</c:v>
                </c:pt>
                <c:pt idx="123">
                  <c:v>124</c:v>
                </c:pt>
                <c:pt idx="124">
                  <c:v>132.5</c:v>
                </c:pt>
                <c:pt idx="125">
                  <c:v>132.5</c:v>
                </c:pt>
                <c:pt idx="126">
                  <c:v>204.5</c:v>
                </c:pt>
                <c:pt idx="127">
                  <c:v>222.5</c:v>
                </c:pt>
                <c:pt idx="128">
                  <c:v>229.5</c:v>
                </c:pt>
                <c:pt idx="129">
                  <c:v>230</c:v>
                </c:pt>
                <c:pt idx="130">
                  <c:v>307.5</c:v>
                </c:pt>
                <c:pt idx="131">
                  <c:v>308</c:v>
                </c:pt>
                <c:pt idx="132">
                  <c:v>338</c:v>
                </c:pt>
                <c:pt idx="133">
                  <c:v>338</c:v>
                </c:pt>
                <c:pt idx="134">
                  <c:v>1037</c:v>
                </c:pt>
                <c:pt idx="135">
                  <c:v>1050</c:v>
                </c:pt>
                <c:pt idx="136">
                  <c:v>1089</c:v>
                </c:pt>
                <c:pt idx="137">
                  <c:v>1107</c:v>
                </c:pt>
                <c:pt idx="138">
                  <c:v>1115.5</c:v>
                </c:pt>
                <c:pt idx="139">
                  <c:v>1151.5</c:v>
                </c:pt>
                <c:pt idx="140">
                  <c:v>1152</c:v>
                </c:pt>
                <c:pt idx="141">
                  <c:v>1172.5</c:v>
                </c:pt>
                <c:pt idx="142">
                  <c:v>1172.5</c:v>
                </c:pt>
                <c:pt idx="143">
                  <c:v>1173</c:v>
                </c:pt>
                <c:pt idx="144">
                  <c:v>1173</c:v>
                </c:pt>
                <c:pt idx="145">
                  <c:v>1236</c:v>
                </c:pt>
                <c:pt idx="146">
                  <c:v>1236</c:v>
                </c:pt>
                <c:pt idx="147">
                  <c:v>1256</c:v>
                </c:pt>
                <c:pt idx="148">
                  <c:v>1362</c:v>
                </c:pt>
                <c:pt idx="149">
                  <c:v>2130</c:v>
                </c:pt>
                <c:pt idx="150">
                  <c:v>2132</c:v>
                </c:pt>
                <c:pt idx="151">
                  <c:v>2132</c:v>
                </c:pt>
                <c:pt idx="152">
                  <c:v>2205</c:v>
                </c:pt>
                <c:pt idx="153">
                  <c:v>2951</c:v>
                </c:pt>
                <c:pt idx="154">
                  <c:v>2998.5</c:v>
                </c:pt>
                <c:pt idx="155">
                  <c:v>3087</c:v>
                </c:pt>
                <c:pt idx="156">
                  <c:v>3094</c:v>
                </c:pt>
                <c:pt idx="157">
                  <c:v>3094</c:v>
                </c:pt>
                <c:pt idx="158">
                  <c:v>3102</c:v>
                </c:pt>
                <c:pt idx="159">
                  <c:v>3113</c:v>
                </c:pt>
                <c:pt idx="160">
                  <c:v>3113</c:v>
                </c:pt>
                <c:pt idx="161">
                  <c:v>3134</c:v>
                </c:pt>
                <c:pt idx="162">
                  <c:v>3145</c:v>
                </c:pt>
                <c:pt idx="163">
                  <c:v>3308</c:v>
                </c:pt>
                <c:pt idx="164">
                  <c:v>3355</c:v>
                </c:pt>
                <c:pt idx="165">
                  <c:v>3441</c:v>
                </c:pt>
                <c:pt idx="166">
                  <c:v>3870</c:v>
                </c:pt>
                <c:pt idx="167">
                  <c:v>3893.5</c:v>
                </c:pt>
                <c:pt idx="168">
                  <c:v>3919.5</c:v>
                </c:pt>
                <c:pt idx="169">
                  <c:v>3922</c:v>
                </c:pt>
                <c:pt idx="170">
                  <c:v>3957</c:v>
                </c:pt>
                <c:pt idx="171">
                  <c:v>3957</c:v>
                </c:pt>
                <c:pt idx="172">
                  <c:v>3959</c:v>
                </c:pt>
                <c:pt idx="173">
                  <c:v>3971</c:v>
                </c:pt>
                <c:pt idx="174">
                  <c:v>4041</c:v>
                </c:pt>
                <c:pt idx="175">
                  <c:v>4041.5</c:v>
                </c:pt>
                <c:pt idx="176">
                  <c:v>4060</c:v>
                </c:pt>
                <c:pt idx="177">
                  <c:v>4151</c:v>
                </c:pt>
                <c:pt idx="178">
                  <c:v>4156.5</c:v>
                </c:pt>
                <c:pt idx="179">
                  <c:v>4219</c:v>
                </c:pt>
                <c:pt idx="180">
                  <c:v>4256.5</c:v>
                </c:pt>
                <c:pt idx="181">
                  <c:v>4257</c:v>
                </c:pt>
                <c:pt idx="182">
                  <c:v>4257</c:v>
                </c:pt>
                <c:pt idx="183">
                  <c:v>4262</c:v>
                </c:pt>
                <c:pt idx="184">
                  <c:v>4264.5</c:v>
                </c:pt>
                <c:pt idx="185">
                  <c:v>4397.5</c:v>
                </c:pt>
                <c:pt idx="186">
                  <c:v>4929</c:v>
                </c:pt>
                <c:pt idx="187">
                  <c:v>5005.5</c:v>
                </c:pt>
                <c:pt idx="188">
                  <c:v>5046</c:v>
                </c:pt>
                <c:pt idx="189">
                  <c:v>5166.5</c:v>
                </c:pt>
                <c:pt idx="190">
                  <c:v>5190</c:v>
                </c:pt>
                <c:pt idx="191">
                  <c:v>5255</c:v>
                </c:pt>
                <c:pt idx="192">
                  <c:v>5998</c:v>
                </c:pt>
                <c:pt idx="193">
                  <c:v>6052</c:v>
                </c:pt>
                <c:pt idx="194">
                  <c:v>6071.5</c:v>
                </c:pt>
                <c:pt idx="195">
                  <c:v>6082</c:v>
                </c:pt>
                <c:pt idx="196">
                  <c:v>6082.5</c:v>
                </c:pt>
                <c:pt idx="197">
                  <c:v>6083</c:v>
                </c:pt>
                <c:pt idx="198">
                  <c:v>6109</c:v>
                </c:pt>
                <c:pt idx="199">
                  <c:v>6110.5</c:v>
                </c:pt>
                <c:pt idx="200">
                  <c:v>6111</c:v>
                </c:pt>
                <c:pt idx="201">
                  <c:v>6187</c:v>
                </c:pt>
                <c:pt idx="202">
                  <c:v>6659</c:v>
                </c:pt>
                <c:pt idx="203">
                  <c:v>6694</c:v>
                </c:pt>
                <c:pt idx="204">
                  <c:v>6721.5</c:v>
                </c:pt>
                <c:pt idx="205">
                  <c:v>6771</c:v>
                </c:pt>
                <c:pt idx="206">
                  <c:v>6885</c:v>
                </c:pt>
                <c:pt idx="207">
                  <c:v>6890.5</c:v>
                </c:pt>
                <c:pt idx="208">
                  <c:v>6927.5</c:v>
                </c:pt>
                <c:pt idx="209">
                  <c:v>6928</c:v>
                </c:pt>
                <c:pt idx="210">
                  <c:v>6996</c:v>
                </c:pt>
                <c:pt idx="211">
                  <c:v>7076</c:v>
                </c:pt>
                <c:pt idx="212">
                  <c:v>7767.5</c:v>
                </c:pt>
                <c:pt idx="213">
                  <c:v>7787</c:v>
                </c:pt>
                <c:pt idx="214">
                  <c:v>7972.5</c:v>
                </c:pt>
                <c:pt idx="215">
                  <c:v>8610.5</c:v>
                </c:pt>
                <c:pt idx="216">
                  <c:v>8731.5</c:v>
                </c:pt>
                <c:pt idx="217">
                  <c:v>8738</c:v>
                </c:pt>
                <c:pt idx="218">
                  <c:v>8738.5</c:v>
                </c:pt>
                <c:pt idx="219">
                  <c:v>8823.5</c:v>
                </c:pt>
                <c:pt idx="220">
                  <c:v>8837.5</c:v>
                </c:pt>
                <c:pt idx="221">
                  <c:v>8855</c:v>
                </c:pt>
                <c:pt idx="222">
                  <c:v>8855.5</c:v>
                </c:pt>
                <c:pt idx="223">
                  <c:v>9607</c:v>
                </c:pt>
                <c:pt idx="224">
                  <c:v>9680</c:v>
                </c:pt>
                <c:pt idx="225">
                  <c:v>9711.5</c:v>
                </c:pt>
                <c:pt idx="226">
                  <c:v>9727.5</c:v>
                </c:pt>
                <c:pt idx="227">
                  <c:v>9727.5</c:v>
                </c:pt>
                <c:pt idx="228">
                  <c:v>9783</c:v>
                </c:pt>
                <c:pt idx="229">
                  <c:v>9786</c:v>
                </c:pt>
                <c:pt idx="230">
                  <c:v>9786.5</c:v>
                </c:pt>
                <c:pt idx="231">
                  <c:v>9873.5</c:v>
                </c:pt>
                <c:pt idx="232">
                  <c:v>9873.5</c:v>
                </c:pt>
                <c:pt idx="233">
                  <c:v>9907.5</c:v>
                </c:pt>
                <c:pt idx="234">
                  <c:v>10495</c:v>
                </c:pt>
                <c:pt idx="235">
                  <c:v>10567</c:v>
                </c:pt>
                <c:pt idx="236">
                  <c:v>10600</c:v>
                </c:pt>
                <c:pt idx="237">
                  <c:v>10600.5</c:v>
                </c:pt>
              </c:numCache>
            </c:numRef>
          </c:xVal>
          <c:yVal>
            <c:numRef>
              <c:f>'Active 1'!$I$21:$I$258</c:f>
              <c:numCache>
                <c:formatCode>General</c:formatCode>
                <c:ptCount val="238"/>
                <c:pt idx="61">
                  <c:v>-5.5666500047664158E-3</c:v>
                </c:pt>
                <c:pt idx="94">
                  <c:v>-1.2372550001600757E-2</c:v>
                </c:pt>
                <c:pt idx="104">
                  <c:v>2.872749995731283E-3</c:v>
                </c:pt>
                <c:pt idx="106">
                  <c:v>1.3413299995590933E-2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D81-4A24-8E42-6D6B82A1AA28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xVal>
            <c:numRef>
              <c:f>'Active 1'!$F$21:$F$258</c:f>
              <c:numCache>
                <c:formatCode>General</c:formatCode>
                <c:ptCount val="238"/>
                <c:pt idx="0">
                  <c:v>-43374</c:v>
                </c:pt>
                <c:pt idx="1">
                  <c:v>-43374</c:v>
                </c:pt>
                <c:pt idx="2">
                  <c:v>-41845</c:v>
                </c:pt>
                <c:pt idx="3">
                  <c:v>-40822</c:v>
                </c:pt>
                <c:pt idx="4">
                  <c:v>-37968</c:v>
                </c:pt>
                <c:pt idx="5">
                  <c:v>-37934</c:v>
                </c:pt>
                <c:pt idx="6">
                  <c:v>-37201</c:v>
                </c:pt>
                <c:pt idx="7">
                  <c:v>-37073</c:v>
                </c:pt>
                <c:pt idx="8">
                  <c:v>-37000</c:v>
                </c:pt>
                <c:pt idx="9">
                  <c:v>-36987</c:v>
                </c:pt>
                <c:pt idx="10">
                  <c:v>-36979</c:v>
                </c:pt>
                <c:pt idx="11">
                  <c:v>-36963.5</c:v>
                </c:pt>
                <c:pt idx="12">
                  <c:v>-36898.5</c:v>
                </c:pt>
                <c:pt idx="13">
                  <c:v>-36862</c:v>
                </c:pt>
                <c:pt idx="14">
                  <c:v>-36860</c:v>
                </c:pt>
                <c:pt idx="15">
                  <c:v>-36854.5</c:v>
                </c:pt>
                <c:pt idx="16">
                  <c:v>-36854</c:v>
                </c:pt>
                <c:pt idx="17">
                  <c:v>-36823</c:v>
                </c:pt>
                <c:pt idx="18">
                  <c:v>-36787</c:v>
                </c:pt>
                <c:pt idx="19">
                  <c:v>-36786.5</c:v>
                </c:pt>
                <c:pt idx="20">
                  <c:v>-36768</c:v>
                </c:pt>
                <c:pt idx="21">
                  <c:v>-36758</c:v>
                </c:pt>
                <c:pt idx="22">
                  <c:v>-36682.5</c:v>
                </c:pt>
                <c:pt idx="23">
                  <c:v>-36679.5</c:v>
                </c:pt>
                <c:pt idx="24">
                  <c:v>-36079</c:v>
                </c:pt>
                <c:pt idx="25">
                  <c:v>-35119</c:v>
                </c:pt>
                <c:pt idx="26">
                  <c:v>-35067</c:v>
                </c:pt>
                <c:pt idx="27">
                  <c:v>-34825</c:v>
                </c:pt>
                <c:pt idx="28">
                  <c:v>-34081</c:v>
                </c:pt>
                <c:pt idx="29">
                  <c:v>-33844</c:v>
                </c:pt>
                <c:pt idx="30">
                  <c:v>-30982</c:v>
                </c:pt>
                <c:pt idx="31">
                  <c:v>-30358</c:v>
                </c:pt>
                <c:pt idx="32">
                  <c:v>-30358</c:v>
                </c:pt>
                <c:pt idx="33">
                  <c:v>-29980</c:v>
                </c:pt>
                <c:pt idx="34">
                  <c:v>-29980</c:v>
                </c:pt>
                <c:pt idx="35">
                  <c:v>-29291</c:v>
                </c:pt>
                <c:pt idx="36">
                  <c:v>-29127</c:v>
                </c:pt>
                <c:pt idx="37">
                  <c:v>-29054</c:v>
                </c:pt>
                <c:pt idx="38">
                  <c:v>-28913</c:v>
                </c:pt>
                <c:pt idx="39">
                  <c:v>-28287</c:v>
                </c:pt>
                <c:pt idx="40">
                  <c:v>-28130.5</c:v>
                </c:pt>
                <c:pt idx="41">
                  <c:v>-25198</c:v>
                </c:pt>
                <c:pt idx="42">
                  <c:v>-24814</c:v>
                </c:pt>
                <c:pt idx="43">
                  <c:v>-21741</c:v>
                </c:pt>
                <c:pt idx="44">
                  <c:v>-18866</c:v>
                </c:pt>
                <c:pt idx="45">
                  <c:v>-16017</c:v>
                </c:pt>
                <c:pt idx="46">
                  <c:v>-15117</c:v>
                </c:pt>
                <c:pt idx="47">
                  <c:v>-14966</c:v>
                </c:pt>
                <c:pt idx="48">
                  <c:v>-13894</c:v>
                </c:pt>
                <c:pt idx="49">
                  <c:v>-13813</c:v>
                </c:pt>
                <c:pt idx="50">
                  <c:v>-13808</c:v>
                </c:pt>
                <c:pt idx="51">
                  <c:v>-12099</c:v>
                </c:pt>
                <c:pt idx="52">
                  <c:v>-11937</c:v>
                </c:pt>
                <c:pt idx="53">
                  <c:v>-11924</c:v>
                </c:pt>
                <c:pt idx="54">
                  <c:v>-11879.5</c:v>
                </c:pt>
                <c:pt idx="55">
                  <c:v>-11854</c:v>
                </c:pt>
                <c:pt idx="56">
                  <c:v>-11404.5</c:v>
                </c:pt>
                <c:pt idx="57">
                  <c:v>-11313.5</c:v>
                </c:pt>
                <c:pt idx="58">
                  <c:v>-11279.5</c:v>
                </c:pt>
                <c:pt idx="59">
                  <c:v>-11251</c:v>
                </c:pt>
                <c:pt idx="60">
                  <c:v>-11245.5</c:v>
                </c:pt>
                <c:pt idx="61">
                  <c:v>-10483.5</c:v>
                </c:pt>
                <c:pt idx="62">
                  <c:v>-10475.5</c:v>
                </c:pt>
                <c:pt idx="63">
                  <c:v>-10468</c:v>
                </c:pt>
                <c:pt idx="64">
                  <c:v>-10171</c:v>
                </c:pt>
                <c:pt idx="65">
                  <c:v>-10171</c:v>
                </c:pt>
                <c:pt idx="66">
                  <c:v>-10171</c:v>
                </c:pt>
                <c:pt idx="67">
                  <c:v>-10168.5</c:v>
                </c:pt>
                <c:pt idx="68">
                  <c:v>-10168.5</c:v>
                </c:pt>
                <c:pt idx="69">
                  <c:v>-10168.5</c:v>
                </c:pt>
                <c:pt idx="70">
                  <c:v>-10168</c:v>
                </c:pt>
                <c:pt idx="71">
                  <c:v>-10168</c:v>
                </c:pt>
                <c:pt idx="72">
                  <c:v>-10111</c:v>
                </c:pt>
                <c:pt idx="73">
                  <c:v>-10111</c:v>
                </c:pt>
                <c:pt idx="74">
                  <c:v>-10111</c:v>
                </c:pt>
                <c:pt idx="75">
                  <c:v>-10110.5</c:v>
                </c:pt>
                <c:pt idx="76">
                  <c:v>-10110.5</c:v>
                </c:pt>
                <c:pt idx="77">
                  <c:v>-10110.5</c:v>
                </c:pt>
                <c:pt idx="78">
                  <c:v>-10056</c:v>
                </c:pt>
                <c:pt idx="79">
                  <c:v>-9568</c:v>
                </c:pt>
                <c:pt idx="80">
                  <c:v>-9568</c:v>
                </c:pt>
                <c:pt idx="81">
                  <c:v>-9568</c:v>
                </c:pt>
                <c:pt idx="82">
                  <c:v>-9409</c:v>
                </c:pt>
                <c:pt idx="83">
                  <c:v>-9409</c:v>
                </c:pt>
                <c:pt idx="84">
                  <c:v>-9409</c:v>
                </c:pt>
                <c:pt idx="85">
                  <c:v>-8431</c:v>
                </c:pt>
                <c:pt idx="86">
                  <c:v>-8431</c:v>
                </c:pt>
                <c:pt idx="87">
                  <c:v>-8402</c:v>
                </c:pt>
                <c:pt idx="88">
                  <c:v>-8162</c:v>
                </c:pt>
                <c:pt idx="89">
                  <c:v>-8162</c:v>
                </c:pt>
                <c:pt idx="90">
                  <c:v>-7470.5</c:v>
                </c:pt>
                <c:pt idx="91">
                  <c:v>-7470.5</c:v>
                </c:pt>
                <c:pt idx="92">
                  <c:v>-7470.5</c:v>
                </c:pt>
                <c:pt idx="93">
                  <c:v>-5327</c:v>
                </c:pt>
                <c:pt idx="94">
                  <c:v>-5324.5</c:v>
                </c:pt>
                <c:pt idx="95">
                  <c:v>-4648</c:v>
                </c:pt>
                <c:pt idx="96">
                  <c:v>-4647.5</c:v>
                </c:pt>
                <c:pt idx="97">
                  <c:v>-4437</c:v>
                </c:pt>
                <c:pt idx="98">
                  <c:v>-4403.5</c:v>
                </c:pt>
                <c:pt idx="99">
                  <c:v>-4403.5</c:v>
                </c:pt>
                <c:pt idx="100">
                  <c:v>-4401</c:v>
                </c:pt>
                <c:pt idx="101">
                  <c:v>-4401</c:v>
                </c:pt>
                <c:pt idx="102">
                  <c:v>-3654</c:v>
                </c:pt>
                <c:pt idx="103">
                  <c:v>-3487.5</c:v>
                </c:pt>
                <c:pt idx="104">
                  <c:v>-3477.5</c:v>
                </c:pt>
                <c:pt idx="105">
                  <c:v>-2342</c:v>
                </c:pt>
                <c:pt idx="106">
                  <c:v>-1833</c:v>
                </c:pt>
                <c:pt idx="107">
                  <c:v>-1833</c:v>
                </c:pt>
                <c:pt idx="108">
                  <c:v>-1592</c:v>
                </c:pt>
                <c:pt idx="109">
                  <c:v>-1592</c:v>
                </c:pt>
                <c:pt idx="110">
                  <c:v>-1562</c:v>
                </c:pt>
                <c:pt idx="111">
                  <c:v>-1536</c:v>
                </c:pt>
                <c:pt idx="112">
                  <c:v>-1536</c:v>
                </c:pt>
                <c:pt idx="113">
                  <c:v>-1536</c:v>
                </c:pt>
                <c:pt idx="114">
                  <c:v>-1408</c:v>
                </c:pt>
                <c:pt idx="115">
                  <c:v>-800</c:v>
                </c:pt>
                <c:pt idx="116">
                  <c:v>-469</c:v>
                </c:pt>
                <c:pt idx="117">
                  <c:v>0</c:v>
                </c:pt>
                <c:pt idx="118">
                  <c:v>10</c:v>
                </c:pt>
                <c:pt idx="119">
                  <c:v>10</c:v>
                </c:pt>
                <c:pt idx="120">
                  <c:v>44</c:v>
                </c:pt>
                <c:pt idx="121">
                  <c:v>44</c:v>
                </c:pt>
                <c:pt idx="122">
                  <c:v>123.5</c:v>
                </c:pt>
                <c:pt idx="123">
                  <c:v>124</c:v>
                </c:pt>
                <c:pt idx="124">
                  <c:v>132.5</c:v>
                </c:pt>
                <c:pt idx="125">
                  <c:v>132.5</c:v>
                </c:pt>
                <c:pt idx="126">
                  <c:v>204.5</c:v>
                </c:pt>
                <c:pt idx="127">
                  <c:v>222.5</c:v>
                </c:pt>
                <c:pt idx="128">
                  <c:v>229.5</c:v>
                </c:pt>
                <c:pt idx="129">
                  <c:v>230</c:v>
                </c:pt>
                <c:pt idx="130">
                  <c:v>307.5</c:v>
                </c:pt>
                <c:pt idx="131">
                  <c:v>308</c:v>
                </c:pt>
                <c:pt idx="132">
                  <c:v>338</c:v>
                </c:pt>
                <c:pt idx="133">
                  <c:v>338</c:v>
                </c:pt>
                <c:pt idx="134">
                  <c:v>1037</c:v>
                </c:pt>
                <c:pt idx="135">
                  <c:v>1050</c:v>
                </c:pt>
                <c:pt idx="136">
                  <c:v>1089</c:v>
                </c:pt>
                <c:pt idx="137">
                  <c:v>1107</c:v>
                </c:pt>
                <c:pt idx="138">
                  <c:v>1115.5</c:v>
                </c:pt>
                <c:pt idx="139">
                  <c:v>1151.5</c:v>
                </c:pt>
                <c:pt idx="140">
                  <c:v>1152</c:v>
                </c:pt>
                <c:pt idx="141">
                  <c:v>1172.5</c:v>
                </c:pt>
                <c:pt idx="142">
                  <c:v>1172.5</c:v>
                </c:pt>
                <c:pt idx="143">
                  <c:v>1173</c:v>
                </c:pt>
                <c:pt idx="144">
                  <c:v>1173</c:v>
                </c:pt>
                <c:pt idx="145">
                  <c:v>1236</c:v>
                </c:pt>
                <c:pt idx="146">
                  <c:v>1236</c:v>
                </c:pt>
                <c:pt idx="147">
                  <c:v>1256</c:v>
                </c:pt>
                <c:pt idx="148">
                  <c:v>1362</c:v>
                </c:pt>
                <c:pt idx="149">
                  <c:v>2130</c:v>
                </c:pt>
                <c:pt idx="150">
                  <c:v>2132</c:v>
                </c:pt>
                <c:pt idx="151">
                  <c:v>2132</c:v>
                </c:pt>
                <c:pt idx="152">
                  <c:v>2205</c:v>
                </c:pt>
                <c:pt idx="153">
                  <c:v>2951</c:v>
                </c:pt>
                <c:pt idx="154">
                  <c:v>2998.5</c:v>
                </c:pt>
                <c:pt idx="155">
                  <c:v>3087</c:v>
                </c:pt>
                <c:pt idx="156">
                  <c:v>3094</c:v>
                </c:pt>
                <c:pt idx="157">
                  <c:v>3094</c:v>
                </c:pt>
                <c:pt idx="158">
                  <c:v>3102</c:v>
                </c:pt>
                <c:pt idx="159">
                  <c:v>3113</c:v>
                </c:pt>
                <c:pt idx="160">
                  <c:v>3113</c:v>
                </c:pt>
                <c:pt idx="161">
                  <c:v>3134</c:v>
                </c:pt>
                <c:pt idx="162">
                  <c:v>3145</c:v>
                </c:pt>
                <c:pt idx="163">
                  <c:v>3308</c:v>
                </c:pt>
                <c:pt idx="164">
                  <c:v>3355</c:v>
                </c:pt>
                <c:pt idx="165">
                  <c:v>3441</c:v>
                </c:pt>
                <c:pt idx="166">
                  <c:v>3870</c:v>
                </c:pt>
                <c:pt idx="167">
                  <c:v>3893.5</c:v>
                </c:pt>
                <c:pt idx="168">
                  <c:v>3919.5</c:v>
                </c:pt>
                <c:pt idx="169">
                  <c:v>3922</c:v>
                </c:pt>
                <c:pt idx="170">
                  <c:v>3957</c:v>
                </c:pt>
                <c:pt idx="171">
                  <c:v>3957</c:v>
                </c:pt>
                <c:pt idx="172">
                  <c:v>3959</c:v>
                </c:pt>
                <c:pt idx="173">
                  <c:v>3971</c:v>
                </c:pt>
                <c:pt idx="174">
                  <c:v>4041</c:v>
                </c:pt>
                <c:pt idx="175">
                  <c:v>4041.5</c:v>
                </c:pt>
                <c:pt idx="176">
                  <c:v>4060</c:v>
                </c:pt>
                <c:pt idx="177">
                  <c:v>4151</c:v>
                </c:pt>
                <c:pt idx="178">
                  <c:v>4156.5</c:v>
                </c:pt>
                <c:pt idx="179">
                  <c:v>4219</c:v>
                </c:pt>
                <c:pt idx="180">
                  <c:v>4256.5</c:v>
                </c:pt>
                <c:pt idx="181">
                  <c:v>4257</c:v>
                </c:pt>
                <c:pt idx="182">
                  <c:v>4257</c:v>
                </c:pt>
                <c:pt idx="183">
                  <c:v>4262</c:v>
                </c:pt>
                <c:pt idx="184">
                  <c:v>4264.5</c:v>
                </c:pt>
                <c:pt idx="185">
                  <c:v>4397.5</c:v>
                </c:pt>
                <c:pt idx="186">
                  <c:v>4929</c:v>
                </c:pt>
                <c:pt idx="187">
                  <c:v>5005.5</c:v>
                </c:pt>
                <c:pt idx="188">
                  <c:v>5046</c:v>
                </c:pt>
                <c:pt idx="189">
                  <c:v>5166.5</c:v>
                </c:pt>
                <c:pt idx="190">
                  <c:v>5190</c:v>
                </c:pt>
                <c:pt idx="191">
                  <c:v>5255</c:v>
                </c:pt>
                <c:pt idx="192">
                  <c:v>5998</c:v>
                </c:pt>
                <c:pt idx="193">
                  <c:v>6052</c:v>
                </c:pt>
                <c:pt idx="194">
                  <c:v>6071.5</c:v>
                </c:pt>
                <c:pt idx="195">
                  <c:v>6082</c:v>
                </c:pt>
                <c:pt idx="196">
                  <c:v>6082.5</c:v>
                </c:pt>
                <c:pt idx="197">
                  <c:v>6083</c:v>
                </c:pt>
                <c:pt idx="198">
                  <c:v>6109</c:v>
                </c:pt>
                <c:pt idx="199">
                  <c:v>6110.5</c:v>
                </c:pt>
                <c:pt idx="200">
                  <c:v>6111</c:v>
                </c:pt>
                <c:pt idx="201">
                  <c:v>6187</c:v>
                </c:pt>
                <c:pt idx="202">
                  <c:v>6659</c:v>
                </c:pt>
                <c:pt idx="203">
                  <c:v>6694</c:v>
                </c:pt>
                <c:pt idx="204">
                  <c:v>6721.5</c:v>
                </c:pt>
                <c:pt idx="205">
                  <c:v>6771</c:v>
                </c:pt>
                <c:pt idx="206">
                  <c:v>6885</c:v>
                </c:pt>
                <c:pt idx="207">
                  <c:v>6890.5</c:v>
                </c:pt>
                <c:pt idx="208">
                  <c:v>6927.5</c:v>
                </c:pt>
                <c:pt idx="209">
                  <c:v>6928</c:v>
                </c:pt>
                <c:pt idx="210">
                  <c:v>6996</c:v>
                </c:pt>
                <c:pt idx="211">
                  <c:v>7076</c:v>
                </c:pt>
                <c:pt idx="212">
                  <c:v>7767.5</c:v>
                </c:pt>
                <c:pt idx="213">
                  <c:v>7787</c:v>
                </c:pt>
                <c:pt idx="214">
                  <c:v>7972.5</c:v>
                </c:pt>
                <c:pt idx="215">
                  <c:v>8610.5</c:v>
                </c:pt>
                <c:pt idx="216">
                  <c:v>8731.5</c:v>
                </c:pt>
                <c:pt idx="217">
                  <c:v>8738</c:v>
                </c:pt>
                <c:pt idx="218">
                  <c:v>8738.5</c:v>
                </c:pt>
                <c:pt idx="219">
                  <c:v>8823.5</c:v>
                </c:pt>
                <c:pt idx="220">
                  <c:v>8837.5</c:v>
                </c:pt>
                <c:pt idx="221">
                  <c:v>8855</c:v>
                </c:pt>
                <c:pt idx="222">
                  <c:v>8855.5</c:v>
                </c:pt>
                <c:pt idx="223">
                  <c:v>9607</c:v>
                </c:pt>
                <c:pt idx="224">
                  <c:v>9680</c:v>
                </c:pt>
                <c:pt idx="225">
                  <c:v>9711.5</c:v>
                </c:pt>
                <c:pt idx="226">
                  <c:v>9727.5</c:v>
                </c:pt>
                <c:pt idx="227">
                  <c:v>9727.5</c:v>
                </c:pt>
                <c:pt idx="228">
                  <c:v>9783</c:v>
                </c:pt>
                <c:pt idx="229">
                  <c:v>9786</c:v>
                </c:pt>
                <c:pt idx="230">
                  <c:v>9786.5</c:v>
                </c:pt>
                <c:pt idx="231">
                  <c:v>9873.5</c:v>
                </c:pt>
                <c:pt idx="232">
                  <c:v>9873.5</c:v>
                </c:pt>
                <c:pt idx="233">
                  <c:v>9907.5</c:v>
                </c:pt>
                <c:pt idx="234">
                  <c:v>10495</c:v>
                </c:pt>
                <c:pt idx="235">
                  <c:v>10567</c:v>
                </c:pt>
                <c:pt idx="236">
                  <c:v>10600</c:v>
                </c:pt>
                <c:pt idx="237">
                  <c:v>10600.5</c:v>
                </c:pt>
              </c:numCache>
            </c:numRef>
          </c:xVal>
          <c:yVal>
            <c:numRef>
              <c:f>'Active 1'!$J$21:$J$258</c:f>
              <c:numCache>
                <c:formatCode>General</c:formatCode>
                <c:ptCount val="238"/>
                <c:pt idx="0">
                  <c:v>2.727739999681944E-2</c:v>
                </c:pt>
                <c:pt idx="1">
                  <c:v>3.3277399990765844E-2</c:v>
                </c:pt>
                <c:pt idx="2">
                  <c:v>8.1134499989275355E-2</c:v>
                </c:pt>
                <c:pt idx="3">
                  <c:v>5.0902199996926356E-2</c:v>
                </c:pt>
                <c:pt idx="4">
                  <c:v>3.7876799993682653E-2</c:v>
                </c:pt>
                <c:pt idx="5">
                  <c:v>3.1333399994764477E-2</c:v>
                </c:pt>
                <c:pt idx="6">
                  <c:v>3.7030099992989562E-2</c:v>
                </c:pt>
                <c:pt idx="7">
                  <c:v>2.9337299994949717E-2</c:v>
                </c:pt>
                <c:pt idx="8">
                  <c:v>3.0699999995704275E-2</c:v>
                </c:pt>
                <c:pt idx="9">
                  <c:v>2.466870000353083E-2</c:v>
                </c:pt>
                <c:pt idx="10">
                  <c:v>2.6187900002696551E-2</c:v>
                </c:pt>
                <c:pt idx="11">
                  <c:v>3.4881349994975608E-2</c:v>
                </c:pt>
                <c:pt idx="12">
                  <c:v>2.3724849997961428E-2</c:v>
                </c:pt>
                <c:pt idx="13">
                  <c:v>6.906199996592477E-3</c:v>
                </c:pt>
                <c:pt idx="14">
                  <c:v>5.3285999994841404E-2</c:v>
                </c:pt>
                <c:pt idx="15">
                  <c:v>2.0080449998204131E-2</c:v>
                </c:pt>
                <c:pt idx="16">
                  <c:v>6.4254000026267022E-3</c:v>
                </c:pt>
                <c:pt idx="17">
                  <c:v>1.8812299997080117E-2</c:v>
                </c:pt>
                <c:pt idx="18">
                  <c:v>2.964869999414077E-2</c:v>
                </c:pt>
                <c:pt idx="19">
                  <c:v>1.9993649992102291E-2</c:v>
                </c:pt>
                <c:pt idx="20">
                  <c:v>5.7567999974708073E-3</c:v>
                </c:pt>
                <c:pt idx="21">
                  <c:v>2.3655799996049609E-2</c:v>
                </c:pt>
                <c:pt idx="22">
                  <c:v>2.7743249993363861E-2</c:v>
                </c:pt>
                <c:pt idx="23">
                  <c:v>-8.187049999833107E-3</c:v>
                </c:pt>
                <c:pt idx="24">
                  <c:v>1.0097899990796577E-2</c:v>
                </c:pt>
                <c:pt idx="25">
                  <c:v>-1.5981000033207238E-3</c:v>
                </c:pt>
                <c:pt idx="26">
                  <c:v>4.0276699997775722E-2</c:v>
                </c:pt>
                <c:pt idx="27">
                  <c:v>3.1232499997713603E-2</c:v>
                </c:pt>
                <c:pt idx="28">
                  <c:v>-3.4818999993149191E-3</c:v>
                </c:pt>
                <c:pt idx="29">
                  <c:v>-6.9756000011693686E-3</c:v>
                </c:pt>
                <c:pt idx="30">
                  <c:v>-2.6481800006877165E-2</c:v>
                </c:pt>
                <c:pt idx="31">
                  <c:v>-1.4984200002800208E-2</c:v>
                </c:pt>
                <c:pt idx="32">
                  <c:v>-3.9842000041971914E-3</c:v>
                </c:pt>
                <c:pt idx="33">
                  <c:v>-1.3202000001911074E-2</c:v>
                </c:pt>
                <c:pt idx="34">
                  <c:v>-3.2020000071497634E-3</c:v>
                </c:pt>
                <c:pt idx="35">
                  <c:v>-2.8860900005383883E-2</c:v>
                </c:pt>
                <c:pt idx="36">
                  <c:v>-4.1717300002346747E-2</c:v>
                </c:pt>
                <c:pt idx="37">
                  <c:v>-3.7354600004618987E-2</c:v>
                </c:pt>
                <c:pt idx="38">
                  <c:v>-6.3078700004552957E-2</c:v>
                </c:pt>
                <c:pt idx="39">
                  <c:v>-2.6201300002867356E-2</c:v>
                </c:pt>
                <c:pt idx="40">
                  <c:v>-2.6231950010696892E-2</c:v>
                </c:pt>
                <c:pt idx="41">
                  <c:v>-4.310020000411896E-2</c:v>
                </c:pt>
                <c:pt idx="42">
                  <c:v>-1.6178600002604071E-2</c:v>
                </c:pt>
                <c:pt idx="43">
                  <c:v>-2.3115900003176648E-2</c:v>
                </c:pt>
                <c:pt idx="44">
                  <c:v>-3.4653400005481672E-2</c:v>
                </c:pt>
                <c:pt idx="45">
                  <c:v>-3.1128300004638731E-2</c:v>
                </c:pt>
                <c:pt idx="46">
                  <c:v>-3.5218300006818026E-2</c:v>
                </c:pt>
                <c:pt idx="47">
                  <c:v>-1.9043400010559708E-2</c:v>
                </c:pt>
                <c:pt idx="48">
                  <c:v>-1.7470600003434811E-2</c:v>
                </c:pt>
                <c:pt idx="49">
                  <c:v>-8.5887000022921711E-3</c:v>
                </c:pt>
                <c:pt idx="50">
                  <c:v>-2.4139200002537109E-2</c:v>
                </c:pt>
                <c:pt idx="51">
                  <c:v>-8.1000999998650514E-3</c:v>
                </c:pt>
                <c:pt idx="56">
                  <c:v>-2.6964550001139287E-2</c:v>
                </c:pt>
                <c:pt idx="57">
                  <c:v>-5.1836500060744584E-3</c:v>
                </c:pt>
                <c:pt idx="58">
                  <c:v>-1.4727050001965836E-2</c:v>
                </c:pt>
                <c:pt idx="59">
                  <c:v>0</c:v>
                </c:pt>
                <c:pt idx="62">
                  <c:v>-3.4047450004436541E-2</c:v>
                </c:pt>
                <c:pt idx="63">
                  <c:v>-1.9873199998983182E-2</c:v>
                </c:pt>
                <c:pt idx="64">
                  <c:v>-1.4072900004975963E-2</c:v>
                </c:pt>
                <c:pt idx="65">
                  <c:v>-1.3972900000226218E-2</c:v>
                </c:pt>
                <c:pt idx="66">
                  <c:v>-1.3872900002752431E-2</c:v>
                </c:pt>
                <c:pt idx="67">
                  <c:v>-1.3148149999324232E-2</c:v>
                </c:pt>
                <c:pt idx="68">
                  <c:v>-1.2848149999626912E-2</c:v>
                </c:pt>
                <c:pt idx="69">
                  <c:v>-1.2448150002455804E-2</c:v>
                </c:pt>
                <c:pt idx="70">
                  <c:v>-1.3303200008522253E-2</c:v>
                </c:pt>
                <c:pt idx="71">
                  <c:v>-1.3203200003772508E-2</c:v>
                </c:pt>
                <c:pt idx="72">
                  <c:v>-1.5478900008019991E-2</c:v>
                </c:pt>
                <c:pt idx="73">
                  <c:v>-1.5378900003270246E-2</c:v>
                </c:pt>
                <c:pt idx="74">
                  <c:v>-1.5278900005796459E-2</c:v>
                </c:pt>
                <c:pt idx="75">
                  <c:v>-1.2033949999022298E-2</c:v>
                </c:pt>
                <c:pt idx="76">
                  <c:v>-1.133395000215387E-2</c:v>
                </c:pt>
                <c:pt idx="77">
                  <c:v>-1.0733950002759229E-2</c:v>
                </c:pt>
                <c:pt idx="78">
                  <c:v>-1.343440001073759E-2</c:v>
                </c:pt>
                <c:pt idx="79">
                  <c:v>-1.236320000316482E-2</c:v>
                </c:pt>
                <c:pt idx="80">
                  <c:v>-1.2263199998415075E-2</c:v>
                </c:pt>
                <c:pt idx="81">
                  <c:v>-1.2163200000941288E-2</c:v>
                </c:pt>
                <c:pt idx="82">
                  <c:v>-1.1869100002513733E-2</c:v>
                </c:pt>
                <c:pt idx="83">
                  <c:v>-1.1569100002816413E-2</c:v>
                </c:pt>
                <c:pt idx="84">
                  <c:v>-1.1269100003119092E-2</c:v>
                </c:pt>
                <c:pt idx="85">
                  <c:v>-9.5469000007142313E-3</c:v>
                </c:pt>
                <c:pt idx="86">
                  <c:v>-9.2469000010169111E-3</c:v>
                </c:pt>
                <c:pt idx="88">
                  <c:v>-9.6638000104576349E-3</c:v>
                </c:pt>
                <c:pt idx="89">
                  <c:v>-7.7638000075239688E-3</c:v>
                </c:pt>
                <c:pt idx="90">
                  <c:v>-6.8979499992565252E-3</c:v>
                </c:pt>
                <c:pt idx="92">
                  <c:v>-6.0979500049143098E-3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D81-4A24-8E42-6D6B82A1AA28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1'!$F$21:$F$2058</c:f>
              <c:numCache>
                <c:formatCode>General</c:formatCode>
                <c:ptCount val="2038"/>
                <c:pt idx="0">
                  <c:v>-43374</c:v>
                </c:pt>
                <c:pt idx="1">
                  <c:v>-43374</c:v>
                </c:pt>
                <c:pt idx="2">
                  <c:v>-41845</c:v>
                </c:pt>
                <c:pt idx="3">
                  <c:v>-40822</c:v>
                </c:pt>
                <c:pt idx="4">
                  <c:v>-37968</c:v>
                </c:pt>
                <c:pt idx="5">
                  <c:v>-37934</c:v>
                </c:pt>
                <c:pt idx="6">
                  <c:v>-37201</c:v>
                </c:pt>
                <c:pt idx="7">
                  <c:v>-37073</c:v>
                </c:pt>
                <c:pt idx="8">
                  <c:v>-37000</c:v>
                </c:pt>
                <c:pt idx="9">
                  <c:v>-36987</c:v>
                </c:pt>
                <c:pt idx="10">
                  <c:v>-36979</c:v>
                </c:pt>
                <c:pt idx="11">
                  <c:v>-36963.5</c:v>
                </c:pt>
                <c:pt idx="12">
                  <c:v>-36898.5</c:v>
                </c:pt>
                <c:pt idx="13">
                  <c:v>-36862</c:v>
                </c:pt>
                <c:pt idx="14">
                  <c:v>-36860</c:v>
                </c:pt>
                <c:pt idx="15">
                  <c:v>-36854.5</c:v>
                </c:pt>
                <c:pt idx="16">
                  <c:v>-36854</c:v>
                </c:pt>
                <c:pt idx="17">
                  <c:v>-36823</c:v>
                </c:pt>
                <c:pt idx="18">
                  <c:v>-36787</c:v>
                </c:pt>
                <c:pt idx="19">
                  <c:v>-36786.5</c:v>
                </c:pt>
                <c:pt idx="20">
                  <c:v>-36768</c:v>
                </c:pt>
                <c:pt idx="21">
                  <c:v>-36758</c:v>
                </c:pt>
                <c:pt idx="22">
                  <c:v>-36682.5</c:v>
                </c:pt>
                <c:pt idx="23">
                  <c:v>-36679.5</c:v>
                </c:pt>
                <c:pt idx="24">
                  <c:v>-36079</c:v>
                </c:pt>
                <c:pt idx="25">
                  <c:v>-35119</c:v>
                </c:pt>
                <c:pt idx="26">
                  <c:v>-35067</c:v>
                </c:pt>
                <c:pt idx="27">
                  <c:v>-34825</c:v>
                </c:pt>
                <c:pt idx="28">
                  <c:v>-34081</c:v>
                </c:pt>
                <c:pt idx="29">
                  <c:v>-33844</c:v>
                </c:pt>
                <c:pt idx="30">
                  <c:v>-30982</c:v>
                </c:pt>
                <c:pt idx="31">
                  <c:v>-30358</c:v>
                </c:pt>
                <c:pt idx="32">
                  <c:v>-30358</c:v>
                </c:pt>
                <c:pt idx="33">
                  <c:v>-29980</c:v>
                </c:pt>
                <c:pt idx="34">
                  <c:v>-29980</c:v>
                </c:pt>
                <c:pt idx="35">
                  <c:v>-29291</c:v>
                </c:pt>
                <c:pt idx="36">
                  <c:v>-29127</c:v>
                </c:pt>
                <c:pt idx="37">
                  <c:v>-29054</c:v>
                </c:pt>
                <c:pt idx="38">
                  <c:v>-28913</c:v>
                </c:pt>
                <c:pt idx="39">
                  <c:v>-28287</c:v>
                </c:pt>
                <c:pt idx="40">
                  <c:v>-28130.5</c:v>
                </c:pt>
                <c:pt idx="41">
                  <c:v>-25198</c:v>
                </c:pt>
                <c:pt idx="42">
                  <c:v>-24814</c:v>
                </c:pt>
                <c:pt idx="43">
                  <c:v>-21741</c:v>
                </c:pt>
                <c:pt idx="44">
                  <c:v>-18866</c:v>
                </c:pt>
                <c:pt idx="45">
                  <c:v>-16017</c:v>
                </c:pt>
                <c:pt idx="46">
                  <c:v>-15117</c:v>
                </c:pt>
                <c:pt idx="47">
                  <c:v>-14966</c:v>
                </c:pt>
                <c:pt idx="48">
                  <c:v>-13894</c:v>
                </c:pt>
                <c:pt idx="49">
                  <c:v>-13813</c:v>
                </c:pt>
                <c:pt idx="50">
                  <c:v>-13808</c:v>
                </c:pt>
                <c:pt idx="51">
                  <c:v>-12099</c:v>
                </c:pt>
                <c:pt idx="52">
                  <c:v>-11937</c:v>
                </c:pt>
                <c:pt idx="53">
                  <c:v>-11924</c:v>
                </c:pt>
                <c:pt idx="54">
                  <c:v>-11879.5</c:v>
                </c:pt>
                <c:pt idx="55">
                  <c:v>-11854</c:v>
                </c:pt>
                <c:pt idx="56">
                  <c:v>-11404.5</c:v>
                </c:pt>
                <c:pt idx="57">
                  <c:v>-11313.5</c:v>
                </c:pt>
                <c:pt idx="58">
                  <c:v>-11279.5</c:v>
                </c:pt>
                <c:pt idx="59">
                  <c:v>-11251</c:v>
                </c:pt>
                <c:pt idx="60">
                  <c:v>-11245.5</c:v>
                </c:pt>
                <c:pt idx="61">
                  <c:v>-10483.5</c:v>
                </c:pt>
                <c:pt idx="62">
                  <c:v>-10475.5</c:v>
                </c:pt>
                <c:pt idx="63">
                  <c:v>-10468</c:v>
                </c:pt>
                <c:pt idx="64">
                  <c:v>-10171</c:v>
                </c:pt>
                <c:pt idx="65">
                  <c:v>-10171</c:v>
                </c:pt>
                <c:pt idx="66">
                  <c:v>-10171</c:v>
                </c:pt>
                <c:pt idx="67">
                  <c:v>-10168.5</c:v>
                </c:pt>
                <c:pt idx="68">
                  <c:v>-10168.5</c:v>
                </c:pt>
                <c:pt idx="69">
                  <c:v>-10168.5</c:v>
                </c:pt>
                <c:pt idx="70">
                  <c:v>-10168</c:v>
                </c:pt>
                <c:pt idx="71">
                  <c:v>-10168</c:v>
                </c:pt>
                <c:pt idx="72">
                  <c:v>-10111</c:v>
                </c:pt>
                <c:pt idx="73">
                  <c:v>-10111</c:v>
                </c:pt>
                <c:pt idx="74">
                  <c:v>-10111</c:v>
                </c:pt>
                <c:pt idx="75">
                  <c:v>-10110.5</c:v>
                </c:pt>
                <c:pt idx="76">
                  <c:v>-10110.5</c:v>
                </c:pt>
                <c:pt idx="77">
                  <c:v>-10110.5</c:v>
                </c:pt>
                <c:pt idx="78">
                  <c:v>-10056</c:v>
                </c:pt>
                <c:pt idx="79">
                  <c:v>-9568</c:v>
                </c:pt>
                <c:pt idx="80">
                  <c:v>-9568</c:v>
                </c:pt>
                <c:pt idx="81">
                  <c:v>-9568</c:v>
                </c:pt>
                <c:pt idx="82">
                  <c:v>-9409</c:v>
                </c:pt>
                <c:pt idx="83">
                  <c:v>-9409</c:v>
                </c:pt>
                <c:pt idx="84">
                  <c:v>-9409</c:v>
                </c:pt>
                <c:pt idx="85">
                  <c:v>-8431</c:v>
                </c:pt>
                <c:pt idx="86">
                  <c:v>-8431</c:v>
                </c:pt>
                <c:pt idx="87">
                  <c:v>-8402</c:v>
                </c:pt>
                <c:pt idx="88">
                  <c:v>-8162</c:v>
                </c:pt>
                <c:pt idx="89">
                  <c:v>-8162</c:v>
                </c:pt>
                <c:pt idx="90">
                  <c:v>-7470.5</c:v>
                </c:pt>
                <c:pt idx="91">
                  <c:v>-7470.5</c:v>
                </c:pt>
                <c:pt idx="92">
                  <c:v>-7470.5</c:v>
                </c:pt>
                <c:pt idx="93">
                  <c:v>-5327</c:v>
                </c:pt>
                <c:pt idx="94">
                  <c:v>-5324.5</c:v>
                </c:pt>
                <c:pt idx="95">
                  <c:v>-4648</c:v>
                </c:pt>
                <c:pt idx="96">
                  <c:v>-4647.5</c:v>
                </c:pt>
                <c:pt idx="97">
                  <c:v>-4437</c:v>
                </c:pt>
                <c:pt idx="98">
                  <c:v>-4403.5</c:v>
                </c:pt>
                <c:pt idx="99">
                  <c:v>-4403.5</c:v>
                </c:pt>
                <c:pt idx="100">
                  <c:v>-4401</c:v>
                </c:pt>
                <c:pt idx="101">
                  <c:v>-4401</c:v>
                </c:pt>
                <c:pt idx="102">
                  <c:v>-3654</c:v>
                </c:pt>
                <c:pt idx="103">
                  <c:v>-3487.5</c:v>
                </c:pt>
                <c:pt idx="104">
                  <c:v>-3477.5</c:v>
                </c:pt>
                <c:pt idx="105">
                  <c:v>-2342</c:v>
                </c:pt>
                <c:pt idx="106">
                  <c:v>-1833</c:v>
                </c:pt>
                <c:pt idx="107">
                  <c:v>-1833</c:v>
                </c:pt>
                <c:pt idx="108">
                  <c:v>-1592</c:v>
                </c:pt>
                <c:pt idx="109">
                  <c:v>-1592</c:v>
                </c:pt>
                <c:pt idx="110">
                  <c:v>-1562</c:v>
                </c:pt>
                <c:pt idx="111">
                  <c:v>-1536</c:v>
                </c:pt>
                <c:pt idx="112">
                  <c:v>-1536</c:v>
                </c:pt>
                <c:pt idx="113">
                  <c:v>-1536</c:v>
                </c:pt>
                <c:pt idx="114">
                  <c:v>-1408</c:v>
                </c:pt>
                <c:pt idx="115">
                  <c:v>-800</c:v>
                </c:pt>
                <c:pt idx="116">
                  <c:v>-469</c:v>
                </c:pt>
                <c:pt idx="117">
                  <c:v>0</c:v>
                </c:pt>
                <c:pt idx="118">
                  <c:v>10</c:v>
                </c:pt>
                <c:pt idx="119">
                  <c:v>10</c:v>
                </c:pt>
                <c:pt idx="120">
                  <c:v>44</c:v>
                </c:pt>
                <c:pt idx="121">
                  <c:v>44</c:v>
                </c:pt>
                <c:pt idx="122">
                  <c:v>123.5</c:v>
                </c:pt>
                <c:pt idx="123">
                  <c:v>124</c:v>
                </c:pt>
                <c:pt idx="124">
                  <c:v>132.5</c:v>
                </c:pt>
                <c:pt idx="125">
                  <c:v>132.5</c:v>
                </c:pt>
                <c:pt idx="126">
                  <c:v>204.5</c:v>
                </c:pt>
                <c:pt idx="127">
                  <c:v>222.5</c:v>
                </c:pt>
                <c:pt idx="128">
                  <c:v>229.5</c:v>
                </c:pt>
                <c:pt idx="129">
                  <c:v>230</c:v>
                </c:pt>
                <c:pt idx="130">
                  <c:v>307.5</c:v>
                </c:pt>
                <c:pt idx="131">
                  <c:v>308</c:v>
                </c:pt>
                <c:pt idx="132">
                  <c:v>338</c:v>
                </c:pt>
                <c:pt idx="133">
                  <c:v>338</c:v>
                </c:pt>
                <c:pt idx="134">
                  <c:v>1037</c:v>
                </c:pt>
                <c:pt idx="135">
                  <c:v>1050</c:v>
                </c:pt>
                <c:pt idx="136">
                  <c:v>1089</c:v>
                </c:pt>
                <c:pt idx="137">
                  <c:v>1107</c:v>
                </c:pt>
                <c:pt idx="138">
                  <c:v>1115.5</c:v>
                </c:pt>
                <c:pt idx="139">
                  <c:v>1151.5</c:v>
                </c:pt>
                <c:pt idx="140">
                  <c:v>1152</c:v>
                </c:pt>
                <c:pt idx="141">
                  <c:v>1172.5</c:v>
                </c:pt>
                <c:pt idx="142">
                  <c:v>1172.5</c:v>
                </c:pt>
                <c:pt idx="143">
                  <c:v>1173</c:v>
                </c:pt>
                <c:pt idx="144">
                  <c:v>1173</c:v>
                </c:pt>
                <c:pt idx="145">
                  <c:v>1236</c:v>
                </c:pt>
                <c:pt idx="146">
                  <c:v>1236</c:v>
                </c:pt>
                <c:pt idx="147">
                  <c:v>1256</c:v>
                </c:pt>
                <c:pt idx="148">
                  <c:v>1362</c:v>
                </c:pt>
                <c:pt idx="149">
                  <c:v>2130</c:v>
                </c:pt>
                <c:pt idx="150">
                  <c:v>2132</c:v>
                </c:pt>
                <c:pt idx="151">
                  <c:v>2132</c:v>
                </c:pt>
                <c:pt idx="152">
                  <c:v>2205</c:v>
                </c:pt>
                <c:pt idx="153">
                  <c:v>2951</c:v>
                </c:pt>
                <c:pt idx="154">
                  <c:v>2998.5</c:v>
                </c:pt>
                <c:pt idx="155">
                  <c:v>3087</c:v>
                </c:pt>
                <c:pt idx="156">
                  <c:v>3094</c:v>
                </c:pt>
                <c:pt idx="157">
                  <c:v>3094</c:v>
                </c:pt>
                <c:pt idx="158">
                  <c:v>3102</c:v>
                </c:pt>
                <c:pt idx="159">
                  <c:v>3113</c:v>
                </c:pt>
                <c:pt idx="160">
                  <c:v>3113</c:v>
                </c:pt>
                <c:pt idx="161">
                  <c:v>3134</c:v>
                </c:pt>
                <c:pt idx="162">
                  <c:v>3145</c:v>
                </c:pt>
                <c:pt idx="163">
                  <c:v>3308</c:v>
                </c:pt>
                <c:pt idx="164">
                  <c:v>3355</c:v>
                </c:pt>
                <c:pt idx="165">
                  <c:v>3441</c:v>
                </c:pt>
                <c:pt idx="166">
                  <c:v>3870</c:v>
                </c:pt>
                <c:pt idx="167">
                  <c:v>3893.5</c:v>
                </c:pt>
                <c:pt idx="168">
                  <c:v>3919.5</c:v>
                </c:pt>
                <c:pt idx="169">
                  <c:v>3922</c:v>
                </c:pt>
                <c:pt idx="170">
                  <c:v>3957</c:v>
                </c:pt>
                <c:pt idx="171">
                  <c:v>3957</c:v>
                </c:pt>
                <c:pt idx="172">
                  <c:v>3959</c:v>
                </c:pt>
                <c:pt idx="173">
                  <c:v>3971</c:v>
                </c:pt>
                <c:pt idx="174">
                  <c:v>4041</c:v>
                </c:pt>
                <c:pt idx="175">
                  <c:v>4041.5</c:v>
                </c:pt>
                <c:pt idx="176">
                  <c:v>4060</c:v>
                </c:pt>
                <c:pt idx="177">
                  <c:v>4151</c:v>
                </c:pt>
                <c:pt idx="178">
                  <c:v>4156.5</c:v>
                </c:pt>
                <c:pt idx="179">
                  <c:v>4219</c:v>
                </c:pt>
                <c:pt idx="180">
                  <c:v>4256.5</c:v>
                </c:pt>
                <c:pt idx="181">
                  <c:v>4257</c:v>
                </c:pt>
                <c:pt idx="182">
                  <c:v>4257</c:v>
                </c:pt>
                <c:pt idx="183">
                  <c:v>4262</c:v>
                </c:pt>
                <c:pt idx="184">
                  <c:v>4264.5</c:v>
                </c:pt>
                <c:pt idx="185">
                  <c:v>4397.5</c:v>
                </c:pt>
                <c:pt idx="186">
                  <c:v>4929</c:v>
                </c:pt>
                <c:pt idx="187">
                  <c:v>5005.5</c:v>
                </c:pt>
                <c:pt idx="188">
                  <c:v>5046</c:v>
                </c:pt>
                <c:pt idx="189">
                  <c:v>5166.5</c:v>
                </c:pt>
                <c:pt idx="190">
                  <c:v>5190</c:v>
                </c:pt>
                <c:pt idx="191">
                  <c:v>5255</c:v>
                </c:pt>
                <c:pt idx="192">
                  <c:v>5998</c:v>
                </c:pt>
                <c:pt idx="193">
                  <c:v>6052</c:v>
                </c:pt>
                <c:pt idx="194">
                  <c:v>6071.5</c:v>
                </c:pt>
                <c:pt idx="195">
                  <c:v>6082</c:v>
                </c:pt>
                <c:pt idx="196">
                  <c:v>6082.5</c:v>
                </c:pt>
                <c:pt idx="197">
                  <c:v>6083</c:v>
                </c:pt>
                <c:pt idx="198">
                  <c:v>6109</c:v>
                </c:pt>
                <c:pt idx="199">
                  <c:v>6110.5</c:v>
                </c:pt>
                <c:pt idx="200">
                  <c:v>6111</c:v>
                </c:pt>
                <c:pt idx="201">
                  <c:v>6187</c:v>
                </c:pt>
                <c:pt idx="202">
                  <c:v>6659</c:v>
                </c:pt>
                <c:pt idx="203">
                  <c:v>6694</c:v>
                </c:pt>
                <c:pt idx="204">
                  <c:v>6721.5</c:v>
                </c:pt>
                <c:pt idx="205">
                  <c:v>6771</c:v>
                </c:pt>
                <c:pt idx="206">
                  <c:v>6885</c:v>
                </c:pt>
                <c:pt idx="207">
                  <c:v>6890.5</c:v>
                </c:pt>
                <c:pt idx="208">
                  <c:v>6927.5</c:v>
                </c:pt>
                <c:pt idx="209">
                  <c:v>6928</c:v>
                </c:pt>
                <c:pt idx="210">
                  <c:v>6996</c:v>
                </c:pt>
                <c:pt idx="211">
                  <c:v>7076</c:v>
                </c:pt>
                <c:pt idx="212">
                  <c:v>7767.5</c:v>
                </c:pt>
                <c:pt idx="213">
                  <c:v>7787</c:v>
                </c:pt>
                <c:pt idx="214">
                  <c:v>7972.5</c:v>
                </c:pt>
                <c:pt idx="215">
                  <c:v>8610.5</c:v>
                </c:pt>
                <c:pt idx="216">
                  <c:v>8731.5</c:v>
                </c:pt>
                <c:pt idx="217">
                  <c:v>8738</c:v>
                </c:pt>
                <c:pt idx="218">
                  <c:v>8738.5</c:v>
                </c:pt>
                <c:pt idx="219">
                  <c:v>8823.5</c:v>
                </c:pt>
                <c:pt idx="220">
                  <c:v>8837.5</c:v>
                </c:pt>
                <c:pt idx="221">
                  <c:v>8855</c:v>
                </c:pt>
                <c:pt idx="222">
                  <c:v>8855.5</c:v>
                </c:pt>
                <c:pt idx="223">
                  <c:v>9607</c:v>
                </c:pt>
                <c:pt idx="224">
                  <c:v>9680</c:v>
                </c:pt>
                <c:pt idx="225">
                  <c:v>9711.5</c:v>
                </c:pt>
                <c:pt idx="226">
                  <c:v>9727.5</c:v>
                </c:pt>
                <c:pt idx="227">
                  <c:v>9727.5</c:v>
                </c:pt>
                <c:pt idx="228">
                  <c:v>9783</c:v>
                </c:pt>
                <c:pt idx="229">
                  <c:v>9786</c:v>
                </c:pt>
                <c:pt idx="230">
                  <c:v>9786.5</c:v>
                </c:pt>
                <c:pt idx="231">
                  <c:v>9873.5</c:v>
                </c:pt>
                <c:pt idx="232">
                  <c:v>9873.5</c:v>
                </c:pt>
                <c:pt idx="233">
                  <c:v>9907.5</c:v>
                </c:pt>
                <c:pt idx="234">
                  <c:v>10495</c:v>
                </c:pt>
                <c:pt idx="235">
                  <c:v>10567</c:v>
                </c:pt>
                <c:pt idx="236">
                  <c:v>10600</c:v>
                </c:pt>
                <c:pt idx="237">
                  <c:v>10600.5</c:v>
                </c:pt>
                <c:pt idx="238">
                  <c:v>10893.5</c:v>
                </c:pt>
                <c:pt idx="239">
                  <c:v>11614</c:v>
                </c:pt>
                <c:pt idx="240">
                  <c:v>11614</c:v>
                </c:pt>
                <c:pt idx="241">
                  <c:v>11614.5</c:v>
                </c:pt>
                <c:pt idx="242">
                  <c:v>11614.5</c:v>
                </c:pt>
                <c:pt idx="243">
                  <c:v>11623.5</c:v>
                </c:pt>
                <c:pt idx="244">
                  <c:v>11629</c:v>
                </c:pt>
                <c:pt idx="245">
                  <c:v>11650</c:v>
                </c:pt>
                <c:pt idx="246">
                  <c:v>11653</c:v>
                </c:pt>
                <c:pt idx="247">
                  <c:v>11653</c:v>
                </c:pt>
                <c:pt idx="248">
                  <c:v>11683</c:v>
                </c:pt>
                <c:pt idx="249">
                  <c:v>11683.5</c:v>
                </c:pt>
                <c:pt idx="250">
                  <c:v>11695</c:v>
                </c:pt>
                <c:pt idx="251">
                  <c:v>11695</c:v>
                </c:pt>
                <c:pt idx="252">
                  <c:v>11714.5</c:v>
                </c:pt>
                <c:pt idx="253">
                  <c:v>11715</c:v>
                </c:pt>
                <c:pt idx="254">
                  <c:v>11717</c:v>
                </c:pt>
                <c:pt idx="255">
                  <c:v>11717.5</c:v>
                </c:pt>
                <c:pt idx="256">
                  <c:v>11739</c:v>
                </c:pt>
                <c:pt idx="257">
                  <c:v>11739</c:v>
                </c:pt>
                <c:pt idx="258">
                  <c:v>12430</c:v>
                </c:pt>
                <c:pt idx="259">
                  <c:v>12461</c:v>
                </c:pt>
                <c:pt idx="260">
                  <c:v>12467</c:v>
                </c:pt>
                <c:pt idx="261">
                  <c:v>12521</c:v>
                </c:pt>
                <c:pt idx="262">
                  <c:v>12550.5</c:v>
                </c:pt>
                <c:pt idx="263">
                  <c:v>12577.5</c:v>
                </c:pt>
                <c:pt idx="264">
                  <c:v>12596.5</c:v>
                </c:pt>
                <c:pt idx="265">
                  <c:v>12597</c:v>
                </c:pt>
                <c:pt idx="266">
                  <c:v>12616</c:v>
                </c:pt>
                <c:pt idx="267">
                  <c:v>12698</c:v>
                </c:pt>
                <c:pt idx="268">
                  <c:v>13376.5</c:v>
                </c:pt>
                <c:pt idx="269">
                  <c:v>13377</c:v>
                </c:pt>
                <c:pt idx="270">
                  <c:v>13417</c:v>
                </c:pt>
                <c:pt idx="271">
                  <c:v>13550</c:v>
                </c:pt>
                <c:pt idx="272">
                  <c:v>13664</c:v>
                </c:pt>
                <c:pt idx="273">
                  <c:v>13697.5</c:v>
                </c:pt>
                <c:pt idx="274">
                  <c:v>14343</c:v>
                </c:pt>
                <c:pt idx="275">
                  <c:v>14343</c:v>
                </c:pt>
                <c:pt idx="276">
                  <c:v>14424</c:v>
                </c:pt>
                <c:pt idx="277">
                  <c:v>14429</c:v>
                </c:pt>
                <c:pt idx="278">
                  <c:v>14551</c:v>
                </c:pt>
                <c:pt idx="279">
                  <c:v>14608</c:v>
                </c:pt>
                <c:pt idx="280">
                  <c:v>14608</c:v>
                </c:pt>
                <c:pt idx="281">
                  <c:v>14684</c:v>
                </c:pt>
                <c:pt idx="282">
                  <c:v>15247.5</c:v>
                </c:pt>
                <c:pt idx="283">
                  <c:v>15247.5</c:v>
                </c:pt>
                <c:pt idx="284">
                  <c:v>15431</c:v>
                </c:pt>
                <c:pt idx="285">
                  <c:v>15438.5</c:v>
                </c:pt>
                <c:pt idx="286">
                  <c:v>15443.5</c:v>
                </c:pt>
                <c:pt idx="287">
                  <c:v>15444</c:v>
                </c:pt>
                <c:pt idx="288">
                  <c:v>15474</c:v>
                </c:pt>
                <c:pt idx="289">
                  <c:v>15474</c:v>
                </c:pt>
                <c:pt idx="290">
                  <c:v>15490</c:v>
                </c:pt>
                <c:pt idx="291">
                  <c:v>15490</c:v>
                </c:pt>
                <c:pt idx="292">
                  <c:v>15571</c:v>
                </c:pt>
                <c:pt idx="293">
                  <c:v>15626</c:v>
                </c:pt>
                <c:pt idx="294">
                  <c:v>15706</c:v>
                </c:pt>
                <c:pt idx="295">
                  <c:v>15706</c:v>
                </c:pt>
                <c:pt idx="296">
                  <c:v>16224</c:v>
                </c:pt>
                <c:pt idx="297">
                  <c:v>16365</c:v>
                </c:pt>
                <c:pt idx="298">
                  <c:v>16380.5</c:v>
                </c:pt>
                <c:pt idx="299">
                  <c:v>16542</c:v>
                </c:pt>
                <c:pt idx="300">
                  <c:v>17158</c:v>
                </c:pt>
                <c:pt idx="301">
                  <c:v>17369</c:v>
                </c:pt>
                <c:pt idx="302">
                  <c:v>18039</c:v>
                </c:pt>
                <c:pt idx="303">
                  <c:v>18131</c:v>
                </c:pt>
                <c:pt idx="304">
                  <c:v>18386.5</c:v>
                </c:pt>
                <c:pt idx="305">
                  <c:v>18410</c:v>
                </c:pt>
                <c:pt idx="306">
                  <c:v>18420</c:v>
                </c:pt>
                <c:pt idx="307">
                  <c:v>18430</c:v>
                </c:pt>
                <c:pt idx="308">
                  <c:v>19193</c:v>
                </c:pt>
                <c:pt idx="309">
                  <c:v>19453</c:v>
                </c:pt>
                <c:pt idx="310">
                  <c:v>20059</c:v>
                </c:pt>
                <c:pt idx="311">
                  <c:v>20218</c:v>
                </c:pt>
                <c:pt idx="312">
                  <c:v>20394.5</c:v>
                </c:pt>
              </c:numCache>
            </c:numRef>
          </c:xVal>
          <c:yVal>
            <c:numRef>
              <c:f>'Active 1'!$K$21:$K$2058</c:f>
              <c:numCache>
                <c:formatCode>General</c:formatCode>
                <c:ptCount val="2038"/>
                <c:pt idx="87">
                  <c:v>-1.5398000032291748E-3</c:v>
                </c:pt>
                <c:pt idx="91">
                  <c:v>-6.4979500020854175E-3</c:v>
                </c:pt>
                <c:pt idx="93">
                  <c:v>-1.6097300009278115E-2</c:v>
                </c:pt>
                <c:pt idx="95">
                  <c:v>-1.055200002156198E-3</c:v>
                </c:pt>
                <c:pt idx="96">
                  <c:v>-4.1025000246008858E-4</c:v>
                </c:pt>
                <c:pt idx="97">
                  <c:v>-7.0863000000827014E-3</c:v>
                </c:pt>
                <c:pt idx="98">
                  <c:v>1.4253499975893646E-3</c:v>
                </c:pt>
                <c:pt idx="99">
                  <c:v>1.7253499972866848E-3</c:v>
                </c:pt>
                <c:pt idx="100">
                  <c:v>-8.499000032315962E-4</c:v>
                </c:pt>
                <c:pt idx="101">
                  <c:v>9.5009999495232478E-4</c:v>
                </c:pt>
                <c:pt idx="102">
                  <c:v>-8.8946000032592565E-3</c:v>
                </c:pt>
                <c:pt idx="103">
                  <c:v>-7.2625000757398084E-4</c:v>
                </c:pt>
                <c:pt idx="105">
                  <c:v>8.2541999945533462E-3</c:v>
                </c:pt>
                <c:pt idx="108">
                  <c:v>4.7919999633450061E-4</c:v>
                </c:pt>
                <c:pt idx="109">
                  <c:v>5.0919999193865806E-4</c:v>
                </c:pt>
                <c:pt idx="110">
                  <c:v>-8.1238000057055615E-3</c:v>
                </c:pt>
                <c:pt idx="111">
                  <c:v>-7.8640000720042735E-4</c:v>
                </c:pt>
                <c:pt idx="112">
                  <c:v>7.1359999128617346E-4</c:v>
                </c:pt>
                <c:pt idx="113">
                  <c:v>2.1135999922989868E-3</c:v>
                </c:pt>
                <c:pt idx="114">
                  <c:v>-3.7919999886071309E-4</c:v>
                </c:pt>
                <c:pt idx="115">
                  <c:v>-4.200000039418228E-4</c:v>
                </c:pt>
                <c:pt idx="116">
                  <c:v>8.3689999883063138E-4</c:v>
                </c:pt>
                <c:pt idx="117">
                  <c:v>0</c:v>
                </c:pt>
                <c:pt idx="118">
                  <c:v>9.9900000350316986E-4</c:v>
                </c:pt>
                <c:pt idx="119">
                  <c:v>9.9900000350316986E-4</c:v>
                </c:pt>
                <c:pt idx="120">
                  <c:v>3.0933189555071294E-4</c:v>
                </c:pt>
                <c:pt idx="121">
                  <c:v>3.555999937816523E-4</c:v>
                </c:pt>
                <c:pt idx="122">
                  <c:v>7.0264999521896243E-4</c:v>
                </c:pt>
                <c:pt idx="123">
                  <c:v>-1.5240000357152894E-4</c:v>
                </c:pt>
                <c:pt idx="124">
                  <c:v>1.1750002158805728E-5</c:v>
                </c:pt>
                <c:pt idx="125">
                  <c:v>2.97930819215253E-5</c:v>
                </c:pt>
                <c:pt idx="126">
                  <c:v>9.8454999533714727E-4</c:v>
                </c:pt>
                <c:pt idx="127">
                  <c:v>-1.397250009176787E-3</c:v>
                </c:pt>
                <c:pt idx="128">
                  <c:v>-2.5679500031401403E-3</c:v>
                </c:pt>
                <c:pt idx="129">
                  <c:v>-2.0230000009178184E-3</c:v>
                </c:pt>
                <c:pt idx="130">
                  <c:v>1.3442499912343919E-3</c:v>
                </c:pt>
                <c:pt idx="131">
                  <c:v>7.8919999941717833E-4</c:v>
                </c:pt>
                <c:pt idx="132">
                  <c:v>1.8619999173097312E-4</c:v>
                </c:pt>
                <c:pt idx="133">
                  <c:v>1.8619999173097312E-4</c:v>
                </c:pt>
                <c:pt idx="134">
                  <c:v>2.0262999969418161E-3</c:v>
                </c:pt>
                <c:pt idx="135">
                  <c:v>1.7949999964912422E-3</c:v>
                </c:pt>
                <c:pt idx="136">
                  <c:v>8.0109999544220045E-4</c:v>
                </c:pt>
                <c:pt idx="137">
                  <c:v>1.5192999999271706E-3</c:v>
                </c:pt>
                <c:pt idx="138">
                  <c:v>1.3834499914082699E-3</c:v>
                </c:pt>
                <c:pt idx="139">
                  <c:v>2.3198499911813997E-3</c:v>
                </c:pt>
                <c:pt idx="140">
                  <c:v>1.3648000021930784E-3</c:v>
                </c:pt>
                <c:pt idx="141">
                  <c:v>3.9077499968698248E-3</c:v>
                </c:pt>
                <c:pt idx="142">
                  <c:v>3.9077499968698248E-3</c:v>
                </c:pt>
                <c:pt idx="143">
                  <c:v>1.2526999926194549E-3</c:v>
                </c:pt>
                <c:pt idx="144">
                  <c:v>1.2526999926194549E-3</c:v>
                </c:pt>
                <c:pt idx="145">
                  <c:v>2.6164000009885058E-3</c:v>
                </c:pt>
                <c:pt idx="146">
                  <c:v>2.6164000009885058E-3</c:v>
                </c:pt>
                <c:pt idx="147">
                  <c:v>3.2143999997060746E-3</c:v>
                </c:pt>
                <c:pt idx="148">
                  <c:v>2.3437999989255331E-3</c:v>
                </c:pt>
                <c:pt idx="149">
                  <c:v>3.3869999897433445E-3</c:v>
                </c:pt>
                <c:pt idx="150">
                  <c:v>4.6667999995406717E-3</c:v>
                </c:pt>
                <c:pt idx="151">
                  <c:v>4.6667999995406717E-3</c:v>
                </c:pt>
                <c:pt idx="152">
                  <c:v>4.0294999998877756E-3</c:v>
                </c:pt>
                <c:pt idx="153">
                  <c:v>6.494899993413128E-3</c:v>
                </c:pt>
                <c:pt idx="154">
                  <c:v>6.3751499983482063E-3</c:v>
                </c:pt>
                <c:pt idx="155">
                  <c:v>6.921299995156005E-3</c:v>
                </c:pt>
                <c:pt idx="156">
                  <c:v>7.4205999990226701E-3</c:v>
                </c:pt>
                <c:pt idx="157">
                  <c:v>7.4506000019027852E-3</c:v>
                </c:pt>
                <c:pt idx="158">
                  <c:v>7.2698000003583729E-3</c:v>
                </c:pt>
                <c:pt idx="159">
                  <c:v>6.9586999961757101E-3</c:v>
                </c:pt>
                <c:pt idx="160">
                  <c:v>6.9986999951652251E-3</c:v>
                </c:pt>
                <c:pt idx="161">
                  <c:v>6.6465999989304692E-3</c:v>
                </c:pt>
                <c:pt idx="162">
                  <c:v>7.335499998589512E-3</c:v>
                </c:pt>
                <c:pt idx="163">
                  <c:v>7.5891999949817546E-3</c:v>
                </c:pt>
                <c:pt idx="164">
                  <c:v>7.914499998150859E-3</c:v>
                </c:pt>
                <c:pt idx="165">
                  <c:v>8.1458999993628822E-3</c:v>
                </c:pt>
                <c:pt idx="166">
                  <c:v>9.7129999994649552E-3</c:v>
                </c:pt>
                <c:pt idx="167">
                  <c:v>9.1256499945302494E-3</c:v>
                </c:pt>
                <c:pt idx="168">
                  <c:v>9.6230499984812923E-3</c:v>
                </c:pt>
                <c:pt idx="169">
                  <c:v>9.3877999970573001E-3</c:v>
                </c:pt>
                <c:pt idx="170">
                  <c:v>8.9342999999644235E-3</c:v>
                </c:pt>
                <c:pt idx="171">
                  <c:v>9.9342999965301715E-3</c:v>
                </c:pt>
                <c:pt idx="172">
                  <c:v>9.9140999955125153E-3</c:v>
                </c:pt>
                <c:pt idx="173">
                  <c:v>9.7928999966825359E-3</c:v>
                </c:pt>
                <c:pt idx="174">
                  <c:v>9.9858999965363182E-3</c:v>
                </c:pt>
                <c:pt idx="175">
                  <c:v>9.7308499971404672E-3</c:v>
                </c:pt>
                <c:pt idx="176">
                  <c:v>9.7239999959128909E-3</c:v>
                </c:pt>
                <c:pt idx="177">
                  <c:v>9.7748999978648499E-3</c:v>
                </c:pt>
                <c:pt idx="178">
                  <c:v>1.0569349993602373E-2</c:v>
                </c:pt>
                <c:pt idx="179">
                  <c:v>9.6880999990389682E-3</c:v>
                </c:pt>
                <c:pt idx="180">
                  <c:v>9.9593499908223748E-3</c:v>
                </c:pt>
                <c:pt idx="181">
                  <c:v>9.7042999987024814E-3</c:v>
                </c:pt>
                <c:pt idx="182">
                  <c:v>9.8042999961762689E-3</c:v>
                </c:pt>
                <c:pt idx="183">
                  <c:v>9.7537999899941497E-3</c:v>
                </c:pt>
                <c:pt idx="185">
                  <c:v>1.0435249991132878E-2</c:v>
                </c:pt>
                <c:pt idx="186">
                  <c:v>1.031709999369923E-2</c:v>
                </c:pt>
                <c:pt idx="187">
                  <c:v>1.0094450000906363E-2</c:v>
                </c:pt>
                <c:pt idx="188">
                  <c:v>9.4353999957093038E-3</c:v>
                </c:pt>
                <c:pt idx="189">
                  <c:v>8.5683500001323409E-3</c:v>
                </c:pt>
                <c:pt idx="190">
                  <c:v>9.4810000009601936E-3</c:v>
                </c:pt>
                <c:pt idx="191">
                  <c:v>8.3244999987073243E-3</c:v>
                </c:pt>
                <c:pt idx="192">
                  <c:v>8.6201999947661534E-3</c:v>
                </c:pt>
                <c:pt idx="193">
                  <c:v>6.8747999976039864E-3</c:v>
                </c:pt>
                <c:pt idx="194">
                  <c:v>6.5278499969281256E-3</c:v>
                </c:pt>
                <c:pt idx="195">
                  <c:v>8.1718000001274049E-3</c:v>
                </c:pt>
                <c:pt idx="196">
                  <c:v>6.8167499994160607E-3</c:v>
                </c:pt>
                <c:pt idx="197">
                  <c:v>9.2616999900201336E-3</c:v>
                </c:pt>
                <c:pt idx="198">
                  <c:v>7.899099997302983E-3</c:v>
                </c:pt>
                <c:pt idx="199">
                  <c:v>8.3339499979047105E-3</c:v>
                </c:pt>
                <c:pt idx="200">
                  <c:v>8.5789000004297122E-3</c:v>
                </c:pt>
                <c:pt idx="201">
                  <c:v>6.8113000015728176E-3</c:v>
                </c:pt>
                <c:pt idx="202">
                  <c:v>4.044099994644057E-3</c:v>
                </c:pt>
                <c:pt idx="203">
                  <c:v>5.6905999954324216E-3</c:v>
                </c:pt>
                <c:pt idx="204">
                  <c:v>4.1628499966464005E-3</c:v>
                </c:pt>
                <c:pt idx="205">
                  <c:v>4.712899994046893E-3</c:v>
                </c:pt>
                <c:pt idx="206">
                  <c:v>3.7614999964716844E-3</c:v>
                </c:pt>
                <c:pt idx="207">
                  <c:v>4.3559499972616322E-3</c:v>
                </c:pt>
                <c:pt idx="208">
                  <c:v>3.2822499997564591E-3</c:v>
                </c:pt>
                <c:pt idx="209">
                  <c:v>4.8271999985445291E-3</c:v>
                </c:pt>
                <c:pt idx="210">
                  <c:v>2.3403999948641285E-3</c:v>
                </c:pt>
                <c:pt idx="211">
                  <c:v>4.1323999976157211E-3</c:v>
                </c:pt>
                <c:pt idx="212">
                  <c:v>8.9825000031851232E-4</c:v>
                </c:pt>
                <c:pt idx="213">
                  <c:v>1.1512999917613342E-3</c:v>
                </c:pt>
                <c:pt idx="214">
                  <c:v>-2.6722500042524189E-3</c:v>
                </c:pt>
                <c:pt idx="215">
                  <c:v>-3.0160500027704984E-3</c:v>
                </c:pt>
                <c:pt idx="216">
                  <c:v>-2.8381500014802441E-3</c:v>
                </c:pt>
                <c:pt idx="217">
                  <c:v>-5.6538000062573701E-3</c:v>
                </c:pt>
                <c:pt idx="218">
                  <c:v>1.9114999304292724E-4</c:v>
                </c:pt>
                <c:pt idx="219">
                  <c:v>-5.467350005346816E-3</c:v>
                </c:pt>
                <c:pt idx="220">
                  <c:v>-4.8087500035762787E-3</c:v>
                </c:pt>
                <c:pt idx="221">
                  <c:v>-3.5354999999981374E-3</c:v>
                </c:pt>
                <c:pt idx="222">
                  <c:v>-5.3905500026303343E-3</c:v>
                </c:pt>
                <c:pt idx="223">
                  <c:v>-6.8307000037748367E-3</c:v>
                </c:pt>
                <c:pt idx="224">
                  <c:v>-6.0680000024149194E-3</c:v>
                </c:pt>
                <c:pt idx="225">
                  <c:v>-5.6361500028287992E-3</c:v>
                </c:pt>
                <c:pt idx="226">
                  <c:v>-6.597750005312264E-3</c:v>
                </c:pt>
                <c:pt idx="227">
                  <c:v>-6.4977500078384764E-3</c:v>
                </c:pt>
                <c:pt idx="228">
                  <c:v>-6.20830000116257E-3</c:v>
                </c:pt>
                <c:pt idx="229">
                  <c:v>-6.5386000060243532E-3</c:v>
                </c:pt>
                <c:pt idx="230">
                  <c:v>-6.6936500006704591E-3</c:v>
                </c:pt>
                <c:pt idx="231">
                  <c:v>-6.8723500080523081E-3</c:v>
                </c:pt>
                <c:pt idx="232">
                  <c:v>-6.3723500061314553E-3</c:v>
                </c:pt>
                <c:pt idx="233">
                  <c:v>-6.1157500022090971E-3</c:v>
                </c:pt>
                <c:pt idx="234">
                  <c:v>-9.1995000038878061E-3</c:v>
                </c:pt>
                <c:pt idx="235">
                  <c:v>-9.2466999994940124E-3</c:v>
                </c:pt>
                <c:pt idx="236">
                  <c:v>-9.0600000039557926E-3</c:v>
                </c:pt>
                <c:pt idx="237">
                  <c:v>-8.4150500042596832E-3</c:v>
                </c:pt>
                <c:pt idx="238">
                  <c:v>-1.0274350002873689E-2</c:v>
                </c:pt>
                <c:pt idx="239">
                  <c:v>-1.2401400003000163E-2</c:v>
                </c:pt>
                <c:pt idx="240">
                  <c:v>-1.2401400003000163E-2</c:v>
                </c:pt>
                <c:pt idx="241">
                  <c:v>-1.0456449999765027E-2</c:v>
                </c:pt>
                <c:pt idx="242">
                  <c:v>-1.0456449999765027E-2</c:v>
                </c:pt>
                <c:pt idx="243">
                  <c:v>-1.1247350004850887E-2</c:v>
                </c:pt>
                <c:pt idx="244">
                  <c:v>-1.2252900000021327E-2</c:v>
                </c:pt>
                <c:pt idx="245">
                  <c:v>-1.2865000004239846E-2</c:v>
                </c:pt>
                <c:pt idx="246">
                  <c:v>-1.2595300002431031E-2</c:v>
                </c:pt>
                <c:pt idx="247">
                  <c:v>-1.2595300002431031E-2</c:v>
                </c:pt>
                <c:pt idx="248">
                  <c:v>-1.0698300000512972E-2</c:v>
                </c:pt>
                <c:pt idx="249">
                  <c:v>-1.2353350000921637E-2</c:v>
                </c:pt>
                <c:pt idx="250">
                  <c:v>-1.2919500004500151E-2</c:v>
                </c:pt>
                <c:pt idx="251">
                  <c:v>-1.2919500004500151E-2</c:v>
                </c:pt>
                <c:pt idx="252">
                  <c:v>-1.2366450006084051E-2</c:v>
                </c:pt>
                <c:pt idx="253">
                  <c:v>-1.332150000234833E-2</c:v>
                </c:pt>
                <c:pt idx="254">
                  <c:v>-1.3241700005892199E-2</c:v>
                </c:pt>
                <c:pt idx="255">
                  <c:v>-1.2196750001749024E-2</c:v>
                </c:pt>
                <c:pt idx="256">
                  <c:v>-1.3163900002837181E-2</c:v>
                </c:pt>
                <c:pt idx="257">
                  <c:v>-1.3163900002837181E-2</c:v>
                </c:pt>
                <c:pt idx="258">
                  <c:v>-3.0443000003288034E-2</c:v>
                </c:pt>
                <c:pt idx="259">
                  <c:v>-1.5256099999533035E-2</c:v>
                </c:pt>
                <c:pt idx="260">
                  <c:v>-1.6016700006730389E-2</c:v>
                </c:pt>
                <c:pt idx="261">
                  <c:v>-1.586210000095889E-2</c:v>
                </c:pt>
                <c:pt idx="262">
                  <c:v>-1.4410050003789365E-2</c:v>
                </c:pt>
                <c:pt idx="263">
                  <c:v>-1.4482750004390255E-2</c:v>
                </c:pt>
                <c:pt idx="264">
                  <c:v>-1.6074650004156865E-2</c:v>
                </c:pt>
                <c:pt idx="265">
                  <c:v>-1.7229700002644677E-2</c:v>
                </c:pt>
                <c:pt idx="266">
                  <c:v>-1.6821600002003834E-2</c:v>
                </c:pt>
                <c:pt idx="268">
                  <c:v>-1.9542649999493733E-2</c:v>
                </c:pt>
                <c:pt idx="269">
                  <c:v>-1.8177700003434438E-2</c:v>
                </c:pt>
                <c:pt idx="270">
                  <c:v>-1.7911700000695419E-2</c:v>
                </c:pt>
                <c:pt idx="271">
                  <c:v>-1.9055000004300382E-2</c:v>
                </c:pt>
                <c:pt idx="272">
                  <c:v>-1.9806399999652058E-2</c:v>
                </c:pt>
                <c:pt idx="273">
                  <c:v>-2.0414749851624947E-2</c:v>
                </c:pt>
                <c:pt idx="274">
                  <c:v>-2.2264300001552328E-2</c:v>
                </c:pt>
                <c:pt idx="275">
                  <c:v>-2.2064299999328796E-2</c:v>
                </c:pt>
                <c:pt idx="276">
                  <c:v>-2.2282400001131464E-2</c:v>
                </c:pt>
                <c:pt idx="277">
                  <c:v>-2.183290000539273E-2</c:v>
                </c:pt>
                <c:pt idx="278">
                  <c:v>-2.2965100004512351E-2</c:v>
                </c:pt>
                <c:pt idx="279">
                  <c:v>-2.2340800001984462E-2</c:v>
                </c:pt>
                <c:pt idx="280">
                  <c:v>-2.2340800001984462E-2</c:v>
                </c:pt>
                <c:pt idx="281">
                  <c:v>-2.0508400004473515E-2</c:v>
                </c:pt>
                <c:pt idx="282">
                  <c:v>-2.4759750005614478E-2</c:v>
                </c:pt>
                <c:pt idx="283">
                  <c:v>-2.4759750005614478E-2</c:v>
                </c:pt>
                <c:pt idx="284">
                  <c:v>-2.445310000621248E-2</c:v>
                </c:pt>
                <c:pt idx="285">
                  <c:v>-2.4478850005834829E-2</c:v>
                </c:pt>
                <c:pt idx="286">
                  <c:v>-2.4229349997767713E-2</c:v>
                </c:pt>
                <c:pt idx="287">
                  <c:v>-2.4784400004136842E-2</c:v>
                </c:pt>
                <c:pt idx="288">
                  <c:v>-2.4317399998835754E-2</c:v>
                </c:pt>
                <c:pt idx="289">
                  <c:v>-2.4317399998835754E-2</c:v>
                </c:pt>
                <c:pt idx="290">
                  <c:v>-2.4589000000560191E-2</c:v>
                </c:pt>
                <c:pt idx="291">
                  <c:v>-2.4589000000560191E-2</c:v>
                </c:pt>
                <c:pt idx="292">
                  <c:v>-2.5367100002767984E-2</c:v>
                </c:pt>
                <c:pt idx="293">
                  <c:v>-2.4022600002354011E-2</c:v>
                </c:pt>
                <c:pt idx="294">
                  <c:v>-2.9770600005576853E-2</c:v>
                </c:pt>
                <c:pt idx="295">
                  <c:v>-2.9770600005576853E-2</c:v>
                </c:pt>
                <c:pt idx="296">
                  <c:v>-2.6462400004675146E-2</c:v>
                </c:pt>
                <c:pt idx="297">
                  <c:v>-2.6086500001838431E-2</c:v>
                </c:pt>
                <c:pt idx="298">
                  <c:v>-2.5793050001084339E-2</c:v>
                </c:pt>
                <c:pt idx="299">
                  <c:v>-2.6974200001859572E-2</c:v>
                </c:pt>
                <c:pt idx="300">
                  <c:v>-2.7195800008485094E-2</c:v>
                </c:pt>
                <c:pt idx="301">
                  <c:v>-2.7726900007110089E-2</c:v>
                </c:pt>
                <c:pt idx="302">
                  <c:v>-3.2093900008476339E-2</c:v>
                </c:pt>
                <c:pt idx="303">
                  <c:v>-3.0023100000107661E-2</c:v>
                </c:pt>
                <c:pt idx="304">
                  <c:v>-2.9453650000505149E-2</c:v>
                </c:pt>
                <c:pt idx="306">
                  <c:v>-2.9642000001331326E-2</c:v>
                </c:pt>
                <c:pt idx="307">
                  <c:v>-2.9943000001367182E-2</c:v>
                </c:pt>
                <c:pt idx="308">
                  <c:v>-3.1749299996590707E-2</c:v>
                </c:pt>
                <c:pt idx="309">
                  <c:v>-3.1575300003169104E-2</c:v>
                </c:pt>
                <c:pt idx="310">
                  <c:v>-3.2595900003798306E-2</c:v>
                </c:pt>
                <c:pt idx="311">
                  <c:v>-3.2301799998094793E-2</c:v>
                </c:pt>
                <c:pt idx="312">
                  <c:v>-3.4334449999732897E-2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D81-4A24-8E42-6D6B82A1AA28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1'!$F$21:$F$258</c:f>
              <c:numCache>
                <c:formatCode>General</c:formatCode>
                <c:ptCount val="238"/>
                <c:pt idx="0">
                  <c:v>-43374</c:v>
                </c:pt>
                <c:pt idx="1">
                  <c:v>-43374</c:v>
                </c:pt>
                <c:pt idx="2">
                  <c:v>-41845</c:v>
                </c:pt>
                <c:pt idx="3">
                  <c:v>-40822</c:v>
                </c:pt>
                <c:pt idx="4">
                  <c:v>-37968</c:v>
                </c:pt>
                <c:pt idx="5">
                  <c:v>-37934</c:v>
                </c:pt>
                <c:pt idx="6">
                  <c:v>-37201</c:v>
                </c:pt>
                <c:pt idx="7">
                  <c:v>-37073</c:v>
                </c:pt>
                <c:pt idx="8">
                  <c:v>-37000</c:v>
                </c:pt>
                <c:pt idx="9">
                  <c:v>-36987</c:v>
                </c:pt>
                <c:pt idx="10">
                  <c:v>-36979</c:v>
                </c:pt>
                <c:pt idx="11">
                  <c:v>-36963.5</c:v>
                </c:pt>
                <c:pt idx="12">
                  <c:v>-36898.5</c:v>
                </c:pt>
                <c:pt idx="13">
                  <c:v>-36862</c:v>
                </c:pt>
                <c:pt idx="14">
                  <c:v>-36860</c:v>
                </c:pt>
                <c:pt idx="15">
                  <c:v>-36854.5</c:v>
                </c:pt>
                <c:pt idx="16">
                  <c:v>-36854</c:v>
                </c:pt>
                <c:pt idx="17">
                  <c:v>-36823</c:v>
                </c:pt>
                <c:pt idx="18">
                  <c:v>-36787</c:v>
                </c:pt>
                <c:pt idx="19">
                  <c:v>-36786.5</c:v>
                </c:pt>
                <c:pt idx="20">
                  <c:v>-36768</c:v>
                </c:pt>
                <c:pt idx="21">
                  <c:v>-36758</c:v>
                </c:pt>
                <c:pt idx="22">
                  <c:v>-36682.5</c:v>
                </c:pt>
                <c:pt idx="23">
                  <c:v>-36679.5</c:v>
                </c:pt>
                <c:pt idx="24">
                  <c:v>-36079</c:v>
                </c:pt>
                <c:pt idx="25">
                  <c:v>-35119</c:v>
                </c:pt>
                <c:pt idx="26">
                  <c:v>-35067</c:v>
                </c:pt>
                <c:pt idx="27">
                  <c:v>-34825</c:v>
                </c:pt>
                <c:pt idx="28">
                  <c:v>-34081</c:v>
                </c:pt>
                <c:pt idx="29">
                  <c:v>-33844</c:v>
                </c:pt>
                <c:pt idx="30">
                  <c:v>-30982</c:v>
                </c:pt>
                <c:pt idx="31">
                  <c:v>-30358</c:v>
                </c:pt>
                <c:pt idx="32">
                  <c:v>-30358</c:v>
                </c:pt>
                <c:pt idx="33">
                  <c:v>-29980</c:v>
                </c:pt>
                <c:pt idx="34">
                  <c:v>-29980</c:v>
                </c:pt>
                <c:pt idx="35">
                  <c:v>-29291</c:v>
                </c:pt>
                <c:pt idx="36">
                  <c:v>-29127</c:v>
                </c:pt>
                <c:pt idx="37">
                  <c:v>-29054</c:v>
                </c:pt>
                <c:pt idx="38">
                  <c:v>-28913</c:v>
                </c:pt>
                <c:pt idx="39">
                  <c:v>-28287</c:v>
                </c:pt>
                <c:pt idx="40">
                  <c:v>-28130.5</c:v>
                </c:pt>
                <c:pt idx="41">
                  <c:v>-25198</c:v>
                </c:pt>
                <c:pt idx="42">
                  <c:v>-24814</c:v>
                </c:pt>
                <c:pt idx="43">
                  <c:v>-21741</c:v>
                </c:pt>
                <c:pt idx="44">
                  <c:v>-18866</c:v>
                </c:pt>
                <c:pt idx="45">
                  <c:v>-16017</c:v>
                </c:pt>
                <c:pt idx="46">
                  <c:v>-15117</c:v>
                </c:pt>
                <c:pt idx="47">
                  <c:v>-14966</c:v>
                </c:pt>
                <c:pt idx="48">
                  <c:v>-13894</c:v>
                </c:pt>
                <c:pt idx="49">
                  <c:v>-13813</c:v>
                </c:pt>
                <c:pt idx="50">
                  <c:v>-13808</c:v>
                </c:pt>
                <c:pt idx="51">
                  <c:v>-12099</c:v>
                </c:pt>
                <c:pt idx="52">
                  <c:v>-11937</c:v>
                </c:pt>
                <c:pt idx="53">
                  <c:v>-11924</c:v>
                </c:pt>
                <c:pt idx="54">
                  <c:v>-11879.5</c:v>
                </c:pt>
                <c:pt idx="55">
                  <c:v>-11854</c:v>
                </c:pt>
                <c:pt idx="56">
                  <c:v>-11404.5</c:v>
                </c:pt>
                <c:pt idx="57">
                  <c:v>-11313.5</c:v>
                </c:pt>
                <c:pt idx="58">
                  <c:v>-11279.5</c:v>
                </c:pt>
                <c:pt idx="59">
                  <c:v>-11251</c:v>
                </c:pt>
                <c:pt idx="60">
                  <c:v>-11245.5</c:v>
                </c:pt>
                <c:pt idx="61">
                  <c:v>-10483.5</c:v>
                </c:pt>
                <c:pt idx="62">
                  <c:v>-10475.5</c:v>
                </c:pt>
                <c:pt idx="63">
                  <c:v>-10468</c:v>
                </c:pt>
                <c:pt idx="64">
                  <c:v>-10171</c:v>
                </c:pt>
                <c:pt idx="65">
                  <c:v>-10171</c:v>
                </c:pt>
                <c:pt idx="66">
                  <c:v>-10171</c:v>
                </c:pt>
                <c:pt idx="67">
                  <c:v>-10168.5</c:v>
                </c:pt>
                <c:pt idx="68">
                  <c:v>-10168.5</c:v>
                </c:pt>
                <c:pt idx="69">
                  <c:v>-10168.5</c:v>
                </c:pt>
                <c:pt idx="70">
                  <c:v>-10168</c:v>
                </c:pt>
                <c:pt idx="71">
                  <c:v>-10168</c:v>
                </c:pt>
                <c:pt idx="72">
                  <c:v>-10111</c:v>
                </c:pt>
                <c:pt idx="73">
                  <c:v>-10111</c:v>
                </c:pt>
                <c:pt idx="74">
                  <c:v>-10111</c:v>
                </c:pt>
                <c:pt idx="75">
                  <c:v>-10110.5</c:v>
                </c:pt>
                <c:pt idx="76">
                  <c:v>-10110.5</c:v>
                </c:pt>
                <c:pt idx="77">
                  <c:v>-10110.5</c:v>
                </c:pt>
                <c:pt idx="78">
                  <c:v>-10056</c:v>
                </c:pt>
                <c:pt idx="79">
                  <c:v>-9568</c:v>
                </c:pt>
                <c:pt idx="80">
                  <c:v>-9568</c:v>
                </c:pt>
                <c:pt idx="81">
                  <c:v>-9568</c:v>
                </c:pt>
                <c:pt idx="82">
                  <c:v>-9409</c:v>
                </c:pt>
                <c:pt idx="83">
                  <c:v>-9409</c:v>
                </c:pt>
                <c:pt idx="84">
                  <c:v>-9409</c:v>
                </c:pt>
                <c:pt idx="85">
                  <c:v>-8431</c:v>
                </c:pt>
                <c:pt idx="86">
                  <c:v>-8431</c:v>
                </c:pt>
                <c:pt idx="87">
                  <c:v>-8402</c:v>
                </c:pt>
                <c:pt idx="88">
                  <c:v>-8162</c:v>
                </c:pt>
                <c:pt idx="89">
                  <c:v>-8162</c:v>
                </c:pt>
                <c:pt idx="90">
                  <c:v>-7470.5</c:v>
                </c:pt>
                <c:pt idx="91">
                  <c:v>-7470.5</c:v>
                </c:pt>
                <c:pt idx="92">
                  <c:v>-7470.5</c:v>
                </c:pt>
                <c:pt idx="93">
                  <c:v>-5327</c:v>
                </c:pt>
                <c:pt idx="94">
                  <c:v>-5324.5</c:v>
                </c:pt>
                <c:pt idx="95">
                  <c:v>-4648</c:v>
                </c:pt>
                <c:pt idx="96">
                  <c:v>-4647.5</c:v>
                </c:pt>
                <c:pt idx="97">
                  <c:v>-4437</c:v>
                </c:pt>
                <c:pt idx="98">
                  <c:v>-4403.5</c:v>
                </c:pt>
                <c:pt idx="99">
                  <c:v>-4403.5</c:v>
                </c:pt>
                <c:pt idx="100">
                  <c:v>-4401</c:v>
                </c:pt>
                <c:pt idx="101">
                  <c:v>-4401</c:v>
                </c:pt>
                <c:pt idx="102">
                  <c:v>-3654</c:v>
                </c:pt>
                <c:pt idx="103">
                  <c:v>-3487.5</c:v>
                </c:pt>
                <c:pt idx="104">
                  <c:v>-3477.5</c:v>
                </c:pt>
                <c:pt idx="105">
                  <c:v>-2342</c:v>
                </c:pt>
                <c:pt idx="106">
                  <c:v>-1833</c:v>
                </c:pt>
                <c:pt idx="107">
                  <c:v>-1833</c:v>
                </c:pt>
                <c:pt idx="108">
                  <c:v>-1592</c:v>
                </c:pt>
                <c:pt idx="109">
                  <c:v>-1592</c:v>
                </c:pt>
                <c:pt idx="110">
                  <c:v>-1562</c:v>
                </c:pt>
                <c:pt idx="111">
                  <c:v>-1536</c:v>
                </c:pt>
                <c:pt idx="112">
                  <c:v>-1536</c:v>
                </c:pt>
                <c:pt idx="113">
                  <c:v>-1536</c:v>
                </c:pt>
                <c:pt idx="114">
                  <c:v>-1408</c:v>
                </c:pt>
                <c:pt idx="115">
                  <c:v>-800</c:v>
                </c:pt>
                <c:pt idx="116">
                  <c:v>-469</c:v>
                </c:pt>
                <c:pt idx="117">
                  <c:v>0</c:v>
                </c:pt>
                <c:pt idx="118">
                  <c:v>10</c:v>
                </c:pt>
                <c:pt idx="119">
                  <c:v>10</c:v>
                </c:pt>
                <c:pt idx="120">
                  <c:v>44</c:v>
                </c:pt>
                <c:pt idx="121">
                  <c:v>44</c:v>
                </c:pt>
                <c:pt idx="122">
                  <c:v>123.5</c:v>
                </c:pt>
                <c:pt idx="123">
                  <c:v>124</c:v>
                </c:pt>
                <c:pt idx="124">
                  <c:v>132.5</c:v>
                </c:pt>
                <c:pt idx="125">
                  <c:v>132.5</c:v>
                </c:pt>
                <c:pt idx="126">
                  <c:v>204.5</c:v>
                </c:pt>
                <c:pt idx="127">
                  <c:v>222.5</c:v>
                </c:pt>
                <c:pt idx="128">
                  <c:v>229.5</c:v>
                </c:pt>
                <c:pt idx="129">
                  <c:v>230</c:v>
                </c:pt>
                <c:pt idx="130">
                  <c:v>307.5</c:v>
                </c:pt>
                <c:pt idx="131">
                  <c:v>308</c:v>
                </c:pt>
                <c:pt idx="132">
                  <c:v>338</c:v>
                </c:pt>
                <c:pt idx="133">
                  <c:v>338</c:v>
                </c:pt>
                <c:pt idx="134">
                  <c:v>1037</c:v>
                </c:pt>
                <c:pt idx="135">
                  <c:v>1050</c:v>
                </c:pt>
                <c:pt idx="136">
                  <c:v>1089</c:v>
                </c:pt>
                <c:pt idx="137">
                  <c:v>1107</c:v>
                </c:pt>
                <c:pt idx="138">
                  <c:v>1115.5</c:v>
                </c:pt>
                <c:pt idx="139">
                  <c:v>1151.5</c:v>
                </c:pt>
                <c:pt idx="140">
                  <c:v>1152</c:v>
                </c:pt>
                <c:pt idx="141">
                  <c:v>1172.5</c:v>
                </c:pt>
                <c:pt idx="142">
                  <c:v>1172.5</c:v>
                </c:pt>
                <c:pt idx="143">
                  <c:v>1173</c:v>
                </c:pt>
                <c:pt idx="144">
                  <c:v>1173</c:v>
                </c:pt>
                <c:pt idx="145">
                  <c:v>1236</c:v>
                </c:pt>
                <c:pt idx="146">
                  <c:v>1236</c:v>
                </c:pt>
                <c:pt idx="147">
                  <c:v>1256</c:v>
                </c:pt>
                <c:pt idx="148">
                  <c:v>1362</c:v>
                </c:pt>
                <c:pt idx="149">
                  <c:v>2130</c:v>
                </c:pt>
                <c:pt idx="150">
                  <c:v>2132</c:v>
                </c:pt>
                <c:pt idx="151">
                  <c:v>2132</c:v>
                </c:pt>
                <c:pt idx="152">
                  <c:v>2205</c:v>
                </c:pt>
                <c:pt idx="153">
                  <c:v>2951</c:v>
                </c:pt>
                <c:pt idx="154">
                  <c:v>2998.5</c:v>
                </c:pt>
                <c:pt idx="155">
                  <c:v>3087</c:v>
                </c:pt>
                <c:pt idx="156">
                  <c:v>3094</c:v>
                </c:pt>
                <c:pt idx="157">
                  <c:v>3094</c:v>
                </c:pt>
                <c:pt idx="158">
                  <c:v>3102</c:v>
                </c:pt>
                <c:pt idx="159">
                  <c:v>3113</c:v>
                </c:pt>
                <c:pt idx="160">
                  <c:v>3113</c:v>
                </c:pt>
                <c:pt idx="161">
                  <c:v>3134</c:v>
                </c:pt>
                <c:pt idx="162">
                  <c:v>3145</c:v>
                </c:pt>
                <c:pt idx="163">
                  <c:v>3308</c:v>
                </c:pt>
                <c:pt idx="164">
                  <c:v>3355</c:v>
                </c:pt>
                <c:pt idx="165">
                  <c:v>3441</c:v>
                </c:pt>
                <c:pt idx="166">
                  <c:v>3870</c:v>
                </c:pt>
                <c:pt idx="167">
                  <c:v>3893.5</c:v>
                </c:pt>
                <c:pt idx="168">
                  <c:v>3919.5</c:v>
                </c:pt>
                <c:pt idx="169">
                  <c:v>3922</c:v>
                </c:pt>
                <c:pt idx="170">
                  <c:v>3957</c:v>
                </c:pt>
                <c:pt idx="171">
                  <c:v>3957</c:v>
                </c:pt>
                <c:pt idx="172">
                  <c:v>3959</c:v>
                </c:pt>
                <c:pt idx="173">
                  <c:v>3971</c:v>
                </c:pt>
                <c:pt idx="174">
                  <c:v>4041</c:v>
                </c:pt>
                <c:pt idx="175">
                  <c:v>4041.5</c:v>
                </c:pt>
                <c:pt idx="176">
                  <c:v>4060</c:v>
                </c:pt>
                <c:pt idx="177">
                  <c:v>4151</c:v>
                </c:pt>
                <c:pt idx="178">
                  <c:v>4156.5</c:v>
                </c:pt>
                <c:pt idx="179">
                  <c:v>4219</c:v>
                </c:pt>
                <c:pt idx="180">
                  <c:v>4256.5</c:v>
                </c:pt>
                <c:pt idx="181">
                  <c:v>4257</c:v>
                </c:pt>
                <c:pt idx="182">
                  <c:v>4257</c:v>
                </c:pt>
                <c:pt idx="183">
                  <c:v>4262</c:v>
                </c:pt>
                <c:pt idx="184">
                  <c:v>4264.5</c:v>
                </c:pt>
                <c:pt idx="185">
                  <c:v>4397.5</c:v>
                </c:pt>
                <c:pt idx="186">
                  <c:v>4929</c:v>
                </c:pt>
                <c:pt idx="187">
                  <c:v>5005.5</c:v>
                </c:pt>
                <c:pt idx="188">
                  <c:v>5046</c:v>
                </c:pt>
                <c:pt idx="189">
                  <c:v>5166.5</c:v>
                </c:pt>
                <c:pt idx="190">
                  <c:v>5190</c:v>
                </c:pt>
                <c:pt idx="191">
                  <c:v>5255</c:v>
                </c:pt>
                <c:pt idx="192">
                  <c:v>5998</c:v>
                </c:pt>
                <c:pt idx="193">
                  <c:v>6052</c:v>
                </c:pt>
                <c:pt idx="194">
                  <c:v>6071.5</c:v>
                </c:pt>
                <c:pt idx="195">
                  <c:v>6082</c:v>
                </c:pt>
                <c:pt idx="196">
                  <c:v>6082.5</c:v>
                </c:pt>
                <c:pt idx="197">
                  <c:v>6083</c:v>
                </c:pt>
                <c:pt idx="198">
                  <c:v>6109</c:v>
                </c:pt>
                <c:pt idx="199">
                  <c:v>6110.5</c:v>
                </c:pt>
                <c:pt idx="200">
                  <c:v>6111</c:v>
                </c:pt>
                <c:pt idx="201">
                  <c:v>6187</c:v>
                </c:pt>
                <c:pt idx="202">
                  <c:v>6659</c:v>
                </c:pt>
                <c:pt idx="203">
                  <c:v>6694</c:v>
                </c:pt>
                <c:pt idx="204">
                  <c:v>6721.5</c:v>
                </c:pt>
                <c:pt idx="205">
                  <c:v>6771</c:v>
                </c:pt>
                <c:pt idx="206">
                  <c:v>6885</c:v>
                </c:pt>
                <c:pt idx="207">
                  <c:v>6890.5</c:v>
                </c:pt>
                <c:pt idx="208">
                  <c:v>6927.5</c:v>
                </c:pt>
                <c:pt idx="209">
                  <c:v>6928</c:v>
                </c:pt>
                <c:pt idx="210">
                  <c:v>6996</c:v>
                </c:pt>
                <c:pt idx="211">
                  <c:v>7076</c:v>
                </c:pt>
                <c:pt idx="212">
                  <c:v>7767.5</c:v>
                </c:pt>
                <c:pt idx="213">
                  <c:v>7787</c:v>
                </c:pt>
                <c:pt idx="214">
                  <c:v>7972.5</c:v>
                </c:pt>
                <c:pt idx="215">
                  <c:v>8610.5</c:v>
                </c:pt>
                <c:pt idx="216">
                  <c:v>8731.5</c:v>
                </c:pt>
                <c:pt idx="217">
                  <c:v>8738</c:v>
                </c:pt>
                <c:pt idx="218">
                  <c:v>8738.5</c:v>
                </c:pt>
                <c:pt idx="219">
                  <c:v>8823.5</c:v>
                </c:pt>
                <c:pt idx="220">
                  <c:v>8837.5</c:v>
                </c:pt>
                <c:pt idx="221">
                  <c:v>8855</c:v>
                </c:pt>
                <c:pt idx="222">
                  <c:v>8855.5</c:v>
                </c:pt>
                <c:pt idx="223">
                  <c:v>9607</c:v>
                </c:pt>
                <c:pt idx="224">
                  <c:v>9680</c:v>
                </c:pt>
                <c:pt idx="225">
                  <c:v>9711.5</c:v>
                </c:pt>
                <c:pt idx="226">
                  <c:v>9727.5</c:v>
                </c:pt>
                <c:pt idx="227">
                  <c:v>9727.5</c:v>
                </c:pt>
                <c:pt idx="228">
                  <c:v>9783</c:v>
                </c:pt>
                <c:pt idx="229">
                  <c:v>9786</c:v>
                </c:pt>
                <c:pt idx="230">
                  <c:v>9786.5</c:v>
                </c:pt>
                <c:pt idx="231">
                  <c:v>9873.5</c:v>
                </c:pt>
                <c:pt idx="232">
                  <c:v>9873.5</c:v>
                </c:pt>
                <c:pt idx="233">
                  <c:v>9907.5</c:v>
                </c:pt>
                <c:pt idx="234">
                  <c:v>10495</c:v>
                </c:pt>
                <c:pt idx="235">
                  <c:v>10567</c:v>
                </c:pt>
                <c:pt idx="236">
                  <c:v>10600</c:v>
                </c:pt>
                <c:pt idx="237">
                  <c:v>10600.5</c:v>
                </c:pt>
              </c:numCache>
            </c:numRef>
          </c:xVal>
          <c:yVal>
            <c:numRef>
              <c:f>'Active 1'!$L$21:$L$258</c:f>
              <c:numCache>
                <c:formatCode>General</c:formatCode>
                <c:ptCount val="23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D81-4A24-8E42-6D6B82A1AA28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1'!$F$21:$F$258</c:f>
              <c:numCache>
                <c:formatCode>General</c:formatCode>
                <c:ptCount val="238"/>
                <c:pt idx="0">
                  <c:v>-43374</c:v>
                </c:pt>
                <c:pt idx="1">
                  <c:v>-43374</c:v>
                </c:pt>
                <c:pt idx="2">
                  <c:v>-41845</c:v>
                </c:pt>
                <c:pt idx="3">
                  <c:v>-40822</c:v>
                </c:pt>
                <c:pt idx="4">
                  <c:v>-37968</c:v>
                </c:pt>
                <c:pt idx="5">
                  <c:v>-37934</c:v>
                </c:pt>
                <c:pt idx="6">
                  <c:v>-37201</c:v>
                </c:pt>
                <c:pt idx="7">
                  <c:v>-37073</c:v>
                </c:pt>
                <c:pt idx="8">
                  <c:v>-37000</c:v>
                </c:pt>
                <c:pt idx="9">
                  <c:v>-36987</c:v>
                </c:pt>
                <c:pt idx="10">
                  <c:v>-36979</c:v>
                </c:pt>
                <c:pt idx="11">
                  <c:v>-36963.5</c:v>
                </c:pt>
                <c:pt idx="12">
                  <c:v>-36898.5</c:v>
                </c:pt>
                <c:pt idx="13">
                  <c:v>-36862</c:v>
                </c:pt>
                <c:pt idx="14">
                  <c:v>-36860</c:v>
                </c:pt>
                <c:pt idx="15">
                  <c:v>-36854.5</c:v>
                </c:pt>
                <c:pt idx="16">
                  <c:v>-36854</c:v>
                </c:pt>
                <c:pt idx="17">
                  <c:v>-36823</c:v>
                </c:pt>
                <c:pt idx="18">
                  <c:v>-36787</c:v>
                </c:pt>
                <c:pt idx="19">
                  <c:v>-36786.5</c:v>
                </c:pt>
                <c:pt idx="20">
                  <c:v>-36768</c:v>
                </c:pt>
                <c:pt idx="21">
                  <c:v>-36758</c:v>
                </c:pt>
                <c:pt idx="22">
                  <c:v>-36682.5</c:v>
                </c:pt>
                <c:pt idx="23">
                  <c:v>-36679.5</c:v>
                </c:pt>
                <c:pt idx="24">
                  <c:v>-36079</c:v>
                </c:pt>
                <c:pt idx="25">
                  <c:v>-35119</c:v>
                </c:pt>
                <c:pt idx="26">
                  <c:v>-35067</c:v>
                </c:pt>
                <c:pt idx="27">
                  <c:v>-34825</c:v>
                </c:pt>
                <c:pt idx="28">
                  <c:v>-34081</c:v>
                </c:pt>
                <c:pt idx="29">
                  <c:v>-33844</c:v>
                </c:pt>
                <c:pt idx="30">
                  <c:v>-30982</c:v>
                </c:pt>
                <c:pt idx="31">
                  <c:v>-30358</c:v>
                </c:pt>
                <c:pt idx="32">
                  <c:v>-30358</c:v>
                </c:pt>
                <c:pt idx="33">
                  <c:v>-29980</c:v>
                </c:pt>
                <c:pt idx="34">
                  <c:v>-29980</c:v>
                </c:pt>
                <c:pt idx="35">
                  <c:v>-29291</c:v>
                </c:pt>
                <c:pt idx="36">
                  <c:v>-29127</c:v>
                </c:pt>
                <c:pt idx="37">
                  <c:v>-29054</c:v>
                </c:pt>
                <c:pt idx="38">
                  <c:v>-28913</c:v>
                </c:pt>
                <c:pt idx="39">
                  <c:v>-28287</c:v>
                </c:pt>
                <c:pt idx="40">
                  <c:v>-28130.5</c:v>
                </c:pt>
                <c:pt idx="41">
                  <c:v>-25198</c:v>
                </c:pt>
                <c:pt idx="42">
                  <c:v>-24814</c:v>
                </c:pt>
                <c:pt idx="43">
                  <c:v>-21741</c:v>
                </c:pt>
                <c:pt idx="44">
                  <c:v>-18866</c:v>
                </c:pt>
                <c:pt idx="45">
                  <c:v>-16017</c:v>
                </c:pt>
                <c:pt idx="46">
                  <c:v>-15117</c:v>
                </c:pt>
                <c:pt idx="47">
                  <c:v>-14966</c:v>
                </c:pt>
                <c:pt idx="48">
                  <c:v>-13894</c:v>
                </c:pt>
                <c:pt idx="49">
                  <c:v>-13813</c:v>
                </c:pt>
                <c:pt idx="50">
                  <c:v>-13808</c:v>
                </c:pt>
                <c:pt idx="51">
                  <c:v>-12099</c:v>
                </c:pt>
                <c:pt idx="52">
                  <c:v>-11937</c:v>
                </c:pt>
                <c:pt idx="53">
                  <c:v>-11924</c:v>
                </c:pt>
                <c:pt idx="54">
                  <c:v>-11879.5</c:v>
                </c:pt>
                <c:pt idx="55">
                  <c:v>-11854</c:v>
                </c:pt>
                <c:pt idx="56">
                  <c:v>-11404.5</c:v>
                </c:pt>
                <c:pt idx="57">
                  <c:v>-11313.5</c:v>
                </c:pt>
                <c:pt idx="58">
                  <c:v>-11279.5</c:v>
                </c:pt>
                <c:pt idx="59">
                  <c:v>-11251</c:v>
                </c:pt>
                <c:pt idx="60">
                  <c:v>-11245.5</c:v>
                </c:pt>
                <c:pt idx="61">
                  <c:v>-10483.5</c:v>
                </c:pt>
                <c:pt idx="62">
                  <c:v>-10475.5</c:v>
                </c:pt>
                <c:pt idx="63">
                  <c:v>-10468</c:v>
                </c:pt>
                <c:pt idx="64">
                  <c:v>-10171</c:v>
                </c:pt>
                <c:pt idx="65">
                  <c:v>-10171</c:v>
                </c:pt>
                <c:pt idx="66">
                  <c:v>-10171</c:v>
                </c:pt>
                <c:pt idx="67">
                  <c:v>-10168.5</c:v>
                </c:pt>
                <c:pt idx="68">
                  <c:v>-10168.5</c:v>
                </c:pt>
                <c:pt idx="69">
                  <c:v>-10168.5</c:v>
                </c:pt>
                <c:pt idx="70">
                  <c:v>-10168</c:v>
                </c:pt>
                <c:pt idx="71">
                  <c:v>-10168</c:v>
                </c:pt>
                <c:pt idx="72">
                  <c:v>-10111</c:v>
                </c:pt>
                <c:pt idx="73">
                  <c:v>-10111</c:v>
                </c:pt>
                <c:pt idx="74">
                  <c:v>-10111</c:v>
                </c:pt>
                <c:pt idx="75">
                  <c:v>-10110.5</c:v>
                </c:pt>
                <c:pt idx="76">
                  <c:v>-10110.5</c:v>
                </c:pt>
                <c:pt idx="77">
                  <c:v>-10110.5</c:v>
                </c:pt>
                <c:pt idx="78">
                  <c:v>-10056</c:v>
                </c:pt>
                <c:pt idx="79">
                  <c:v>-9568</c:v>
                </c:pt>
                <c:pt idx="80">
                  <c:v>-9568</c:v>
                </c:pt>
                <c:pt idx="81">
                  <c:v>-9568</c:v>
                </c:pt>
                <c:pt idx="82">
                  <c:v>-9409</c:v>
                </c:pt>
                <c:pt idx="83">
                  <c:v>-9409</c:v>
                </c:pt>
                <c:pt idx="84">
                  <c:v>-9409</c:v>
                </c:pt>
                <c:pt idx="85">
                  <c:v>-8431</c:v>
                </c:pt>
                <c:pt idx="86">
                  <c:v>-8431</c:v>
                </c:pt>
                <c:pt idx="87">
                  <c:v>-8402</c:v>
                </c:pt>
                <c:pt idx="88">
                  <c:v>-8162</c:v>
                </c:pt>
                <c:pt idx="89">
                  <c:v>-8162</c:v>
                </c:pt>
                <c:pt idx="90">
                  <c:v>-7470.5</c:v>
                </c:pt>
                <c:pt idx="91">
                  <c:v>-7470.5</c:v>
                </c:pt>
                <c:pt idx="92">
                  <c:v>-7470.5</c:v>
                </c:pt>
                <c:pt idx="93">
                  <c:v>-5327</c:v>
                </c:pt>
                <c:pt idx="94">
                  <c:v>-5324.5</c:v>
                </c:pt>
                <c:pt idx="95">
                  <c:v>-4648</c:v>
                </c:pt>
                <c:pt idx="96">
                  <c:v>-4647.5</c:v>
                </c:pt>
                <c:pt idx="97">
                  <c:v>-4437</c:v>
                </c:pt>
                <c:pt idx="98">
                  <c:v>-4403.5</c:v>
                </c:pt>
                <c:pt idx="99">
                  <c:v>-4403.5</c:v>
                </c:pt>
                <c:pt idx="100">
                  <c:v>-4401</c:v>
                </c:pt>
                <c:pt idx="101">
                  <c:v>-4401</c:v>
                </c:pt>
                <c:pt idx="102">
                  <c:v>-3654</c:v>
                </c:pt>
                <c:pt idx="103">
                  <c:v>-3487.5</c:v>
                </c:pt>
                <c:pt idx="104">
                  <c:v>-3477.5</c:v>
                </c:pt>
                <c:pt idx="105">
                  <c:v>-2342</c:v>
                </c:pt>
                <c:pt idx="106">
                  <c:v>-1833</c:v>
                </c:pt>
                <c:pt idx="107">
                  <c:v>-1833</c:v>
                </c:pt>
                <c:pt idx="108">
                  <c:v>-1592</c:v>
                </c:pt>
                <c:pt idx="109">
                  <c:v>-1592</c:v>
                </c:pt>
                <c:pt idx="110">
                  <c:v>-1562</c:v>
                </c:pt>
                <c:pt idx="111">
                  <c:v>-1536</c:v>
                </c:pt>
                <c:pt idx="112">
                  <c:v>-1536</c:v>
                </c:pt>
                <c:pt idx="113">
                  <c:v>-1536</c:v>
                </c:pt>
                <c:pt idx="114">
                  <c:v>-1408</c:v>
                </c:pt>
                <c:pt idx="115">
                  <c:v>-800</c:v>
                </c:pt>
                <c:pt idx="116">
                  <c:v>-469</c:v>
                </c:pt>
                <c:pt idx="117">
                  <c:v>0</c:v>
                </c:pt>
                <c:pt idx="118">
                  <c:v>10</c:v>
                </c:pt>
                <c:pt idx="119">
                  <c:v>10</c:v>
                </c:pt>
                <c:pt idx="120">
                  <c:v>44</c:v>
                </c:pt>
                <c:pt idx="121">
                  <c:v>44</c:v>
                </c:pt>
                <c:pt idx="122">
                  <c:v>123.5</c:v>
                </c:pt>
                <c:pt idx="123">
                  <c:v>124</c:v>
                </c:pt>
                <c:pt idx="124">
                  <c:v>132.5</c:v>
                </c:pt>
                <c:pt idx="125">
                  <c:v>132.5</c:v>
                </c:pt>
                <c:pt idx="126">
                  <c:v>204.5</c:v>
                </c:pt>
                <c:pt idx="127">
                  <c:v>222.5</c:v>
                </c:pt>
                <c:pt idx="128">
                  <c:v>229.5</c:v>
                </c:pt>
                <c:pt idx="129">
                  <c:v>230</c:v>
                </c:pt>
                <c:pt idx="130">
                  <c:v>307.5</c:v>
                </c:pt>
                <c:pt idx="131">
                  <c:v>308</c:v>
                </c:pt>
                <c:pt idx="132">
                  <c:v>338</c:v>
                </c:pt>
                <c:pt idx="133">
                  <c:v>338</c:v>
                </c:pt>
                <c:pt idx="134">
                  <c:v>1037</c:v>
                </c:pt>
                <c:pt idx="135">
                  <c:v>1050</c:v>
                </c:pt>
                <c:pt idx="136">
                  <c:v>1089</c:v>
                </c:pt>
                <c:pt idx="137">
                  <c:v>1107</c:v>
                </c:pt>
                <c:pt idx="138">
                  <c:v>1115.5</c:v>
                </c:pt>
                <c:pt idx="139">
                  <c:v>1151.5</c:v>
                </c:pt>
                <c:pt idx="140">
                  <c:v>1152</c:v>
                </c:pt>
                <c:pt idx="141">
                  <c:v>1172.5</c:v>
                </c:pt>
                <c:pt idx="142">
                  <c:v>1172.5</c:v>
                </c:pt>
                <c:pt idx="143">
                  <c:v>1173</c:v>
                </c:pt>
                <c:pt idx="144">
                  <c:v>1173</c:v>
                </c:pt>
                <c:pt idx="145">
                  <c:v>1236</c:v>
                </c:pt>
                <c:pt idx="146">
                  <c:v>1236</c:v>
                </c:pt>
                <c:pt idx="147">
                  <c:v>1256</c:v>
                </c:pt>
                <c:pt idx="148">
                  <c:v>1362</c:v>
                </c:pt>
                <c:pt idx="149">
                  <c:v>2130</c:v>
                </c:pt>
                <c:pt idx="150">
                  <c:v>2132</c:v>
                </c:pt>
                <c:pt idx="151">
                  <c:v>2132</c:v>
                </c:pt>
                <c:pt idx="152">
                  <c:v>2205</c:v>
                </c:pt>
                <c:pt idx="153">
                  <c:v>2951</c:v>
                </c:pt>
                <c:pt idx="154">
                  <c:v>2998.5</c:v>
                </c:pt>
                <c:pt idx="155">
                  <c:v>3087</c:v>
                </c:pt>
                <c:pt idx="156">
                  <c:v>3094</c:v>
                </c:pt>
                <c:pt idx="157">
                  <c:v>3094</c:v>
                </c:pt>
                <c:pt idx="158">
                  <c:v>3102</c:v>
                </c:pt>
                <c:pt idx="159">
                  <c:v>3113</c:v>
                </c:pt>
                <c:pt idx="160">
                  <c:v>3113</c:v>
                </c:pt>
                <c:pt idx="161">
                  <c:v>3134</c:v>
                </c:pt>
                <c:pt idx="162">
                  <c:v>3145</c:v>
                </c:pt>
                <c:pt idx="163">
                  <c:v>3308</c:v>
                </c:pt>
                <c:pt idx="164">
                  <c:v>3355</c:v>
                </c:pt>
                <c:pt idx="165">
                  <c:v>3441</c:v>
                </c:pt>
                <c:pt idx="166">
                  <c:v>3870</c:v>
                </c:pt>
                <c:pt idx="167">
                  <c:v>3893.5</c:v>
                </c:pt>
                <c:pt idx="168">
                  <c:v>3919.5</c:v>
                </c:pt>
                <c:pt idx="169">
                  <c:v>3922</c:v>
                </c:pt>
                <c:pt idx="170">
                  <c:v>3957</c:v>
                </c:pt>
                <c:pt idx="171">
                  <c:v>3957</c:v>
                </c:pt>
                <c:pt idx="172">
                  <c:v>3959</c:v>
                </c:pt>
                <c:pt idx="173">
                  <c:v>3971</c:v>
                </c:pt>
                <c:pt idx="174">
                  <c:v>4041</c:v>
                </c:pt>
                <c:pt idx="175">
                  <c:v>4041.5</c:v>
                </c:pt>
                <c:pt idx="176">
                  <c:v>4060</c:v>
                </c:pt>
                <c:pt idx="177">
                  <c:v>4151</c:v>
                </c:pt>
                <c:pt idx="178">
                  <c:v>4156.5</c:v>
                </c:pt>
                <c:pt idx="179">
                  <c:v>4219</c:v>
                </c:pt>
                <c:pt idx="180">
                  <c:v>4256.5</c:v>
                </c:pt>
                <c:pt idx="181">
                  <c:v>4257</c:v>
                </c:pt>
                <c:pt idx="182">
                  <c:v>4257</c:v>
                </c:pt>
                <c:pt idx="183">
                  <c:v>4262</c:v>
                </c:pt>
                <c:pt idx="184">
                  <c:v>4264.5</c:v>
                </c:pt>
                <c:pt idx="185">
                  <c:v>4397.5</c:v>
                </c:pt>
                <c:pt idx="186">
                  <c:v>4929</c:v>
                </c:pt>
                <c:pt idx="187">
                  <c:v>5005.5</c:v>
                </c:pt>
                <c:pt idx="188">
                  <c:v>5046</c:v>
                </c:pt>
                <c:pt idx="189">
                  <c:v>5166.5</c:v>
                </c:pt>
                <c:pt idx="190">
                  <c:v>5190</c:v>
                </c:pt>
                <c:pt idx="191">
                  <c:v>5255</c:v>
                </c:pt>
                <c:pt idx="192">
                  <c:v>5998</c:v>
                </c:pt>
                <c:pt idx="193">
                  <c:v>6052</c:v>
                </c:pt>
                <c:pt idx="194">
                  <c:v>6071.5</c:v>
                </c:pt>
                <c:pt idx="195">
                  <c:v>6082</c:v>
                </c:pt>
                <c:pt idx="196">
                  <c:v>6082.5</c:v>
                </c:pt>
                <c:pt idx="197">
                  <c:v>6083</c:v>
                </c:pt>
                <c:pt idx="198">
                  <c:v>6109</c:v>
                </c:pt>
                <c:pt idx="199">
                  <c:v>6110.5</c:v>
                </c:pt>
                <c:pt idx="200">
                  <c:v>6111</c:v>
                </c:pt>
                <c:pt idx="201">
                  <c:v>6187</c:v>
                </c:pt>
                <c:pt idx="202">
                  <c:v>6659</c:v>
                </c:pt>
                <c:pt idx="203">
                  <c:v>6694</c:v>
                </c:pt>
                <c:pt idx="204">
                  <c:v>6721.5</c:v>
                </c:pt>
                <c:pt idx="205">
                  <c:v>6771</c:v>
                </c:pt>
                <c:pt idx="206">
                  <c:v>6885</c:v>
                </c:pt>
                <c:pt idx="207">
                  <c:v>6890.5</c:v>
                </c:pt>
                <c:pt idx="208">
                  <c:v>6927.5</c:v>
                </c:pt>
                <c:pt idx="209">
                  <c:v>6928</c:v>
                </c:pt>
                <c:pt idx="210">
                  <c:v>6996</c:v>
                </c:pt>
                <c:pt idx="211">
                  <c:v>7076</c:v>
                </c:pt>
                <c:pt idx="212">
                  <c:v>7767.5</c:v>
                </c:pt>
                <c:pt idx="213">
                  <c:v>7787</c:v>
                </c:pt>
                <c:pt idx="214">
                  <c:v>7972.5</c:v>
                </c:pt>
                <c:pt idx="215">
                  <c:v>8610.5</c:v>
                </c:pt>
                <c:pt idx="216">
                  <c:v>8731.5</c:v>
                </c:pt>
                <c:pt idx="217">
                  <c:v>8738</c:v>
                </c:pt>
                <c:pt idx="218">
                  <c:v>8738.5</c:v>
                </c:pt>
                <c:pt idx="219">
                  <c:v>8823.5</c:v>
                </c:pt>
                <c:pt idx="220">
                  <c:v>8837.5</c:v>
                </c:pt>
                <c:pt idx="221">
                  <c:v>8855</c:v>
                </c:pt>
                <c:pt idx="222">
                  <c:v>8855.5</c:v>
                </c:pt>
                <c:pt idx="223">
                  <c:v>9607</c:v>
                </c:pt>
                <c:pt idx="224">
                  <c:v>9680</c:v>
                </c:pt>
                <c:pt idx="225">
                  <c:v>9711.5</c:v>
                </c:pt>
                <c:pt idx="226">
                  <c:v>9727.5</c:v>
                </c:pt>
                <c:pt idx="227">
                  <c:v>9727.5</c:v>
                </c:pt>
                <c:pt idx="228">
                  <c:v>9783</c:v>
                </c:pt>
                <c:pt idx="229">
                  <c:v>9786</c:v>
                </c:pt>
                <c:pt idx="230">
                  <c:v>9786.5</c:v>
                </c:pt>
                <c:pt idx="231">
                  <c:v>9873.5</c:v>
                </c:pt>
                <c:pt idx="232">
                  <c:v>9873.5</c:v>
                </c:pt>
                <c:pt idx="233">
                  <c:v>9907.5</c:v>
                </c:pt>
                <c:pt idx="234">
                  <c:v>10495</c:v>
                </c:pt>
                <c:pt idx="235">
                  <c:v>10567</c:v>
                </c:pt>
                <c:pt idx="236">
                  <c:v>10600</c:v>
                </c:pt>
                <c:pt idx="237">
                  <c:v>10600.5</c:v>
                </c:pt>
              </c:numCache>
            </c:numRef>
          </c:xVal>
          <c:yVal>
            <c:numRef>
              <c:f>'Active 1'!$M$21:$M$258</c:f>
              <c:numCache>
                <c:formatCode>General</c:formatCode>
                <c:ptCount val="23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D81-4A24-8E42-6D6B82A1AA28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1'!$F$21:$F$258</c:f>
              <c:numCache>
                <c:formatCode>General</c:formatCode>
                <c:ptCount val="238"/>
                <c:pt idx="0">
                  <c:v>-43374</c:v>
                </c:pt>
                <c:pt idx="1">
                  <c:v>-43374</c:v>
                </c:pt>
                <c:pt idx="2">
                  <c:v>-41845</c:v>
                </c:pt>
                <c:pt idx="3">
                  <c:v>-40822</c:v>
                </c:pt>
                <c:pt idx="4">
                  <c:v>-37968</c:v>
                </c:pt>
                <c:pt idx="5">
                  <c:v>-37934</c:v>
                </c:pt>
                <c:pt idx="6">
                  <c:v>-37201</c:v>
                </c:pt>
                <c:pt idx="7">
                  <c:v>-37073</c:v>
                </c:pt>
                <c:pt idx="8">
                  <c:v>-37000</c:v>
                </c:pt>
                <c:pt idx="9">
                  <c:v>-36987</c:v>
                </c:pt>
                <c:pt idx="10">
                  <c:v>-36979</c:v>
                </c:pt>
                <c:pt idx="11">
                  <c:v>-36963.5</c:v>
                </c:pt>
                <c:pt idx="12">
                  <c:v>-36898.5</c:v>
                </c:pt>
                <c:pt idx="13">
                  <c:v>-36862</c:v>
                </c:pt>
                <c:pt idx="14">
                  <c:v>-36860</c:v>
                </c:pt>
                <c:pt idx="15">
                  <c:v>-36854.5</c:v>
                </c:pt>
                <c:pt idx="16">
                  <c:v>-36854</c:v>
                </c:pt>
                <c:pt idx="17">
                  <c:v>-36823</c:v>
                </c:pt>
                <c:pt idx="18">
                  <c:v>-36787</c:v>
                </c:pt>
                <c:pt idx="19">
                  <c:v>-36786.5</c:v>
                </c:pt>
                <c:pt idx="20">
                  <c:v>-36768</c:v>
                </c:pt>
                <c:pt idx="21">
                  <c:v>-36758</c:v>
                </c:pt>
                <c:pt idx="22">
                  <c:v>-36682.5</c:v>
                </c:pt>
                <c:pt idx="23">
                  <c:v>-36679.5</c:v>
                </c:pt>
                <c:pt idx="24">
                  <c:v>-36079</c:v>
                </c:pt>
                <c:pt idx="25">
                  <c:v>-35119</c:v>
                </c:pt>
                <c:pt idx="26">
                  <c:v>-35067</c:v>
                </c:pt>
                <c:pt idx="27">
                  <c:v>-34825</c:v>
                </c:pt>
                <c:pt idx="28">
                  <c:v>-34081</c:v>
                </c:pt>
                <c:pt idx="29">
                  <c:v>-33844</c:v>
                </c:pt>
                <c:pt idx="30">
                  <c:v>-30982</c:v>
                </c:pt>
                <c:pt idx="31">
                  <c:v>-30358</c:v>
                </c:pt>
                <c:pt idx="32">
                  <c:v>-30358</c:v>
                </c:pt>
                <c:pt idx="33">
                  <c:v>-29980</c:v>
                </c:pt>
                <c:pt idx="34">
                  <c:v>-29980</c:v>
                </c:pt>
                <c:pt idx="35">
                  <c:v>-29291</c:v>
                </c:pt>
                <c:pt idx="36">
                  <c:v>-29127</c:v>
                </c:pt>
                <c:pt idx="37">
                  <c:v>-29054</c:v>
                </c:pt>
                <c:pt idx="38">
                  <c:v>-28913</c:v>
                </c:pt>
                <c:pt idx="39">
                  <c:v>-28287</c:v>
                </c:pt>
                <c:pt idx="40">
                  <c:v>-28130.5</c:v>
                </c:pt>
                <c:pt idx="41">
                  <c:v>-25198</c:v>
                </c:pt>
                <c:pt idx="42">
                  <c:v>-24814</c:v>
                </c:pt>
                <c:pt idx="43">
                  <c:v>-21741</c:v>
                </c:pt>
                <c:pt idx="44">
                  <c:v>-18866</c:v>
                </c:pt>
                <c:pt idx="45">
                  <c:v>-16017</c:v>
                </c:pt>
                <c:pt idx="46">
                  <c:v>-15117</c:v>
                </c:pt>
                <c:pt idx="47">
                  <c:v>-14966</c:v>
                </c:pt>
                <c:pt idx="48">
                  <c:v>-13894</c:v>
                </c:pt>
                <c:pt idx="49">
                  <c:v>-13813</c:v>
                </c:pt>
                <c:pt idx="50">
                  <c:v>-13808</c:v>
                </c:pt>
                <c:pt idx="51">
                  <c:v>-12099</c:v>
                </c:pt>
                <c:pt idx="52">
                  <c:v>-11937</c:v>
                </c:pt>
                <c:pt idx="53">
                  <c:v>-11924</c:v>
                </c:pt>
                <c:pt idx="54">
                  <c:v>-11879.5</c:v>
                </c:pt>
                <c:pt idx="55">
                  <c:v>-11854</c:v>
                </c:pt>
                <c:pt idx="56">
                  <c:v>-11404.5</c:v>
                </c:pt>
                <c:pt idx="57">
                  <c:v>-11313.5</c:v>
                </c:pt>
                <c:pt idx="58">
                  <c:v>-11279.5</c:v>
                </c:pt>
                <c:pt idx="59">
                  <c:v>-11251</c:v>
                </c:pt>
                <c:pt idx="60">
                  <c:v>-11245.5</c:v>
                </c:pt>
                <c:pt idx="61">
                  <c:v>-10483.5</c:v>
                </c:pt>
                <c:pt idx="62">
                  <c:v>-10475.5</c:v>
                </c:pt>
                <c:pt idx="63">
                  <c:v>-10468</c:v>
                </c:pt>
                <c:pt idx="64">
                  <c:v>-10171</c:v>
                </c:pt>
                <c:pt idx="65">
                  <c:v>-10171</c:v>
                </c:pt>
                <c:pt idx="66">
                  <c:v>-10171</c:v>
                </c:pt>
                <c:pt idx="67">
                  <c:v>-10168.5</c:v>
                </c:pt>
                <c:pt idx="68">
                  <c:v>-10168.5</c:v>
                </c:pt>
                <c:pt idx="69">
                  <c:v>-10168.5</c:v>
                </c:pt>
                <c:pt idx="70">
                  <c:v>-10168</c:v>
                </c:pt>
                <c:pt idx="71">
                  <c:v>-10168</c:v>
                </c:pt>
                <c:pt idx="72">
                  <c:v>-10111</c:v>
                </c:pt>
                <c:pt idx="73">
                  <c:v>-10111</c:v>
                </c:pt>
                <c:pt idx="74">
                  <c:v>-10111</c:v>
                </c:pt>
                <c:pt idx="75">
                  <c:v>-10110.5</c:v>
                </c:pt>
                <c:pt idx="76">
                  <c:v>-10110.5</c:v>
                </c:pt>
                <c:pt idx="77">
                  <c:v>-10110.5</c:v>
                </c:pt>
                <c:pt idx="78">
                  <c:v>-10056</c:v>
                </c:pt>
                <c:pt idx="79">
                  <c:v>-9568</c:v>
                </c:pt>
                <c:pt idx="80">
                  <c:v>-9568</c:v>
                </c:pt>
                <c:pt idx="81">
                  <c:v>-9568</c:v>
                </c:pt>
                <c:pt idx="82">
                  <c:v>-9409</c:v>
                </c:pt>
                <c:pt idx="83">
                  <c:v>-9409</c:v>
                </c:pt>
                <c:pt idx="84">
                  <c:v>-9409</c:v>
                </c:pt>
                <c:pt idx="85">
                  <c:v>-8431</c:v>
                </c:pt>
                <c:pt idx="86">
                  <c:v>-8431</c:v>
                </c:pt>
                <c:pt idx="87">
                  <c:v>-8402</c:v>
                </c:pt>
                <c:pt idx="88">
                  <c:v>-8162</c:v>
                </c:pt>
                <c:pt idx="89">
                  <c:v>-8162</c:v>
                </c:pt>
                <c:pt idx="90">
                  <c:v>-7470.5</c:v>
                </c:pt>
                <c:pt idx="91">
                  <c:v>-7470.5</c:v>
                </c:pt>
                <c:pt idx="92">
                  <c:v>-7470.5</c:v>
                </c:pt>
                <c:pt idx="93">
                  <c:v>-5327</c:v>
                </c:pt>
                <c:pt idx="94">
                  <c:v>-5324.5</c:v>
                </c:pt>
                <c:pt idx="95">
                  <c:v>-4648</c:v>
                </c:pt>
                <c:pt idx="96">
                  <c:v>-4647.5</c:v>
                </c:pt>
                <c:pt idx="97">
                  <c:v>-4437</c:v>
                </c:pt>
                <c:pt idx="98">
                  <c:v>-4403.5</c:v>
                </c:pt>
                <c:pt idx="99">
                  <c:v>-4403.5</c:v>
                </c:pt>
                <c:pt idx="100">
                  <c:v>-4401</c:v>
                </c:pt>
                <c:pt idx="101">
                  <c:v>-4401</c:v>
                </c:pt>
                <c:pt idx="102">
                  <c:v>-3654</c:v>
                </c:pt>
                <c:pt idx="103">
                  <c:v>-3487.5</c:v>
                </c:pt>
                <c:pt idx="104">
                  <c:v>-3477.5</c:v>
                </c:pt>
                <c:pt idx="105">
                  <c:v>-2342</c:v>
                </c:pt>
                <c:pt idx="106">
                  <c:v>-1833</c:v>
                </c:pt>
                <c:pt idx="107">
                  <c:v>-1833</c:v>
                </c:pt>
                <c:pt idx="108">
                  <c:v>-1592</c:v>
                </c:pt>
                <c:pt idx="109">
                  <c:v>-1592</c:v>
                </c:pt>
                <c:pt idx="110">
                  <c:v>-1562</c:v>
                </c:pt>
                <c:pt idx="111">
                  <c:v>-1536</c:v>
                </c:pt>
                <c:pt idx="112">
                  <c:v>-1536</c:v>
                </c:pt>
                <c:pt idx="113">
                  <c:v>-1536</c:v>
                </c:pt>
                <c:pt idx="114">
                  <c:v>-1408</c:v>
                </c:pt>
                <c:pt idx="115">
                  <c:v>-800</c:v>
                </c:pt>
                <c:pt idx="116">
                  <c:v>-469</c:v>
                </c:pt>
                <c:pt idx="117">
                  <c:v>0</c:v>
                </c:pt>
                <c:pt idx="118">
                  <c:v>10</c:v>
                </c:pt>
                <c:pt idx="119">
                  <c:v>10</c:v>
                </c:pt>
                <c:pt idx="120">
                  <c:v>44</c:v>
                </c:pt>
                <c:pt idx="121">
                  <c:v>44</c:v>
                </c:pt>
                <c:pt idx="122">
                  <c:v>123.5</c:v>
                </c:pt>
                <c:pt idx="123">
                  <c:v>124</c:v>
                </c:pt>
                <c:pt idx="124">
                  <c:v>132.5</c:v>
                </c:pt>
                <c:pt idx="125">
                  <c:v>132.5</c:v>
                </c:pt>
                <c:pt idx="126">
                  <c:v>204.5</c:v>
                </c:pt>
                <c:pt idx="127">
                  <c:v>222.5</c:v>
                </c:pt>
                <c:pt idx="128">
                  <c:v>229.5</c:v>
                </c:pt>
                <c:pt idx="129">
                  <c:v>230</c:v>
                </c:pt>
                <c:pt idx="130">
                  <c:v>307.5</c:v>
                </c:pt>
                <c:pt idx="131">
                  <c:v>308</c:v>
                </c:pt>
                <c:pt idx="132">
                  <c:v>338</c:v>
                </c:pt>
                <c:pt idx="133">
                  <c:v>338</c:v>
                </c:pt>
                <c:pt idx="134">
                  <c:v>1037</c:v>
                </c:pt>
                <c:pt idx="135">
                  <c:v>1050</c:v>
                </c:pt>
                <c:pt idx="136">
                  <c:v>1089</c:v>
                </c:pt>
                <c:pt idx="137">
                  <c:v>1107</c:v>
                </c:pt>
                <c:pt idx="138">
                  <c:v>1115.5</c:v>
                </c:pt>
                <c:pt idx="139">
                  <c:v>1151.5</c:v>
                </c:pt>
                <c:pt idx="140">
                  <c:v>1152</c:v>
                </c:pt>
                <c:pt idx="141">
                  <c:v>1172.5</c:v>
                </c:pt>
                <c:pt idx="142">
                  <c:v>1172.5</c:v>
                </c:pt>
                <c:pt idx="143">
                  <c:v>1173</c:v>
                </c:pt>
                <c:pt idx="144">
                  <c:v>1173</c:v>
                </c:pt>
                <c:pt idx="145">
                  <c:v>1236</c:v>
                </c:pt>
                <c:pt idx="146">
                  <c:v>1236</c:v>
                </c:pt>
                <c:pt idx="147">
                  <c:v>1256</c:v>
                </c:pt>
                <c:pt idx="148">
                  <c:v>1362</c:v>
                </c:pt>
                <c:pt idx="149">
                  <c:v>2130</c:v>
                </c:pt>
                <c:pt idx="150">
                  <c:v>2132</c:v>
                </c:pt>
                <c:pt idx="151">
                  <c:v>2132</c:v>
                </c:pt>
                <c:pt idx="152">
                  <c:v>2205</c:v>
                </c:pt>
                <c:pt idx="153">
                  <c:v>2951</c:v>
                </c:pt>
                <c:pt idx="154">
                  <c:v>2998.5</c:v>
                </c:pt>
                <c:pt idx="155">
                  <c:v>3087</c:v>
                </c:pt>
                <c:pt idx="156">
                  <c:v>3094</c:v>
                </c:pt>
                <c:pt idx="157">
                  <c:v>3094</c:v>
                </c:pt>
                <c:pt idx="158">
                  <c:v>3102</c:v>
                </c:pt>
                <c:pt idx="159">
                  <c:v>3113</c:v>
                </c:pt>
                <c:pt idx="160">
                  <c:v>3113</c:v>
                </c:pt>
                <c:pt idx="161">
                  <c:v>3134</c:v>
                </c:pt>
                <c:pt idx="162">
                  <c:v>3145</c:v>
                </c:pt>
                <c:pt idx="163">
                  <c:v>3308</c:v>
                </c:pt>
                <c:pt idx="164">
                  <c:v>3355</c:v>
                </c:pt>
                <c:pt idx="165">
                  <c:v>3441</c:v>
                </c:pt>
                <c:pt idx="166">
                  <c:v>3870</c:v>
                </c:pt>
                <c:pt idx="167">
                  <c:v>3893.5</c:v>
                </c:pt>
                <c:pt idx="168">
                  <c:v>3919.5</c:v>
                </c:pt>
                <c:pt idx="169">
                  <c:v>3922</c:v>
                </c:pt>
                <c:pt idx="170">
                  <c:v>3957</c:v>
                </c:pt>
                <c:pt idx="171">
                  <c:v>3957</c:v>
                </c:pt>
                <c:pt idx="172">
                  <c:v>3959</c:v>
                </c:pt>
                <c:pt idx="173">
                  <c:v>3971</c:v>
                </c:pt>
                <c:pt idx="174">
                  <c:v>4041</c:v>
                </c:pt>
                <c:pt idx="175">
                  <c:v>4041.5</c:v>
                </c:pt>
                <c:pt idx="176">
                  <c:v>4060</c:v>
                </c:pt>
                <c:pt idx="177">
                  <c:v>4151</c:v>
                </c:pt>
                <c:pt idx="178">
                  <c:v>4156.5</c:v>
                </c:pt>
                <c:pt idx="179">
                  <c:v>4219</c:v>
                </c:pt>
                <c:pt idx="180">
                  <c:v>4256.5</c:v>
                </c:pt>
                <c:pt idx="181">
                  <c:v>4257</c:v>
                </c:pt>
                <c:pt idx="182">
                  <c:v>4257</c:v>
                </c:pt>
                <c:pt idx="183">
                  <c:v>4262</c:v>
                </c:pt>
                <c:pt idx="184">
                  <c:v>4264.5</c:v>
                </c:pt>
                <c:pt idx="185">
                  <c:v>4397.5</c:v>
                </c:pt>
                <c:pt idx="186">
                  <c:v>4929</c:v>
                </c:pt>
                <c:pt idx="187">
                  <c:v>5005.5</c:v>
                </c:pt>
                <c:pt idx="188">
                  <c:v>5046</c:v>
                </c:pt>
                <c:pt idx="189">
                  <c:v>5166.5</c:v>
                </c:pt>
                <c:pt idx="190">
                  <c:v>5190</c:v>
                </c:pt>
                <c:pt idx="191">
                  <c:v>5255</c:v>
                </c:pt>
                <c:pt idx="192">
                  <c:v>5998</c:v>
                </c:pt>
                <c:pt idx="193">
                  <c:v>6052</c:v>
                </c:pt>
                <c:pt idx="194">
                  <c:v>6071.5</c:v>
                </c:pt>
                <c:pt idx="195">
                  <c:v>6082</c:v>
                </c:pt>
                <c:pt idx="196">
                  <c:v>6082.5</c:v>
                </c:pt>
                <c:pt idx="197">
                  <c:v>6083</c:v>
                </c:pt>
                <c:pt idx="198">
                  <c:v>6109</c:v>
                </c:pt>
                <c:pt idx="199">
                  <c:v>6110.5</c:v>
                </c:pt>
                <c:pt idx="200">
                  <c:v>6111</c:v>
                </c:pt>
                <c:pt idx="201">
                  <c:v>6187</c:v>
                </c:pt>
                <c:pt idx="202">
                  <c:v>6659</c:v>
                </c:pt>
                <c:pt idx="203">
                  <c:v>6694</c:v>
                </c:pt>
                <c:pt idx="204">
                  <c:v>6721.5</c:v>
                </c:pt>
                <c:pt idx="205">
                  <c:v>6771</c:v>
                </c:pt>
                <c:pt idx="206">
                  <c:v>6885</c:v>
                </c:pt>
                <c:pt idx="207">
                  <c:v>6890.5</c:v>
                </c:pt>
                <c:pt idx="208">
                  <c:v>6927.5</c:v>
                </c:pt>
                <c:pt idx="209">
                  <c:v>6928</c:v>
                </c:pt>
                <c:pt idx="210">
                  <c:v>6996</c:v>
                </c:pt>
                <c:pt idx="211">
                  <c:v>7076</c:v>
                </c:pt>
                <c:pt idx="212">
                  <c:v>7767.5</c:v>
                </c:pt>
                <c:pt idx="213">
                  <c:v>7787</c:v>
                </c:pt>
                <c:pt idx="214">
                  <c:v>7972.5</c:v>
                </c:pt>
                <c:pt idx="215">
                  <c:v>8610.5</c:v>
                </c:pt>
                <c:pt idx="216">
                  <c:v>8731.5</c:v>
                </c:pt>
                <c:pt idx="217">
                  <c:v>8738</c:v>
                </c:pt>
                <c:pt idx="218">
                  <c:v>8738.5</c:v>
                </c:pt>
                <c:pt idx="219">
                  <c:v>8823.5</c:v>
                </c:pt>
                <c:pt idx="220">
                  <c:v>8837.5</c:v>
                </c:pt>
                <c:pt idx="221">
                  <c:v>8855</c:v>
                </c:pt>
                <c:pt idx="222">
                  <c:v>8855.5</c:v>
                </c:pt>
                <c:pt idx="223">
                  <c:v>9607</c:v>
                </c:pt>
                <c:pt idx="224">
                  <c:v>9680</c:v>
                </c:pt>
                <c:pt idx="225">
                  <c:v>9711.5</c:v>
                </c:pt>
                <c:pt idx="226">
                  <c:v>9727.5</c:v>
                </c:pt>
                <c:pt idx="227">
                  <c:v>9727.5</c:v>
                </c:pt>
                <c:pt idx="228">
                  <c:v>9783</c:v>
                </c:pt>
                <c:pt idx="229">
                  <c:v>9786</c:v>
                </c:pt>
                <c:pt idx="230">
                  <c:v>9786.5</c:v>
                </c:pt>
                <c:pt idx="231">
                  <c:v>9873.5</c:v>
                </c:pt>
                <c:pt idx="232">
                  <c:v>9873.5</c:v>
                </c:pt>
                <c:pt idx="233">
                  <c:v>9907.5</c:v>
                </c:pt>
                <c:pt idx="234">
                  <c:v>10495</c:v>
                </c:pt>
                <c:pt idx="235">
                  <c:v>10567</c:v>
                </c:pt>
                <c:pt idx="236">
                  <c:v>10600</c:v>
                </c:pt>
                <c:pt idx="237">
                  <c:v>10600.5</c:v>
                </c:pt>
              </c:numCache>
            </c:numRef>
          </c:xVal>
          <c:yVal>
            <c:numRef>
              <c:f>'Active 1'!$N$21:$N$258</c:f>
              <c:numCache>
                <c:formatCode>General</c:formatCode>
                <c:ptCount val="23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D81-4A24-8E42-6D6B82A1AA28}"/>
            </c:ext>
          </c:extLst>
        </c:ser>
        <c:ser>
          <c:idx val="7"/>
          <c:order val="7"/>
          <c:tx>
            <c:strRef>
              <c:f>'Active 1'!$AX$1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1'!$AW$2:$AW$167</c:f>
              <c:numCache>
                <c:formatCode>General</c:formatCode>
                <c:ptCount val="166"/>
                <c:pt idx="0">
                  <c:v>-35000</c:v>
                </c:pt>
                <c:pt idx="1">
                  <c:v>-34000</c:v>
                </c:pt>
                <c:pt idx="2">
                  <c:v>-33000</c:v>
                </c:pt>
                <c:pt idx="3">
                  <c:v>-32000</c:v>
                </c:pt>
                <c:pt idx="4">
                  <c:v>-31000</c:v>
                </c:pt>
                <c:pt idx="5">
                  <c:v>-30000</c:v>
                </c:pt>
                <c:pt idx="6">
                  <c:v>-29000</c:v>
                </c:pt>
                <c:pt idx="7">
                  <c:v>-28000</c:v>
                </c:pt>
                <c:pt idx="8">
                  <c:v>-27000</c:v>
                </c:pt>
                <c:pt idx="9">
                  <c:v>-26000</c:v>
                </c:pt>
                <c:pt idx="10">
                  <c:v>-25000</c:v>
                </c:pt>
                <c:pt idx="11">
                  <c:v>-24000</c:v>
                </c:pt>
                <c:pt idx="12">
                  <c:v>-23000</c:v>
                </c:pt>
                <c:pt idx="13">
                  <c:v>-22000</c:v>
                </c:pt>
                <c:pt idx="14">
                  <c:v>-21000</c:v>
                </c:pt>
                <c:pt idx="15">
                  <c:v>-20000</c:v>
                </c:pt>
                <c:pt idx="16">
                  <c:v>-19000</c:v>
                </c:pt>
                <c:pt idx="17">
                  <c:v>-18000</c:v>
                </c:pt>
                <c:pt idx="18">
                  <c:v>-17000</c:v>
                </c:pt>
                <c:pt idx="19">
                  <c:v>-16000</c:v>
                </c:pt>
                <c:pt idx="20">
                  <c:v>-15000</c:v>
                </c:pt>
                <c:pt idx="21">
                  <c:v>-14000</c:v>
                </c:pt>
                <c:pt idx="22">
                  <c:v>-13000</c:v>
                </c:pt>
                <c:pt idx="23">
                  <c:v>-12000</c:v>
                </c:pt>
                <c:pt idx="24">
                  <c:v>-11000</c:v>
                </c:pt>
                <c:pt idx="25">
                  <c:v>-10000</c:v>
                </c:pt>
                <c:pt idx="26">
                  <c:v>-9000</c:v>
                </c:pt>
                <c:pt idx="27">
                  <c:v>-8000</c:v>
                </c:pt>
                <c:pt idx="28">
                  <c:v>-7000</c:v>
                </c:pt>
                <c:pt idx="29">
                  <c:v>-6000</c:v>
                </c:pt>
                <c:pt idx="30">
                  <c:v>-5000</c:v>
                </c:pt>
                <c:pt idx="31">
                  <c:v>-4000</c:v>
                </c:pt>
                <c:pt idx="32">
                  <c:v>-3000</c:v>
                </c:pt>
                <c:pt idx="33">
                  <c:v>-2000</c:v>
                </c:pt>
                <c:pt idx="34">
                  <c:v>-1000</c:v>
                </c:pt>
                <c:pt idx="35">
                  <c:v>0</c:v>
                </c:pt>
                <c:pt idx="36">
                  <c:v>1000</c:v>
                </c:pt>
                <c:pt idx="37">
                  <c:v>2000</c:v>
                </c:pt>
                <c:pt idx="38">
                  <c:v>3000</c:v>
                </c:pt>
                <c:pt idx="39">
                  <c:v>4000</c:v>
                </c:pt>
                <c:pt idx="40">
                  <c:v>5000</c:v>
                </c:pt>
                <c:pt idx="41">
                  <c:v>6000</c:v>
                </c:pt>
                <c:pt idx="42">
                  <c:v>7000</c:v>
                </c:pt>
                <c:pt idx="43">
                  <c:v>8000</c:v>
                </c:pt>
                <c:pt idx="44">
                  <c:v>9000</c:v>
                </c:pt>
                <c:pt idx="45">
                  <c:v>10000</c:v>
                </c:pt>
                <c:pt idx="46">
                  <c:v>11000</c:v>
                </c:pt>
                <c:pt idx="47">
                  <c:v>12000</c:v>
                </c:pt>
                <c:pt idx="48">
                  <c:v>13000</c:v>
                </c:pt>
                <c:pt idx="49">
                  <c:v>14000</c:v>
                </c:pt>
                <c:pt idx="50">
                  <c:v>15000</c:v>
                </c:pt>
                <c:pt idx="51">
                  <c:v>16000</c:v>
                </c:pt>
                <c:pt idx="52">
                  <c:v>17000</c:v>
                </c:pt>
                <c:pt idx="53">
                  <c:v>18000</c:v>
                </c:pt>
                <c:pt idx="54">
                  <c:v>19000</c:v>
                </c:pt>
                <c:pt idx="55">
                  <c:v>20000</c:v>
                </c:pt>
                <c:pt idx="56">
                  <c:v>21000</c:v>
                </c:pt>
                <c:pt idx="57">
                  <c:v>22000</c:v>
                </c:pt>
                <c:pt idx="58">
                  <c:v>23000</c:v>
                </c:pt>
                <c:pt idx="59">
                  <c:v>24000</c:v>
                </c:pt>
                <c:pt idx="60">
                  <c:v>25000</c:v>
                </c:pt>
                <c:pt idx="61">
                  <c:v>26000</c:v>
                </c:pt>
                <c:pt idx="62">
                  <c:v>27000</c:v>
                </c:pt>
                <c:pt idx="63">
                  <c:v>28000</c:v>
                </c:pt>
                <c:pt idx="64">
                  <c:v>29000</c:v>
                </c:pt>
                <c:pt idx="65">
                  <c:v>30000</c:v>
                </c:pt>
                <c:pt idx="66">
                  <c:v>31000</c:v>
                </c:pt>
                <c:pt idx="67">
                  <c:v>32000</c:v>
                </c:pt>
                <c:pt idx="68">
                  <c:v>33000</c:v>
                </c:pt>
                <c:pt idx="69">
                  <c:v>34000</c:v>
                </c:pt>
                <c:pt idx="70">
                  <c:v>35000</c:v>
                </c:pt>
                <c:pt idx="71">
                  <c:v>36000</c:v>
                </c:pt>
                <c:pt idx="72">
                  <c:v>37000</c:v>
                </c:pt>
                <c:pt idx="73">
                  <c:v>38000</c:v>
                </c:pt>
              </c:numCache>
            </c:numRef>
          </c:xVal>
          <c:yVal>
            <c:numRef>
              <c:f>'Active 1'!$AX$2:$AX$167</c:f>
              <c:numCache>
                <c:formatCode>General</c:formatCode>
                <c:ptCount val="166"/>
                <c:pt idx="0">
                  <c:v>-1.5867930378254722E-2</c:v>
                </c:pt>
                <c:pt idx="1">
                  <c:v>-1.7406077947465473E-2</c:v>
                </c:pt>
                <c:pt idx="2">
                  <c:v>-1.8749580736249785E-2</c:v>
                </c:pt>
                <c:pt idx="3">
                  <c:v>-1.9903930939674387E-2</c:v>
                </c:pt>
                <c:pt idx="4">
                  <c:v>-2.0874880332613407E-2</c:v>
                </c:pt>
                <c:pt idx="5">
                  <c:v>-2.1668016174152434E-2</c:v>
                </c:pt>
                <c:pt idx="6">
                  <c:v>-2.2288496459161727E-2</c:v>
                </c:pt>
                <c:pt idx="7">
                  <c:v>-2.2740938514287927E-2</c:v>
                </c:pt>
                <c:pt idx="8">
                  <c:v>-2.3029444022575722E-2</c:v>
                </c:pt>
                <c:pt idx="9">
                  <c:v>-2.3157713367129303E-2</c:v>
                </c:pt>
                <c:pt idx="10">
                  <c:v>-2.3129181453281741E-2</c:v>
                </c:pt>
                <c:pt idx="11">
                  <c:v>-2.294710960533633E-2</c:v>
                </c:pt>
                <c:pt idx="12">
                  <c:v>-2.2614592936436188E-2</c:v>
                </c:pt>
                <c:pt idx="13">
                  <c:v>-2.2134479244897531E-2</c:v>
                </c:pt>
                <c:pt idx="14">
                  <c:v>-2.150923038568988E-2</c:v>
                </c:pt>
                <c:pt idx="15">
                  <c:v>-2.0740778617109025E-2</c:v>
                </c:pt>
                <c:pt idx="16">
                  <c:v>-1.9830432703997539E-2</c:v>
                </c:pt>
                <c:pt idx="17">
                  <c:v>-1.8778872126872855E-2</c:v>
                </c:pt>
                <c:pt idx="18">
                  <c:v>-1.7586238766758227E-2</c:v>
                </c:pt>
                <c:pt idx="19">
                  <c:v>-1.6252303464899896E-2</c:v>
                </c:pt>
                <c:pt idx="20">
                  <c:v>-1.4776660203998588E-2</c:v>
                </c:pt>
                <c:pt idx="21">
                  <c:v>-1.3158891641281669E-2</c:v>
                </c:pt>
                <c:pt idx="22">
                  <c:v>-1.1398660426574746E-2</c:v>
                </c:pt>
                <c:pt idx="23">
                  <c:v>-9.495709161589443E-3</c:v>
                </c:pt>
                <c:pt idx="24">
                  <c:v>-7.4497900126487236E-3</c:v>
                </c:pt>
                <c:pt idx="25">
                  <c:v>-5.2605802496573529E-3</c:v>
                </c:pt>
                <c:pt idx="26">
                  <c:v>-2.9276593620896508E-3</c:v>
                </c:pt>
                <c:pt idx="27">
                  <c:v>-4.5061866985741418E-4</c:v>
                </c:pt>
                <c:pt idx="28">
                  <c:v>2.1706517657676333E-3</c:v>
                </c:pt>
                <c:pt idx="29">
                  <c:v>4.93548485282032E-3</c:v>
                </c:pt>
                <c:pt idx="30">
                  <c:v>7.8417579957873757E-3</c:v>
                </c:pt>
                <c:pt idx="31">
                  <c:v>1.0884952321935277E-2</c:v>
                </c:pt>
                <c:pt idx="32">
                  <c:v>1.4056757466314285E-2</c:v>
                </c:pt>
                <c:pt idx="33">
                  <c:v>1.7342837956594057E-2</c:v>
                </c:pt>
                <c:pt idx="34">
                  <c:v>2.0719161787186493E-2</c:v>
                </c:pt>
                <c:pt idx="35">
                  <c:v>2.4146032693517797E-2</c:v>
                </c:pt>
                <c:pt idx="36">
                  <c:v>2.7558465490408253E-2</c:v>
                </c:pt>
                <c:pt idx="37">
                  <c:v>3.0850645495740826E-2</c:v>
                </c:pt>
                <c:pt idx="38">
                  <c:v>3.3852565697136218E-2</c:v>
                </c:pt>
                <c:pt idx="39">
                  <c:v>3.6305835886332932E-2</c:v>
                </c:pt>
                <c:pt idx="40">
                  <c:v>3.7872872960659887E-2</c:v>
                </c:pt>
                <c:pt idx="41">
                  <c:v>3.823609791261582E-2</c:v>
                </c:pt>
                <c:pt idx="42">
                  <c:v>3.7275907502058683E-2</c:v>
                </c:pt>
                <c:pt idx="43">
                  <c:v>3.5169922991901741E-2</c:v>
                </c:pt>
                <c:pt idx="44">
                  <c:v>3.2289343404952597E-2</c:v>
                </c:pt>
                <c:pt idx="45">
                  <c:v>2.9007426172618575E-2</c:v>
                </c:pt>
                <c:pt idx="46">
                  <c:v>2.559335039236162E-2</c:v>
                </c:pt>
                <c:pt idx="47">
                  <c:v>2.220948790471949E-2</c:v>
                </c:pt>
                <c:pt idx="48">
                  <c:v>1.894570389852112E-2</c:v>
                </c:pt>
                <c:pt idx="49">
                  <c:v>1.5849334666487584E-2</c:v>
                </c:pt>
                <c:pt idx="50">
                  <c:v>1.2943579580794989E-2</c:v>
                </c:pt>
                <c:pt idx="51">
                  <c:v>1.0237982006742037E-2</c:v>
                </c:pt>
                <c:pt idx="52">
                  <c:v>7.7344741901689881E-3</c:v>
                </c:pt>
                <c:pt idx="53">
                  <c:v>5.4308631339817729E-3</c:v>
                </c:pt>
                <c:pt idx="54">
                  <c:v>3.3227988691499916E-3</c:v>
                </c:pt>
                <c:pt idx="55">
                  <c:v>1.404893467240086E-3</c:v>
                </c:pt>
                <c:pt idx="56">
                  <c:v>-3.2859464404536021E-4</c:v>
                </c:pt>
                <c:pt idx="57">
                  <c:v>-1.8833055602238483E-3</c:v>
                </c:pt>
                <c:pt idx="58">
                  <c:v>-3.2644857249022885E-3</c:v>
                </c:pt>
                <c:pt idx="59">
                  <c:v>-4.4768498390585915E-3</c:v>
                </c:pt>
                <c:pt idx="60">
                  <c:v>-5.5245842961113983E-3</c:v>
                </c:pt>
                <c:pt idx="61">
                  <c:v>-6.4114503232218303E-3</c:v>
                </c:pt>
                <c:pt idx="62">
                  <c:v>-7.1409211666202156E-3</c:v>
                </c:pt>
                <c:pt idx="63">
                  <c:v>-7.716285662798316E-3</c:v>
                </c:pt>
                <c:pt idx="64">
                  <c:v>-8.1406719666470839E-3</c:v>
                </c:pt>
                <c:pt idx="65">
                  <c:v>-8.4169807353038535E-3</c:v>
                </c:pt>
                <c:pt idx="66">
                  <c:v>-8.5477532429589879E-3</c:v>
                </c:pt>
                <c:pt idx="67">
                  <c:v>-8.5350244264988471E-3</c:v>
                </c:pt>
                <c:pt idx="68">
                  <c:v>-8.3802167042406148E-3</c:v>
                </c:pt>
                <c:pt idx="69">
                  <c:v>-8.0841169728454246E-3</c:v>
                </c:pt>
                <c:pt idx="70">
                  <c:v>-7.6469518050569368E-3</c:v>
                </c:pt>
                <c:pt idx="71">
                  <c:v>-7.0685436530021229E-3</c:v>
                </c:pt>
                <c:pt idx="72">
                  <c:v>-6.3485042284962458E-3</c:v>
                </c:pt>
                <c:pt idx="73">
                  <c:v>-5.4864089964186923E-3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D81-4A24-8E42-6D6B82A1A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4951720"/>
        <c:axId val="1"/>
      </c:scatterChart>
      <c:valAx>
        <c:axId val="364951720"/>
        <c:scaling>
          <c:orientation val="minMax"/>
          <c:max val="35000"/>
          <c:min val="-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384615384615384"/>
              <c:y val="0.865102639296187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3.2307692307692308E-2"/>
              <c:y val="0.410557184750733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4951720"/>
        <c:crossesAt val="0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1076923076923077"/>
          <c:y val="0.91495601173020524"/>
          <c:w val="0.67230769230769227"/>
          <c:h val="5.865102639296193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V0432 Per -- O-C Diagr.</a:t>
            </a:r>
          </a:p>
        </c:rich>
      </c:tx>
      <c:layout>
        <c:manualLayout>
          <c:xMode val="edge"/>
          <c:yMode val="edge"/>
          <c:x val="0.32771594561915712"/>
          <c:y val="3.15457413249211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40661987736114"/>
          <c:y val="0.15562565720294425"/>
          <c:w val="0.81103333448957649"/>
          <c:h val="0.614090431125131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'Active 2'!$F$21:$F$317</c:f>
              <c:numCache>
                <c:formatCode>General</c:formatCode>
                <c:ptCount val="297"/>
                <c:pt idx="0">
                  <c:v>-33203</c:v>
                </c:pt>
                <c:pt idx="1">
                  <c:v>-33203</c:v>
                </c:pt>
                <c:pt idx="2">
                  <c:v>-31674</c:v>
                </c:pt>
                <c:pt idx="3">
                  <c:v>-30651</c:v>
                </c:pt>
                <c:pt idx="4">
                  <c:v>-27797</c:v>
                </c:pt>
                <c:pt idx="5">
                  <c:v>-27763</c:v>
                </c:pt>
                <c:pt idx="6">
                  <c:v>-27030</c:v>
                </c:pt>
                <c:pt idx="7">
                  <c:v>-26902</c:v>
                </c:pt>
                <c:pt idx="8">
                  <c:v>-26829</c:v>
                </c:pt>
                <c:pt idx="9">
                  <c:v>-26816</c:v>
                </c:pt>
                <c:pt idx="10">
                  <c:v>-26808</c:v>
                </c:pt>
                <c:pt idx="11">
                  <c:v>-26792.5</c:v>
                </c:pt>
                <c:pt idx="12">
                  <c:v>-26727.5</c:v>
                </c:pt>
                <c:pt idx="13">
                  <c:v>-26691</c:v>
                </c:pt>
                <c:pt idx="14">
                  <c:v>-26689</c:v>
                </c:pt>
                <c:pt idx="15">
                  <c:v>-26683.5</c:v>
                </c:pt>
                <c:pt idx="16">
                  <c:v>-26683</c:v>
                </c:pt>
                <c:pt idx="17">
                  <c:v>-26652</c:v>
                </c:pt>
                <c:pt idx="18">
                  <c:v>-26616</c:v>
                </c:pt>
                <c:pt idx="19">
                  <c:v>-26615.5</c:v>
                </c:pt>
                <c:pt idx="20">
                  <c:v>-26597</c:v>
                </c:pt>
                <c:pt idx="21">
                  <c:v>-26587</c:v>
                </c:pt>
                <c:pt idx="22">
                  <c:v>-26511.5</c:v>
                </c:pt>
                <c:pt idx="23">
                  <c:v>-26508.5</c:v>
                </c:pt>
                <c:pt idx="24">
                  <c:v>-25908</c:v>
                </c:pt>
                <c:pt idx="25">
                  <c:v>-24948</c:v>
                </c:pt>
                <c:pt idx="26">
                  <c:v>-24896</c:v>
                </c:pt>
                <c:pt idx="27">
                  <c:v>-24654</c:v>
                </c:pt>
                <c:pt idx="28">
                  <c:v>-23910</c:v>
                </c:pt>
                <c:pt idx="29">
                  <c:v>-23673</c:v>
                </c:pt>
                <c:pt idx="30">
                  <c:v>-20811</c:v>
                </c:pt>
                <c:pt idx="31">
                  <c:v>-20187</c:v>
                </c:pt>
                <c:pt idx="32">
                  <c:v>-20187</c:v>
                </c:pt>
                <c:pt idx="33">
                  <c:v>-19809</c:v>
                </c:pt>
                <c:pt idx="34">
                  <c:v>-19809</c:v>
                </c:pt>
                <c:pt idx="35">
                  <c:v>-19120</c:v>
                </c:pt>
                <c:pt idx="36">
                  <c:v>-18956</c:v>
                </c:pt>
                <c:pt idx="37">
                  <c:v>-18883</c:v>
                </c:pt>
                <c:pt idx="38">
                  <c:v>-18742</c:v>
                </c:pt>
                <c:pt idx="39">
                  <c:v>-18116</c:v>
                </c:pt>
                <c:pt idx="40">
                  <c:v>-18116</c:v>
                </c:pt>
                <c:pt idx="41">
                  <c:v>-17959.5</c:v>
                </c:pt>
                <c:pt idx="42">
                  <c:v>-15027</c:v>
                </c:pt>
                <c:pt idx="43">
                  <c:v>-14643</c:v>
                </c:pt>
                <c:pt idx="44">
                  <c:v>-11570</c:v>
                </c:pt>
                <c:pt idx="45">
                  <c:v>-8695</c:v>
                </c:pt>
                <c:pt idx="46">
                  <c:v>-5846</c:v>
                </c:pt>
                <c:pt idx="47">
                  <c:v>-4946</c:v>
                </c:pt>
                <c:pt idx="48">
                  <c:v>-4795</c:v>
                </c:pt>
                <c:pt idx="49">
                  <c:v>-3723</c:v>
                </c:pt>
                <c:pt idx="50">
                  <c:v>-3642</c:v>
                </c:pt>
                <c:pt idx="51">
                  <c:v>-3637</c:v>
                </c:pt>
                <c:pt idx="52">
                  <c:v>-1928</c:v>
                </c:pt>
                <c:pt idx="53">
                  <c:v>-1766</c:v>
                </c:pt>
                <c:pt idx="54">
                  <c:v>-1753</c:v>
                </c:pt>
                <c:pt idx="55">
                  <c:v>-1708.5</c:v>
                </c:pt>
                <c:pt idx="56">
                  <c:v>-1683</c:v>
                </c:pt>
                <c:pt idx="57">
                  <c:v>-1233.5</c:v>
                </c:pt>
                <c:pt idx="58">
                  <c:v>-1142.5</c:v>
                </c:pt>
                <c:pt idx="59">
                  <c:v>-1108.5</c:v>
                </c:pt>
                <c:pt idx="60">
                  <c:v>-1080</c:v>
                </c:pt>
                <c:pt idx="61">
                  <c:v>-1074.5</c:v>
                </c:pt>
                <c:pt idx="62">
                  <c:v>-312.5</c:v>
                </c:pt>
                <c:pt idx="63">
                  <c:v>-304.5</c:v>
                </c:pt>
                <c:pt idx="64">
                  <c:v>-297</c:v>
                </c:pt>
                <c:pt idx="65">
                  <c:v>0</c:v>
                </c:pt>
                <c:pt idx="66">
                  <c:v>0</c:v>
                </c:pt>
                <c:pt idx="67">
                  <c:v>2.5</c:v>
                </c:pt>
                <c:pt idx="68">
                  <c:v>2.5</c:v>
                </c:pt>
                <c:pt idx="69">
                  <c:v>3</c:v>
                </c:pt>
                <c:pt idx="70">
                  <c:v>3</c:v>
                </c:pt>
                <c:pt idx="71">
                  <c:v>60</c:v>
                </c:pt>
                <c:pt idx="72">
                  <c:v>60</c:v>
                </c:pt>
                <c:pt idx="73">
                  <c:v>60.5</c:v>
                </c:pt>
                <c:pt idx="74">
                  <c:v>60.5</c:v>
                </c:pt>
                <c:pt idx="75">
                  <c:v>115</c:v>
                </c:pt>
                <c:pt idx="76">
                  <c:v>603</c:v>
                </c:pt>
                <c:pt idx="77">
                  <c:v>603</c:v>
                </c:pt>
                <c:pt idx="78">
                  <c:v>762</c:v>
                </c:pt>
                <c:pt idx="79">
                  <c:v>762</c:v>
                </c:pt>
                <c:pt idx="80">
                  <c:v>1740</c:v>
                </c:pt>
                <c:pt idx="81">
                  <c:v>1740</c:v>
                </c:pt>
                <c:pt idx="82">
                  <c:v>1769</c:v>
                </c:pt>
                <c:pt idx="83">
                  <c:v>2009</c:v>
                </c:pt>
                <c:pt idx="84">
                  <c:v>2009</c:v>
                </c:pt>
                <c:pt idx="85">
                  <c:v>2700.5</c:v>
                </c:pt>
                <c:pt idx="86">
                  <c:v>4844</c:v>
                </c:pt>
                <c:pt idx="87">
                  <c:v>4846.5</c:v>
                </c:pt>
                <c:pt idx="88">
                  <c:v>4846.5</c:v>
                </c:pt>
                <c:pt idx="89">
                  <c:v>5523</c:v>
                </c:pt>
                <c:pt idx="90">
                  <c:v>5523.5</c:v>
                </c:pt>
                <c:pt idx="91">
                  <c:v>5734</c:v>
                </c:pt>
                <c:pt idx="92">
                  <c:v>5767.5</c:v>
                </c:pt>
                <c:pt idx="93">
                  <c:v>5767.5</c:v>
                </c:pt>
                <c:pt idx="94">
                  <c:v>5770</c:v>
                </c:pt>
                <c:pt idx="95">
                  <c:v>5770</c:v>
                </c:pt>
                <c:pt idx="96">
                  <c:v>6517</c:v>
                </c:pt>
                <c:pt idx="97">
                  <c:v>6683.5</c:v>
                </c:pt>
                <c:pt idx="98">
                  <c:v>6693.5</c:v>
                </c:pt>
                <c:pt idx="99">
                  <c:v>7225</c:v>
                </c:pt>
                <c:pt idx="100">
                  <c:v>7829</c:v>
                </c:pt>
                <c:pt idx="101">
                  <c:v>8338</c:v>
                </c:pt>
                <c:pt idx="102">
                  <c:v>8579</c:v>
                </c:pt>
                <c:pt idx="103">
                  <c:v>8609</c:v>
                </c:pt>
                <c:pt idx="104">
                  <c:v>8635</c:v>
                </c:pt>
                <c:pt idx="105">
                  <c:v>8635</c:v>
                </c:pt>
                <c:pt idx="106">
                  <c:v>8635</c:v>
                </c:pt>
                <c:pt idx="107">
                  <c:v>8763</c:v>
                </c:pt>
                <c:pt idx="108">
                  <c:v>9371</c:v>
                </c:pt>
                <c:pt idx="109">
                  <c:v>9702</c:v>
                </c:pt>
                <c:pt idx="110">
                  <c:v>10181</c:v>
                </c:pt>
                <c:pt idx="111">
                  <c:v>10181</c:v>
                </c:pt>
                <c:pt idx="112">
                  <c:v>10215</c:v>
                </c:pt>
                <c:pt idx="113">
                  <c:v>10294.5</c:v>
                </c:pt>
                <c:pt idx="114">
                  <c:v>10295</c:v>
                </c:pt>
                <c:pt idx="115">
                  <c:v>10303.5</c:v>
                </c:pt>
                <c:pt idx="116">
                  <c:v>10375.5</c:v>
                </c:pt>
                <c:pt idx="117">
                  <c:v>10393.5</c:v>
                </c:pt>
                <c:pt idx="118">
                  <c:v>10400.5</c:v>
                </c:pt>
                <c:pt idx="119">
                  <c:v>10401</c:v>
                </c:pt>
                <c:pt idx="120">
                  <c:v>10478.5</c:v>
                </c:pt>
                <c:pt idx="121">
                  <c:v>10479</c:v>
                </c:pt>
                <c:pt idx="122">
                  <c:v>10509</c:v>
                </c:pt>
                <c:pt idx="123">
                  <c:v>10509</c:v>
                </c:pt>
                <c:pt idx="124">
                  <c:v>11208</c:v>
                </c:pt>
                <c:pt idx="125">
                  <c:v>11221</c:v>
                </c:pt>
                <c:pt idx="126">
                  <c:v>11260</c:v>
                </c:pt>
                <c:pt idx="127">
                  <c:v>11278</c:v>
                </c:pt>
                <c:pt idx="128">
                  <c:v>11286.5</c:v>
                </c:pt>
                <c:pt idx="129">
                  <c:v>11322.5</c:v>
                </c:pt>
                <c:pt idx="130">
                  <c:v>11323</c:v>
                </c:pt>
                <c:pt idx="131">
                  <c:v>11343.5</c:v>
                </c:pt>
                <c:pt idx="132">
                  <c:v>11343.5</c:v>
                </c:pt>
                <c:pt idx="133">
                  <c:v>11344</c:v>
                </c:pt>
                <c:pt idx="134">
                  <c:v>11344</c:v>
                </c:pt>
                <c:pt idx="135">
                  <c:v>11407</c:v>
                </c:pt>
                <c:pt idx="136">
                  <c:v>11407</c:v>
                </c:pt>
                <c:pt idx="137">
                  <c:v>11427</c:v>
                </c:pt>
                <c:pt idx="138">
                  <c:v>11533</c:v>
                </c:pt>
                <c:pt idx="139">
                  <c:v>12301</c:v>
                </c:pt>
                <c:pt idx="140">
                  <c:v>12303</c:v>
                </c:pt>
                <c:pt idx="141">
                  <c:v>12303</c:v>
                </c:pt>
                <c:pt idx="142">
                  <c:v>12376</c:v>
                </c:pt>
                <c:pt idx="143">
                  <c:v>13122</c:v>
                </c:pt>
                <c:pt idx="144">
                  <c:v>13169.5</c:v>
                </c:pt>
                <c:pt idx="145">
                  <c:v>13169.5</c:v>
                </c:pt>
                <c:pt idx="146">
                  <c:v>13258</c:v>
                </c:pt>
                <c:pt idx="147">
                  <c:v>13265</c:v>
                </c:pt>
                <c:pt idx="148">
                  <c:v>13273</c:v>
                </c:pt>
                <c:pt idx="149">
                  <c:v>13284</c:v>
                </c:pt>
                <c:pt idx="150">
                  <c:v>13305</c:v>
                </c:pt>
                <c:pt idx="151">
                  <c:v>13316</c:v>
                </c:pt>
                <c:pt idx="152">
                  <c:v>13479</c:v>
                </c:pt>
                <c:pt idx="153">
                  <c:v>13526</c:v>
                </c:pt>
                <c:pt idx="154">
                  <c:v>13612</c:v>
                </c:pt>
                <c:pt idx="155">
                  <c:v>14041</c:v>
                </c:pt>
                <c:pt idx="156">
                  <c:v>14064.5</c:v>
                </c:pt>
                <c:pt idx="157">
                  <c:v>14090.5</c:v>
                </c:pt>
                <c:pt idx="158">
                  <c:v>14090.5</c:v>
                </c:pt>
                <c:pt idx="159">
                  <c:v>14093</c:v>
                </c:pt>
                <c:pt idx="160">
                  <c:v>14128</c:v>
                </c:pt>
                <c:pt idx="161">
                  <c:v>14130</c:v>
                </c:pt>
                <c:pt idx="162">
                  <c:v>14142</c:v>
                </c:pt>
                <c:pt idx="163">
                  <c:v>14212</c:v>
                </c:pt>
                <c:pt idx="164">
                  <c:v>14212.5</c:v>
                </c:pt>
                <c:pt idx="165">
                  <c:v>14231</c:v>
                </c:pt>
                <c:pt idx="166">
                  <c:v>14322</c:v>
                </c:pt>
                <c:pt idx="167">
                  <c:v>14327.5</c:v>
                </c:pt>
                <c:pt idx="168">
                  <c:v>14331.5</c:v>
                </c:pt>
                <c:pt idx="169">
                  <c:v>14368</c:v>
                </c:pt>
                <c:pt idx="170">
                  <c:v>14390</c:v>
                </c:pt>
                <c:pt idx="171">
                  <c:v>14427.5</c:v>
                </c:pt>
                <c:pt idx="172">
                  <c:v>14428</c:v>
                </c:pt>
                <c:pt idx="173">
                  <c:v>14433</c:v>
                </c:pt>
                <c:pt idx="174">
                  <c:v>14435.5</c:v>
                </c:pt>
                <c:pt idx="175">
                  <c:v>14437.5</c:v>
                </c:pt>
                <c:pt idx="176">
                  <c:v>14539</c:v>
                </c:pt>
                <c:pt idx="177">
                  <c:v>14568.5</c:v>
                </c:pt>
                <c:pt idx="178">
                  <c:v>15100</c:v>
                </c:pt>
                <c:pt idx="179">
                  <c:v>15176.5</c:v>
                </c:pt>
                <c:pt idx="180">
                  <c:v>15217</c:v>
                </c:pt>
                <c:pt idx="181">
                  <c:v>15337.5</c:v>
                </c:pt>
                <c:pt idx="182">
                  <c:v>15361</c:v>
                </c:pt>
                <c:pt idx="183">
                  <c:v>15426</c:v>
                </c:pt>
                <c:pt idx="184">
                  <c:v>16169</c:v>
                </c:pt>
                <c:pt idx="185">
                  <c:v>16223</c:v>
                </c:pt>
                <c:pt idx="186">
                  <c:v>16242.5</c:v>
                </c:pt>
                <c:pt idx="187">
                  <c:v>16253</c:v>
                </c:pt>
                <c:pt idx="188">
                  <c:v>16253.5</c:v>
                </c:pt>
                <c:pt idx="189">
                  <c:v>16254</c:v>
                </c:pt>
                <c:pt idx="190">
                  <c:v>16280</c:v>
                </c:pt>
                <c:pt idx="191">
                  <c:v>16281.5</c:v>
                </c:pt>
                <c:pt idx="192">
                  <c:v>16282</c:v>
                </c:pt>
                <c:pt idx="193">
                  <c:v>16358</c:v>
                </c:pt>
                <c:pt idx="194">
                  <c:v>16830</c:v>
                </c:pt>
                <c:pt idx="195">
                  <c:v>16865</c:v>
                </c:pt>
                <c:pt idx="196">
                  <c:v>16892.5</c:v>
                </c:pt>
                <c:pt idx="197">
                  <c:v>16942</c:v>
                </c:pt>
                <c:pt idx="198">
                  <c:v>17056</c:v>
                </c:pt>
                <c:pt idx="199">
                  <c:v>17061.5</c:v>
                </c:pt>
                <c:pt idx="200">
                  <c:v>17098.5</c:v>
                </c:pt>
                <c:pt idx="201">
                  <c:v>17099</c:v>
                </c:pt>
                <c:pt idx="202">
                  <c:v>17167</c:v>
                </c:pt>
                <c:pt idx="203">
                  <c:v>17247</c:v>
                </c:pt>
                <c:pt idx="204">
                  <c:v>17938.5</c:v>
                </c:pt>
                <c:pt idx="205">
                  <c:v>17958</c:v>
                </c:pt>
                <c:pt idx="206">
                  <c:v>18143.5</c:v>
                </c:pt>
                <c:pt idx="207">
                  <c:v>18781.5</c:v>
                </c:pt>
                <c:pt idx="208">
                  <c:v>18902.5</c:v>
                </c:pt>
                <c:pt idx="209">
                  <c:v>18909</c:v>
                </c:pt>
                <c:pt idx="210">
                  <c:v>18909.5</c:v>
                </c:pt>
                <c:pt idx="211">
                  <c:v>18994.5</c:v>
                </c:pt>
                <c:pt idx="212">
                  <c:v>19008.5</c:v>
                </c:pt>
                <c:pt idx="213">
                  <c:v>19026</c:v>
                </c:pt>
                <c:pt idx="214">
                  <c:v>19026.5</c:v>
                </c:pt>
                <c:pt idx="215">
                  <c:v>19778</c:v>
                </c:pt>
                <c:pt idx="216">
                  <c:v>19851</c:v>
                </c:pt>
                <c:pt idx="217">
                  <c:v>19882.5</c:v>
                </c:pt>
                <c:pt idx="218">
                  <c:v>19898.5</c:v>
                </c:pt>
                <c:pt idx="219">
                  <c:v>19898.5</c:v>
                </c:pt>
                <c:pt idx="220">
                  <c:v>19954</c:v>
                </c:pt>
                <c:pt idx="221">
                  <c:v>19957</c:v>
                </c:pt>
                <c:pt idx="222">
                  <c:v>19957.5</c:v>
                </c:pt>
                <c:pt idx="223">
                  <c:v>20044.5</c:v>
                </c:pt>
                <c:pt idx="224">
                  <c:v>20044.5</c:v>
                </c:pt>
                <c:pt idx="225">
                  <c:v>20078.5</c:v>
                </c:pt>
                <c:pt idx="226">
                  <c:v>20666</c:v>
                </c:pt>
                <c:pt idx="227">
                  <c:v>20673</c:v>
                </c:pt>
                <c:pt idx="228">
                  <c:v>20675.5</c:v>
                </c:pt>
                <c:pt idx="229">
                  <c:v>20738</c:v>
                </c:pt>
                <c:pt idx="230">
                  <c:v>20738</c:v>
                </c:pt>
                <c:pt idx="231">
                  <c:v>20771</c:v>
                </c:pt>
                <c:pt idx="232">
                  <c:v>20771.5</c:v>
                </c:pt>
                <c:pt idx="233">
                  <c:v>20826.5</c:v>
                </c:pt>
                <c:pt idx="234">
                  <c:v>20845.5</c:v>
                </c:pt>
                <c:pt idx="235">
                  <c:v>20908</c:v>
                </c:pt>
                <c:pt idx="236">
                  <c:v>21064.5</c:v>
                </c:pt>
                <c:pt idx="237">
                  <c:v>21785</c:v>
                </c:pt>
                <c:pt idx="238">
                  <c:v>21785</c:v>
                </c:pt>
                <c:pt idx="239">
                  <c:v>21785.5</c:v>
                </c:pt>
                <c:pt idx="240">
                  <c:v>21785.5</c:v>
                </c:pt>
                <c:pt idx="241">
                  <c:v>21794.5</c:v>
                </c:pt>
                <c:pt idx="242">
                  <c:v>21800</c:v>
                </c:pt>
                <c:pt idx="243">
                  <c:v>21821</c:v>
                </c:pt>
                <c:pt idx="244">
                  <c:v>21824</c:v>
                </c:pt>
                <c:pt idx="245">
                  <c:v>21824</c:v>
                </c:pt>
                <c:pt idx="246">
                  <c:v>21854</c:v>
                </c:pt>
                <c:pt idx="247">
                  <c:v>21854.5</c:v>
                </c:pt>
                <c:pt idx="248">
                  <c:v>21866</c:v>
                </c:pt>
                <c:pt idx="249">
                  <c:v>21866</c:v>
                </c:pt>
                <c:pt idx="250">
                  <c:v>21885.5</c:v>
                </c:pt>
                <c:pt idx="251">
                  <c:v>21886</c:v>
                </c:pt>
                <c:pt idx="252">
                  <c:v>21888</c:v>
                </c:pt>
                <c:pt idx="253">
                  <c:v>21888.5</c:v>
                </c:pt>
                <c:pt idx="254">
                  <c:v>21910</c:v>
                </c:pt>
                <c:pt idx="255">
                  <c:v>21910</c:v>
                </c:pt>
                <c:pt idx="256">
                  <c:v>22601</c:v>
                </c:pt>
                <c:pt idx="257">
                  <c:v>22632</c:v>
                </c:pt>
                <c:pt idx="258">
                  <c:v>22638</c:v>
                </c:pt>
                <c:pt idx="259">
                  <c:v>22692</c:v>
                </c:pt>
                <c:pt idx="260">
                  <c:v>22721.5</c:v>
                </c:pt>
                <c:pt idx="261">
                  <c:v>22748.5</c:v>
                </c:pt>
                <c:pt idx="262">
                  <c:v>22767.5</c:v>
                </c:pt>
                <c:pt idx="263">
                  <c:v>22768</c:v>
                </c:pt>
                <c:pt idx="264">
                  <c:v>22787</c:v>
                </c:pt>
                <c:pt idx="265">
                  <c:v>22869</c:v>
                </c:pt>
                <c:pt idx="266">
                  <c:v>23547.5</c:v>
                </c:pt>
                <c:pt idx="267">
                  <c:v>23548</c:v>
                </c:pt>
                <c:pt idx="268">
                  <c:v>23588</c:v>
                </c:pt>
                <c:pt idx="269">
                  <c:v>23721</c:v>
                </c:pt>
                <c:pt idx="270">
                  <c:v>23835</c:v>
                </c:pt>
                <c:pt idx="271">
                  <c:v>23868.5</c:v>
                </c:pt>
                <c:pt idx="272">
                  <c:v>24514</c:v>
                </c:pt>
                <c:pt idx="273">
                  <c:v>24514</c:v>
                </c:pt>
                <c:pt idx="274">
                  <c:v>24595</c:v>
                </c:pt>
                <c:pt idx="275">
                  <c:v>24600</c:v>
                </c:pt>
                <c:pt idx="276">
                  <c:v>24722</c:v>
                </c:pt>
                <c:pt idx="277">
                  <c:v>24779</c:v>
                </c:pt>
                <c:pt idx="278">
                  <c:v>24779</c:v>
                </c:pt>
                <c:pt idx="279">
                  <c:v>24855</c:v>
                </c:pt>
                <c:pt idx="280">
                  <c:v>25418.5</c:v>
                </c:pt>
                <c:pt idx="281">
                  <c:v>25418.5</c:v>
                </c:pt>
                <c:pt idx="282">
                  <c:v>25602</c:v>
                </c:pt>
                <c:pt idx="283">
                  <c:v>25609.5</c:v>
                </c:pt>
                <c:pt idx="284">
                  <c:v>25614.5</c:v>
                </c:pt>
                <c:pt idx="285">
                  <c:v>25615</c:v>
                </c:pt>
                <c:pt idx="286">
                  <c:v>25645</c:v>
                </c:pt>
                <c:pt idx="287">
                  <c:v>25645</c:v>
                </c:pt>
                <c:pt idx="288">
                  <c:v>25661</c:v>
                </c:pt>
                <c:pt idx="289">
                  <c:v>25661</c:v>
                </c:pt>
                <c:pt idx="290">
                  <c:v>25742</c:v>
                </c:pt>
                <c:pt idx="291">
                  <c:v>25797</c:v>
                </c:pt>
                <c:pt idx="292">
                  <c:v>25877</c:v>
                </c:pt>
                <c:pt idx="293">
                  <c:v>25877</c:v>
                </c:pt>
                <c:pt idx="294">
                  <c:v>26395</c:v>
                </c:pt>
                <c:pt idx="295">
                  <c:v>26536</c:v>
                </c:pt>
                <c:pt idx="296">
                  <c:v>26551.5</c:v>
                </c:pt>
              </c:numCache>
            </c:numRef>
          </c:xVal>
          <c:yVal>
            <c:numRef>
              <c:f>'Active 2'!$H$21:$H$317</c:f>
              <c:numCache>
                <c:formatCode>General</c:formatCode>
                <c:ptCount val="297"/>
                <c:pt idx="0">
                  <c:v>-5.5345000146189705E-4</c:v>
                </c:pt>
                <c:pt idx="1">
                  <c:v>5.4465499924845062E-3</c:v>
                </c:pt>
                <c:pt idx="2">
                  <c:v>5.5214899992279243E-2</c:v>
                </c:pt>
                <c:pt idx="3">
                  <c:v>2.6261350001732353E-2</c:v>
                </c:pt>
                <c:pt idx="4">
                  <c:v>1.6803449994768016E-2</c:v>
                </c:pt>
                <c:pt idx="5">
                  <c:v>1.0302549992047716E-2</c:v>
                </c:pt>
                <c:pt idx="6">
                  <c:v>1.6915499996684957E-2</c:v>
                </c:pt>
                <c:pt idx="7">
                  <c:v>9.3826999946031719E-3</c:v>
                </c:pt>
                <c:pt idx="8">
                  <c:v>1.0836649991688319E-2</c:v>
                </c:pt>
                <c:pt idx="9">
                  <c:v>4.8215999995591119E-3</c:v>
                </c:pt>
                <c:pt idx="10">
                  <c:v>6.3508000021101907E-3</c:v>
                </c:pt>
                <c:pt idx="11">
                  <c:v>1.5063624996400904E-2</c:v>
                </c:pt>
                <c:pt idx="12">
                  <c:v>3.9883749996079132E-3</c:v>
                </c:pt>
                <c:pt idx="13">
                  <c:v>-1.2784650010871701E-2</c:v>
                </c:pt>
                <c:pt idx="14">
                  <c:v>3.3597649999137502E-2</c:v>
                </c:pt>
                <c:pt idx="23">
                  <c:v>-2.7649775001918897E-2</c:v>
                </c:pt>
                <c:pt idx="24">
                  <c:v>-8.6142000072868541E-3</c:v>
                </c:pt>
                <c:pt idx="25">
                  <c:v>-1.9110200002614874E-2</c:v>
                </c:pt>
                <c:pt idx="26">
                  <c:v>2.2829599998658523E-2</c:v>
                </c:pt>
                <c:pt idx="27">
                  <c:v>1.4087899995502084E-2</c:v>
                </c:pt>
                <c:pt idx="28">
                  <c:v>-1.9696499999554362E-2</c:v>
                </c:pt>
                <c:pt idx="29">
                  <c:v>-2.2893950001162011E-2</c:v>
                </c:pt>
                <c:pt idx="30">
                  <c:v>-3.8822650007205084E-2</c:v>
                </c:pt>
                <c:pt idx="31">
                  <c:v>-2.6545050008280668E-2</c:v>
                </c:pt>
                <c:pt idx="32">
                  <c:v>-1.5545050009677652E-2</c:v>
                </c:pt>
                <c:pt idx="33">
                  <c:v>-2.4290350003866479E-2</c:v>
                </c:pt>
                <c:pt idx="34">
                  <c:v>-1.4290350009105168E-2</c:v>
                </c:pt>
                <c:pt idx="35">
                  <c:v>-3.9088000004994683E-2</c:v>
                </c:pt>
                <c:pt idx="36">
                  <c:v>-5.1739400005317293E-2</c:v>
                </c:pt>
                <c:pt idx="37">
                  <c:v>-4.7285450003982987E-2</c:v>
                </c:pt>
                <c:pt idx="38">
                  <c:v>-7.2833300007914659E-2</c:v>
                </c:pt>
                <c:pt idx="39">
                  <c:v>-3.5173400006897282E-2</c:v>
                </c:pt>
                <c:pt idx="40">
                  <c:v>-3.5173400006897282E-2</c:v>
                </c:pt>
                <c:pt idx="41">
                  <c:v>-3.5008425009436905E-2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781-4F43-B552-AA4D75D02560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2'!$F$21:$F$317</c:f>
              <c:numCache>
                <c:formatCode>General</c:formatCode>
                <c:ptCount val="297"/>
                <c:pt idx="0">
                  <c:v>-33203</c:v>
                </c:pt>
                <c:pt idx="1">
                  <c:v>-33203</c:v>
                </c:pt>
                <c:pt idx="2">
                  <c:v>-31674</c:v>
                </c:pt>
                <c:pt idx="3">
                  <c:v>-30651</c:v>
                </c:pt>
                <c:pt idx="4">
                  <c:v>-27797</c:v>
                </c:pt>
                <c:pt idx="5">
                  <c:v>-27763</c:v>
                </c:pt>
                <c:pt idx="6">
                  <c:v>-27030</c:v>
                </c:pt>
                <c:pt idx="7">
                  <c:v>-26902</c:v>
                </c:pt>
                <c:pt idx="8">
                  <c:v>-26829</c:v>
                </c:pt>
                <c:pt idx="9">
                  <c:v>-26816</c:v>
                </c:pt>
                <c:pt idx="10">
                  <c:v>-26808</c:v>
                </c:pt>
                <c:pt idx="11">
                  <c:v>-26792.5</c:v>
                </c:pt>
                <c:pt idx="12">
                  <c:v>-26727.5</c:v>
                </c:pt>
                <c:pt idx="13">
                  <c:v>-26691</c:v>
                </c:pt>
                <c:pt idx="14">
                  <c:v>-26689</c:v>
                </c:pt>
                <c:pt idx="15">
                  <c:v>-26683.5</c:v>
                </c:pt>
                <c:pt idx="16">
                  <c:v>-26683</c:v>
                </c:pt>
                <c:pt idx="17">
                  <c:v>-26652</c:v>
                </c:pt>
                <c:pt idx="18">
                  <c:v>-26616</c:v>
                </c:pt>
                <c:pt idx="19">
                  <c:v>-26615.5</c:v>
                </c:pt>
                <c:pt idx="20">
                  <c:v>-26597</c:v>
                </c:pt>
                <c:pt idx="21">
                  <c:v>-26587</c:v>
                </c:pt>
                <c:pt idx="22">
                  <c:v>-26511.5</c:v>
                </c:pt>
                <c:pt idx="23">
                  <c:v>-26508.5</c:v>
                </c:pt>
                <c:pt idx="24">
                  <c:v>-25908</c:v>
                </c:pt>
                <c:pt idx="25">
                  <c:v>-24948</c:v>
                </c:pt>
                <c:pt idx="26">
                  <c:v>-24896</c:v>
                </c:pt>
                <c:pt idx="27">
                  <c:v>-24654</c:v>
                </c:pt>
                <c:pt idx="28">
                  <c:v>-23910</c:v>
                </c:pt>
                <c:pt idx="29">
                  <c:v>-23673</c:v>
                </c:pt>
                <c:pt idx="30">
                  <c:v>-20811</c:v>
                </c:pt>
                <c:pt idx="31">
                  <c:v>-20187</c:v>
                </c:pt>
                <c:pt idx="32">
                  <c:v>-20187</c:v>
                </c:pt>
                <c:pt idx="33">
                  <c:v>-19809</c:v>
                </c:pt>
                <c:pt idx="34">
                  <c:v>-19809</c:v>
                </c:pt>
                <c:pt idx="35">
                  <c:v>-19120</c:v>
                </c:pt>
                <c:pt idx="36">
                  <c:v>-18956</c:v>
                </c:pt>
                <c:pt idx="37">
                  <c:v>-18883</c:v>
                </c:pt>
                <c:pt idx="38">
                  <c:v>-18742</c:v>
                </c:pt>
                <c:pt idx="39">
                  <c:v>-18116</c:v>
                </c:pt>
                <c:pt idx="40">
                  <c:v>-18116</c:v>
                </c:pt>
                <c:pt idx="41">
                  <c:v>-17959.5</c:v>
                </c:pt>
                <c:pt idx="42">
                  <c:v>-15027</c:v>
                </c:pt>
                <c:pt idx="43">
                  <c:v>-14643</c:v>
                </c:pt>
                <c:pt idx="44">
                  <c:v>-11570</c:v>
                </c:pt>
                <c:pt idx="45">
                  <c:v>-8695</c:v>
                </c:pt>
                <c:pt idx="46">
                  <c:v>-5846</c:v>
                </c:pt>
                <c:pt idx="47">
                  <c:v>-4946</c:v>
                </c:pt>
                <c:pt idx="48">
                  <c:v>-4795</c:v>
                </c:pt>
                <c:pt idx="49">
                  <c:v>-3723</c:v>
                </c:pt>
                <c:pt idx="50">
                  <c:v>-3642</c:v>
                </c:pt>
                <c:pt idx="51">
                  <c:v>-3637</c:v>
                </c:pt>
                <c:pt idx="52">
                  <c:v>-1928</c:v>
                </c:pt>
                <c:pt idx="53">
                  <c:v>-1766</c:v>
                </c:pt>
                <c:pt idx="54">
                  <c:v>-1753</c:v>
                </c:pt>
                <c:pt idx="55">
                  <c:v>-1708.5</c:v>
                </c:pt>
                <c:pt idx="56">
                  <c:v>-1683</c:v>
                </c:pt>
                <c:pt idx="57">
                  <c:v>-1233.5</c:v>
                </c:pt>
                <c:pt idx="58">
                  <c:v>-1142.5</c:v>
                </c:pt>
                <c:pt idx="59">
                  <c:v>-1108.5</c:v>
                </c:pt>
                <c:pt idx="60">
                  <c:v>-1080</c:v>
                </c:pt>
                <c:pt idx="61">
                  <c:v>-1074.5</c:v>
                </c:pt>
                <c:pt idx="62">
                  <c:v>-312.5</c:v>
                </c:pt>
                <c:pt idx="63">
                  <c:v>-304.5</c:v>
                </c:pt>
                <c:pt idx="64">
                  <c:v>-297</c:v>
                </c:pt>
                <c:pt idx="65">
                  <c:v>0</c:v>
                </c:pt>
                <c:pt idx="66">
                  <c:v>0</c:v>
                </c:pt>
                <c:pt idx="67">
                  <c:v>2.5</c:v>
                </c:pt>
                <c:pt idx="68">
                  <c:v>2.5</c:v>
                </c:pt>
                <c:pt idx="69">
                  <c:v>3</c:v>
                </c:pt>
                <c:pt idx="70">
                  <c:v>3</c:v>
                </c:pt>
                <c:pt idx="71">
                  <c:v>60</c:v>
                </c:pt>
                <c:pt idx="72">
                  <c:v>60</c:v>
                </c:pt>
                <c:pt idx="73">
                  <c:v>60.5</c:v>
                </c:pt>
                <c:pt idx="74">
                  <c:v>60.5</c:v>
                </c:pt>
                <c:pt idx="75">
                  <c:v>115</c:v>
                </c:pt>
                <c:pt idx="76">
                  <c:v>603</c:v>
                </c:pt>
                <c:pt idx="77">
                  <c:v>603</c:v>
                </c:pt>
                <c:pt idx="78">
                  <c:v>762</c:v>
                </c:pt>
                <c:pt idx="79">
                  <c:v>762</c:v>
                </c:pt>
                <c:pt idx="80">
                  <c:v>1740</c:v>
                </c:pt>
                <c:pt idx="81">
                  <c:v>1740</c:v>
                </c:pt>
                <c:pt idx="82">
                  <c:v>1769</c:v>
                </c:pt>
                <c:pt idx="83">
                  <c:v>2009</c:v>
                </c:pt>
                <c:pt idx="84">
                  <c:v>2009</c:v>
                </c:pt>
                <c:pt idx="85">
                  <c:v>2700.5</c:v>
                </c:pt>
                <c:pt idx="86">
                  <c:v>4844</c:v>
                </c:pt>
                <c:pt idx="87">
                  <c:v>4846.5</c:v>
                </c:pt>
                <c:pt idx="88">
                  <c:v>4846.5</c:v>
                </c:pt>
                <c:pt idx="89">
                  <c:v>5523</c:v>
                </c:pt>
                <c:pt idx="90">
                  <c:v>5523.5</c:v>
                </c:pt>
                <c:pt idx="91">
                  <c:v>5734</c:v>
                </c:pt>
                <c:pt idx="92">
                  <c:v>5767.5</c:v>
                </c:pt>
                <c:pt idx="93">
                  <c:v>5767.5</c:v>
                </c:pt>
                <c:pt idx="94">
                  <c:v>5770</c:v>
                </c:pt>
                <c:pt idx="95">
                  <c:v>5770</c:v>
                </c:pt>
                <c:pt idx="96">
                  <c:v>6517</c:v>
                </c:pt>
                <c:pt idx="97">
                  <c:v>6683.5</c:v>
                </c:pt>
                <c:pt idx="98">
                  <c:v>6693.5</c:v>
                </c:pt>
                <c:pt idx="99">
                  <c:v>7225</c:v>
                </c:pt>
                <c:pt idx="100">
                  <c:v>7829</c:v>
                </c:pt>
                <c:pt idx="101">
                  <c:v>8338</c:v>
                </c:pt>
                <c:pt idx="102">
                  <c:v>8579</c:v>
                </c:pt>
                <c:pt idx="103">
                  <c:v>8609</c:v>
                </c:pt>
                <c:pt idx="104">
                  <c:v>8635</c:v>
                </c:pt>
                <c:pt idx="105">
                  <c:v>8635</c:v>
                </c:pt>
                <c:pt idx="106">
                  <c:v>8635</c:v>
                </c:pt>
                <c:pt idx="107">
                  <c:v>8763</c:v>
                </c:pt>
                <c:pt idx="108">
                  <c:v>9371</c:v>
                </c:pt>
                <c:pt idx="109">
                  <c:v>9702</c:v>
                </c:pt>
                <c:pt idx="110">
                  <c:v>10181</c:v>
                </c:pt>
                <c:pt idx="111">
                  <c:v>10181</c:v>
                </c:pt>
                <c:pt idx="112">
                  <c:v>10215</c:v>
                </c:pt>
                <c:pt idx="113">
                  <c:v>10294.5</c:v>
                </c:pt>
                <c:pt idx="114">
                  <c:v>10295</c:v>
                </c:pt>
                <c:pt idx="115">
                  <c:v>10303.5</c:v>
                </c:pt>
                <c:pt idx="116">
                  <c:v>10375.5</c:v>
                </c:pt>
                <c:pt idx="117">
                  <c:v>10393.5</c:v>
                </c:pt>
                <c:pt idx="118">
                  <c:v>10400.5</c:v>
                </c:pt>
                <c:pt idx="119">
                  <c:v>10401</c:v>
                </c:pt>
                <c:pt idx="120">
                  <c:v>10478.5</c:v>
                </c:pt>
                <c:pt idx="121">
                  <c:v>10479</c:v>
                </c:pt>
                <c:pt idx="122">
                  <c:v>10509</c:v>
                </c:pt>
                <c:pt idx="123">
                  <c:v>10509</c:v>
                </c:pt>
                <c:pt idx="124">
                  <c:v>11208</c:v>
                </c:pt>
                <c:pt idx="125">
                  <c:v>11221</c:v>
                </c:pt>
                <c:pt idx="126">
                  <c:v>11260</c:v>
                </c:pt>
                <c:pt idx="127">
                  <c:v>11278</c:v>
                </c:pt>
                <c:pt idx="128">
                  <c:v>11286.5</c:v>
                </c:pt>
                <c:pt idx="129">
                  <c:v>11322.5</c:v>
                </c:pt>
                <c:pt idx="130">
                  <c:v>11323</c:v>
                </c:pt>
                <c:pt idx="131">
                  <c:v>11343.5</c:v>
                </c:pt>
                <c:pt idx="132">
                  <c:v>11343.5</c:v>
                </c:pt>
                <c:pt idx="133">
                  <c:v>11344</c:v>
                </c:pt>
                <c:pt idx="134">
                  <c:v>11344</c:v>
                </c:pt>
                <c:pt idx="135">
                  <c:v>11407</c:v>
                </c:pt>
                <c:pt idx="136">
                  <c:v>11407</c:v>
                </c:pt>
                <c:pt idx="137">
                  <c:v>11427</c:v>
                </c:pt>
                <c:pt idx="138">
                  <c:v>11533</c:v>
                </c:pt>
                <c:pt idx="139">
                  <c:v>12301</c:v>
                </c:pt>
                <c:pt idx="140">
                  <c:v>12303</c:v>
                </c:pt>
                <c:pt idx="141">
                  <c:v>12303</c:v>
                </c:pt>
                <c:pt idx="142">
                  <c:v>12376</c:v>
                </c:pt>
                <c:pt idx="143">
                  <c:v>13122</c:v>
                </c:pt>
                <c:pt idx="144">
                  <c:v>13169.5</c:v>
                </c:pt>
                <c:pt idx="145">
                  <c:v>13169.5</c:v>
                </c:pt>
                <c:pt idx="146">
                  <c:v>13258</c:v>
                </c:pt>
                <c:pt idx="147">
                  <c:v>13265</c:v>
                </c:pt>
                <c:pt idx="148">
                  <c:v>13273</c:v>
                </c:pt>
                <c:pt idx="149">
                  <c:v>13284</c:v>
                </c:pt>
                <c:pt idx="150">
                  <c:v>13305</c:v>
                </c:pt>
                <c:pt idx="151">
                  <c:v>13316</c:v>
                </c:pt>
                <c:pt idx="152">
                  <c:v>13479</c:v>
                </c:pt>
                <c:pt idx="153">
                  <c:v>13526</c:v>
                </c:pt>
                <c:pt idx="154">
                  <c:v>13612</c:v>
                </c:pt>
                <c:pt idx="155">
                  <c:v>14041</c:v>
                </c:pt>
                <c:pt idx="156">
                  <c:v>14064.5</c:v>
                </c:pt>
                <c:pt idx="157">
                  <c:v>14090.5</c:v>
                </c:pt>
                <c:pt idx="158">
                  <c:v>14090.5</c:v>
                </c:pt>
                <c:pt idx="159">
                  <c:v>14093</c:v>
                </c:pt>
                <c:pt idx="160">
                  <c:v>14128</c:v>
                </c:pt>
                <c:pt idx="161">
                  <c:v>14130</c:v>
                </c:pt>
                <c:pt idx="162">
                  <c:v>14142</c:v>
                </c:pt>
                <c:pt idx="163">
                  <c:v>14212</c:v>
                </c:pt>
                <c:pt idx="164">
                  <c:v>14212.5</c:v>
                </c:pt>
                <c:pt idx="165">
                  <c:v>14231</c:v>
                </c:pt>
                <c:pt idx="166">
                  <c:v>14322</c:v>
                </c:pt>
                <c:pt idx="167">
                  <c:v>14327.5</c:v>
                </c:pt>
                <c:pt idx="168">
                  <c:v>14331.5</c:v>
                </c:pt>
                <c:pt idx="169">
                  <c:v>14368</c:v>
                </c:pt>
                <c:pt idx="170">
                  <c:v>14390</c:v>
                </c:pt>
                <c:pt idx="171">
                  <c:v>14427.5</c:v>
                </c:pt>
                <c:pt idx="172">
                  <c:v>14428</c:v>
                </c:pt>
                <c:pt idx="173">
                  <c:v>14433</c:v>
                </c:pt>
                <c:pt idx="174">
                  <c:v>14435.5</c:v>
                </c:pt>
                <c:pt idx="175">
                  <c:v>14437.5</c:v>
                </c:pt>
                <c:pt idx="176">
                  <c:v>14539</c:v>
                </c:pt>
                <c:pt idx="177">
                  <c:v>14568.5</c:v>
                </c:pt>
                <c:pt idx="178">
                  <c:v>15100</c:v>
                </c:pt>
                <c:pt idx="179">
                  <c:v>15176.5</c:v>
                </c:pt>
                <c:pt idx="180">
                  <c:v>15217</c:v>
                </c:pt>
                <c:pt idx="181">
                  <c:v>15337.5</c:v>
                </c:pt>
                <c:pt idx="182">
                  <c:v>15361</c:v>
                </c:pt>
                <c:pt idx="183">
                  <c:v>15426</c:v>
                </c:pt>
                <c:pt idx="184">
                  <c:v>16169</c:v>
                </c:pt>
                <c:pt idx="185">
                  <c:v>16223</c:v>
                </c:pt>
                <c:pt idx="186">
                  <c:v>16242.5</c:v>
                </c:pt>
                <c:pt idx="187">
                  <c:v>16253</c:v>
                </c:pt>
                <c:pt idx="188">
                  <c:v>16253.5</c:v>
                </c:pt>
                <c:pt idx="189">
                  <c:v>16254</c:v>
                </c:pt>
                <c:pt idx="190">
                  <c:v>16280</c:v>
                </c:pt>
                <c:pt idx="191">
                  <c:v>16281.5</c:v>
                </c:pt>
                <c:pt idx="192">
                  <c:v>16282</c:v>
                </c:pt>
                <c:pt idx="193">
                  <c:v>16358</c:v>
                </c:pt>
                <c:pt idx="194">
                  <c:v>16830</c:v>
                </c:pt>
                <c:pt idx="195">
                  <c:v>16865</c:v>
                </c:pt>
                <c:pt idx="196">
                  <c:v>16892.5</c:v>
                </c:pt>
                <c:pt idx="197">
                  <c:v>16942</c:v>
                </c:pt>
                <c:pt idx="198">
                  <c:v>17056</c:v>
                </c:pt>
                <c:pt idx="199">
                  <c:v>17061.5</c:v>
                </c:pt>
                <c:pt idx="200">
                  <c:v>17098.5</c:v>
                </c:pt>
                <c:pt idx="201">
                  <c:v>17099</c:v>
                </c:pt>
                <c:pt idx="202">
                  <c:v>17167</c:v>
                </c:pt>
                <c:pt idx="203">
                  <c:v>17247</c:v>
                </c:pt>
                <c:pt idx="204">
                  <c:v>17938.5</c:v>
                </c:pt>
                <c:pt idx="205">
                  <c:v>17958</c:v>
                </c:pt>
                <c:pt idx="206">
                  <c:v>18143.5</c:v>
                </c:pt>
                <c:pt idx="207">
                  <c:v>18781.5</c:v>
                </c:pt>
                <c:pt idx="208">
                  <c:v>18902.5</c:v>
                </c:pt>
                <c:pt idx="209">
                  <c:v>18909</c:v>
                </c:pt>
                <c:pt idx="210">
                  <c:v>18909.5</c:v>
                </c:pt>
                <c:pt idx="211">
                  <c:v>18994.5</c:v>
                </c:pt>
                <c:pt idx="212">
                  <c:v>19008.5</c:v>
                </c:pt>
                <c:pt idx="213">
                  <c:v>19026</c:v>
                </c:pt>
                <c:pt idx="214">
                  <c:v>19026.5</c:v>
                </c:pt>
                <c:pt idx="215">
                  <c:v>19778</c:v>
                </c:pt>
                <c:pt idx="216">
                  <c:v>19851</c:v>
                </c:pt>
                <c:pt idx="217">
                  <c:v>19882.5</c:v>
                </c:pt>
                <c:pt idx="218">
                  <c:v>19898.5</c:v>
                </c:pt>
                <c:pt idx="219">
                  <c:v>19898.5</c:v>
                </c:pt>
                <c:pt idx="220">
                  <c:v>19954</c:v>
                </c:pt>
                <c:pt idx="221">
                  <c:v>19957</c:v>
                </c:pt>
                <c:pt idx="222">
                  <c:v>19957.5</c:v>
                </c:pt>
                <c:pt idx="223">
                  <c:v>20044.5</c:v>
                </c:pt>
                <c:pt idx="224">
                  <c:v>20044.5</c:v>
                </c:pt>
                <c:pt idx="225">
                  <c:v>20078.5</c:v>
                </c:pt>
                <c:pt idx="226">
                  <c:v>20666</c:v>
                </c:pt>
                <c:pt idx="227">
                  <c:v>20673</c:v>
                </c:pt>
                <c:pt idx="228">
                  <c:v>20675.5</c:v>
                </c:pt>
                <c:pt idx="229">
                  <c:v>20738</c:v>
                </c:pt>
                <c:pt idx="230">
                  <c:v>20738</c:v>
                </c:pt>
                <c:pt idx="231">
                  <c:v>20771</c:v>
                </c:pt>
                <c:pt idx="232">
                  <c:v>20771.5</c:v>
                </c:pt>
                <c:pt idx="233">
                  <c:v>20826.5</c:v>
                </c:pt>
                <c:pt idx="234">
                  <c:v>20845.5</c:v>
                </c:pt>
                <c:pt idx="235">
                  <c:v>20908</c:v>
                </c:pt>
                <c:pt idx="236">
                  <c:v>21064.5</c:v>
                </c:pt>
                <c:pt idx="237">
                  <c:v>21785</c:v>
                </c:pt>
                <c:pt idx="238">
                  <c:v>21785</c:v>
                </c:pt>
                <c:pt idx="239">
                  <c:v>21785.5</c:v>
                </c:pt>
                <c:pt idx="240">
                  <c:v>21785.5</c:v>
                </c:pt>
                <c:pt idx="241">
                  <c:v>21794.5</c:v>
                </c:pt>
                <c:pt idx="242">
                  <c:v>21800</c:v>
                </c:pt>
                <c:pt idx="243">
                  <c:v>21821</c:v>
                </c:pt>
                <c:pt idx="244">
                  <c:v>21824</c:v>
                </c:pt>
                <c:pt idx="245">
                  <c:v>21824</c:v>
                </c:pt>
                <c:pt idx="246">
                  <c:v>21854</c:v>
                </c:pt>
                <c:pt idx="247">
                  <c:v>21854.5</c:v>
                </c:pt>
                <c:pt idx="248">
                  <c:v>21866</c:v>
                </c:pt>
                <c:pt idx="249">
                  <c:v>21866</c:v>
                </c:pt>
                <c:pt idx="250">
                  <c:v>21885.5</c:v>
                </c:pt>
                <c:pt idx="251">
                  <c:v>21886</c:v>
                </c:pt>
                <c:pt idx="252">
                  <c:v>21888</c:v>
                </c:pt>
                <c:pt idx="253">
                  <c:v>21888.5</c:v>
                </c:pt>
                <c:pt idx="254">
                  <c:v>21910</c:v>
                </c:pt>
                <c:pt idx="255">
                  <c:v>21910</c:v>
                </c:pt>
                <c:pt idx="256">
                  <c:v>22601</c:v>
                </c:pt>
                <c:pt idx="257">
                  <c:v>22632</c:v>
                </c:pt>
                <c:pt idx="258">
                  <c:v>22638</c:v>
                </c:pt>
                <c:pt idx="259">
                  <c:v>22692</c:v>
                </c:pt>
                <c:pt idx="260">
                  <c:v>22721.5</c:v>
                </c:pt>
                <c:pt idx="261">
                  <c:v>22748.5</c:v>
                </c:pt>
                <c:pt idx="262">
                  <c:v>22767.5</c:v>
                </c:pt>
                <c:pt idx="263">
                  <c:v>22768</c:v>
                </c:pt>
                <c:pt idx="264">
                  <c:v>22787</c:v>
                </c:pt>
                <c:pt idx="265">
                  <c:v>22869</c:v>
                </c:pt>
                <c:pt idx="266">
                  <c:v>23547.5</c:v>
                </c:pt>
                <c:pt idx="267">
                  <c:v>23548</c:v>
                </c:pt>
                <c:pt idx="268">
                  <c:v>23588</c:v>
                </c:pt>
                <c:pt idx="269">
                  <c:v>23721</c:v>
                </c:pt>
                <c:pt idx="270">
                  <c:v>23835</c:v>
                </c:pt>
                <c:pt idx="271">
                  <c:v>23868.5</c:v>
                </c:pt>
                <c:pt idx="272">
                  <c:v>24514</c:v>
                </c:pt>
                <c:pt idx="273">
                  <c:v>24514</c:v>
                </c:pt>
                <c:pt idx="274">
                  <c:v>24595</c:v>
                </c:pt>
                <c:pt idx="275">
                  <c:v>24600</c:v>
                </c:pt>
                <c:pt idx="276">
                  <c:v>24722</c:v>
                </c:pt>
                <c:pt idx="277">
                  <c:v>24779</c:v>
                </c:pt>
                <c:pt idx="278">
                  <c:v>24779</c:v>
                </c:pt>
                <c:pt idx="279">
                  <c:v>24855</c:v>
                </c:pt>
                <c:pt idx="280">
                  <c:v>25418.5</c:v>
                </c:pt>
                <c:pt idx="281">
                  <c:v>25418.5</c:v>
                </c:pt>
                <c:pt idx="282">
                  <c:v>25602</c:v>
                </c:pt>
                <c:pt idx="283">
                  <c:v>25609.5</c:v>
                </c:pt>
                <c:pt idx="284">
                  <c:v>25614.5</c:v>
                </c:pt>
                <c:pt idx="285">
                  <c:v>25615</c:v>
                </c:pt>
                <c:pt idx="286">
                  <c:v>25645</c:v>
                </c:pt>
                <c:pt idx="287">
                  <c:v>25645</c:v>
                </c:pt>
                <c:pt idx="288">
                  <c:v>25661</c:v>
                </c:pt>
                <c:pt idx="289">
                  <c:v>25661</c:v>
                </c:pt>
                <c:pt idx="290">
                  <c:v>25742</c:v>
                </c:pt>
                <c:pt idx="291">
                  <c:v>25797</c:v>
                </c:pt>
                <c:pt idx="292">
                  <c:v>25877</c:v>
                </c:pt>
                <c:pt idx="293">
                  <c:v>25877</c:v>
                </c:pt>
                <c:pt idx="294">
                  <c:v>26395</c:v>
                </c:pt>
                <c:pt idx="295">
                  <c:v>26536</c:v>
                </c:pt>
                <c:pt idx="296">
                  <c:v>26551.5</c:v>
                </c:pt>
              </c:numCache>
            </c:numRef>
          </c:xVal>
          <c:yVal>
            <c:numRef>
              <c:f>'Active 2'!$I$21:$I$317</c:f>
              <c:numCache>
                <c:formatCode>General</c:formatCode>
                <c:ptCount val="297"/>
                <c:pt idx="42">
                  <c:v>-4.821105000883108E-2</c:v>
                </c:pt>
                <c:pt idx="43">
                  <c:v>-2.0809450004890095E-2</c:v>
                </c:pt>
                <c:pt idx="44">
                  <c:v>-2.3905500005639624E-2</c:v>
                </c:pt>
                <c:pt idx="45">
                  <c:v>-3.1849250000959728E-2</c:v>
                </c:pt>
                <c:pt idx="46">
                  <c:v>-2.4762900007772259E-2</c:v>
                </c:pt>
                <c:pt idx="47">
                  <c:v>-2.7727900007448625E-2</c:v>
                </c:pt>
                <c:pt idx="48">
                  <c:v>-1.1364250007318333E-2</c:v>
                </c:pt>
                <c:pt idx="49">
                  <c:v>-8.4514500049408525E-3</c:v>
                </c:pt>
                <c:pt idx="50">
                  <c:v>5.3169999591773376E-4</c:v>
                </c:pt>
                <c:pt idx="51">
                  <c:v>-1.5012550000392366E-2</c:v>
                </c:pt>
                <c:pt idx="52">
                  <c:v>3.1627999996999279E-3</c:v>
                </c:pt>
                <c:pt idx="57">
                  <c:v>-1.4833524997811764E-2</c:v>
                </c:pt>
                <c:pt idx="58">
                  <c:v>7.0611249975627288E-3</c:v>
                </c:pt>
                <c:pt idx="59">
                  <c:v>-2.4397750021307729E-3</c:v>
                </c:pt>
                <c:pt idx="60">
                  <c:v>-1.074200000584824E-2</c:v>
                </c:pt>
                <c:pt idx="62">
                  <c:v>7.7156249972176738E-3</c:v>
                </c:pt>
                <c:pt idx="63">
                  <c:v>-2.0755175006343052E-2</c:v>
                </c:pt>
                <c:pt idx="64">
                  <c:v>-6.5715500022633933E-3</c:v>
                </c:pt>
                <c:pt idx="80">
                  <c:v>6.3010000012582168E-3</c:v>
                </c:pt>
                <c:pt idx="81">
                  <c:v>6.601000000955537E-3</c:v>
                </c:pt>
                <c:pt idx="82">
                  <c:v>1.4344349998282269E-2</c:v>
                </c:pt>
                <c:pt idx="83">
                  <c:v>6.5203499907511286E-3</c:v>
                </c:pt>
                <c:pt idx="84">
                  <c:v>8.4203499936847948E-3</c:v>
                </c:pt>
                <c:pt idx="87">
                  <c:v>7.3584749989095144E-3</c:v>
                </c:pt>
                <c:pt idx="88">
                  <c:v>4.5358474992099218E-2</c:v>
                </c:pt>
                <c:pt idx="98">
                  <c:v>2.4912524997489527E-2</c:v>
                </c:pt>
                <c:pt idx="101">
                  <c:v>3.7508699999307282E-2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781-4F43-B552-AA4D75D02560}"/>
            </c:ext>
          </c:extLst>
        </c:ser>
        <c:ser>
          <c:idx val="2"/>
          <c:order val="2"/>
          <c:tx>
            <c:strRef>
              <c:f>'Active 2'!$J$20:$J$20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xVal>
            <c:numRef>
              <c:f>'Active 2'!$F$21:$F$317</c:f>
              <c:numCache>
                <c:formatCode>General</c:formatCode>
                <c:ptCount val="297"/>
                <c:pt idx="0">
                  <c:v>-33203</c:v>
                </c:pt>
                <c:pt idx="1">
                  <c:v>-33203</c:v>
                </c:pt>
                <c:pt idx="2">
                  <c:v>-31674</c:v>
                </c:pt>
                <c:pt idx="3">
                  <c:v>-30651</c:v>
                </c:pt>
                <c:pt idx="4">
                  <c:v>-27797</c:v>
                </c:pt>
                <c:pt idx="5">
                  <c:v>-27763</c:v>
                </c:pt>
                <c:pt idx="6">
                  <c:v>-27030</c:v>
                </c:pt>
                <c:pt idx="7">
                  <c:v>-26902</c:v>
                </c:pt>
                <c:pt idx="8">
                  <c:v>-26829</c:v>
                </c:pt>
                <c:pt idx="9">
                  <c:v>-26816</c:v>
                </c:pt>
                <c:pt idx="10">
                  <c:v>-26808</c:v>
                </c:pt>
                <c:pt idx="11">
                  <c:v>-26792.5</c:v>
                </c:pt>
                <c:pt idx="12">
                  <c:v>-26727.5</c:v>
                </c:pt>
                <c:pt idx="13">
                  <c:v>-26691</c:v>
                </c:pt>
                <c:pt idx="14">
                  <c:v>-26689</c:v>
                </c:pt>
                <c:pt idx="15">
                  <c:v>-26683.5</c:v>
                </c:pt>
                <c:pt idx="16">
                  <c:v>-26683</c:v>
                </c:pt>
                <c:pt idx="17">
                  <c:v>-26652</c:v>
                </c:pt>
                <c:pt idx="18">
                  <c:v>-26616</c:v>
                </c:pt>
                <c:pt idx="19">
                  <c:v>-26615.5</c:v>
                </c:pt>
                <c:pt idx="20">
                  <c:v>-26597</c:v>
                </c:pt>
                <c:pt idx="21">
                  <c:v>-26587</c:v>
                </c:pt>
                <c:pt idx="22">
                  <c:v>-26511.5</c:v>
                </c:pt>
                <c:pt idx="23">
                  <c:v>-26508.5</c:v>
                </c:pt>
                <c:pt idx="24">
                  <c:v>-25908</c:v>
                </c:pt>
                <c:pt idx="25">
                  <c:v>-24948</c:v>
                </c:pt>
                <c:pt idx="26">
                  <c:v>-24896</c:v>
                </c:pt>
                <c:pt idx="27">
                  <c:v>-24654</c:v>
                </c:pt>
                <c:pt idx="28">
                  <c:v>-23910</c:v>
                </c:pt>
                <c:pt idx="29">
                  <c:v>-23673</c:v>
                </c:pt>
                <c:pt idx="30">
                  <c:v>-20811</c:v>
                </c:pt>
                <c:pt idx="31">
                  <c:v>-20187</c:v>
                </c:pt>
                <c:pt idx="32">
                  <c:v>-20187</c:v>
                </c:pt>
                <c:pt idx="33">
                  <c:v>-19809</c:v>
                </c:pt>
                <c:pt idx="34">
                  <c:v>-19809</c:v>
                </c:pt>
                <c:pt idx="35">
                  <c:v>-19120</c:v>
                </c:pt>
                <c:pt idx="36">
                  <c:v>-18956</c:v>
                </c:pt>
                <c:pt idx="37">
                  <c:v>-18883</c:v>
                </c:pt>
                <c:pt idx="38">
                  <c:v>-18742</c:v>
                </c:pt>
                <c:pt idx="39">
                  <c:v>-18116</c:v>
                </c:pt>
                <c:pt idx="40">
                  <c:v>-18116</c:v>
                </c:pt>
                <c:pt idx="41">
                  <c:v>-17959.5</c:v>
                </c:pt>
                <c:pt idx="42">
                  <c:v>-15027</c:v>
                </c:pt>
                <c:pt idx="43">
                  <c:v>-14643</c:v>
                </c:pt>
                <c:pt idx="44">
                  <c:v>-11570</c:v>
                </c:pt>
                <c:pt idx="45">
                  <c:v>-8695</c:v>
                </c:pt>
                <c:pt idx="46">
                  <c:v>-5846</c:v>
                </c:pt>
                <c:pt idx="47">
                  <c:v>-4946</c:v>
                </c:pt>
                <c:pt idx="48">
                  <c:v>-4795</c:v>
                </c:pt>
                <c:pt idx="49">
                  <c:v>-3723</c:v>
                </c:pt>
                <c:pt idx="50">
                  <c:v>-3642</c:v>
                </c:pt>
                <c:pt idx="51">
                  <c:v>-3637</c:v>
                </c:pt>
                <c:pt idx="52">
                  <c:v>-1928</c:v>
                </c:pt>
                <c:pt idx="53">
                  <c:v>-1766</c:v>
                </c:pt>
                <c:pt idx="54">
                  <c:v>-1753</c:v>
                </c:pt>
                <c:pt idx="55">
                  <c:v>-1708.5</c:v>
                </c:pt>
                <c:pt idx="56">
                  <c:v>-1683</c:v>
                </c:pt>
                <c:pt idx="57">
                  <c:v>-1233.5</c:v>
                </c:pt>
                <c:pt idx="58">
                  <c:v>-1142.5</c:v>
                </c:pt>
                <c:pt idx="59">
                  <c:v>-1108.5</c:v>
                </c:pt>
                <c:pt idx="60">
                  <c:v>-1080</c:v>
                </c:pt>
                <c:pt idx="61">
                  <c:v>-1074.5</c:v>
                </c:pt>
                <c:pt idx="62">
                  <c:v>-312.5</c:v>
                </c:pt>
                <c:pt idx="63">
                  <c:v>-304.5</c:v>
                </c:pt>
                <c:pt idx="64">
                  <c:v>-297</c:v>
                </c:pt>
                <c:pt idx="65">
                  <c:v>0</c:v>
                </c:pt>
                <c:pt idx="66">
                  <c:v>0</c:v>
                </c:pt>
                <c:pt idx="67">
                  <c:v>2.5</c:v>
                </c:pt>
                <c:pt idx="68">
                  <c:v>2.5</c:v>
                </c:pt>
                <c:pt idx="69">
                  <c:v>3</c:v>
                </c:pt>
                <c:pt idx="70">
                  <c:v>3</c:v>
                </c:pt>
                <c:pt idx="71">
                  <c:v>60</c:v>
                </c:pt>
                <c:pt idx="72">
                  <c:v>60</c:v>
                </c:pt>
                <c:pt idx="73">
                  <c:v>60.5</c:v>
                </c:pt>
                <c:pt idx="74">
                  <c:v>60.5</c:v>
                </c:pt>
                <c:pt idx="75">
                  <c:v>115</c:v>
                </c:pt>
                <c:pt idx="76">
                  <c:v>603</c:v>
                </c:pt>
                <c:pt idx="77">
                  <c:v>603</c:v>
                </c:pt>
                <c:pt idx="78">
                  <c:v>762</c:v>
                </c:pt>
                <c:pt idx="79">
                  <c:v>762</c:v>
                </c:pt>
                <c:pt idx="80">
                  <c:v>1740</c:v>
                </c:pt>
                <c:pt idx="81">
                  <c:v>1740</c:v>
                </c:pt>
                <c:pt idx="82">
                  <c:v>1769</c:v>
                </c:pt>
                <c:pt idx="83">
                  <c:v>2009</c:v>
                </c:pt>
                <c:pt idx="84">
                  <c:v>2009</c:v>
                </c:pt>
                <c:pt idx="85">
                  <c:v>2700.5</c:v>
                </c:pt>
                <c:pt idx="86">
                  <c:v>4844</c:v>
                </c:pt>
                <c:pt idx="87">
                  <c:v>4846.5</c:v>
                </c:pt>
                <c:pt idx="88">
                  <c:v>4846.5</c:v>
                </c:pt>
                <c:pt idx="89">
                  <c:v>5523</c:v>
                </c:pt>
                <c:pt idx="90">
                  <c:v>5523.5</c:v>
                </c:pt>
                <c:pt idx="91">
                  <c:v>5734</c:v>
                </c:pt>
                <c:pt idx="92">
                  <c:v>5767.5</c:v>
                </c:pt>
                <c:pt idx="93">
                  <c:v>5767.5</c:v>
                </c:pt>
                <c:pt idx="94">
                  <c:v>5770</c:v>
                </c:pt>
                <c:pt idx="95">
                  <c:v>5770</c:v>
                </c:pt>
                <c:pt idx="96">
                  <c:v>6517</c:v>
                </c:pt>
                <c:pt idx="97">
                  <c:v>6683.5</c:v>
                </c:pt>
                <c:pt idx="98">
                  <c:v>6693.5</c:v>
                </c:pt>
                <c:pt idx="99">
                  <c:v>7225</c:v>
                </c:pt>
                <c:pt idx="100">
                  <c:v>7829</c:v>
                </c:pt>
                <c:pt idx="101">
                  <c:v>8338</c:v>
                </c:pt>
                <c:pt idx="102">
                  <c:v>8579</c:v>
                </c:pt>
                <c:pt idx="103">
                  <c:v>8609</c:v>
                </c:pt>
                <c:pt idx="104">
                  <c:v>8635</c:v>
                </c:pt>
                <c:pt idx="105">
                  <c:v>8635</c:v>
                </c:pt>
                <c:pt idx="106">
                  <c:v>8635</c:v>
                </c:pt>
                <c:pt idx="107">
                  <c:v>8763</c:v>
                </c:pt>
                <c:pt idx="108">
                  <c:v>9371</c:v>
                </c:pt>
                <c:pt idx="109">
                  <c:v>9702</c:v>
                </c:pt>
                <c:pt idx="110">
                  <c:v>10181</c:v>
                </c:pt>
                <c:pt idx="111">
                  <c:v>10181</c:v>
                </c:pt>
                <c:pt idx="112">
                  <c:v>10215</c:v>
                </c:pt>
                <c:pt idx="113">
                  <c:v>10294.5</c:v>
                </c:pt>
                <c:pt idx="114">
                  <c:v>10295</c:v>
                </c:pt>
                <c:pt idx="115">
                  <c:v>10303.5</c:v>
                </c:pt>
                <c:pt idx="116">
                  <c:v>10375.5</c:v>
                </c:pt>
                <c:pt idx="117">
                  <c:v>10393.5</c:v>
                </c:pt>
                <c:pt idx="118">
                  <c:v>10400.5</c:v>
                </c:pt>
                <c:pt idx="119">
                  <c:v>10401</c:v>
                </c:pt>
                <c:pt idx="120">
                  <c:v>10478.5</c:v>
                </c:pt>
                <c:pt idx="121">
                  <c:v>10479</c:v>
                </c:pt>
                <c:pt idx="122">
                  <c:v>10509</c:v>
                </c:pt>
                <c:pt idx="123">
                  <c:v>10509</c:v>
                </c:pt>
                <c:pt idx="124">
                  <c:v>11208</c:v>
                </c:pt>
                <c:pt idx="125">
                  <c:v>11221</c:v>
                </c:pt>
                <c:pt idx="126">
                  <c:v>11260</c:v>
                </c:pt>
                <c:pt idx="127">
                  <c:v>11278</c:v>
                </c:pt>
                <c:pt idx="128">
                  <c:v>11286.5</c:v>
                </c:pt>
                <c:pt idx="129">
                  <c:v>11322.5</c:v>
                </c:pt>
                <c:pt idx="130">
                  <c:v>11323</c:v>
                </c:pt>
                <c:pt idx="131">
                  <c:v>11343.5</c:v>
                </c:pt>
                <c:pt idx="132">
                  <c:v>11343.5</c:v>
                </c:pt>
                <c:pt idx="133">
                  <c:v>11344</c:v>
                </c:pt>
                <c:pt idx="134">
                  <c:v>11344</c:v>
                </c:pt>
                <c:pt idx="135">
                  <c:v>11407</c:v>
                </c:pt>
                <c:pt idx="136">
                  <c:v>11407</c:v>
                </c:pt>
                <c:pt idx="137">
                  <c:v>11427</c:v>
                </c:pt>
                <c:pt idx="138">
                  <c:v>11533</c:v>
                </c:pt>
                <c:pt idx="139">
                  <c:v>12301</c:v>
                </c:pt>
                <c:pt idx="140">
                  <c:v>12303</c:v>
                </c:pt>
                <c:pt idx="141">
                  <c:v>12303</c:v>
                </c:pt>
                <c:pt idx="142">
                  <c:v>12376</c:v>
                </c:pt>
                <c:pt idx="143">
                  <c:v>13122</c:v>
                </c:pt>
                <c:pt idx="144">
                  <c:v>13169.5</c:v>
                </c:pt>
                <c:pt idx="145">
                  <c:v>13169.5</c:v>
                </c:pt>
                <c:pt idx="146">
                  <c:v>13258</c:v>
                </c:pt>
                <c:pt idx="147">
                  <c:v>13265</c:v>
                </c:pt>
                <c:pt idx="148">
                  <c:v>13273</c:v>
                </c:pt>
                <c:pt idx="149">
                  <c:v>13284</c:v>
                </c:pt>
                <c:pt idx="150">
                  <c:v>13305</c:v>
                </c:pt>
                <c:pt idx="151">
                  <c:v>13316</c:v>
                </c:pt>
                <c:pt idx="152">
                  <c:v>13479</c:v>
                </c:pt>
                <c:pt idx="153">
                  <c:v>13526</c:v>
                </c:pt>
                <c:pt idx="154">
                  <c:v>13612</c:v>
                </c:pt>
                <c:pt idx="155">
                  <c:v>14041</c:v>
                </c:pt>
                <c:pt idx="156">
                  <c:v>14064.5</c:v>
                </c:pt>
                <c:pt idx="157">
                  <c:v>14090.5</c:v>
                </c:pt>
                <c:pt idx="158">
                  <c:v>14090.5</c:v>
                </c:pt>
                <c:pt idx="159">
                  <c:v>14093</c:v>
                </c:pt>
                <c:pt idx="160">
                  <c:v>14128</c:v>
                </c:pt>
                <c:pt idx="161">
                  <c:v>14130</c:v>
                </c:pt>
                <c:pt idx="162">
                  <c:v>14142</c:v>
                </c:pt>
                <c:pt idx="163">
                  <c:v>14212</c:v>
                </c:pt>
                <c:pt idx="164">
                  <c:v>14212.5</c:v>
                </c:pt>
                <c:pt idx="165">
                  <c:v>14231</c:v>
                </c:pt>
                <c:pt idx="166">
                  <c:v>14322</c:v>
                </c:pt>
                <c:pt idx="167">
                  <c:v>14327.5</c:v>
                </c:pt>
                <c:pt idx="168">
                  <c:v>14331.5</c:v>
                </c:pt>
                <c:pt idx="169">
                  <c:v>14368</c:v>
                </c:pt>
                <c:pt idx="170">
                  <c:v>14390</c:v>
                </c:pt>
                <c:pt idx="171">
                  <c:v>14427.5</c:v>
                </c:pt>
                <c:pt idx="172">
                  <c:v>14428</c:v>
                </c:pt>
                <c:pt idx="173">
                  <c:v>14433</c:v>
                </c:pt>
                <c:pt idx="174">
                  <c:v>14435.5</c:v>
                </c:pt>
                <c:pt idx="175">
                  <c:v>14437.5</c:v>
                </c:pt>
                <c:pt idx="176">
                  <c:v>14539</c:v>
                </c:pt>
                <c:pt idx="177">
                  <c:v>14568.5</c:v>
                </c:pt>
                <c:pt idx="178">
                  <c:v>15100</c:v>
                </c:pt>
                <c:pt idx="179">
                  <c:v>15176.5</c:v>
                </c:pt>
                <c:pt idx="180">
                  <c:v>15217</c:v>
                </c:pt>
                <c:pt idx="181">
                  <c:v>15337.5</c:v>
                </c:pt>
                <c:pt idx="182">
                  <c:v>15361</c:v>
                </c:pt>
                <c:pt idx="183">
                  <c:v>15426</c:v>
                </c:pt>
                <c:pt idx="184">
                  <c:v>16169</c:v>
                </c:pt>
                <c:pt idx="185">
                  <c:v>16223</c:v>
                </c:pt>
                <c:pt idx="186">
                  <c:v>16242.5</c:v>
                </c:pt>
                <c:pt idx="187">
                  <c:v>16253</c:v>
                </c:pt>
                <c:pt idx="188">
                  <c:v>16253.5</c:v>
                </c:pt>
                <c:pt idx="189">
                  <c:v>16254</c:v>
                </c:pt>
                <c:pt idx="190">
                  <c:v>16280</c:v>
                </c:pt>
                <c:pt idx="191">
                  <c:v>16281.5</c:v>
                </c:pt>
                <c:pt idx="192">
                  <c:v>16282</c:v>
                </c:pt>
                <c:pt idx="193">
                  <c:v>16358</c:v>
                </c:pt>
                <c:pt idx="194">
                  <c:v>16830</c:v>
                </c:pt>
                <c:pt idx="195">
                  <c:v>16865</c:v>
                </c:pt>
                <c:pt idx="196">
                  <c:v>16892.5</c:v>
                </c:pt>
                <c:pt idx="197">
                  <c:v>16942</c:v>
                </c:pt>
                <c:pt idx="198">
                  <c:v>17056</c:v>
                </c:pt>
                <c:pt idx="199">
                  <c:v>17061.5</c:v>
                </c:pt>
                <c:pt idx="200">
                  <c:v>17098.5</c:v>
                </c:pt>
                <c:pt idx="201">
                  <c:v>17099</c:v>
                </c:pt>
                <c:pt idx="202">
                  <c:v>17167</c:v>
                </c:pt>
                <c:pt idx="203">
                  <c:v>17247</c:v>
                </c:pt>
                <c:pt idx="204">
                  <c:v>17938.5</c:v>
                </c:pt>
                <c:pt idx="205">
                  <c:v>17958</c:v>
                </c:pt>
                <c:pt idx="206">
                  <c:v>18143.5</c:v>
                </c:pt>
                <c:pt idx="207">
                  <c:v>18781.5</c:v>
                </c:pt>
                <c:pt idx="208">
                  <c:v>18902.5</c:v>
                </c:pt>
                <c:pt idx="209">
                  <c:v>18909</c:v>
                </c:pt>
                <c:pt idx="210">
                  <c:v>18909.5</c:v>
                </c:pt>
                <c:pt idx="211">
                  <c:v>18994.5</c:v>
                </c:pt>
                <c:pt idx="212">
                  <c:v>19008.5</c:v>
                </c:pt>
                <c:pt idx="213">
                  <c:v>19026</c:v>
                </c:pt>
                <c:pt idx="214">
                  <c:v>19026.5</c:v>
                </c:pt>
                <c:pt idx="215">
                  <c:v>19778</c:v>
                </c:pt>
                <c:pt idx="216">
                  <c:v>19851</c:v>
                </c:pt>
                <c:pt idx="217">
                  <c:v>19882.5</c:v>
                </c:pt>
                <c:pt idx="218">
                  <c:v>19898.5</c:v>
                </c:pt>
                <c:pt idx="219">
                  <c:v>19898.5</c:v>
                </c:pt>
                <c:pt idx="220">
                  <c:v>19954</c:v>
                </c:pt>
                <c:pt idx="221">
                  <c:v>19957</c:v>
                </c:pt>
                <c:pt idx="222">
                  <c:v>19957.5</c:v>
                </c:pt>
                <c:pt idx="223">
                  <c:v>20044.5</c:v>
                </c:pt>
                <c:pt idx="224">
                  <c:v>20044.5</c:v>
                </c:pt>
                <c:pt idx="225">
                  <c:v>20078.5</c:v>
                </c:pt>
                <c:pt idx="226">
                  <c:v>20666</c:v>
                </c:pt>
                <c:pt idx="227">
                  <c:v>20673</c:v>
                </c:pt>
                <c:pt idx="228">
                  <c:v>20675.5</c:v>
                </c:pt>
                <c:pt idx="229">
                  <c:v>20738</c:v>
                </c:pt>
                <c:pt idx="230">
                  <c:v>20738</c:v>
                </c:pt>
                <c:pt idx="231">
                  <c:v>20771</c:v>
                </c:pt>
                <c:pt idx="232">
                  <c:v>20771.5</c:v>
                </c:pt>
                <c:pt idx="233">
                  <c:v>20826.5</c:v>
                </c:pt>
                <c:pt idx="234">
                  <c:v>20845.5</c:v>
                </c:pt>
                <c:pt idx="235">
                  <c:v>20908</c:v>
                </c:pt>
                <c:pt idx="236">
                  <c:v>21064.5</c:v>
                </c:pt>
                <c:pt idx="237">
                  <c:v>21785</c:v>
                </c:pt>
                <c:pt idx="238">
                  <c:v>21785</c:v>
                </c:pt>
                <c:pt idx="239">
                  <c:v>21785.5</c:v>
                </c:pt>
                <c:pt idx="240">
                  <c:v>21785.5</c:v>
                </c:pt>
                <c:pt idx="241">
                  <c:v>21794.5</c:v>
                </c:pt>
                <c:pt idx="242">
                  <c:v>21800</c:v>
                </c:pt>
                <c:pt idx="243">
                  <c:v>21821</c:v>
                </c:pt>
                <c:pt idx="244">
                  <c:v>21824</c:v>
                </c:pt>
                <c:pt idx="245">
                  <c:v>21824</c:v>
                </c:pt>
                <c:pt idx="246">
                  <c:v>21854</c:v>
                </c:pt>
                <c:pt idx="247">
                  <c:v>21854.5</c:v>
                </c:pt>
                <c:pt idx="248">
                  <c:v>21866</c:v>
                </c:pt>
                <c:pt idx="249">
                  <c:v>21866</c:v>
                </c:pt>
                <c:pt idx="250">
                  <c:v>21885.5</c:v>
                </c:pt>
                <c:pt idx="251">
                  <c:v>21886</c:v>
                </c:pt>
                <c:pt idx="252">
                  <c:v>21888</c:v>
                </c:pt>
                <c:pt idx="253">
                  <c:v>21888.5</c:v>
                </c:pt>
                <c:pt idx="254">
                  <c:v>21910</c:v>
                </c:pt>
                <c:pt idx="255">
                  <c:v>21910</c:v>
                </c:pt>
                <c:pt idx="256">
                  <c:v>22601</c:v>
                </c:pt>
                <c:pt idx="257">
                  <c:v>22632</c:v>
                </c:pt>
                <c:pt idx="258">
                  <c:v>22638</c:v>
                </c:pt>
                <c:pt idx="259">
                  <c:v>22692</c:v>
                </c:pt>
                <c:pt idx="260">
                  <c:v>22721.5</c:v>
                </c:pt>
                <c:pt idx="261">
                  <c:v>22748.5</c:v>
                </c:pt>
                <c:pt idx="262">
                  <c:v>22767.5</c:v>
                </c:pt>
                <c:pt idx="263">
                  <c:v>22768</c:v>
                </c:pt>
                <c:pt idx="264">
                  <c:v>22787</c:v>
                </c:pt>
                <c:pt idx="265">
                  <c:v>22869</c:v>
                </c:pt>
                <c:pt idx="266">
                  <c:v>23547.5</c:v>
                </c:pt>
                <c:pt idx="267">
                  <c:v>23548</c:v>
                </c:pt>
                <c:pt idx="268">
                  <c:v>23588</c:v>
                </c:pt>
                <c:pt idx="269">
                  <c:v>23721</c:v>
                </c:pt>
                <c:pt idx="270">
                  <c:v>23835</c:v>
                </c:pt>
                <c:pt idx="271">
                  <c:v>23868.5</c:v>
                </c:pt>
                <c:pt idx="272">
                  <c:v>24514</c:v>
                </c:pt>
                <c:pt idx="273">
                  <c:v>24514</c:v>
                </c:pt>
                <c:pt idx="274">
                  <c:v>24595</c:v>
                </c:pt>
                <c:pt idx="275">
                  <c:v>24600</c:v>
                </c:pt>
                <c:pt idx="276">
                  <c:v>24722</c:v>
                </c:pt>
                <c:pt idx="277">
                  <c:v>24779</c:v>
                </c:pt>
                <c:pt idx="278">
                  <c:v>24779</c:v>
                </c:pt>
                <c:pt idx="279">
                  <c:v>24855</c:v>
                </c:pt>
                <c:pt idx="280">
                  <c:v>25418.5</c:v>
                </c:pt>
                <c:pt idx="281">
                  <c:v>25418.5</c:v>
                </c:pt>
                <c:pt idx="282">
                  <c:v>25602</c:v>
                </c:pt>
                <c:pt idx="283">
                  <c:v>25609.5</c:v>
                </c:pt>
                <c:pt idx="284">
                  <c:v>25614.5</c:v>
                </c:pt>
                <c:pt idx="285">
                  <c:v>25615</c:v>
                </c:pt>
                <c:pt idx="286">
                  <c:v>25645</c:v>
                </c:pt>
                <c:pt idx="287">
                  <c:v>25645</c:v>
                </c:pt>
                <c:pt idx="288">
                  <c:v>25661</c:v>
                </c:pt>
                <c:pt idx="289">
                  <c:v>25661</c:v>
                </c:pt>
                <c:pt idx="290">
                  <c:v>25742</c:v>
                </c:pt>
                <c:pt idx="291">
                  <c:v>25797</c:v>
                </c:pt>
                <c:pt idx="292">
                  <c:v>25877</c:v>
                </c:pt>
                <c:pt idx="293">
                  <c:v>25877</c:v>
                </c:pt>
                <c:pt idx="294">
                  <c:v>26395</c:v>
                </c:pt>
                <c:pt idx="295">
                  <c:v>26536</c:v>
                </c:pt>
                <c:pt idx="296">
                  <c:v>26551.5</c:v>
                </c:pt>
              </c:numCache>
            </c:numRef>
          </c:xVal>
          <c:yVal>
            <c:numRef>
              <c:f>'Active 2'!$J$21:$J$317</c:f>
              <c:numCache>
                <c:formatCode>General</c:formatCode>
                <c:ptCount val="297"/>
                <c:pt idx="15">
                  <c:v>3.9897499664220959E-4</c:v>
                </c:pt>
                <c:pt idx="16">
                  <c:v>-1.3255450001452118E-2</c:v>
                </c:pt>
                <c:pt idx="17">
                  <c:v>-8.2980000297538936E-4</c:v>
                </c:pt>
                <c:pt idx="18">
                  <c:v>1.0051599994767457E-2</c:v>
                </c:pt>
                <c:pt idx="19">
                  <c:v>3.9717499021207914E-4</c:v>
                </c:pt>
                <c:pt idx="20">
                  <c:v>-1.3816550002957229E-2</c:v>
                </c:pt>
                <c:pt idx="21">
                  <c:v>4.0949499962152913E-3</c:v>
                </c:pt>
                <c:pt idx="22">
                  <c:v>8.2767749991035089E-3</c:v>
                </c:pt>
                <c:pt idx="65">
                  <c:v>-4.0000000444706529E-4</c:v>
                </c:pt>
                <c:pt idx="66">
                  <c:v>-2.0000000222353265E-4</c:v>
                </c:pt>
                <c:pt idx="67">
                  <c:v>5.2787500317208469E-4</c:v>
                </c:pt>
                <c:pt idx="68">
                  <c:v>1.2278750000405125E-3</c:v>
                </c:pt>
                <c:pt idx="69">
                  <c:v>3.7344999145716429E-4</c:v>
                </c:pt>
                <c:pt idx="70">
                  <c:v>4.7344999620690942E-4</c:v>
                </c:pt>
                <c:pt idx="71">
                  <c:v>-1.7310000039287843E-3</c:v>
                </c:pt>
                <c:pt idx="72">
                  <c:v>-1.5310000017052516E-3</c:v>
                </c:pt>
                <c:pt idx="73">
                  <c:v>1.7145749952760525E-3</c:v>
                </c:pt>
                <c:pt idx="74">
                  <c:v>3.0145749915391207E-3</c:v>
                </c:pt>
                <c:pt idx="75">
                  <c:v>3.8224999298108742E-4</c:v>
                </c:pt>
                <c:pt idx="76">
                  <c:v>2.0634499960578978E-3</c:v>
                </c:pt>
                <c:pt idx="77">
                  <c:v>2.2634499982814305E-3</c:v>
                </c:pt>
                <c:pt idx="78">
                  <c:v>2.756299996690359E-3</c:v>
                </c:pt>
                <c:pt idx="79">
                  <c:v>3.3562999960849993E-3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781-4F43-B552-AA4D75D02560}"/>
            </c:ext>
          </c:extLst>
        </c:ser>
        <c:ser>
          <c:idx val="3"/>
          <c:order val="3"/>
          <c:tx>
            <c:strRef>
              <c:f>'Active 2'!$K$20:$K$20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2'!$F$21:$F$1314</c:f>
              <c:numCache>
                <c:formatCode>General</c:formatCode>
                <c:ptCount val="1294"/>
                <c:pt idx="0">
                  <c:v>-33203</c:v>
                </c:pt>
                <c:pt idx="1">
                  <c:v>-33203</c:v>
                </c:pt>
                <c:pt idx="2">
                  <c:v>-31674</c:v>
                </c:pt>
                <c:pt idx="3">
                  <c:v>-30651</c:v>
                </c:pt>
                <c:pt idx="4">
                  <c:v>-27797</c:v>
                </c:pt>
                <c:pt idx="5">
                  <c:v>-27763</c:v>
                </c:pt>
                <c:pt idx="6">
                  <c:v>-27030</c:v>
                </c:pt>
                <c:pt idx="7">
                  <c:v>-26902</c:v>
                </c:pt>
                <c:pt idx="8">
                  <c:v>-26829</c:v>
                </c:pt>
                <c:pt idx="9">
                  <c:v>-26816</c:v>
                </c:pt>
                <c:pt idx="10">
                  <c:v>-26808</c:v>
                </c:pt>
                <c:pt idx="11">
                  <c:v>-26792.5</c:v>
                </c:pt>
                <c:pt idx="12">
                  <c:v>-26727.5</c:v>
                </c:pt>
                <c:pt idx="13">
                  <c:v>-26691</c:v>
                </c:pt>
                <c:pt idx="14">
                  <c:v>-26689</c:v>
                </c:pt>
                <c:pt idx="15">
                  <c:v>-26683.5</c:v>
                </c:pt>
                <c:pt idx="16">
                  <c:v>-26683</c:v>
                </c:pt>
                <c:pt idx="17">
                  <c:v>-26652</c:v>
                </c:pt>
                <c:pt idx="18">
                  <c:v>-26616</c:v>
                </c:pt>
                <c:pt idx="19">
                  <c:v>-26615.5</c:v>
                </c:pt>
                <c:pt idx="20">
                  <c:v>-26597</c:v>
                </c:pt>
                <c:pt idx="21">
                  <c:v>-26587</c:v>
                </c:pt>
                <c:pt idx="22">
                  <c:v>-26511.5</c:v>
                </c:pt>
                <c:pt idx="23">
                  <c:v>-26508.5</c:v>
                </c:pt>
                <c:pt idx="24">
                  <c:v>-25908</c:v>
                </c:pt>
                <c:pt idx="25">
                  <c:v>-24948</c:v>
                </c:pt>
                <c:pt idx="26">
                  <c:v>-24896</c:v>
                </c:pt>
                <c:pt idx="27">
                  <c:v>-24654</c:v>
                </c:pt>
                <c:pt idx="28">
                  <c:v>-23910</c:v>
                </c:pt>
                <c:pt idx="29">
                  <c:v>-23673</c:v>
                </c:pt>
                <c:pt idx="30">
                  <c:v>-20811</c:v>
                </c:pt>
                <c:pt idx="31">
                  <c:v>-20187</c:v>
                </c:pt>
                <c:pt idx="32">
                  <c:v>-20187</c:v>
                </c:pt>
                <c:pt idx="33">
                  <c:v>-19809</c:v>
                </c:pt>
                <c:pt idx="34">
                  <c:v>-19809</c:v>
                </c:pt>
                <c:pt idx="35">
                  <c:v>-19120</c:v>
                </c:pt>
                <c:pt idx="36">
                  <c:v>-18956</c:v>
                </c:pt>
                <c:pt idx="37">
                  <c:v>-18883</c:v>
                </c:pt>
                <c:pt idx="38">
                  <c:v>-18742</c:v>
                </c:pt>
                <c:pt idx="39">
                  <c:v>-18116</c:v>
                </c:pt>
                <c:pt idx="40">
                  <c:v>-18116</c:v>
                </c:pt>
                <c:pt idx="41">
                  <c:v>-17959.5</c:v>
                </c:pt>
                <c:pt idx="42">
                  <c:v>-15027</c:v>
                </c:pt>
                <c:pt idx="43">
                  <c:v>-14643</c:v>
                </c:pt>
                <c:pt idx="44">
                  <c:v>-11570</c:v>
                </c:pt>
                <c:pt idx="45">
                  <c:v>-8695</c:v>
                </c:pt>
                <c:pt idx="46">
                  <c:v>-5846</c:v>
                </c:pt>
                <c:pt idx="47">
                  <c:v>-4946</c:v>
                </c:pt>
                <c:pt idx="48">
                  <c:v>-4795</c:v>
                </c:pt>
                <c:pt idx="49">
                  <c:v>-3723</c:v>
                </c:pt>
                <c:pt idx="50">
                  <c:v>-3642</c:v>
                </c:pt>
                <c:pt idx="51">
                  <c:v>-3637</c:v>
                </c:pt>
                <c:pt idx="52">
                  <c:v>-1928</c:v>
                </c:pt>
                <c:pt idx="53">
                  <c:v>-1766</c:v>
                </c:pt>
                <c:pt idx="54">
                  <c:v>-1753</c:v>
                </c:pt>
                <c:pt idx="55">
                  <c:v>-1708.5</c:v>
                </c:pt>
                <c:pt idx="56">
                  <c:v>-1683</c:v>
                </c:pt>
                <c:pt idx="57">
                  <c:v>-1233.5</c:v>
                </c:pt>
                <c:pt idx="58">
                  <c:v>-1142.5</c:v>
                </c:pt>
                <c:pt idx="59">
                  <c:v>-1108.5</c:v>
                </c:pt>
                <c:pt idx="60">
                  <c:v>-1080</c:v>
                </c:pt>
                <c:pt idx="61">
                  <c:v>-1074.5</c:v>
                </c:pt>
                <c:pt idx="62">
                  <c:v>-312.5</c:v>
                </c:pt>
                <c:pt idx="63">
                  <c:v>-304.5</c:v>
                </c:pt>
                <c:pt idx="64">
                  <c:v>-297</c:v>
                </c:pt>
                <c:pt idx="65">
                  <c:v>0</c:v>
                </c:pt>
                <c:pt idx="66">
                  <c:v>0</c:v>
                </c:pt>
                <c:pt idx="67">
                  <c:v>2.5</c:v>
                </c:pt>
                <c:pt idx="68">
                  <c:v>2.5</c:v>
                </c:pt>
                <c:pt idx="69">
                  <c:v>3</c:v>
                </c:pt>
                <c:pt idx="70">
                  <c:v>3</c:v>
                </c:pt>
                <c:pt idx="71">
                  <c:v>60</c:v>
                </c:pt>
                <c:pt idx="72">
                  <c:v>60</c:v>
                </c:pt>
                <c:pt idx="73">
                  <c:v>60.5</c:v>
                </c:pt>
                <c:pt idx="74">
                  <c:v>60.5</c:v>
                </c:pt>
                <c:pt idx="75">
                  <c:v>115</c:v>
                </c:pt>
                <c:pt idx="76">
                  <c:v>603</c:v>
                </c:pt>
                <c:pt idx="77">
                  <c:v>603</c:v>
                </c:pt>
                <c:pt idx="78">
                  <c:v>762</c:v>
                </c:pt>
                <c:pt idx="79">
                  <c:v>762</c:v>
                </c:pt>
                <c:pt idx="80">
                  <c:v>1740</c:v>
                </c:pt>
                <c:pt idx="81">
                  <c:v>1740</c:v>
                </c:pt>
                <c:pt idx="82">
                  <c:v>1769</c:v>
                </c:pt>
                <c:pt idx="83">
                  <c:v>2009</c:v>
                </c:pt>
                <c:pt idx="84">
                  <c:v>2009</c:v>
                </c:pt>
                <c:pt idx="85">
                  <c:v>2700.5</c:v>
                </c:pt>
                <c:pt idx="86">
                  <c:v>4844</c:v>
                </c:pt>
                <c:pt idx="87">
                  <c:v>4846.5</c:v>
                </c:pt>
                <c:pt idx="88">
                  <c:v>4846.5</c:v>
                </c:pt>
                <c:pt idx="89">
                  <c:v>5523</c:v>
                </c:pt>
                <c:pt idx="90">
                  <c:v>5523.5</c:v>
                </c:pt>
                <c:pt idx="91">
                  <c:v>5734</c:v>
                </c:pt>
                <c:pt idx="92">
                  <c:v>5767.5</c:v>
                </c:pt>
                <c:pt idx="93">
                  <c:v>5767.5</c:v>
                </c:pt>
                <c:pt idx="94">
                  <c:v>5770</c:v>
                </c:pt>
                <c:pt idx="95">
                  <c:v>5770</c:v>
                </c:pt>
                <c:pt idx="96">
                  <c:v>6517</c:v>
                </c:pt>
                <c:pt idx="97">
                  <c:v>6683.5</c:v>
                </c:pt>
                <c:pt idx="98">
                  <c:v>6693.5</c:v>
                </c:pt>
                <c:pt idx="99">
                  <c:v>7225</c:v>
                </c:pt>
                <c:pt idx="100">
                  <c:v>7829</c:v>
                </c:pt>
                <c:pt idx="101">
                  <c:v>8338</c:v>
                </c:pt>
                <c:pt idx="102">
                  <c:v>8579</c:v>
                </c:pt>
                <c:pt idx="103">
                  <c:v>8609</c:v>
                </c:pt>
                <c:pt idx="104">
                  <c:v>8635</c:v>
                </c:pt>
                <c:pt idx="105">
                  <c:v>8635</c:v>
                </c:pt>
                <c:pt idx="106">
                  <c:v>8635</c:v>
                </c:pt>
                <c:pt idx="107">
                  <c:v>8763</c:v>
                </c:pt>
                <c:pt idx="108">
                  <c:v>9371</c:v>
                </c:pt>
                <c:pt idx="109">
                  <c:v>9702</c:v>
                </c:pt>
                <c:pt idx="110">
                  <c:v>10181</c:v>
                </c:pt>
                <c:pt idx="111">
                  <c:v>10181</c:v>
                </c:pt>
                <c:pt idx="112">
                  <c:v>10215</c:v>
                </c:pt>
                <c:pt idx="113">
                  <c:v>10294.5</c:v>
                </c:pt>
                <c:pt idx="114">
                  <c:v>10295</c:v>
                </c:pt>
                <c:pt idx="115">
                  <c:v>10303.5</c:v>
                </c:pt>
                <c:pt idx="116">
                  <c:v>10375.5</c:v>
                </c:pt>
                <c:pt idx="117">
                  <c:v>10393.5</c:v>
                </c:pt>
                <c:pt idx="118">
                  <c:v>10400.5</c:v>
                </c:pt>
                <c:pt idx="119">
                  <c:v>10401</c:v>
                </c:pt>
                <c:pt idx="120">
                  <c:v>10478.5</c:v>
                </c:pt>
                <c:pt idx="121">
                  <c:v>10479</c:v>
                </c:pt>
                <c:pt idx="122">
                  <c:v>10509</c:v>
                </c:pt>
                <c:pt idx="123">
                  <c:v>10509</c:v>
                </c:pt>
                <c:pt idx="124">
                  <c:v>11208</c:v>
                </c:pt>
                <c:pt idx="125">
                  <c:v>11221</c:v>
                </c:pt>
                <c:pt idx="126">
                  <c:v>11260</c:v>
                </c:pt>
                <c:pt idx="127">
                  <c:v>11278</c:v>
                </c:pt>
                <c:pt idx="128">
                  <c:v>11286.5</c:v>
                </c:pt>
                <c:pt idx="129">
                  <c:v>11322.5</c:v>
                </c:pt>
                <c:pt idx="130">
                  <c:v>11323</c:v>
                </c:pt>
                <c:pt idx="131">
                  <c:v>11343.5</c:v>
                </c:pt>
                <c:pt idx="132">
                  <c:v>11343.5</c:v>
                </c:pt>
                <c:pt idx="133">
                  <c:v>11344</c:v>
                </c:pt>
                <c:pt idx="134">
                  <c:v>11344</c:v>
                </c:pt>
                <c:pt idx="135">
                  <c:v>11407</c:v>
                </c:pt>
                <c:pt idx="136">
                  <c:v>11407</c:v>
                </c:pt>
                <c:pt idx="137">
                  <c:v>11427</c:v>
                </c:pt>
                <c:pt idx="138">
                  <c:v>11533</c:v>
                </c:pt>
                <c:pt idx="139">
                  <c:v>12301</c:v>
                </c:pt>
                <c:pt idx="140">
                  <c:v>12303</c:v>
                </c:pt>
                <c:pt idx="141">
                  <c:v>12303</c:v>
                </c:pt>
                <c:pt idx="142">
                  <c:v>12376</c:v>
                </c:pt>
                <c:pt idx="143">
                  <c:v>13122</c:v>
                </c:pt>
                <c:pt idx="144">
                  <c:v>13169.5</c:v>
                </c:pt>
                <c:pt idx="145">
                  <c:v>13169.5</c:v>
                </c:pt>
                <c:pt idx="146">
                  <c:v>13258</c:v>
                </c:pt>
                <c:pt idx="147">
                  <c:v>13265</c:v>
                </c:pt>
                <c:pt idx="148">
                  <c:v>13273</c:v>
                </c:pt>
                <c:pt idx="149">
                  <c:v>13284</c:v>
                </c:pt>
                <c:pt idx="150">
                  <c:v>13305</c:v>
                </c:pt>
                <c:pt idx="151">
                  <c:v>13316</c:v>
                </c:pt>
                <c:pt idx="152">
                  <c:v>13479</c:v>
                </c:pt>
                <c:pt idx="153">
                  <c:v>13526</c:v>
                </c:pt>
                <c:pt idx="154">
                  <c:v>13612</c:v>
                </c:pt>
                <c:pt idx="155">
                  <c:v>14041</c:v>
                </c:pt>
                <c:pt idx="156">
                  <c:v>14064.5</c:v>
                </c:pt>
                <c:pt idx="157">
                  <c:v>14090.5</c:v>
                </c:pt>
                <c:pt idx="158">
                  <c:v>14090.5</c:v>
                </c:pt>
                <c:pt idx="159">
                  <c:v>14093</c:v>
                </c:pt>
                <c:pt idx="160">
                  <c:v>14128</c:v>
                </c:pt>
                <c:pt idx="161">
                  <c:v>14130</c:v>
                </c:pt>
                <c:pt idx="162">
                  <c:v>14142</c:v>
                </c:pt>
                <c:pt idx="163">
                  <c:v>14212</c:v>
                </c:pt>
                <c:pt idx="164">
                  <c:v>14212.5</c:v>
                </c:pt>
                <c:pt idx="165">
                  <c:v>14231</c:v>
                </c:pt>
                <c:pt idx="166">
                  <c:v>14322</c:v>
                </c:pt>
                <c:pt idx="167">
                  <c:v>14327.5</c:v>
                </c:pt>
                <c:pt idx="168">
                  <c:v>14331.5</c:v>
                </c:pt>
                <c:pt idx="169">
                  <c:v>14368</c:v>
                </c:pt>
                <c:pt idx="170">
                  <c:v>14390</c:v>
                </c:pt>
                <c:pt idx="171">
                  <c:v>14427.5</c:v>
                </c:pt>
                <c:pt idx="172">
                  <c:v>14428</c:v>
                </c:pt>
                <c:pt idx="173">
                  <c:v>14433</c:v>
                </c:pt>
                <c:pt idx="174">
                  <c:v>14435.5</c:v>
                </c:pt>
                <c:pt idx="175">
                  <c:v>14437.5</c:v>
                </c:pt>
                <c:pt idx="176">
                  <c:v>14539</c:v>
                </c:pt>
                <c:pt idx="177">
                  <c:v>14568.5</c:v>
                </c:pt>
                <c:pt idx="178">
                  <c:v>15100</c:v>
                </c:pt>
                <c:pt idx="179">
                  <c:v>15176.5</c:v>
                </c:pt>
                <c:pt idx="180">
                  <c:v>15217</c:v>
                </c:pt>
                <c:pt idx="181">
                  <c:v>15337.5</c:v>
                </c:pt>
                <c:pt idx="182">
                  <c:v>15361</c:v>
                </c:pt>
                <c:pt idx="183">
                  <c:v>15426</c:v>
                </c:pt>
                <c:pt idx="184">
                  <c:v>16169</c:v>
                </c:pt>
                <c:pt idx="185">
                  <c:v>16223</c:v>
                </c:pt>
                <c:pt idx="186">
                  <c:v>16242.5</c:v>
                </c:pt>
                <c:pt idx="187">
                  <c:v>16253</c:v>
                </c:pt>
                <c:pt idx="188">
                  <c:v>16253.5</c:v>
                </c:pt>
                <c:pt idx="189">
                  <c:v>16254</c:v>
                </c:pt>
                <c:pt idx="190">
                  <c:v>16280</c:v>
                </c:pt>
                <c:pt idx="191">
                  <c:v>16281.5</c:v>
                </c:pt>
                <c:pt idx="192">
                  <c:v>16282</c:v>
                </c:pt>
                <c:pt idx="193">
                  <c:v>16358</c:v>
                </c:pt>
                <c:pt idx="194">
                  <c:v>16830</c:v>
                </c:pt>
                <c:pt idx="195">
                  <c:v>16865</c:v>
                </c:pt>
                <c:pt idx="196">
                  <c:v>16892.5</c:v>
                </c:pt>
                <c:pt idx="197">
                  <c:v>16942</c:v>
                </c:pt>
                <c:pt idx="198">
                  <c:v>17056</c:v>
                </c:pt>
                <c:pt idx="199">
                  <c:v>17061.5</c:v>
                </c:pt>
                <c:pt idx="200">
                  <c:v>17098.5</c:v>
                </c:pt>
                <c:pt idx="201">
                  <c:v>17099</c:v>
                </c:pt>
                <c:pt idx="202">
                  <c:v>17167</c:v>
                </c:pt>
                <c:pt idx="203">
                  <c:v>17247</c:v>
                </c:pt>
                <c:pt idx="204">
                  <c:v>17938.5</c:v>
                </c:pt>
                <c:pt idx="205">
                  <c:v>17958</c:v>
                </c:pt>
                <c:pt idx="206">
                  <c:v>18143.5</c:v>
                </c:pt>
                <c:pt idx="207">
                  <c:v>18781.5</c:v>
                </c:pt>
                <c:pt idx="208">
                  <c:v>18902.5</c:v>
                </c:pt>
                <c:pt idx="209">
                  <c:v>18909</c:v>
                </c:pt>
                <c:pt idx="210">
                  <c:v>18909.5</c:v>
                </c:pt>
                <c:pt idx="211">
                  <c:v>18994.5</c:v>
                </c:pt>
                <c:pt idx="212">
                  <c:v>19008.5</c:v>
                </c:pt>
                <c:pt idx="213">
                  <c:v>19026</c:v>
                </c:pt>
                <c:pt idx="214">
                  <c:v>19026.5</c:v>
                </c:pt>
                <c:pt idx="215">
                  <c:v>19778</c:v>
                </c:pt>
                <c:pt idx="216">
                  <c:v>19851</c:v>
                </c:pt>
                <c:pt idx="217">
                  <c:v>19882.5</c:v>
                </c:pt>
                <c:pt idx="218">
                  <c:v>19898.5</c:v>
                </c:pt>
                <c:pt idx="219">
                  <c:v>19898.5</c:v>
                </c:pt>
                <c:pt idx="220">
                  <c:v>19954</c:v>
                </c:pt>
                <c:pt idx="221">
                  <c:v>19957</c:v>
                </c:pt>
                <c:pt idx="222">
                  <c:v>19957.5</c:v>
                </c:pt>
                <c:pt idx="223">
                  <c:v>20044.5</c:v>
                </c:pt>
                <c:pt idx="224">
                  <c:v>20044.5</c:v>
                </c:pt>
                <c:pt idx="225">
                  <c:v>20078.5</c:v>
                </c:pt>
                <c:pt idx="226">
                  <c:v>20666</c:v>
                </c:pt>
                <c:pt idx="227">
                  <c:v>20673</c:v>
                </c:pt>
                <c:pt idx="228">
                  <c:v>20675.5</c:v>
                </c:pt>
                <c:pt idx="229">
                  <c:v>20738</c:v>
                </c:pt>
                <c:pt idx="230">
                  <c:v>20738</c:v>
                </c:pt>
                <c:pt idx="231">
                  <c:v>20771</c:v>
                </c:pt>
                <c:pt idx="232">
                  <c:v>20771.5</c:v>
                </c:pt>
                <c:pt idx="233">
                  <c:v>20826.5</c:v>
                </c:pt>
                <c:pt idx="234">
                  <c:v>20845.5</c:v>
                </c:pt>
                <c:pt idx="235">
                  <c:v>20908</c:v>
                </c:pt>
                <c:pt idx="236">
                  <c:v>21064.5</c:v>
                </c:pt>
                <c:pt idx="237">
                  <c:v>21785</c:v>
                </c:pt>
                <c:pt idx="238">
                  <c:v>21785</c:v>
                </c:pt>
                <c:pt idx="239">
                  <c:v>21785.5</c:v>
                </c:pt>
                <c:pt idx="240">
                  <c:v>21785.5</c:v>
                </c:pt>
                <c:pt idx="241">
                  <c:v>21794.5</c:v>
                </c:pt>
                <c:pt idx="242">
                  <c:v>21800</c:v>
                </c:pt>
                <c:pt idx="243">
                  <c:v>21821</c:v>
                </c:pt>
                <c:pt idx="244">
                  <c:v>21824</c:v>
                </c:pt>
                <c:pt idx="245">
                  <c:v>21824</c:v>
                </c:pt>
                <c:pt idx="246">
                  <c:v>21854</c:v>
                </c:pt>
                <c:pt idx="247">
                  <c:v>21854.5</c:v>
                </c:pt>
                <c:pt idx="248">
                  <c:v>21866</c:v>
                </c:pt>
                <c:pt idx="249">
                  <c:v>21866</c:v>
                </c:pt>
                <c:pt idx="250">
                  <c:v>21885.5</c:v>
                </c:pt>
                <c:pt idx="251">
                  <c:v>21886</c:v>
                </c:pt>
                <c:pt idx="252">
                  <c:v>21888</c:v>
                </c:pt>
                <c:pt idx="253">
                  <c:v>21888.5</c:v>
                </c:pt>
                <c:pt idx="254">
                  <c:v>21910</c:v>
                </c:pt>
                <c:pt idx="255">
                  <c:v>21910</c:v>
                </c:pt>
                <c:pt idx="256">
                  <c:v>22601</c:v>
                </c:pt>
                <c:pt idx="257">
                  <c:v>22632</c:v>
                </c:pt>
                <c:pt idx="258">
                  <c:v>22638</c:v>
                </c:pt>
                <c:pt idx="259">
                  <c:v>22692</c:v>
                </c:pt>
                <c:pt idx="260">
                  <c:v>22721.5</c:v>
                </c:pt>
                <c:pt idx="261">
                  <c:v>22748.5</c:v>
                </c:pt>
                <c:pt idx="262">
                  <c:v>22767.5</c:v>
                </c:pt>
                <c:pt idx="263">
                  <c:v>22768</c:v>
                </c:pt>
                <c:pt idx="264">
                  <c:v>22787</c:v>
                </c:pt>
                <c:pt idx="265">
                  <c:v>22869</c:v>
                </c:pt>
                <c:pt idx="266">
                  <c:v>23547.5</c:v>
                </c:pt>
                <c:pt idx="267">
                  <c:v>23548</c:v>
                </c:pt>
                <c:pt idx="268">
                  <c:v>23588</c:v>
                </c:pt>
                <c:pt idx="269">
                  <c:v>23721</c:v>
                </c:pt>
                <c:pt idx="270">
                  <c:v>23835</c:v>
                </c:pt>
                <c:pt idx="271">
                  <c:v>23868.5</c:v>
                </c:pt>
                <c:pt idx="272">
                  <c:v>24514</c:v>
                </c:pt>
                <c:pt idx="273">
                  <c:v>24514</c:v>
                </c:pt>
                <c:pt idx="274">
                  <c:v>24595</c:v>
                </c:pt>
                <c:pt idx="275">
                  <c:v>24600</c:v>
                </c:pt>
                <c:pt idx="276">
                  <c:v>24722</c:v>
                </c:pt>
                <c:pt idx="277">
                  <c:v>24779</c:v>
                </c:pt>
                <c:pt idx="278">
                  <c:v>24779</c:v>
                </c:pt>
                <c:pt idx="279">
                  <c:v>24855</c:v>
                </c:pt>
                <c:pt idx="280">
                  <c:v>25418.5</c:v>
                </c:pt>
                <c:pt idx="281">
                  <c:v>25418.5</c:v>
                </c:pt>
                <c:pt idx="282">
                  <c:v>25602</c:v>
                </c:pt>
                <c:pt idx="283">
                  <c:v>25609.5</c:v>
                </c:pt>
                <c:pt idx="284">
                  <c:v>25614.5</c:v>
                </c:pt>
                <c:pt idx="285">
                  <c:v>25615</c:v>
                </c:pt>
                <c:pt idx="286">
                  <c:v>25645</c:v>
                </c:pt>
                <c:pt idx="287">
                  <c:v>25645</c:v>
                </c:pt>
                <c:pt idx="288">
                  <c:v>25661</c:v>
                </c:pt>
                <c:pt idx="289">
                  <c:v>25661</c:v>
                </c:pt>
                <c:pt idx="290">
                  <c:v>25742</c:v>
                </c:pt>
                <c:pt idx="291">
                  <c:v>25797</c:v>
                </c:pt>
                <c:pt idx="292">
                  <c:v>25877</c:v>
                </c:pt>
                <c:pt idx="293">
                  <c:v>25877</c:v>
                </c:pt>
                <c:pt idx="294">
                  <c:v>26395</c:v>
                </c:pt>
                <c:pt idx="295">
                  <c:v>26536</c:v>
                </c:pt>
                <c:pt idx="296">
                  <c:v>26551.5</c:v>
                </c:pt>
                <c:pt idx="297">
                  <c:v>26713</c:v>
                </c:pt>
                <c:pt idx="298">
                  <c:v>27329</c:v>
                </c:pt>
                <c:pt idx="299">
                  <c:v>27540</c:v>
                </c:pt>
                <c:pt idx="300">
                  <c:v>28210</c:v>
                </c:pt>
                <c:pt idx="301">
                  <c:v>28302</c:v>
                </c:pt>
                <c:pt idx="302">
                  <c:v>28557.5</c:v>
                </c:pt>
                <c:pt idx="303">
                  <c:v>28581</c:v>
                </c:pt>
                <c:pt idx="304">
                  <c:v>28591</c:v>
                </c:pt>
                <c:pt idx="305">
                  <c:v>28601</c:v>
                </c:pt>
                <c:pt idx="306">
                  <c:v>29364</c:v>
                </c:pt>
                <c:pt idx="307">
                  <c:v>29624</c:v>
                </c:pt>
                <c:pt idx="308">
                  <c:v>30230</c:v>
                </c:pt>
                <c:pt idx="309">
                  <c:v>30389</c:v>
                </c:pt>
                <c:pt idx="310">
                  <c:v>30565.5</c:v>
                </c:pt>
              </c:numCache>
            </c:numRef>
          </c:xVal>
          <c:yVal>
            <c:numRef>
              <c:f>'Active 2'!$K$21:$K$1314</c:f>
              <c:numCache>
                <c:formatCode>General</c:formatCode>
                <c:ptCount val="1294"/>
                <c:pt idx="85">
                  <c:v>1.0550574996159412E-2</c:v>
                </c:pt>
                <c:pt idx="86">
                  <c:v>3.6305999965406954E-3</c:v>
                </c:pt>
                <c:pt idx="89">
                  <c:v>1.9521449998137541E-2</c:v>
                </c:pt>
                <c:pt idx="90">
                  <c:v>2.0167024995316751E-2</c:v>
                </c:pt>
                <c:pt idx="91">
                  <c:v>1.3754100000369363E-2</c:v>
                </c:pt>
                <c:pt idx="92">
                  <c:v>2.2307624996756203E-2</c:v>
                </c:pt>
                <c:pt idx="93">
                  <c:v>2.2607624996453524E-2</c:v>
                </c:pt>
                <c:pt idx="94">
                  <c:v>2.0035499997902662E-2</c:v>
                </c:pt>
                <c:pt idx="95">
                  <c:v>2.1835499996086583E-2</c:v>
                </c:pt>
                <c:pt idx="96">
                  <c:v>1.2924549999297597E-2</c:v>
                </c:pt>
                <c:pt idx="97">
                  <c:v>2.1301024993590545E-2</c:v>
                </c:pt>
                <c:pt idx="99">
                  <c:v>2.0258749995264225E-2</c:v>
                </c:pt>
                <c:pt idx="100">
                  <c:v>3.1713349992060103E-2</c:v>
                </c:pt>
                <c:pt idx="102">
                  <c:v>2.4905849997594487E-2</c:v>
                </c:pt>
                <c:pt idx="103">
                  <c:v>1.6310349994455464E-2</c:v>
                </c:pt>
                <c:pt idx="104">
                  <c:v>2.3680249993049074E-2</c:v>
                </c:pt>
                <c:pt idx="105">
                  <c:v>2.5180249991535675E-2</c:v>
                </c:pt>
                <c:pt idx="106">
                  <c:v>2.6580249992548488E-2</c:v>
                </c:pt>
                <c:pt idx="107">
                  <c:v>2.4247449997346848E-2</c:v>
                </c:pt>
                <c:pt idx="108">
                  <c:v>2.4966649994894397E-2</c:v>
                </c:pt>
                <c:pt idx="109">
                  <c:v>2.6637299997673836E-2</c:v>
                </c:pt>
                <c:pt idx="110">
                  <c:v>2.7398149999498855E-2</c:v>
                </c:pt>
                <c:pt idx="111">
                  <c:v>2.7398149999498855E-2</c:v>
                </c:pt>
                <c:pt idx="112">
                  <c:v>2.6750981895020232E-2</c:v>
                </c:pt>
                <c:pt idx="113">
                  <c:v>2.7243674994679168E-2</c:v>
                </c:pt>
                <c:pt idx="114">
                  <c:v>2.6389250000647735E-2</c:v>
                </c:pt>
                <c:pt idx="115">
                  <c:v>2.658206807973329E-2</c:v>
                </c:pt>
                <c:pt idx="116">
                  <c:v>2.7626824994513299E-2</c:v>
                </c:pt>
                <c:pt idx="117">
                  <c:v>2.5267524993978441E-2</c:v>
                </c:pt>
                <c:pt idx="118">
                  <c:v>2.4105574993882328E-2</c:v>
                </c:pt>
                <c:pt idx="119">
                  <c:v>2.4651150000863709E-2</c:v>
                </c:pt>
                <c:pt idx="120">
                  <c:v>2.8115274995798245E-2</c:v>
                </c:pt>
                <c:pt idx="121">
                  <c:v>2.7560849994188175E-2</c:v>
                </c:pt>
                <c:pt idx="122">
                  <c:v>2.6995349995559081E-2</c:v>
                </c:pt>
                <c:pt idx="123">
                  <c:v>2.6995349995559081E-2</c:v>
                </c:pt>
                <c:pt idx="124">
                  <c:v>2.9709199996432289E-2</c:v>
                </c:pt>
                <c:pt idx="125">
                  <c:v>2.9494149996025953E-2</c:v>
                </c:pt>
                <c:pt idx="126">
                  <c:v>2.8548999995109625E-2</c:v>
                </c:pt>
                <c:pt idx="127">
                  <c:v>2.9289699996297713E-2</c:v>
                </c:pt>
                <c:pt idx="128">
                  <c:v>2.9164474995923229E-2</c:v>
                </c:pt>
                <c:pt idx="129">
                  <c:v>3.0145874996378552E-2</c:v>
                </c:pt>
                <c:pt idx="130">
                  <c:v>2.9191449997597374E-2</c:v>
                </c:pt>
                <c:pt idx="131">
                  <c:v>3.1760024998220615E-2</c:v>
                </c:pt>
                <c:pt idx="132">
                  <c:v>3.1760024998220615E-2</c:v>
                </c:pt>
                <c:pt idx="133">
                  <c:v>2.9105599998729303E-2</c:v>
                </c:pt>
                <c:pt idx="134">
                  <c:v>2.9105599998729303E-2</c:v>
                </c:pt>
                <c:pt idx="135">
                  <c:v>3.0548050002835225E-2</c:v>
                </c:pt>
                <c:pt idx="136">
                  <c:v>3.0548050002835225E-2</c:v>
                </c:pt>
                <c:pt idx="137">
                  <c:v>3.117105000274023E-2</c:v>
                </c:pt>
                <c:pt idx="138">
                  <c:v>3.0432949999521952E-2</c:v>
                </c:pt>
                <c:pt idx="139">
                  <c:v>3.2436149995191954E-2</c:v>
                </c:pt>
                <c:pt idx="140">
                  <c:v>3.3718450002197642E-2</c:v>
                </c:pt>
                <c:pt idx="141">
                  <c:v>3.3718450002197642E-2</c:v>
                </c:pt>
                <c:pt idx="142">
                  <c:v>3.3172399998875335E-2</c:v>
                </c:pt>
                <c:pt idx="143">
                  <c:v>3.6570299998857081E-2</c:v>
                </c:pt>
                <c:pt idx="144">
                  <c:v>3.6499924994132016E-2</c:v>
                </c:pt>
                <c:pt idx="145">
                  <c:v>3.6509924997517373E-2</c:v>
                </c:pt>
                <c:pt idx="146">
                  <c:v>3.7166699999943376E-2</c:v>
                </c:pt>
                <c:pt idx="147">
                  <c:v>3.7674749997677281E-2</c:v>
                </c:pt>
                <c:pt idx="148">
                  <c:v>3.7533950002398342E-2</c:v>
                </c:pt>
                <c:pt idx="149">
                  <c:v>3.7276599992765114E-2</c:v>
                </c:pt>
                <c:pt idx="150">
                  <c:v>3.6950749999959953E-2</c:v>
                </c:pt>
                <c:pt idx="151">
                  <c:v>3.7653400002454873E-2</c:v>
                </c:pt>
                <c:pt idx="152">
                  <c:v>3.811084999324521E-2</c:v>
                </c:pt>
                <c:pt idx="153">
                  <c:v>3.8494899999932386E-2</c:v>
                </c:pt>
                <c:pt idx="154">
                  <c:v>3.8833799997519236E-2</c:v>
                </c:pt>
                <c:pt idx="155">
                  <c:v>4.0937149999081157E-2</c:v>
                </c:pt>
                <c:pt idx="156">
                  <c:v>4.0379174999543466E-2</c:v>
                </c:pt>
                <c:pt idx="157">
                  <c:v>4.0909074996307027E-2</c:v>
                </c:pt>
                <c:pt idx="158">
                  <c:v>4.0949074995296542E-2</c:v>
                </c:pt>
                <c:pt idx="159">
                  <c:v>4.0676949996850453E-2</c:v>
                </c:pt>
                <c:pt idx="160">
                  <c:v>4.1267199994763359E-2</c:v>
                </c:pt>
                <c:pt idx="161">
                  <c:v>4.1249499998230021E-2</c:v>
                </c:pt>
                <c:pt idx="162">
                  <c:v>4.1143299989926163E-2</c:v>
                </c:pt>
                <c:pt idx="163">
                  <c:v>4.142380000121193E-2</c:v>
                </c:pt>
                <c:pt idx="164">
                  <c:v>4.1169374992023222E-2</c:v>
                </c:pt>
                <c:pt idx="165">
                  <c:v>4.118564999953378E-2</c:v>
                </c:pt>
                <c:pt idx="166">
                  <c:v>4.1350299994519446E-2</c:v>
                </c:pt>
                <c:pt idx="167">
                  <c:v>4.2151624991674908E-2</c:v>
                </c:pt>
                <c:pt idx="168">
                  <c:v>4.1716224994161166E-2</c:v>
                </c:pt>
                <c:pt idx="169">
                  <c:v>4.1043199998966884E-2</c:v>
                </c:pt>
                <c:pt idx="170">
                  <c:v>4.1348500002641231E-2</c:v>
                </c:pt>
                <c:pt idx="171">
                  <c:v>4.1666624994832091E-2</c:v>
                </c:pt>
                <c:pt idx="172">
                  <c:v>4.1412200000195298E-2</c:v>
                </c:pt>
                <c:pt idx="173">
                  <c:v>4.1467949995421804E-2</c:v>
                </c:pt>
                <c:pt idx="175">
                  <c:v>4.2778124996402767E-2</c:v>
                </c:pt>
                <c:pt idx="176">
                  <c:v>4.0929850001703016E-2</c:v>
                </c:pt>
                <c:pt idx="177">
                  <c:v>4.2318774998420849E-2</c:v>
                </c:pt>
                <c:pt idx="178">
                  <c:v>4.2864999995799735E-2</c:v>
                </c:pt>
                <c:pt idx="179">
                  <c:v>4.2737975003547035E-2</c:v>
                </c:pt>
                <c:pt idx="180">
                  <c:v>4.2129549998207949E-2</c:v>
                </c:pt>
                <c:pt idx="181">
                  <c:v>4.1413124999962747E-2</c:v>
                </c:pt>
                <c:pt idx="182">
                  <c:v>4.2355149998911656E-2</c:v>
                </c:pt>
                <c:pt idx="183">
                  <c:v>4.1279899996879976E-2</c:v>
                </c:pt>
                <c:pt idx="184">
                  <c:v>4.2504349999944679E-2</c:v>
                </c:pt>
                <c:pt idx="185">
                  <c:v>4.0826450000167824E-2</c:v>
                </c:pt>
                <c:pt idx="186">
                  <c:v>4.0503874995920341E-2</c:v>
                </c:pt>
                <c:pt idx="187">
                  <c:v>4.216094999719644E-2</c:v>
                </c:pt>
                <c:pt idx="188">
                  <c:v>4.0806525001244154E-2</c:v>
                </c:pt>
                <c:pt idx="189">
                  <c:v>4.3252099996607285E-2</c:v>
                </c:pt>
                <c:pt idx="190">
                  <c:v>4.1921999996702652E-2</c:v>
                </c:pt>
                <c:pt idx="191">
                  <c:v>4.235872499702964E-2</c:v>
                </c:pt>
                <c:pt idx="192">
                  <c:v>4.2604299997037742E-2</c:v>
                </c:pt>
                <c:pt idx="193">
                  <c:v>4.0931700001237914E-2</c:v>
                </c:pt>
                <c:pt idx="194">
                  <c:v>3.8754499990318436E-2</c:v>
                </c:pt>
                <c:pt idx="195">
                  <c:v>4.0444749996822793E-2</c:v>
                </c:pt>
                <c:pt idx="196">
                  <c:v>3.8951374997850507E-2</c:v>
                </c:pt>
                <c:pt idx="197">
                  <c:v>3.9563299993460532E-2</c:v>
                </c:pt>
                <c:pt idx="198">
                  <c:v>3.8754399996832944E-2</c:v>
                </c:pt>
                <c:pt idx="199">
                  <c:v>3.9355724999040831E-2</c:v>
                </c:pt>
                <c:pt idx="200">
                  <c:v>3.8328274997184053E-2</c:v>
                </c:pt>
                <c:pt idx="201">
                  <c:v>3.9873850000731181E-2</c:v>
                </c:pt>
                <c:pt idx="202">
                  <c:v>3.747204999672249E-2</c:v>
                </c:pt>
                <c:pt idx="203">
                  <c:v>3.936404999694787E-2</c:v>
                </c:pt>
                <c:pt idx="204">
                  <c:v>3.6994274996686727E-2</c:v>
                </c:pt>
                <c:pt idx="205">
                  <c:v>3.7271699999109842E-2</c:v>
                </c:pt>
                <c:pt idx="206">
                  <c:v>3.3680024993373081E-2</c:v>
                </c:pt>
                <c:pt idx="207">
                  <c:v>3.4133724999264814E-2</c:v>
                </c:pt>
                <c:pt idx="208">
                  <c:v>3.446287499536993E-2</c:v>
                </c:pt>
                <c:pt idx="209">
                  <c:v>3.1655349994252902E-2</c:v>
                </c:pt>
                <c:pt idx="210">
                  <c:v>3.7500924998312257E-2</c:v>
                </c:pt>
                <c:pt idx="211">
                  <c:v>3.1948674994055182E-2</c:v>
                </c:pt>
                <c:pt idx="212">
                  <c:v>3.2624774998112116E-2</c:v>
                </c:pt>
                <c:pt idx="213">
                  <c:v>3.3919900000910275E-2</c:v>
                </c:pt>
                <c:pt idx="214">
                  <c:v>3.2065475003037136E-2</c:v>
                </c:pt>
                <c:pt idx="215">
                  <c:v>3.1564699995215051E-2</c:v>
                </c:pt>
                <c:pt idx="216">
                  <c:v>3.2418649992905557E-2</c:v>
                </c:pt>
                <c:pt idx="217">
                  <c:v>3.2889875001274049E-2</c:v>
                </c:pt>
                <c:pt idx="218">
                  <c:v>3.1948274998285342E-2</c:v>
                </c:pt>
                <c:pt idx="219">
                  <c:v>3.204827499575913E-2</c:v>
                </c:pt>
                <c:pt idx="220">
                  <c:v>3.2407099999545608E-2</c:v>
                </c:pt>
                <c:pt idx="221">
                  <c:v>3.2080549994134344E-2</c:v>
                </c:pt>
                <c:pt idx="222">
                  <c:v>3.1926124996971339E-2</c:v>
                </c:pt>
                <c:pt idx="223">
                  <c:v>3.1856174995482434E-2</c:v>
                </c:pt>
                <c:pt idx="224">
                  <c:v>3.2356174997403286E-2</c:v>
                </c:pt>
                <c:pt idx="225">
                  <c:v>3.265527499752352E-2</c:v>
                </c:pt>
                <c:pt idx="226">
                  <c:v>3.0305899992526975E-2</c:v>
                </c:pt>
                <c:pt idx="227">
                  <c:v>3.0843949993140996E-2</c:v>
                </c:pt>
                <c:pt idx="228">
                  <c:v>3.1471824993786868E-2</c:v>
                </c:pt>
                <c:pt idx="229">
                  <c:v>3.0348699998285156E-2</c:v>
                </c:pt>
                <c:pt idx="230">
                  <c:v>3.0368699997779913E-2</c:v>
                </c:pt>
                <c:pt idx="231">
                  <c:v>3.057664999505505E-2</c:v>
                </c:pt>
                <c:pt idx="232">
                  <c:v>3.1222224999510217E-2</c:v>
                </c:pt>
                <c:pt idx="233">
                  <c:v>2.9865474993130192E-2</c:v>
                </c:pt>
                <c:pt idx="234">
                  <c:v>3.0467324999335688E-2</c:v>
                </c:pt>
                <c:pt idx="235">
                  <c:v>2.9664199995750096E-2</c:v>
                </c:pt>
                <c:pt idx="236">
                  <c:v>2.9729174995736685E-2</c:v>
                </c:pt>
                <c:pt idx="237">
                  <c:v>2.8502749992185272E-2</c:v>
                </c:pt>
                <c:pt idx="238">
                  <c:v>2.8502749992185272E-2</c:v>
                </c:pt>
                <c:pt idx="239">
                  <c:v>3.0448325000179466E-2</c:v>
                </c:pt>
                <c:pt idx="240">
                  <c:v>3.0448325000179466E-2</c:v>
                </c:pt>
                <c:pt idx="241">
                  <c:v>2.9668674993445165E-2</c:v>
                </c:pt>
                <c:pt idx="242">
                  <c:v>2.8669999999692664E-2</c:v>
                </c:pt>
                <c:pt idx="243">
                  <c:v>2.8084149991627783E-2</c:v>
                </c:pt>
                <c:pt idx="244">
                  <c:v>2.8357600000163075E-2</c:v>
                </c:pt>
                <c:pt idx="245">
                  <c:v>2.8357600000163075E-2</c:v>
                </c:pt>
                <c:pt idx="246">
                  <c:v>3.029209999658633E-2</c:v>
                </c:pt>
                <c:pt idx="247">
                  <c:v>2.8637675000936724E-2</c:v>
                </c:pt>
                <c:pt idx="248">
                  <c:v>2.8085899997677188E-2</c:v>
                </c:pt>
                <c:pt idx="249">
                  <c:v>2.8085899997677188E-2</c:v>
                </c:pt>
                <c:pt idx="250">
                  <c:v>2.8663324992521666E-2</c:v>
                </c:pt>
                <c:pt idx="251">
                  <c:v>2.7708899993740488E-2</c:v>
                </c:pt>
                <c:pt idx="252">
                  <c:v>2.7791199994680937E-2</c:v>
                </c:pt>
                <c:pt idx="253">
                  <c:v>2.8836774996307213E-2</c:v>
                </c:pt>
                <c:pt idx="254">
                  <c:v>2.7896499996131752E-2</c:v>
                </c:pt>
                <c:pt idx="255">
                  <c:v>2.7896499996131752E-2</c:v>
                </c:pt>
                <c:pt idx="257">
                  <c:v>2.6706800003012177E-2</c:v>
                </c:pt>
                <c:pt idx="258">
                  <c:v>2.5953699994715862E-2</c:v>
                </c:pt>
                <c:pt idx="259">
                  <c:v>2.6175799997872673E-2</c:v>
                </c:pt>
                <c:pt idx="260">
                  <c:v>2.7664724999340251E-2</c:v>
                </c:pt>
                <c:pt idx="261">
                  <c:v>2.7625775001069997E-2</c:v>
                </c:pt>
                <c:pt idx="262">
                  <c:v>2.6057624992972706E-2</c:v>
                </c:pt>
                <c:pt idx="263">
                  <c:v>2.4903199999243952E-2</c:v>
                </c:pt>
                <c:pt idx="264">
                  <c:v>2.5335049998830073E-2</c:v>
                </c:pt>
                <c:pt idx="266">
                  <c:v>2.3564625000290107E-2</c:v>
                </c:pt>
                <c:pt idx="267">
                  <c:v>2.4930199993832503E-2</c:v>
                </c:pt>
                <c:pt idx="268">
                  <c:v>2.5246199998946395E-2</c:v>
                </c:pt>
                <c:pt idx="269">
                  <c:v>2.4269149995234329E-2</c:v>
                </c:pt>
                <c:pt idx="270">
                  <c:v>2.3660250000830274E-2</c:v>
                </c:pt>
                <c:pt idx="271">
                  <c:v>2.309377514757216E-2</c:v>
                </c:pt>
                <c:pt idx="272">
                  <c:v>2.205110000068089E-2</c:v>
                </c:pt>
                <c:pt idx="273">
                  <c:v>2.2251100002904423E-2</c:v>
                </c:pt>
                <c:pt idx="274">
                  <c:v>2.2134249993541744E-2</c:v>
                </c:pt>
                <c:pt idx="275">
                  <c:v>2.2590000000491273E-2</c:v>
                </c:pt>
                <c:pt idx="276">
                  <c:v>2.1610299998428673E-2</c:v>
                </c:pt>
                <c:pt idx="277">
                  <c:v>2.2305849997792393E-2</c:v>
                </c:pt>
                <c:pt idx="278">
                  <c:v>2.2305849997792393E-2</c:v>
                </c:pt>
                <c:pt idx="279">
                  <c:v>2.4233249998360407E-2</c:v>
                </c:pt>
                <c:pt idx="280">
                  <c:v>2.0686274998297449E-2</c:v>
                </c:pt>
                <c:pt idx="281">
                  <c:v>2.0686274998297449E-2</c:v>
                </c:pt>
                <c:pt idx="282">
                  <c:v>2.1222299998044036E-2</c:v>
                </c:pt>
                <c:pt idx="283">
                  <c:v>2.1205924989772029E-2</c:v>
                </c:pt>
                <c:pt idx="284">
                  <c:v>2.1461675001773983E-2</c:v>
                </c:pt>
                <c:pt idx="285">
                  <c:v>2.0907250000163913E-2</c:v>
                </c:pt>
                <c:pt idx="286">
                  <c:v>2.1411749999970198E-2</c:v>
                </c:pt>
                <c:pt idx="287">
                  <c:v>2.1411749999970198E-2</c:v>
                </c:pt>
                <c:pt idx="288">
                  <c:v>2.1160149997740518E-2</c:v>
                </c:pt>
                <c:pt idx="289">
                  <c:v>2.1160149997740518E-2</c:v>
                </c:pt>
                <c:pt idx="290">
                  <c:v>2.0483299995248672E-2</c:v>
                </c:pt>
                <c:pt idx="291">
                  <c:v>2.1896549995290115E-2</c:v>
                </c:pt>
                <c:pt idx="292">
                  <c:v>1.6248549996817019E-2</c:v>
                </c:pt>
                <c:pt idx="293">
                  <c:v>1.6248549996817019E-2</c:v>
                </c:pt>
                <c:pt idx="294">
                  <c:v>2.020424999500392E-2</c:v>
                </c:pt>
                <c:pt idx="295">
                  <c:v>2.0756400001118891E-2</c:v>
                </c:pt>
                <c:pt idx="296">
                  <c:v>2.1069224996608682E-2</c:v>
                </c:pt>
                <c:pt idx="297">
                  <c:v>2.0089949997782242E-2</c:v>
                </c:pt>
                <c:pt idx="298">
                  <c:v>2.0638349997170735E-2</c:v>
                </c:pt>
                <c:pt idx="299">
                  <c:v>2.0370999998704065E-2</c:v>
                </c:pt>
                <c:pt idx="300">
                  <c:v>1.6841499993461184E-2</c:v>
                </c:pt>
                <c:pt idx="301">
                  <c:v>1.9027299997105729E-2</c:v>
                </c:pt>
                <c:pt idx="302">
                  <c:v>1.9916124998417217E-2</c:v>
                </c:pt>
                <c:pt idx="304">
                  <c:v>1.9769650003581773E-2</c:v>
                </c:pt>
                <c:pt idx="305">
                  <c:v>1.9481149996863678E-2</c:v>
                </c:pt>
                <c:pt idx="306">
                  <c:v>1.8628600002557505E-2</c:v>
                </c:pt>
                <c:pt idx="307">
                  <c:v>1.9127599996863864E-2</c:v>
                </c:pt>
                <c:pt idx="308">
                  <c:v>1.8864499994379003E-2</c:v>
                </c:pt>
                <c:pt idx="309">
                  <c:v>1.9357350000063889E-2</c:v>
                </c:pt>
                <c:pt idx="310">
                  <c:v>1.7545324997627176E-2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781-4F43-B552-AA4D75D02560}"/>
            </c:ext>
          </c:extLst>
        </c:ser>
        <c:ser>
          <c:idx val="4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2'!$F$21:$F$317</c:f>
              <c:numCache>
                <c:formatCode>General</c:formatCode>
                <c:ptCount val="297"/>
                <c:pt idx="0">
                  <c:v>-33203</c:v>
                </c:pt>
                <c:pt idx="1">
                  <c:v>-33203</c:v>
                </c:pt>
                <c:pt idx="2">
                  <c:v>-31674</c:v>
                </c:pt>
                <c:pt idx="3">
                  <c:v>-30651</c:v>
                </c:pt>
                <c:pt idx="4">
                  <c:v>-27797</c:v>
                </c:pt>
                <c:pt idx="5">
                  <c:v>-27763</c:v>
                </c:pt>
                <c:pt idx="6">
                  <c:v>-27030</c:v>
                </c:pt>
                <c:pt idx="7">
                  <c:v>-26902</c:v>
                </c:pt>
                <c:pt idx="8">
                  <c:v>-26829</c:v>
                </c:pt>
                <c:pt idx="9">
                  <c:v>-26816</c:v>
                </c:pt>
                <c:pt idx="10">
                  <c:v>-26808</c:v>
                </c:pt>
                <c:pt idx="11">
                  <c:v>-26792.5</c:v>
                </c:pt>
                <c:pt idx="12">
                  <c:v>-26727.5</c:v>
                </c:pt>
                <c:pt idx="13">
                  <c:v>-26691</c:v>
                </c:pt>
                <c:pt idx="14">
                  <c:v>-26689</c:v>
                </c:pt>
                <c:pt idx="15">
                  <c:v>-26683.5</c:v>
                </c:pt>
                <c:pt idx="16">
                  <c:v>-26683</c:v>
                </c:pt>
                <c:pt idx="17">
                  <c:v>-26652</c:v>
                </c:pt>
                <c:pt idx="18">
                  <c:v>-26616</c:v>
                </c:pt>
                <c:pt idx="19">
                  <c:v>-26615.5</c:v>
                </c:pt>
                <c:pt idx="20">
                  <c:v>-26597</c:v>
                </c:pt>
                <c:pt idx="21">
                  <c:v>-26587</c:v>
                </c:pt>
                <c:pt idx="22">
                  <c:v>-26511.5</c:v>
                </c:pt>
                <c:pt idx="23">
                  <c:v>-26508.5</c:v>
                </c:pt>
                <c:pt idx="24">
                  <c:v>-25908</c:v>
                </c:pt>
                <c:pt idx="25">
                  <c:v>-24948</c:v>
                </c:pt>
                <c:pt idx="26">
                  <c:v>-24896</c:v>
                </c:pt>
                <c:pt idx="27">
                  <c:v>-24654</c:v>
                </c:pt>
                <c:pt idx="28">
                  <c:v>-23910</c:v>
                </c:pt>
                <c:pt idx="29">
                  <c:v>-23673</c:v>
                </c:pt>
                <c:pt idx="30">
                  <c:v>-20811</c:v>
                </c:pt>
                <c:pt idx="31">
                  <c:v>-20187</c:v>
                </c:pt>
                <c:pt idx="32">
                  <c:v>-20187</c:v>
                </c:pt>
                <c:pt idx="33">
                  <c:v>-19809</c:v>
                </c:pt>
                <c:pt idx="34">
                  <c:v>-19809</c:v>
                </c:pt>
                <c:pt idx="35">
                  <c:v>-19120</c:v>
                </c:pt>
                <c:pt idx="36">
                  <c:v>-18956</c:v>
                </c:pt>
                <c:pt idx="37">
                  <c:v>-18883</c:v>
                </c:pt>
                <c:pt idx="38">
                  <c:v>-18742</c:v>
                </c:pt>
                <c:pt idx="39">
                  <c:v>-18116</c:v>
                </c:pt>
                <c:pt idx="40">
                  <c:v>-18116</c:v>
                </c:pt>
                <c:pt idx="41">
                  <c:v>-17959.5</c:v>
                </c:pt>
                <c:pt idx="42">
                  <c:v>-15027</c:v>
                </c:pt>
                <c:pt idx="43">
                  <c:v>-14643</c:v>
                </c:pt>
                <c:pt idx="44">
                  <c:v>-11570</c:v>
                </c:pt>
                <c:pt idx="45">
                  <c:v>-8695</c:v>
                </c:pt>
                <c:pt idx="46">
                  <c:v>-5846</c:v>
                </c:pt>
                <c:pt idx="47">
                  <c:v>-4946</c:v>
                </c:pt>
                <c:pt idx="48">
                  <c:v>-4795</c:v>
                </c:pt>
                <c:pt idx="49">
                  <c:v>-3723</c:v>
                </c:pt>
                <c:pt idx="50">
                  <c:v>-3642</c:v>
                </c:pt>
                <c:pt idx="51">
                  <c:v>-3637</c:v>
                </c:pt>
                <c:pt idx="52">
                  <c:v>-1928</c:v>
                </c:pt>
                <c:pt idx="53">
                  <c:v>-1766</c:v>
                </c:pt>
                <c:pt idx="54">
                  <c:v>-1753</c:v>
                </c:pt>
                <c:pt idx="55">
                  <c:v>-1708.5</c:v>
                </c:pt>
                <c:pt idx="56">
                  <c:v>-1683</c:v>
                </c:pt>
                <c:pt idx="57">
                  <c:v>-1233.5</c:v>
                </c:pt>
                <c:pt idx="58">
                  <c:v>-1142.5</c:v>
                </c:pt>
                <c:pt idx="59">
                  <c:v>-1108.5</c:v>
                </c:pt>
                <c:pt idx="60">
                  <c:v>-1080</c:v>
                </c:pt>
                <c:pt idx="61">
                  <c:v>-1074.5</c:v>
                </c:pt>
                <c:pt idx="62">
                  <c:v>-312.5</c:v>
                </c:pt>
                <c:pt idx="63">
                  <c:v>-304.5</c:v>
                </c:pt>
                <c:pt idx="64">
                  <c:v>-297</c:v>
                </c:pt>
                <c:pt idx="65">
                  <c:v>0</c:v>
                </c:pt>
                <c:pt idx="66">
                  <c:v>0</c:v>
                </c:pt>
                <c:pt idx="67">
                  <c:v>2.5</c:v>
                </c:pt>
                <c:pt idx="68">
                  <c:v>2.5</c:v>
                </c:pt>
                <c:pt idx="69">
                  <c:v>3</c:v>
                </c:pt>
                <c:pt idx="70">
                  <c:v>3</c:v>
                </c:pt>
                <c:pt idx="71">
                  <c:v>60</c:v>
                </c:pt>
                <c:pt idx="72">
                  <c:v>60</c:v>
                </c:pt>
                <c:pt idx="73">
                  <c:v>60.5</c:v>
                </c:pt>
                <c:pt idx="74">
                  <c:v>60.5</c:v>
                </c:pt>
                <c:pt idx="75">
                  <c:v>115</c:v>
                </c:pt>
                <c:pt idx="76">
                  <c:v>603</c:v>
                </c:pt>
                <c:pt idx="77">
                  <c:v>603</c:v>
                </c:pt>
                <c:pt idx="78">
                  <c:v>762</c:v>
                </c:pt>
                <c:pt idx="79">
                  <c:v>762</c:v>
                </c:pt>
                <c:pt idx="80">
                  <c:v>1740</c:v>
                </c:pt>
                <c:pt idx="81">
                  <c:v>1740</c:v>
                </c:pt>
                <c:pt idx="82">
                  <c:v>1769</c:v>
                </c:pt>
                <c:pt idx="83">
                  <c:v>2009</c:v>
                </c:pt>
                <c:pt idx="84">
                  <c:v>2009</c:v>
                </c:pt>
                <c:pt idx="85">
                  <c:v>2700.5</c:v>
                </c:pt>
                <c:pt idx="86">
                  <c:v>4844</c:v>
                </c:pt>
                <c:pt idx="87">
                  <c:v>4846.5</c:v>
                </c:pt>
                <c:pt idx="88">
                  <c:v>4846.5</c:v>
                </c:pt>
                <c:pt idx="89">
                  <c:v>5523</c:v>
                </c:pt>
                <c:pt idx="90">
                  <c:v>5523.5</c:v>
                </c:pt>
                <c:pt idx="91">
                  <c:v>5734</c:v>
                </c:pt>
                <c:pt idx="92">
                  <c:v>5767.5</c:v>
                </c:pt>
                <c:pt idx="93">
                  <c:v>5767.5</c:v>
                </c:pt>
                <c:pt idx="94">
                  <c:v>5770</c:v>
                </c:pt>
                <c:pt idx="95">
                  <c:v>5770</c:v>
                </c:pt>
                <c:pt idx="96">
                  <c:v>6517</c:v>
                </c:pt>
                <c:pt idx="97">
                  <c:v>6683.5</c:v>
                </c:pt>
                <c:pt idx="98">
                  <c:v>6693.5</c:v>
                </c:pt>
                <c:pt idx="99">
                  <c:v>7225</c:v>
                </c:pt>
                <c:pt idx="100">
                  <c:v>7829</c:v>
                </c:pt>
                <c:pt idx="101">
                  <c:v>8338</c:v>
                </c:pt>
                <c:pt idx="102">
                  <c:v>8579</c:v>
                </c:pt>
                <c:pt idx="103">
                  <c:v>8609</c:v>
                </c:pt>
                <c:pt idx="104">
                  <c:v>8635</c:v>
                </c:pt>
                <c:pt idx="105">
                  <c:v>8635</c:v>
                </c:pt>
                <c:pt idx="106">
                  <c:v>8635</c:v>
                </c:pt>
                <c:pt idx="107">
                  <c:v>8763</c:v>
                </c:pt>
                <c:pt idx="108">
                  <c:v>9371</c:v>
                </c:pt>
                <c:pt idx="109">
                  <c:v>9702</c:v>
                </c:pt>
                <c:pt idx="110">
                  <c:v>10181</c:v>
                </c:pt>
                <c:pt idx="111">
                  <c:v>10181</c:v>
                </c:pt>
                <c:pt idx="112">
                  <c:v>10215</c:v>
                </c:pt>
                <c:pt idx="113">
                  <c:v>10294.5</c:v>
                </c:pt>
                <c:pt idx="114">
                  <c:v>10295</c:v>
                </c:pt>
                <c:pt idx="115">
                  <c:v>10303.5</c:v>
                </c:pt>
                <c:pt idx="116">
                  <c:v>10375.5</c:v>
                </c:pt>
                <c:pt idx="117">
                  <c:v>10393.5</c:v>
                </c:pt>
                <c:pt idx="118">
                  <c:v>10400.5</c:v>
                </c:pt>
                <c:pt idx="119">
                  <c:v>10401</c:v>
                </c:pt>
                <c:pt idx="120">
                  <c:v>10478.5</c:v>
                </c:pt>
                <c:pt idx="121">
                  <c:v>10479</c:v>
                </c:pt>
                <c:pt idx="122">
                  <c:v>10509</c:v>
                </c:pt>
                <c:pt idx="123">
                  <c:v>10509</c:v>
                </c:pt>
                <c:pt idx="124">
                  <c:v>11208</c:v>
                </c:pt>
                <c:pt idx="125">
                  <c:v>11221</c:v>
                </c:pt>
                <c:pt idx="126">
                  <c:v>11260</c:v>
                </c:pt>
                <c:pt idx="127">
                  <c:v>11278</c:v>
                </c:pt>
                <c:pt idx="128">
                  <c:v>11286.5</c:v>
                </c:pt>
                <c:pt idx="129">
                  <c:v>11322.5</c:v>
                </c:pt>
                <c:pt idx="130">
                  <c:v>11323</c:v>
                </c:pt>
                <c:pt idx="131">
                  <c:v>11343.5</c:v>
                </c:pt>
                <c:pt idx="132">
                  <c:v>11343.5</c:v>
                </c:pt>
                <c:pt idx="133">
                  <c:v>11344</c:v>
                </c:pt>
                <c:pt idx="134">
                  <c:v>11344</c:v>
                </c:pt>
                <c:pt idx="135">
                  <c:v>11407</c:v>
                </c:pt>
                <c:pt idx="136">
                  <c:v>11407</c:v>
                </c:pt>
                <c:pt idx="137">
                  <c:v>11427</c:v>
                </c:pt>
                <c:pt idx="138">
                  <c:v>11533</c:v>
                </c:pt>
                <c:pt idx="139">
                  <c:v>12301</c:v>
                </c:pt>
                <c:pt idx="140">
                  <c:v>12303</c:v>
                </c:pt>
                <c:pt idx="141">
                  <c:v>12303</c:v>
                </c:pt>
                <c:pt idx="142">
                  <c:v>12376</c:v>
                </c:pt>
                <c:pt idx="143">
                  <c:v>13122</c:v>
                </c:pt>
                <c:pt idx="144">
                  <c:v>13169.5</c:v>
                </c:pt>
                <c:pt idx="145">
                  <c:v>13169.5</c:v>
                </c:pt>
                <c:pt idx="146">
                  <c:v>13258</c:v>
                </c:pt>
                <c:pt idx="147">
                  <c:v>13265</c:v>
                </c:pt>
                <c:pt idx="148">
                  <c:v>13273</c:v>
                </c:pt>
                <c:pt idx="149">
                  <c:v>13284</c:v>
                </c:pt>
                <c:pt idx="150">
                  <c:v>13305</c:v>
                </c:pt>
                <c:pt idx="151">
                  <c:v>13316</c:v>
                </c:pt>
                <c:pt idx="152">
                  <c:v>13479</c:v>
                </c:pt>
                <c:pt idx="153">
                  <c:v>13526</c:v>
                </c:pt>
                <c:pt idx="154">
                  <c:v>13612</c:v>
                </c:pt>
                <c:pt idx="155">
                  <c:v>14041</c:v>
                </c:pt>
                <c:pt idx="156">
                  <c:v>14064.5</c:v>
                </c:pt>
                <c:pt idx="157">
                  <c:v>14090.5</c:v>
                </c:pt>
                <c:pt idx="158">
                  <c:v>14090.5</c:v>
                </c:pt>
                <c:pt idx="159">
                  <c:v>14093</c:v>
                </c:pt>
                <c:pt idx="160">
                  <c:v>14128</c:v>
                </c:pt>
                <c:pt idx="161">
                  <c:v>14130</c:v>
                </c:pt>
                <c:pt idx="162">
                  <c:v>14142</c:v>
                </c:pt>
                <c:pt idx="163">
                  <c:v>14212</c:v>
                </c:pt>
                <c:pt idx="164">
                  <c:v>14212.5</c:v>
                </c:pt>
                <c:pt idx="165">
                  <c:v>14231</c:v>
                </c:pt>
                <c:pt idx="166">
                  <c:v>14322</c:v>
                </c:pt>
                <c:pt idx="167">
                  <c:v>14327.5</c:v>
                </c:pt>
                <c:pt idx="168">
                  <c:v>14331.5</c:v>
                </c:pt>
                <c:pt idx="169">
                  <c:v>14368</c:v>
                </c:pt>
                <c:pt idx="170">
                  <c:v>14390</c:v>
                </c:pt>
                <c:pt idx="171">
                  <c:v>14427.5</c:v>
                </c:pt>
                <c:pt idx="172">
                  <c:v>14428</c:v>
                </c:pt>
                <c:pt idx="173">
                  <c:v>14433</c:v>
                </c:pt>
                <c:pt idx="174">
                  <c:v>14435.5</c:v>
                </c:pt>
                <c:pt idx="175">
                  <c:v>14437.5</c:v>
                </c:pt>
                <c:pt idx="176">
                  <c:v>14539</c:v>
                </c:pt>
                <c:pt idx="177">
                  <c:v>14568.5</c:v>
                </c:pt>
                <c:pt idx="178">
                  <c:v>15100</c:v>
                </c:pt>
                <c:pt idx="179">
                  <c:v>15176.5</c:v>
                </c:pt>
                <c:pt idx="180">
                  <c:v>15217</c:v>
                </c:pt>
                <c:pt idx="181">
                  <c:v>15337.5</c:v>
                </c:pt>
                <c:pt idx="182">
                  <c:v>15361</c:v>
                </c:pt>
                <c:pt idx="183">
                  <c:v>15426</c:v>
                </c:pt>
                <c:pt idx="184">
                  <c:v>16169</c:v>
                </c:pt>
                <c:pt idx="185">
                  <c:v>16223</c:v>
                </c:pt>
                <c:pt idx="186">
                  <c:v>16242.5</c:v>
                </c:pt>
                <c:pt idx="187">
                  <c:v>16253</c:v>
                </c:pt>
                <c:pt idx="188">
                  <c:v>16253.5</c:v>
                </c:pt>
                <c:pt idx="189">
                  <c:v>16254</c:v>
                </c:pt>
                <c:pt idx="190">
                  <c:v>16280</c:v>
                </c:pt>
                <c:pt idx="191">
                  <c:v>16281.5</c:v>
                </c:pt>
                <c:pt idx="192">
                  <c:v>16282</c:v>
                </c:pt>
                <c:pt idx="193">
                  <c:v>16358</c:v>
                </c:pt>
                <c:pt idx="194">
                  <c:v>16830</c:v>
                </c:pt>
                <c:pt idx="195">
                  <c:v>16865</c:v>
                </c:pt>
                <c:pt idx="196">
                  <c:v>16892.5</c:v>
                </c:pt>
                <c:pt idx="197">
                  <c:v>16942</c:v>
                </c:pt>
                <c:pt idx="198">
                  <c:v>17056</c:v>
                </c:pt>
                <c:pt idx="199">
                  <c:v>17061.5</c:v>
                </c:pt>
                <c:pt idx="200">
                  <c:v>17098.5</c:v>
                </c:pt>
                <c:pt idx="201">
                  <c:v>17099</c:v>
                </c:pt>
                <c:pt idx="202">
                  <c:v>17167</c:v>
                </c:pt>
                <c:pt idx="203">
                  <c:v>17247</c:v>
                </c:pt>
                <c:pt idx="204">
                  <c:v>17938.5</c:v>
                </c:pt>
                <c:pt idx="205">
                  <c:v>17958</c:v>
                </c:pt>
                <c:pt idx="206">
                  <c:v>18143.5</c:v>
                </c:pt>
                <c:pt idx="207">
                  <c:v>18781.5</c:v>
                </c:pt>
                <c:pt idx="208">
                  <c:v>18902.5</c:v>
                </c:pt>
                <c:pt idx="209">
                  <c:v>18909</c:v>
                </c:pt>
                <c:pt idx="210">
                  <c:v>18909.5</c:v>
                </c:pt>
                <c:pt idx="211">
                  <c:v>18994.5</c:v>
                </c:pt>
                <c:pt idx="212">
                  <c:v>19008.5</c:v>
                </c:pt>
                <c:pt idx="213">
                  <c:v>19026</c:v>
                </c:pt>
                <c:pt idx="214">
                  <c:v>19026.5</c:v>
                </c:pt>
                <c:pt idx="215">
                  <c:v>19778</c:v>
                </c:pt>
                <c:pt idx="216">
                  <c:v>19851</c:v>
                </c:pt>
                <c:pt idx="217">
                  <c:v>19882.5</c:v>
                </c:pt>
                <c:pt idx="218">
                  <c:v>19898.5</c:v>
                </c:pt>
                <c:pt idx="219">
                  <c:v>19898.5</c:v>
                </c:pt>
                <c:pt idx="220">
                  <c:v>19954</c:v>
                </c:pt>
                <c:pt idx="221">
                  <c:v>19957</c:v>
                </c:pt>
                <c:pt idx="222">
                  <c:v>19957.5</c:v>
                </c:pt>
                <c:pt idx="223">
                  <c:v>20044.5</c:v>
                </c:pt>
                <c:pt idx="224">
                  <c:v>20044.5</c:v>
                </c:pt>
                <c:pt idx="225">
                  <c:v>20078.5</c:v>
                </c:pt>
                <c:pt idx="226">
                  <c:v>20666</c:v>
                </c:pt>
                <c:pt idx="227">
                  <c:v>20673</c:v>
                </c:pt>
                <c:pt idx="228">
                  <c:v>20675.5</c:v>
                </c:pt>
                <c:pt idx="229">
                  <c:v>20738</c:v>
                </c:pt>
                <c:pt idx="230">
                  <c:v>20738</c:v>
                </c:pt>
                <c:pt idx="231">
                  <c:v>20771</c:v>
                </c:pt>
                <c:pt idx="232">
                  <c:v>20771.5</c:v>
                </c:pt>
                <c:pt idx="233">
                  <c:v>20826.5</c:v>
                </c:pt>
                <c:pt idx="234">
                  <c:v>20845.5</c:v>
                </c:pt>
                <c:pt idx="235">
                  <c:v>20908</c:v>
                </c:pt>
                <c:pt idx="236">
                  <c:v>21064.5</c:v>
                </c:pt>
                <c:pt idx="237">
                  <c:v>21785</c:v>
                </c:pt>
                <c:pt idx="238">
                  <c:v>21785</c:v>
                </c:pt>
                <c:pt idx="239">
                  <c:v>21785.5</c:v>
                </c:pt>
                <c:pt idx="240">
                  <c:v>21785.5</c:v>
                </c:pt>
                <c:pt idx="241">
                  <c:v>21794.5</c:v>
                </c:pt>
                <c:pt idx="242">
                  <c:v>21800</c:v>
                </c:pt>
                <c:pt idx="243">
                  <c:v>21821</c:v>
                </c:pt>
                <c:pt idx="244">
                  <c:v>21824</c:v>
                </c:pt>
                <c:pt idx="245">
                  <c:v>21824</c:v>
                </c:pt>
                <c:pt idx="246">
                  <c:v>21854</c:v>
                </c:pt>
                <c:pt idx="247">
                  <c:v>21854.5</c:v>
                </c:pt>
                <c:pt idx="248">
                  <c:v>21866</c:v>
                </c:pt>
                <c:pt idx="249">
                  <c:v>21866</c:v>
                </c:pt>
                <c:pt idx="250">
                  <c:v>21885.5</c:v>
                </c:pt>
                <c:pt idx="251">
                  <c:v>21886</c:v>
                </c:pt>
                <c:pt idx="252">
                  <c:v>21888</c:v>
                </c:pt>
                <c:pt idx="253">
                  <c:v>21888.5</c:v>
                </c:pt>
                <c:pt idx="254">
                  <c:v>21910</c:v>
                </c:pt>
                <c:pt idx="255">
                  <c:v>21910</c:v>
                </c:pt>
                <c:pt idx="256">
                  <c:v>22601</c:v>
                </c:pt>
                <c:pt idx="257">
                  <c:v>22632</c:v>
                </c:pt>
                <c:pt idx="258">
                  <c:v>22638</c:v>
                </c:pt>
                <c:pt idx="259">
                  <c:v>22692</c:v>
                </c:pt>
                <c:pt idx="260">
                  <c:v>22721.5</c:v>
                </c:pt>
                <c:pt idx="261">
                  <c:v>22748.5</c:v>
                </c:pt>
                <c:pt idx="262">
                  <c:v>22767.5</c:v>
                </c:pt>
                <c:pt idx="263">
                  <c:v>22768</c:v>
                </c:pt>
                <c:pt idx="264">
                  <c:v>22787</c:v>
                </c:pt>
                <c:pt idx="265">
                  <c:v>22869</c:v>
                </c:pt>
                <c:pt idx="266">
                  <c:v>23547.5</c:v>
                </c:pt>
                <c:pt idx="267">
                  <c:v>23548</c:v>
                </c:pt>
                <c:pt idx="268">
                  <c:v>23588</c:v>
                </c:pt>
                <c:pt idx="269">
                  <c:v>23721</c:v>
                </c:pt>
                <c:pt idx="270">
                  <c:v>23835</c:v>
                </c:pt>
                <c:pt idx="271">
                  <c:v>23868.5</c:v>
                </c:pt>
                <c:pt idx="272">
                  <c:v>24514</c:v>
                </c:pt>
                <c:pt idx="273">
                  <c:v>24514</c:v>
                </c:pt>
                <c:pt idx="274">
                  <c:v>24595</c:v>
                </c:pt>
                <c:pt idx="275">
                  <c:v>24600</c:v>
                </c:pt>
                <c:pt idx="276">
                  <c:v>24722</c:v>
                </c:pt>
                <c:pt idx="277">
                  <c:v>24779</c:v>
                </c:pt>
                <c:pt idx="278">
                  <c:v>24779</c:v>
                </c:pt>
                <c:pt idx="279">
                  <c:v>24855</c:v>
                </c:pt>
                <c:pt idx="280">
                  <c:v>25418.5</c:v>
                </c:pt>
                <c:pt idx="281">
                  <c:v>25418.5</c:v>
                </c:pt>
                <c:pt idx="282">
                  <c:v>25602</c:v>
                </c:pt>
                <c:pt idx="283">
                  <c:v>25609.5</c:v>
                </c:pt>
                <c:pt idx="284">
                  <c:v>25614.5</c:v>
                </c:pt>
                <c:pt idx="285">
                  <c:v>25615</c:v>
                </c:pt>
                <c:pt idx="286">
                  <c:v>25645</c:v>
                </c:pt>
                <c:pt idx="287">
                  <c:v>25645</c:v>
                </c:pt>
                <c:pt idx="288">
                  <c:v>25661</c:v>
                </c:pt>
                <c:pt idx="289">
                  <c:v>25661</c:v>
                </c:pt>
                <c:pt idx="290">
                  <c:v>25742</c:v>
                </c:pt>
                <c:pt idx="291">
                  <c:v>25797</c:v>
                </c:pt>
                <c:pt idx="292">
                  <c:v>25877</c:v>
                </c:pt>
                <c:pt idx="293">
                  <c:v>25877</c:v>
                </c:pt>
                <c:pt idx="294">
                  <c:v>26395</c:v>
                </c:pt>
                <c:pt idx="295">
                  <c:v>26536</c:v>
                </c:pt>
                <c:pt idx="296">
                  <c:v>26551.5</c:v>
                </c:pt>
              </c:numCache>
            </c:numRef>
          </c:xVal>
          <c:yVal>
            <c:numRef>
              <c:f>'Active 2'!$L$21:$L$317</c:f>
              <c:numCache>
                <c:formatCode>General</c:formatCode>
                <c:ptCount val="29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781-4F43-B552-AA4D75D02560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2'!$F$21:$F$317</c:f>
              <c:numCache>
                <c:formatCode>General</c:formatCode>
                <c:ptCount val="297"/>
                <c:pt idx="0">
                  <c:v>-33203</c:v>
                </c:pt>
                <c:pt idx="1">
                  <c:v>-33203</c:v>
                </c:pt>
                <c:pt idx="2">
                  <c:v>-31674</c:v>
                </c:pt>
                <c:pt idx="3">
                  <c:v>-30651</c:v>
                </c:pt>
                <c:pt idx="4">
                  <c:v>-27797</c:v>
                </c:pt>
                <c:pt idx="5">
                  <c:v>-27763</c:v>
                </c:pt>
                <c:pt idx="6">
                  <c:v>-27030</c:v>
                </c:pt>
                <c:pt idx="7">
                  <c:v>-26902</c:v>
                </c:pt>
                <c:pt idx="8">
                  <c:v>-26829</c:v>
                </c:pt>
                <c:pt idx="9">
                  <c:v>-26816</c:v>
                </c:pt>
                <c:pt idx="10">
                  <c:v>-26808</c:v>
                </c:pt>
                <c:pt idx="11">
                  <c:v>-26792.5</c:v>
                </c:pt>
                <c:pt idx="12">
                  <c:v>-26727.5</c:v>
                </c:pt>
                <c:pt idx="13">
                  <c:v>-26691</c:v>
                </c:pt>
                <c:pt idx="14">
                  <c:v>-26689</c:v>
                </c:pt>
                <c:pt idx="15">
                  <c:v>-26683.5</c:v>
                </c:pt>
                <c:pt idx="16">
                  <c:v>-26683</c:v>
                </c:pt>
                <c:pt idx="17">
                  <c:v>-26652</c:v>
                </c:pt>
                <c:pt idx="18">
                  <c:v>-26616</c:v>
                </c:pt>
                <c:pt idx="19">
                  <c:v>-26615.5</c:v>
                </c:pt>
                <c:pt idx="20">
                  <c:v>-26597</c:v>
                </c:pt>
                <c:pt idx="21">
                  <c:v>-26587</c:v>
                </c:pt>
                <c:pt idx="22">
                  <c:v>-26511.5</c:v>
                </c:pt>
                <c:pt idx="23">
                  <c:v>-26508.5</c:v>
                </c:pt>
                <c:pt idx="24">
                  <c:v>-25908</c:v>
                </c:pt>
                <c:pt idx="25">
                  <c:v>-24948</c:v>
                </c:pt>
                <c:pt idx="26">
                  <c:v>-24896</c:v>
                </c:pt>
                <c:pt idx="27">
                  <c:v>-24654</c:v>
                </c:pt>
                <c:pt idx="28">
                  <c:v>-23910</c:v>
                </c:pt>
                <c:pt idx="29">
                  <c:v>-23673</c:v>
                </c:pt>
                <c:pt idx="30">
                  <c:v>-20811</c:v>
                </c:pt>
                <c:pt idx="31">
                  <c:v>-20187</c:v>
                </c:pt>
                <c:pt idx="32">
                  <c:v>-20187</c:v>
                </c:pt>
                <c:pt idx="33">
                  <c:v>-19809</c:v>
                </c:pt>
                <c:pt idx="34">
                  <c:v>-19809</c:v>
                </c:pt>
                <c:pt idx="35">
                  <c:v>-19120</c:v>
                </c:pt>
                <c:pt idx="36">
                  <c:v>-18956</c:v>
                </c:pt>
                <c:pt idx="37">
                  <c:v>-18883</c:v>
                </c:pt>
                <c:pt idx="38">
                  <c:v>-18742</c:v>
                </c:pt>
                <c:pt idx="39">
                  <c:v>-18116</c:v>
                </c:pt>
                <c:pt idx="40">
                  <c:v>-18116</c:v>
                </c:pt>
                <c:pt idx="41">
                  <c:v>-17959.5</c:v>
                </c:pt>
                <c:pt idx="42">
                  <c:v>-15027</c:v>
                </c:pt>
                <c:pt idx="43">
                  <c:v>-14643</c:v>
                </c:pt>
                <c:pt idx="44">
                  <c:v>-11570</c:v>
                </c:pt>
                <c:pt idx="45">
                  <c:v>-8695</c:v>
                </c:pt>
                <c:pt idx="46">
                  <c:v>-5846</c:v>
                </c:pt>
                <c:pt idx="47">
                  <c:v>-4946</c:v>
                </c:pt>
                <c:pt idx="48">
                  <c:v>-4795</c:v>
                </c:pt>
                <c:pt idx="49">
                  <c:v>-3723</c:v>
                </c:pt>
                <c:pt idx="50">
                  <c:v>-3642</c:v>
                </c:pt>
                <c:pt idx="51">
                  <c:v>-3637</c:v>
                </c:pt>
                <c:pt idx="52">
                  <c:v>-1928</c:v>
                </c:pt>
                <c:pt idx="53">
                  <c:v>-1766</c:v>
                </c:pt>
                <c:pt idx="54">
                  <c:v>-1753</c:v>
                </c:pt>
                <c:pt idx="55">
                  <c:v>-1708.5</c:v>
                </c:pt>
                <c:pt idx="56">
                  <c:v>-1683</c:v>
                </c:pt>
                <c:pt idx="57">
                  <c:v>-1233.5</c:v>
                </c:pt>
                <c:pt idx="58">
                  <c:v>-1142.5</c:v>
                </c:pt>
                <c:pt idx="59">
                  <c:v>-1108.5</c:v>
                </c:pt>
                <c:pt idx="60">
                  <c:v>-1080</c:v>
                </c:pt>
                <c:pt idx="61">
                  <c:v>-1074.5</c:v>
                </c:pt>
                <c:pt idx="62">
                  <c:v>-312.5</c:v>
                </c:pt>
                <c:pt idx="63">
                  <c:v>-304.5</c:v>
                </c:pt>
                <c:pt idx="64">
                  <c:v>-297</c:v>
                </c:pt>
                <c:pt idx="65">
                  <c:v>0</c:v>
                </c:pt>
                <c:pt idx="66">
                  <c:v>0</c:v>
                </c:pt>
                <c:pt idx="67">
                  <c:v>2.5</c:v>
                </c:pt>
                <c:pt idx="68">
                  <c:v>2.5</c:v>
                </c:pt>
                <c:pt idx="69">
                  <c:v>3</c:v>
                </c:pt>
                <c:pt idx="70">
                  <c:v>3</c:v>
                </c:pt>
                <c:pt idx="71">
                  <c:v>60</c:v>
                </c:pt>
                <c:pt idx="72">
                  <c:v>60</c:v>
                </c:pt>
                <c:pt idx="73">
                  <c:v>60.5</c:v>
                </c:pt>
                <c:pt idx="74">
                  <c:v>60.5</c:v>
                </c:pt>
                <c:pt idx="75">
                  <c:v>115</c:v>
                </c:pt>
                <c:pt idx="76">
                  <c:v>603</c:v>
                </c:pt>
                <c:pt idx="77">
                  <c:v>603</c:v>
                </c:pt>
                <c:pt idx="78">
                  <c:v>762</c:v>
                </c:pt>
                <c:pt idx="79">
                  <c:v>762</c:v>
                </c:pt>
                <c:pt idx="80">
                  <c:v>1740</c:v>
                </c:pt>
                <c:pt idx="81">
                  <c:v>1740</c:v>
                </c:pt>
                <c:pt idx="82">
                  <c:v>1769</c:v>
                </c:pt>
                <c:pt idx="83">
                  <c:v>2009</c:v>
                </c:pt>
                <c:pt idx="84">
                  <c:v>2009</c:v>
                </c:pt>
                <c:pt idx="85">
                  <c:v>2700.5</c:v>
                </c:pt>
                <c:pt idx="86">
                  <c:v>4844</c:v>
                </c:pt>
                <c:pt idx="87">
                  <c:v>4846.5</c:v>
                </c:pt>
                <c:pt idx="88">
                  <c:v>4846.5</c:v>
                </c:pt>
                <c:pt idx="89">
                  <c:v>5523</c:v>
                </c:pt>
                <c:pt idx="90">
                  <c:v>5523.5</c:v>
                </c:pt>
                <c:pt idx="91">
                  <c:v>5734</c:v>
                </c:pt>
                <c:pt idx="92">
                  <c:v>5767.5</c:v>
                </c:pt>
                <c:pt idx="93">
                  <c:v>5767.5</c:v>
                </c:pt>
                <c:pt idx="94">
                  <c:v>5770</c:v>
                </c:pt>
                <c:pt idx="95">
                  <c:v>5770</c:v>
                </c:pt>
                <c:pt idx="96">
                  <c:v>6517</c:v>
                </c:pt>
                <c:pt idx="97">
                  <c:v>6683.5</c:v>
                </c:pt>
                <c:pt idx="98">
                  <c:v>6693.5</c:v>
                </c:pt>
                <c:pt idx="99">
                  <c:v>7225</c:v>
                </c:pt>
                <c:pt idx="100">
                  <c:v>7829</c:v>
                </c:pt>
                <c:pt idx="101">
                  <c:v>8338</c:v>
                </c:pt>
                <c:pt idx="102">
                  <c:v>8579</c:v>
                </c:pt>
                <c:pt idx="103">
                  <c:v>8609</c:v>
                </c:pt>
                <c:pt idx="104">
                  <c:v>8635</c:v>
                </c:pt>
                <c:pt idx="105">
                  <c:v>8635</c:v>
                </c:pt>
                <c:pt idx="106">
                  <c:v>8635</c:v>
                </c:pt>
                <c:pt idx="107">
                  <c:v>8763</c:v>
                </c:pt>
                <c:pt idx="108">
                  <c:v>9371</c:v>
                </c:pt>
                <c:pt idx="109">
                  <c:v>9702</c:v>
                </c:pt>
                <c:pt idx="110">
                  <c:v>10181</c:v>
                </c:pt>
                <c:pt idx="111">
                  <c:v>10181</c:v>
                </c:pt>
                <c:pt idx="112">
                  <c:v>10215</c:v>
                </c:pt>
                <c:pt idx="113">
                  <c:v>10294.5</c:v>
                </c:pt>
                <c:pt idx="114">
                  <c:v>10295</c:v>
                </c:pt>
                <c:pt idx="115">
                  <c:v>10303.5</c:v>
                </c:pt>
                <c:pt idx="116">
                  <c:v>10375.5</c:v>
                </c:pt>
                <c:pt idx="117">
                  <c:v>10393.5</c:v>
                </c:pt>
                <c:pt idx="118">
                  <c:v>10400.5</c:v>
                </c:pt>
                <c:pt idx="119">
                  <c:v>10401</c:v>
                </c:pt>
                <c:pt idx="120">
                  <c:v>10478.5</c:v>
                </c:pt>
                <c:pt idx="121">
                  <c:v>10479</c:v>
                </c:pt>
                <c:pt idx="122">
                  <c:v>10509</c:v>
                </c:pt>
                <c:pt idx="123">
                  <c:v>10509</c:v>
                </c:pt>
                <c:pt idx="124">
                  <c:v>11208</c:v>
                </c:pt>
                <c:pt idx="125">
                  <c:v>11221</c:v>
                </c:pt>
                <c:pt idx="126">
                  <c:v>11260</c:v>
                </c:pt>
                <c:pt idx="127">
                  <c:v>11278</c:v>
                </c:pt>
                <c:pt idx="128">
                  <c:v>11286.5</c:v>
                </c:pt>
                <c:pt idx="129">
                  <c:v>11322.5</c:v>
                </c:pt>
                <c:pt idx="130">
                  <c:v>11323</c:v>
                </c:pt>
                <c:pt idx="131">
                  <c:v>11343.5</c:v>
                </c:pt>
                <c:pt idx="132">
                  <c:v>11343.5</c:v>
                </c:pt>
                <c:pt idx="133">
                  <c:v>11344</c:v>
                </c:pt>
                <c:pt idx="134">
                  <c:v>11344</c:v>
                </c:pt>
                <c:pt idx="135">
                  <c:v>11407</c:v>
                </c:pt>
                <c:pt idx="136">
                  <c:v>11407</c:v>
                </c:pt>
                <c:pt idx="137">
                  <c:v>11427</c:v>
                </c:pt>
                <c:pt idx="138">
                  <c:v>11533</c:v>
                </c:pt>
                <c:pt idx="139">
                  <c:v>12301</c:v>
                </c:pt>
                <c:pt idx="140">
                  <c:v>12303</c:v>
                </c:pt>
                <c:pt idx="141">
                  <c:v>12303</c:v>
                </c:pt>
                <c:pt idx="142">
                  <c:v>12376</c:v>
                </c:pt>
                <c:pt idx="143">
                  <c:v>13122</c:v>
                </c:pt>
                <c:pt idx="144">
                  <c:v>13169.5</c:v>
                </c:pt>
                <c:pt idx="145">
                  <c:v>13169.5</c:v>
                </c:pt>
                <c:pt idx="146">
                  <c:v>13258</c:v>
                </c:pt>
                <c:pt idx="147">
                  <c:v>13265</c:v>
                </c:pt>
                <c:pt idx="148">
                  <c:v>13273</c:v>
                </c:pt>
                <c:pt idx="149">
                  <c:v>13284</c:v>
                </c:pt>
                <c:pt idx="150">
                  <c:v>13305</c:v>
                </c:pt>
                <c:pt idx="151">
                  <c:v>13316</c:v>
                </c:pt>
                <c:pt idx="152">
                  <c:v>13479</c:v>
                </c:pt>
                <c:pt idx="153">
                  <c:v>13526</c:v>
                </c:pt>
                <c:pt idx="154">
                  <c:v>13612</c:v>
                </c:pt>
                <c:pt idx="155">
                  <c:v>14041</c:v>
                </c:pt>
                <c:pt idx="156">
                  <c:v>14064.5</c:v>
                </c:pt>
                <c:pt idx="157">
                  <c:v>14090.5</c:v>
                </c:pt>
                <c:pt idx="158">
                  <c:v>14090.5</c:v>
                </c:pt>
                <c:pt idx="159">
                  <c:v>14093</c:v>
                </c:pt>
                <c:pt idx="160">
                  <c:v>14128</c:v>
                </c:pt>
                <c:pt idx="161">
                  <c:v>14130</c:v>
                </c:pt>
                <c:pt idx="162">
                  <c:v>14142</c:v>
                </c:pt>
                <c:pt idx="163">
                  <c:v>14212</c:v>
                </c:pt>
                <c:pt idx="164">
                  <c:v>14212.5</c:v>
                </c:pt>
                <c:pt idx="165">
                  <c:v>14231</c:v>
                </c:pt>
                <c:pt idx="166">
                  <c:v>14322</c:v>
                </c:pt>
                <c:pt idx="167">
                  <c:v>14327.5</c:v>
                </c:pt>
                <c:pt idx="168">
                  <c:v>14331.5</c:v>
                </c:pt>
                <c:pt idx="169">
                  <c:v>14368</c:v>
                </c:pt>
                <c:pt idx="170">
                  <c:v>14390</c:v>
                </c:pt>
                <c:pt idx="171">
                  <c:v>14427.5</c:v>
                </c:pt>
                <c:pt idx="172">
                  <c:v>14428</c:v>
                </c:pt>
                <c:pt idx="173">
                  <c:v>14433</c:v>
                </c:pt>
                <c:pt idx="174">
                  <c:v>14435.5</c:v>
                </c:pt>
                <c:pt idx="175">
                  <c:v>14437.5</c:v>
                </c:pt>
                <c:pt idx="176">
                  <c:v>14539</c:v>
                </c:pt>
                <c:pt idx="177">
                  <c:v>14568.5</c:v>
                </c:pt>
                <c:pt idx="178">
                  <c:v>15100</c:v>
                </c:pt>
                <c:pt idx="179">
                  <c:v>15176.5</c:v>
                </c:pt>
                <c:pt idx="180">
                  <c:v>15217</c:v>
                </c:pt>
                <c:pt idx="181">
                  <c:v>15337.5</c:v>
                </c:pt>
                <c:pt idx="182">
                  <c:v>15361</c:v>
                </c:pt>
                <c:pt idx="183">
                  <c:v>15426</c:v>
                </c:pt>
                <c:pt idx="184">
                  <c:v>16169</c:v>
                </c:pt>
                <c:pt idx="185">
                  <c:v>16223</c:v>
                </c:pt>
                <c:pt idx="186">
                  <c:v>16242.5</c:v>
                </c:pt>
                <c:pt idx="187">
                  <c:v>16253</c:v>
                </c:pt>
                <c:pt idx="188">
                  <c:v>16253.5</c:v>
                </c:pt>
                <c:pt idx="189">
                  <c:v>16254</c:v>
                </c:pt>
                <c:pt idx="190">
                  <c:v>16280</c:v>
                </c:pt>
                <c:pt idx="191">
                  <c:v>16281.5</c:v>
                </c:pt>
                <c:pt idx="192">
                  <c:v>16282</c:v>
                </c:pt>
                <c:pt idx="193">
                  <c:v>16358</c:v>
                </c:pt>
                <c:pt idx="194">
                  <c:v>16830</c:v>
                </c:pt>
                <c:pt idx="195">
                  <c:v>16865</c:v>
                </c:pt>
                <c:pt idx="196">
                  <c:v>16892.5</c:v>
                </c:pt>
                <c:pt idx="197">
                  <c:v>16942</c:v>
                </c:pt>
                <c:pt idx="198">
                  <c:v>17056</c:v>
                </c:pt>
                <c:pt idx="199">
                  <c:v>17061.5</c:v>
                </c:pt>
                <c:pt idx="200">
                  <c:v>17098.5</c:v>
                </c:pt>
                <c:pt idx="201">
                  <c:v>17099</c:v>
                </c:pt>
                <c:pt idx="202">
                  <c:v>17167</c:v>
                </c:pt>
                <c:pt idx="203">
                  <c:v>17247</c:v>
                </c:pt>
                <c:pt idx="204">
                  <c:v>17938.5</c:v>
                </c:pt>
                <c:pt idx="205">
                  <c:v>17958</c:v>
                </c:pt>
                <c:pt idx="206">
                  <c:v>18143.5</c:v>
                </c:pt>
                <c:pt idx="207">
                  <c:v>18781.5</c:v>
                </c:pt>
                <c:pt idx="208">
                  <c:v>18902.5</c:v>
                </c:pt>
                <c:pt idx="209">
                  <c:v>18909</c:v>
                </c:pt>
                <c:pt idx="210">
                  <c:v>18909.5</c:v>
                </c:pt>
                <c:pt idx="211">
                  <c:v>18994.5</c:v>
                </c:pt>
                <c:pt idx="212">
                  <c:v>19008.5</c:v>
                </c:pt>
                <c:pt idx="213">
                  <c:v>19026</c:v>
                </c:pt>
                <c:pt idx="214">
                  <c:v>19026.5</c:v>
                </c:pt>
                <c:pt idx="215">
                  <c:v>19778</c:v>
                </c:pt>
                <c:pt idx="216">
                  <c:v>19851</c:v>
                </c:pt>
                <c:pt idx="217">
                  <c:v>19882.5</c:v>
                </c:pt>
                <c:pt idx="218">
                  <c:v>19898.5</c:v>
                </c:pt>
                <c:pt idx="219">
                  <c:v>19898.5</c:v>
                </c:pt>
                <c:pt idx="220">
                  <c:v>19954</c:v>
                </c:pt>
                <c:pt idx="221">
                  <c:v>19957</c:v>
                </c:pt>
                <c:pt idx="222">
                  <c:v>19957.5</c:v>
                </c:pt>
                <c:pt idx="223">
                  <c:v>20044.5</c:v>
                </c:pt>
                <c:pt idx="224">
                  <c:v>20044.5</c:v>
                </c:pt>
                <c:pt idx="225">
                  <c:v>20078.5</c:v>
                </c:pt>
                <c:pt idx="226">
                  <c:v>20666</c:v>
                </c:pt>
                <c:pt idx="227">
                  <c:v>20673</c:v>
                </c:pt>
                <c:pt idx="228">
                  <c:v>20675.5</c:v>
                </c:pt>
                <c:pt idx="229">
                  <c:v>20738</c:v>
                </c:pt>
                <c:pt idx="230">
                  <c:v>20738</c:v>
                </c:pt>
                <c:pt idx="231">
                  <c:v>20771</c:v>
                </c:pt>
                <c:pt idx="232">
                  <c:v>20771.5</c:v>
                </c:pt>
                <c:pt idx="233">
                  <c:v>20826.5</c:v>
                </c:pt>
                <c:pt idx="234">
                  <c:v>20845.5</c:v>
                </c:pt>
                <c:pt idx="235">
                  <c:v>20908</c:v>
                </c:pt>
                <c:pt idx="236">
                  <c:v>21064.5</c:v>
                </c:pt>
                <c:pt idx="237">
                  <c:v>21785</c:v>
                </c:pt>
                <c:pt idx="238">
                  <c:v>21785</c:v>
                </c:pt>
                <c:pt idx="239">
                  <c:v>21785.5</c:v>
                </c:pt>
                <c:pt idx="240">
                  <c:v>21785.5</c:v>
                </c:pt>
                <c:pt idx="241">
                  <c:v>21794.5</c:v>
                </c:pt>
                <c:pt idx="242">
                  <c:v>21800</c:v>
                </c:pt>
                <c:pt idx="243">
                  <c:v>21821</c:v>
                </c:pt>
                <c:pt idx="244">
                  <c:v>21824</c:v>
                </c:pt>
                <c:pt idx="245">
                  <c:v>21824</c:v>
                </c:pt>
                <c:pt idx="246">
                  <c:v>21854</c:v>
                </c:pt>
                <c:pt idx="247">
                  <c:v>21854.5</c:v>
                </c:pt>
                <c:pt idx="248">
                  <c:v>21866</c:v>
                </c:pt>
                <c:pt idx="249">
                  <c:v>21866</c:v>
                </c:pt>
                <c:pt idx="250">
                  <c:v>21885.5</c:v>
                </c:pt>
                <c:pt idx="251">
                  <c:v>21886</c:v>
                </c:pt>
                <c:pt idx="252">
                  <c:v>21888</c:v>
                </c:pt>
                <c:pt idx="253">
                  <c:v>21888.5</c:v>
                </c:pt>
                <c:pt idx="254">
                  <c:v>21910</c:v>
                </c:pt>
                <c:pt idx="255">
                  <c:v>21910</c:v>
                </c:pt>
                <c:pt idx="256">
                  <c:v>22601</c:v>
                </c:pt>
                <c:pt idx="257">
                  <c:v>22632</c:v>
                </c:pt>
                <c:pt idx="258">
                  <c:v>22638</c:v>
                </c:pt>
                <c:pt idx="259">
                  <c:v>22692</c:v>
                </c:pt>
                <c:pt idx="260">
                  <c:v>22721.5</c:v>
                </c:pt>
                <c:pt idx="261">
                  <c:v>22748.5</c:v>
                </c:pt>
                <c:pt idx="262">
                  <c:v>22767.5</c:v>
                </c:pt>
                <c:pt idx="263">
                  <c:v>22768</c:v>
                </c:pt>
                <c:pt idx="264">
                  <c:v>22787</c:v>
                </c:pt>
                <c:pt idx="265">
                  <c:v>22869</c:v>
                </c:pt>
                <c:pt idx="266">
                  <c:v>23547.5</c:v>
                </c:pt>
                <c:pt idx="267">
                  <c:v>23548</c:v>
                </c:pt>
                <c:pt idx="268">
                  <c:v>23588</c:v>
                </c:pt>
                <c:pt idx="269">
                  <c:v>23721</c:v>
                </c:pt>
                <c:pt idx="270">
                  <c:v>23835</c:v>
                </c:pt>
                <c:pt idx="271">
                  <c:v>23868.5</c:v>
                </c:pt>
                <c:pt idx="272">
                  <c:v>24514</c:v>
                </c:pt>
                <c:pt idx="273">
                  <c:v>24514</c:v>
                </c:pt>
                <c:pt idx="274">
                  <c:v>24595</c:v>
                </c:pt>
                <c:pt idx="275">
                  <c:v>24600</c:v>
                </c:pt>
                <c:pt idx="276">
                  <c:v>24722</c:v>
                </c:pt>
                <c:pt idx="277">
                  <c:v>24779</c:v>
                </c:pt>
                <c:pt idx="278">
                  <c:v>24779</c:v>
                </c:pt>
                <c:pt idx="279">
                  <c:v>24855</c:v>
                </c:pt>
                <c:pt idx="280">
                  <c:v>25418.5</c:v>
                </c:pt>
                <c:pt idx="281">
                  <c:v>25418.5</c:v>
                </c:pt>
                <c:pt idx="282">
                  <c:v>25602</c:v>
                </c:pt>
                <c:pt idx="283">
                  <c:v>25609.5</c:v>
                </c:pt>
                <c:pt idx="284">
                  <c:v>25614.5</c:v>
                </c:pt>
                <c:pt idx="285">
                  <c:v>25615</c:v>
                </c:pt>
                <c:pt idx="286">
                  <c:v>25645</c:v>
                </c:pt>
                <c:pt idx="287">
                  <c:v>25645</c:v>
                </c:pt>
                <c:pt idx="288">
                  <c:v>25661</c:v>
                </c:pt>
                <c:pt idx="289">
                  <c:v>25661</c:v>
                </c:pt>
                <c:pt idx="290">
                  <c:v>25742</c:v>
                </c:pt>
                <c:pt idx="291">
                  <c:v>25797</c:v>
                </c:pt>
                <c:pt idx="292">
                  <c:v>25877</c:v>
                </c:pt>
                <c:pt idx="293">
                  <c:v>25877</c:v>
                </c:pt>
                <c:pt idx="294">
                  <c:v>26395</c:v>
                </c:pt>
                <c:pt idx="295">
                  <c:v>26536</c:v>
                </c:pt>
                <c:pt idx="296">
                  <c:v>26551.5</c:v>
                </c:pt>
              </c:numCache>
            </c:numRef>
          </c:xVal>
          <c:yVal>
            <c:numRef>
              <c:f>'Active 2'!$M$21:$M$317</c:f>
              <c:numCache>
                <c:formatCode>General</c:formatCode>
                <c:ptCount val="29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781-4F43-B552-AA4D75D02560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2'!$F$21:$F$317</c:f>
              <c:numCache>
                <c:formatCode>General</c:formatCode>
                <c:ptCount val="297"/>
                <c:pt idx="0">
                  <c:v>-33203</c:v>
                </c:pt>
                <c:pt idx="1">
                  <c:v>-33203</c:v>
                </c:pt>
                <c:pt idx="2">
                  <c:v>-31674</c:v>
                </c:pt>
                <c:pt idx="3">
                  <c:v>-30651</c:v>
                </c:pt>
                <c:pt idx="4">
                  <c:v>-27797</c:v>
                </c:pt>
                <c:pt idx="5">
                  <c:v>-27763</c:v>
                </c:pt>
                <c:pt idx="6">
                  <c:v>-27030</c:v>
                </c:pt>
                <c:pt idx="7">
                  <c:v>-26902</c:v>
                </c:pt>
                <c:pt idx="8">
                  <c:v>-26829</c:v>
                </c:pt>
                <c:pt idx="9">
                  <c:v>-26816</c:v>
                </c:pt>
                <c:pt idx="10">
                  <c:v>-26808</c:v>
                </c:pt>
                <c:pt idx="11">
                  <c:v>-26792.5</c:v>
                </c:pt>
                <c:pt idx="12">
                  <c:v>-26727.5</c:v>
                </c:pt>
                <c:pt idx="13">
                  <c:v>-26691</c:v>
                </c:pt>
                <c:pt idx="14">
                  <c:v>-26689</c:v>
                </c:pt>
                <c:pt idx="15">
                  <c:v>-26683.5</c:v>
                </c:pt>
                <c:pt idx="16">
                  <c:v>-26683</c:v>
                </c:pt>
                <c:pt idx="17">
                  <c:v>-26652</c:v>
                </c:pt>
                <c:pt idx="18">
                  <c:v>-26616</c:v>
                </c:pt>
                <c:pt idx="19">
                  <c:v>-26615.5</c:v>
                </c:pt>
                <c:pt idx="20">
                  <c:v>-26597</c:v>
                </c:pt>
                <c:pt idx="21">
                  <c:v>-26587</c:v>
                </c:pt>
                <c:pt idx="22">
                  <c:v>-26511.5</c:v>
                </c:pt>
                <c:pt idx="23">
                  <c:v>-26508.5</c:v>
                </c:pt>
                <c:pt idx="24">
                  <c:v>-25908</c:v>
                </c:pt>
                <c:pt idx="25">
                  <c:v>-24948</c:v>
                </c:pt>
                <c:pt idx="26">
                  <c:v>-24896</c:v>
                </c:pt>
                <c:pt idx="27">
                  <c:v>-24654</c:v>
                </c:pt>
                <c:pt idx="28">
                  <c:v>-23910</c:v>
                </c:pt>
                <c:pt idx="29">
                  <c:v>-23673</c:v>
                </c:pt>
                <c:pt idx="30">
                  <c:v>-20811</c:v>
                </c:pt>
                <c:pt idx="31">
                  <c:v>-20187</c:v>
                </c:pt>
                <c:pt idx="32">
                  <c:v>-20187</c:v>
                </c:pt>
                <c:pt idx="33">
                  <c:v>-19809</c:v>
                </c:pt>
                <c:pt idx="34">
                  <c:v>-19809</c:v>
                </c:pt>
                <c:pt idx="35">
                  <c:v>-19120</c:v>
                </c:pt>
                <c:pt idx="36">
                  <c:v>-18956</c:v>
                </c:pt>
                <c:pt idx="37">
                  <c:v>-18883</c:v>
                </c:pt>
                <c:pt idx="38">
                  <c:v>-18742</c:v>
                </c:pt>
                <c:pt idx="39">
                  <c:v>-18116</c:v>
                </c:pt>
                <c:pt idx="40">
                  <c:v>-18116</c:v>
                </c:pt>
                <c:pt idx="41">
                  <c:v>-17959.5</c:v>
                </c:pt>
                <c:pt idx="42">
                  <c:v>-15027</c:v>
                </c:pt>
                <c:pt idx="43">
                  <c:v>-14643</c:v>
                </c:pt>
                <c:pt idx="44">
                  <c:v>-11570</c:v>
                </c:pt>
                <c:pt idx="45">
                  <c:v>-8695</c:v>
                </c:pt>
                <c:pt idx="46">
                  <c:v>-5846</c:v>
                </c:pt>
                <c:pt idx="47">
                  <c:v>-4946</c:v>
                </c:pt>
                <c:pt idx="48">
                  <c:v>-4795</c:v>
                </c:pt>
                <c:pt idx="49">
                  <c:v>-3723</c:v>
                </c:pt>
                <c:pt idx="50">
                  <c:v>-3642</c:v>
                </c:pt>
                <c:pt idx="51">
                  <c:v>-3637</c:v>
                </c:pt>
                <c:pt idx="52">
                  <c:v>-1928</c:v>
                </c:pt>
                <c:pt idx="53">
                  <c:v>-1766</c:v>
                </c:pt>
                <c:pt idx="54">
                  <c:v>-1753</c:v>
                </c:pt>
                <c:pt idx="55">
                  <c:v>-1708.5</c:v>
                </c:pt>
                <c:pt idx="56">
                  <c:v>-1683</c:v>
                </c:pt>
                <c:pt idx="57">
                  <c:v>-1233.5</c:v>
                </c:pt>
                <c:pt idx="58">
                  <c:v>-1142.5</c:v>
                </c:pt>
                <c:pt idx="59">
                  <c:v>-1108.5</c:v>
                </c:pt>
                <c:pt idx="60">
                  <c:v>-1080</c:v>
                </c:pt>
                <c:pt idx="61">
                  <c:v>-1074.5</c:v>
                </c:pt>
                <c:pt idx="62">
                  <c:v>-312.5</c:v>
                </c:pt>
                <c:pt idx="63">
                  <c:v>-304.5</c:v>
                </c:pt>
                <c:pt idx="64">
                  <c:v>-297</c:v>
                </c:pt>
                <c:pt idx="65">
                  <c:v>0</c:v>
                </c:pt>
                <c:pt idx="66">
                  <c:v>0</c:v>
                </c:pt>
                <c:pt idx="67">
                  <c:v>2.5</c:v>
                </c:pt>
                <c:pt idx="68">
                  <c:v>2.5</c:v>
                </c:pt>
                <c:pt idx="69">
                  <c:v>3</c:v>
                </c:pt>
                <c:pt idx="70">
                  <c:v>3</c:v>
                </c:pt>
                <c:pt idx="71">
                  <c:v>60</c:v>
                </c:pt>
                <c:pt idx="72">
                  <c:v>60</c:v>
                </c:pt>
                <c:pt idx="73">
                  <c:v>60.5</c:v>
                </c:pt>
                <c:pt idx="74">
                  <c:v>60.5</c:v>
                </c:pt>
                <c:pt idx="75">
                  <c:v>115</c:v>
                </c:pt>
                <c:pt idx="76">
                  <c:v>603</c:v>
                </c:pt>
                <c:pt idx="77">
                  <c:v>603</c:v>
                </c:pt>
                <c:pt idx="78">
                  <c:v>762</c:v>
                </c:pt>
                <c:pt idx="79">
                  <c:v>762</c:v>
                </c:pt>
                <c:pt idx="80">
                  <c:v>1740</c:v>
                </c:pt>
                <c:pt idx="81">
                  <c:v>1740</c:v>
                </c:pt>
                <c:pt idx="82">
                  <c:v>1769</c:v>
                </c:pt>
                <c:pt idx="83">
                  <c:v>2009</c:v>
                </c:pt>
                <c:pt idx="84">
                  <c:v>2009</c:v>
                </c:pt>
                <c:pt idx="85">
                  <c:v>2700.5</c:v>
                </c:pt>
                <c:pt idx="86">
                  <c:v>4844</c:v>
                </c:pt>
                <c:pt idx="87">
                  <c:v>4846.5</c:v>
                </c:pt>
                <c:pt idx="88">
                  <c:v>4846.5</c:v>
                </c:pt>
                <c:pt idx="89">
                  <c:v>5523</c:v>
                </c:pt>
                <c:pt idx="90">
                  <c:v>5523.5</c:v>
                </c:pt>
                <c:pt idx="91">
                  <c:v>5734</c:v>
                </c:pt>
                <c:pt idx="92">
                  <c:v>5767.5</c:v>
                </c:pt>
                <c:pt idx="93">
                  <c:v>5767.5</c:v>
                </c:pt>
                <c:pt idx="94">
                  <c:v>5770</c:v>
                </c:pt>
                <c:pt idx="95">
                  <c:v>5770</c:v>
                </c:pt>
                <c:pt idx="96">
                  <c:v>6517</c:v>
                </c:pt>
                <c:pt idx="97">
                  <c:v>6683.5</c:v>
                </c:pt>
                <c:pt idx="98">
                  <c:v>6693.5</c:v>
                </c:pt>
                <c:pt idx="99">
                  <c:v>7225</c:v>
                </c:pt>
                <c:pt idx="100">
                  <c:v>7829</c:v>
                </c:pt>
                <c:pt idx="101">
                  <c:v>8338</c:v>
                </c:pt>
                <c:pt idx="102">
                  <c:v>8579</c:v>
                </c:pt>
                <c:pt idx="103">
                  <c:v>8609</c:v>
                </c:pt>
                <c:pt idx="104">
                  <c:v>8635</c:v>
                </c:pt>
                <c:pt idx="105">
                  <c:v>8635</c:v>
                </c:pt>
                <c:pt idx="106">
                  <c:v>8635</c:v>
                </c:pt>
                <c:pt idx="107">
                  <c:v>8763</c:v>
                </c:pt>
                <c:pt idx="108">
                  <c:v>9371</c:v>
                </c:pt>
                <c:pt idx="109">
                  <c:v>9702</c:v>
                </c:pt>
                <c:pt idx="110">
                  <c:v>10181</c:v>
                </c:pt>
                <c:pt idx="111">
                  <c:v>10181</c:v>
                </c:pt>
                <c:pt idx="112">
                  <c:v>10215</c:v>
                </c:pt>
                <c:pt idx="113">
                  <c:v>10294.5</c:v>
                </c:pt>
                <c:pt idx="114">
                  <c:v>10295</c:v>
                </c:pt>
                <c:pt idx="115">
                  <c:v>10303.5</c:v>
                </c:pt>
                <c:pt idx="116">
                  <c:v>10375.5</c:v>
                </c:pt>
                <c:pt idx="117">
                  <c:v>10393.5</c:v>
                </c:pt>
                <c:pt idx="118">
                  <c:v>10400.5</c:v>
                </c:pt>
                <c:pt idx="119">
                  <c:v>10401</c:v>
                </c:pt>
                <c:pt idx="120">
                  <c:v>10478.5</c:v>
                </c:pt>
                <c:pt idx="121">
                  <c:v>10479</c:v>
                </c:pt>
                <c:pt idx="122">
                  <c:v>10509</c:v>
                </c:pt>
                <c:pt idx="123">
                  <c:v>10509</c:v>
                </c:pt>
                <c:pt idx="124">
                  <c:v>11208</c:v>
                </c:pt>
                <c:pt idx="125">
                  <c:v>11221</c:v>
                </c:pt>
                <c:pt idx="126">
                  <c:v>11260</c:v>
                </c:pt>
                <c:pt idx="127">
                  <c:v>11278</c:v>
                </c:pt>
                <c:pt idx="128">
                  <c:v>11286.5</c:v>
                </c:pt>
                <c:pt idx="129">
                  <c:v>11322.5</c:v>
                </c:pt>
                <c:pt idx="130">
                  <c:v>11323</c:v>
                </c:pt>
                <c:pt idx="131">
                  <c:v>11343.5</c:v>
                </c:pt>
                <c:pt idx="132">
                  <c:v>11343.5</c:v>
                </c:pt>
                <c:pt idx="133">
                  <c:v>11344</c:v>
                </c:pt>
                <c:pt idx="134">
                  <c:v>11344</c:v>
                </c:pt>
                <c:pt idx="135">
                  <c:v>11407</c:v>
                </c:pt>
                <c:pt idx="136">
                  <c:v>11407</c:v>
                </c:pt>
                <c:pt idx="137">
                  <c:v>11427</c:v>
                </c:pt>
                <c:pt idx="138">
                  <c:v>11533</c:v>
                </c:pt>
                <c:pt idx="139">
                  <c:v>12301</c:v>
                </c:pt>
                <c:pt idx="140">
                  <c:v>12303</c:v>
                </c:pt>
                <c:pt idx="141">
                  <c:v>12303</c:v>
                </c:pt>
                <c:pt idx="142">
                  <c:v>12376</c:v>
                </c:pt>
                <c:pt idx="143">
                  <c:v>13122</c:v>
                </c:pt>
                <c:pt idx="144">
                  <c:v>13169.5</c:v>
                </c:pt>
                <c:pt idx="145">
                  <c:v>13169.5</c:v>
                </c:pt>
                <c:pt idx="146">
                  <c:v>13258</c:v>
                </c:pt>
                <c:pt idx="147">
                  <c:v>13265</c:v>
                </c:pt>
                <c:pt idx="148">
                  <c:v>13273</c:v>
                </c:pt>
                <c:pt idx="149">
                  <c:v>13284</c:v>
                </c:pt>
                <c:pt idx="150">
                  <c:v>13305</c:v>
                </c:pt>
                <c:pt idx="151">
                  <c:v>13316</c:v>
                </c:pt>
                <c:pt idx="152">
                  <c:v>13479</c:v>
                </c:pt>
                <c:pt idx="153">
                  <c:v>13526</c:v>
                </c:pt>
                <c:pt idx="154">
                  <c:v>13612</c:v>
                </c:pt>
                <c:pt idx="155">
                  <c:v>14041</c:v>
                </c:pt>
                <c:pt idx="156">
                  <c:v>14064.5</c:v>
                </c:pt>
                <c:pt idx="157">
                  <c:v>14090.5</c:v>
                </c:pt>
                <c:pt idx="158">
                  <c:v>14090.5</c:v>
                </c:pt>
                <c:pt idx="159">
                  <c:v>14093</c:v>
                </c:pt>
                <c:pt idx="160">
                  <c:v>14128</c:v>
                </c:pt>
                <c:pt idx="161">
                  <c:v>14130</c:v>
                </c:pt>
                <c:pt idx="162">
                  <c:v>14142</c:v>
                </c:pt>
                <c:pt idx="163">
                  <c:v>14212</c:v>
                </c:pt>
                <c:pt idx="164">
                  <c:v>14212.5</c:v>
                </c:pt>
                <c:pt idx="165">
                  <c:v>14231</c:v>
                </c:pt>
                <c:pt idx="166">
                  <c:v>14322</c:v>
                </c:pt>
                <c:pt idx="167">
                  <c:v>14327.5</c:v>
                </c:pt>
                <c:pt idx="168">
                  <c:v>14331.5</c:v>
                </c:pt>
                <c:pt idx="169">
                  <c:v>14368</c:v>
                </c:pt>
                <c:pt idx="170">
                  <c:v>14390</c:v>
                </c:pt>
                <c:pt idx="171">
                  <c:v>14427.5</c:v>
                </c:pt>
                <c:pt idx="172">
                  <c:v>14428</c:v>
                </c:pt>
                <c:pt idx="173">
                  <c:v>14433</c:v>
                </c:pt>
                <c:pt idx="174">
                  <c:v>14435.5</c:v>
                </c:pt>
                <c:pt idx="175">
                  <c:v>14437.5</c:v>
                </c:pt>
                <c:pt idx="176">
                  <c:v>14539</c:v>
                </c:pt>
                <c:pt idx="177">
                  <c:v>14568.5</c:v>
                </c:pt>
                <c:pt idx="178">
                  <c:v>15100</c:v>
                </c:pt>
                <c:pt idx="179">
                  <c:v>15176.5</c:v>
                </c:pt>
                <c:pt idx="180">
                  <c:v>15217</c:v>
                </c:pt>
                <c:pt idx="181">
                  <c:v>15337.5</c:v>
                </c:pt>
                <c:pt idx="182">
                  <c:v>15361</c:v>
                </c:pt>
                <c:pt idx="183">
                  <c:v>15426</c:v>
                </c:pt>
                <c:pt idx="184">
                  <c:v>16169</c:v>
                </c:pt>
                <c:pt idx="185">
                  <c:v>16223</c:v>
                </c:pt>
                <c:pt idx="186">
                  <c:v>16242.5</c:v>
                </c:pt>
                <c:pt idx="187">
                  <c:v>16253</c:v>
                </c:pt>
                <c:pt idx="188">
                  <c:v>16253.5</c:v>
                </c:pt>
                <c:pt idx="189">
                  <c:v>16254</c:v>
                </c:pt>
                <c:pt idx="190">
                  <c:v>16280</c:v>
                </c:pt>
                <c:pt idx="191">
                  <c:v>16281.5</c:v>
                </c:pt>
                <c:pt idx="192">
                  <c:v>16282</c:v>
                </c:pt>
                <c:pt idx="193">
                  <c:v>16358</c:v>
                </c:pt>
                <c:pt idx="194">
                  <c:v>16830</c:v>
                </c:pt>
                <c:pt idx="195">
                  <c:v>16865</c:v>
                </c:pt>
                <c:pt idx="196">
                  <c:v>16892.5</c:v>
                </c:pt>
                <c:pt idx="197">
                  <c:v>16942</c:v>
                </c:pt>
                <c:pt idx="198">
                  <c:v>17056</c:v>
                </c:pt>
                <c:pt idx="199">
                  <c:v>17061.5</c:v>
                </c:pt>
                <c:pt idx="200">
                  <c:v>17098.5</c:v>
                </c:pt>
                <c:pt idx="201">
                  <c:v>17099</c:v>
                </c:pt>
                <c:pt idx="202">
                  <c:v>17167</c:v>
                </c:pt>
                <c:pt idx="203">
                  <c:v>17247</c:v>
                </c:pt>
                <c:pt idx="204">
                  <c:v>17938.5</c:v>
                </c:pt>
                <c:pt idx="205">
                  <c:v>17958</c:v>
                </c:pt>
                <c:pt idx="206">
                  <c:v>18143.5</c:v>
                </c:pt>
                <c:pt idx="207">
                  <c:v>18781.5</c:v>
                </c:pt>
                <c:pt idx="208">
                  <c:v>18902.5</c:v>
                </c:pt>
                <c:pt idx="209">
                  <c:v>18909</c:v>
                </c:pt>
                <c:pt idx="210">
                  <c:v>18909.5</c:v>
                </c:pt>
                <c:pt idx="211">
                  <c:v>18994.5</c:v>
                </c:pt>
                <c:pt idx="212">
                  <c:v>19008.5</c:v>
                </c:pt>
                <c:pt idx="213">
                  <c:v>19026</c:v>
                </c:pt>
                <c:pt idx="214">
                  <c:v>19026.5</c:v>
                </c:pt>
                <c:pt idx="215">
                  <c:v>19778</c:v>
                </c:pt>
                <c:pt idx="216">
                  <c:v>19851</c:v>
                </c:pt>
                <c:pt idx="217">
                  <c:v>19882.5</c:v>
                </c:pt>
                <c:pt idx="218">
                  <c:v>19898.5</c:v>
                </c:pt>
                <c:pt idx="219">
                  <c:v>19898.5</c:v>
                </c:pt>
                <c:pt idx="220">
                  <c:v>19954</c:v>
                </c:pt>
                <c:pt idx="221">
                  <c:v>19957</c:v>
                </c:pt>
                <c:pt idx="222">
                  <c:v>19957.5</c:v>
                </c:pt>
                <c:pt idx="223">
                  <c:v>20044.5</c:v>
                </c:pt>
                <c:pt idx="224">
                  <c:v>20044.5</c:v>
                </c:pt>
                <c:pt idx="225">
                  <c:v>20078.5</c:v>
                </c:pt>
                <c:pt idx="226">
                  <c:v>20666</c:v>
                </c:pt>
                <c:pt idx="227">
                  <c:v>20673</c:v>
                </c:pt>
                <c:pt idx="228">
                  <c:v>20675.5</c:v>
                </c:pt>
                <c:pt idx="229">
                  <c:v>20738</c:v>
                </c:pt>
                <c:pt idx="230">
                  <c:v>20738</c:v>
                </c:pt>
                <c:pt idx="231">
                  <c:v>20771</c:v>
                </c:pt>
                <c:pt idx="232">
                  <c:v>20771.5</c:v>
                </c:pt>
                <c:pt idx="233">
                  <c:v>20826.5</c:v>
                </c:pt>
                <c:pt idx="234">
                  <c:v>20845.5</c:v>
                </c:pt>
                <c:pt idx="235">
                  <c:v>20908</c:v>
                </c:pt>
                <c:pt idx="236">
                  <c:v>21064.5</c:v>
                </c:pt>
                <c:pt idx="237">
                  <c:v>21785</c:v>
                </c:pt>
                <c:pt idx="238">
                  <c:v>21785</c:v>
                </c:pt>
                <c:pt idx="239">
                  <c:v>21785.5</c:v>
                </c:pt>
                <c:pt idx="240">
                  <c:v>21785.5</c:v>
                </c:pt>
                <c:pt idx="241">
                  <c:v>21794.5</c:v>
                </c:pt>
                <c:pt idx="242">
                  <c:v>21800</c:v>
                </c:pt>
                <c:pt idx="243">
                  <c:v>21821</c:v>
                </c:pt>
                <c:pt idx="244">
                  <c:v>21824</c:v>
                </c:pt>
                <c:pt idx="245">
                  <c:v>21824</c:v>
                </c:pt>
                <c:pt idx="246">
                  <c:v>21854</c:v>
                </c:pt>
                <c:pt idx="247">
                  <c:v>21854.5</c:v>
                </c:pt>
                <c:pt idx="248">
                  <c:v>21866</c:v>
                </c:pt>
                <c:pt idx="249">
                  <c:v>21866</c:v>
                </c:pt>
                <c:pt idx="250">
                  <c:v>21885.5</c:v>
                </c:pt>
                <c:pt idx="251">
                  <c:v>21886</c:v>
                </c:pt>
                <c:pt idx="252">
                  <c:v>21888</c:v>
                </c:pt>
                <c:pt idx="253">
                  <c:v>21888.5</c:v>
                </c:pt>
                <c:pt idx="254">
                  <c:v>21910</c:v>
                </c:pt>
                <c:pt idx="255">
                  <c:v>21910</c:v>
                </c:pt>
                <c:pt idx="256">
                  <c:v>22601</c:v>
                </c:pt>
                <c:pt idx="257">
                  <c:v>22632</c:v>
                </c:pt>
                <c:pt idx="258">
                  <c:v>22638</c:v>
                </c:pt>
                <c:pt idx="259">
                  <c:v>22692</c:v>
                </c:pt>
                <c:pt idx="260">
                  <c:v>22721.5</c:v>
                </c:pt>
                <c:pt idx="261">
                  <c:v>22748.5</c:v>
                </c:pt>
                <c:pt idx="262">
                  <c:v>22767.5</c:v>
                </c:pt>
                <c:pt idx="263">
                  <c:v>22768</c:v>
                </c:pt>
                <c:pt idx="264">
                  <c:v>22787</c:v>
                </c:pt>
                <c:pt idx="265">
                  <c:v>22869</c:v>
                </c:pt>
                <c:pt idx="266">
                  <c:v>23547.5</c:v>
                </c:pt>
                <c:pt idx="267">
                  <c:v>23548</c:v>
                </c:pt>
                <c:pt idx="268">
                  <c:v>23588</c:v>
                </c:pt>
                <c:pt idx="269">
                  <c:v>23721</c:v>
                </c:pt>
                <c:pt idx="270">
                  <c:v>23835</c:v>
                </c:pt>
                <c:pt idx="271">
                  <c:v>23868.5</c:v>
                </c:pt>
                <c:pt idx="272">
                  <c:v>24514</c:v>
                </c:pt>
                <c:pt idx="273">
                  <c:v>24514</c:v>
                </c:pt>
                <c:pt idx="274">
                  <c:v>24595</c:v>
                </c:pt>
                <c:pt idx="275">
                  <c:v>24600</c:v>
                </c:pt>
                <c:pt idx="276">
                  <c:v>24722</c:v>
                </c:pt>
                <c:pt idx="277">
                  <c:v>24779</c:v>
                </c:pt>
                <c:pt idx="278">
                  <c:v>24779</c:v>
                </c:pt>
                <c:pt idx="279">
                  <c:v>24855</c:v>
                </c:pt>
                <c:pt idx="280">
                  <c:v>25418.5</c:v>
                </c:pt>
                <c:pt idx="281">
                  <c:v>25418.5</c:v>
                </c:pt>
                <c:pt idx="282">
                  <c:v>25602</c:v>
                </c:pt>
                <c:pt idx="283">
                  <c:v>25609.5</c:v>
                </c:pt>
                <c:pt idx="284">
                  <c:v>25614.5</c:v>
                </c:pt>
                <c:pt idx="285">
                  <c:v>25615</c:v>
                </c:pt>
                <c:pt idx="286">
                  <c:v>25645</c:v>
                </c:pt>
                <c:pt idx="287">
                  <c:v>25645</c:v>
                </c:pt>
                <c:pt idx="288">
                  <c:v>25661</c:v>
                </c:pt>
                <c:pt idx="289">
                  <c:v>25661</c:v>
                </c:pt>
                <c:pt idx="290">
                  <c:v>25742</c:v>
                </c:pt>
                <c:pt idx="291">
                  <c:v>25797</c:v>
                </c:pt>
                <c:pt idx="292">
                  <c:v>25877</c:v>
                </c:pt>
                <c:pt idx="293">
                  <c:v>25877</c:v>
                </c:pt>
                <c:pt idx="294">
                  <c:v>26395</c:v>
                </c:pt>
                <c:pt idx="295">
                  <c:v>26536</c:v>
                </c:pt>
                <c:pt idx="296">
                  <c:v>26551.5</c:v>
                </c:pt>
              </c:numCache>
            </c:numRef>
          </c:xVal>
          <c:yVal>
            <c:numRef>
              <c:f>'Active 2'!$N$21:$N$317</c:f>
              <c:numCache>
                <c:formatCode>General</c:formatCode>
                <c:ptCount val="29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781-4F43-B552-AA4D75D02560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2'!$F$21:$F$3170</c:f>
              <c:numCache>
                <c:formatCode>General</c:formatCode>
                <c:ptCount val="3150"/>
                <c:pt idx="0">
                  <c:v>-33203</c:v>
                </c:pt>
                <c:pt idx="1">
                  <c:v>-33203</c:v>
                </c:pt>
                <c:pt idx="2">
                  <c:v>-31674</c:v>
                </c:pt>
                <c:pt idx="3">
                  <c:v>-30651</c:v>
                </c:pt>
                <c:pt idx="4">
                  <c:v>-27797</c:v>
                </c:pt>
                <c:pt idx="5">
                  <c:v>-27763</c:v>
                </c:pt>
                <c:pt idx="6">
                  <c:v>-27030</c:v>
                </c:pt>
                <c:pt idx="7">
                  <c:v>-26902</c:v>
                </c:pt>
                <c:pt idx="8">
                  <c:v>-26829</c:v>
                </c:pt>
                <c:pt idx="9">
                  <c:v>-26816</c:v>
                </c:pt>
                <c:pt idx="10">
                  <c:v>-26808</c:v>
                </c:pt>
                <c:pt idx="11">
                  <c:v>-26792.5</c:v>
                </c:pt>
                <c:pt idx="12">
                  <c:v>-26727.5</c:v>
                </c:pt>
                <c:pt idx="13">
                  <c:v>-26691</c:v>
                </c:pt>
                <c:pt idx="14">
                  <c:v>-26689</c:v>
                </c:pt>
                <c:pt idx="15">
                  <c:v>-26683.5</c:v>
                </c:pt>
                <c:pt idx="16">
                  <c:v>-26683</c:v>
                </c:pt>
                <c:pt idx="17">
                  <c:v>-26652</c:v>
                </c:pt>
                <c:pt idx="18">
                  <c:v>-26616</c:v>
                </c:pt>
                <c:pt idx="19">
                  <c:v>-26615.5</c:v>
                </c:pt>
                <c:pt idx="20">
                  <c:v>-26597</c:v>
                </c:pt>
                <c:pt idx="21">
                  <c:v>-26587</c:v>
                </c:pt>
                <c:pt idx="22">
                  <c:v>-26511.5</c:v>
                </c:pt>
                <c:pt idx="23">
                  <c:v>-26508.5</c:v>
                </c:pt>
                <c:pt idx="24">
                  <c:v>-25908</c:v>
                </c:pt>
                <c:pt idx="25">
                  <c:v>-24948</c:v>
                </c:pt>
                <c:pt idx="26">
                  <c:v>-24896</c:v>
                </c:pt>
                <c:pt idx="27">
                  <c:v>-24654</c:v>
                </c:pt>
                <c:pt idx="28">
                  <c:v>-23910</c:v>
                </c:pt>
                <c:pt idx="29">
                  <c:v>-23673</c:v>
                </c:pt>
                <c:pt idx="30">
                  <c:v>-20811</c:v>
                </c:pt>
                <c:pt idx="31">
                  <c:v>-20187</c:v>
                </c:pt>
                <c:pt idx="32">
                  <c:v>-20187</c:v>
                </c:pt>
                <c:pt idx="33">
                  <c:v>-19809</c:v>
                </c:pt>
                <c:pt idx="34">
                  <c:v>-19809</c:v>
                </c:pt>
                <c:pt idx="35">
                  <c:v>-19120</c:v>
                </c:pt>
                <c:pt idx="36">
                  <c:v>-18956</c:v>
                </c:pt>
                <c:pt idx="37">
                  <c:v>-18883</c:v>
                </c:pt>
                <c:pt idx="38">
                  <c:v>-18742</c:v>
                </c:pt>
                <c:pt idx="39">
                  <c:v>-18116</c:v>
                </c:pt>
                <c:pt idx="40">
                  <c:v>-18116</c:v>
                </c:pt>
                <c:pt idx="41">
                  <c:v>-17959.5</c:v>
                </c:pt>
                <c:pt idx="42">
                  <c:v>-15027</c:v>
                </c:pt>
                <c:pt idx="43">
                  <c:v>-14643</c:v>
                </c:pt>
                <c:pt idx="44">
                  <c:v>-11570</c:v>
                </c:pt>
                <c:pt idx="45">
                  <c:v>-8695</c:v>
                </c:pt>
                <c:pt idx="46">
                  <c:v>-5846</c:v>
                </c:pt>
                <c:pt idx="47">
                  <c:v>-4946</c:v>
                </c:pt>
                <c:pt idx="48">
                  <c:v>-4795</c:v>
                </c:pt>
                <c:pt idx="49">
                  <c:v>-3723</c:v>
                </c:pt>
                <c:pt idx="50">
                  <c:v>-3642</c:v>
                </c:pt>
                <c:pt idx="51">
                  <c:v>-3637</c:v>
                </c:pt>
                <c:pt idx="52">
                  <c:v>-1928</c:v>
                </c:pt>
                <c:pt idx="53">
                  <c:v>-1766</c:v>
                </c:pt>
                <c:pt idx="54">
                  <c:v>-1753</c:v>
                </c:pt>
                <c:pt idx="55">
                  <c:v>-1708.5</c:v>
                </c:pt>
                <c:pt idx="56">
                  <c:v>-1683</c:v>
                </c:pt>
                <c:pt idx="57">
                  <c:v>-1233.5</c:v>
                </c:pt>
                <c:pt idx="58">
                  <c:v>-1142.5</c:v>
                </c:pt>
                <c:pt idx="59">
                  <c:v>-1108.5</c:v>
                </c:pt>
                <c:pt idx="60">
                  <c:v>-1080</c:v>
                </c:pt>
                <c:pt idx="61">
                  <c:v>-1074.5</c:v>
                </c:pt>
                <c:pt idx="62">
                  <c:v>-312.5</c:v>
                </c:pt>
                <c:pt idx="63">
                  <c:v>-304.5</c:v>
                </c:pt>
                <c:pt idx="64">
                  <c:v>-297</c:v>
                </c:pt>
                <c:pt idx="65">
                  <c:v>0</c:v>
                </c:pt>
                <c:pt idx="66">
                  <c:v>0</c:v>
                </c:pt>
                <c:pt idx="67">
                  <c:v>2.5</c:v>
                </c:pt>
                <c:pt idx="68">
                  <c:v>2.5</c:v>
                </c:pt>
                <c:pt idx="69">
                  <c:v>3</c:v>
                </c:pt>
                <c:pt idx="70">
                  <c:v>3</c:v>
                </c:pt>
                <c:pt idx="71">
                  <c:v>60</c:v>
                </c:pt>
                <c:pt idx="72">
                  <c:v>60</c:v>
                </c:pt>
                <c:pt idx="73">
                  <c:v>60.5</c:v>
                </c:pt>
                <c:pt idx="74">
                  <c:v>60.5</c:v>
                </c:pt>
                <c:pt idx="75">
                  <c:v>115</c:v>
                </c:pt>
                <c:pt idx="76">
                  <c:v>603</c:v>
                </c:pt>
                <c:pt idx="77">
                  <c:v>603</c:v>
                </c:pt>
                <c:pt idx="78">
                  <c:v>762</c:v>
                </c:pt>
                <c:pt idx="79">
                  <c:v>762</c:v>
                </c:pt>
                <c:pt idx="80">
                  <c:v>1740</c:v>
                </c:pt>
                <c:pt idx="81">
                  <c:v>1740</c:v>
                </c:pt>
                <c:pt idx="82">
                  <c:v>1769</c:v>
                </c:pt>
                <c:pt idx="83">
                  <c:v>2009</c:v>
                </c:pt>
                <c:pt idx="84">
                  <c:v>2009</c:v>
                </c:pt>
                <c:pt idx="85">
                  <c:v>2700.5</c:v>
                </c:pt>
                <c:pt idx="86">
                  <c:v>4844</c:v>
                </c:pt>
                <c:pt idx="87">
                  <c:v>4846.5</c:v>
                </c:pt>
                <c:pt idx="88">
                  <c:v>4846.5</c:v>
                </c:pt>
                <c:pt idx="89">
                  <c:v>5523</c:v>
                </c:pt>
                <c:pt idx="90">
                  <c:v>5523.5</c:v>
                </c:pt>
                <c:pt idx="91">
                  <c:v>5734</c:v>
                </c:pt>
                <c:pt idx="92">
                  <c:v>5767.5</c:v>
                </c:pt>
                <c:pt idx="93">
                  <c:v>5767.5</c:v>
                </c:pt>
                <c:pt idx="94">
                  <c:v>5770</c:v>
                </c:pt>
                <c:pt idx="95">
                  <c:v>5770</c:v>
                </c:pt>
                <c:pt idx="96">
                  <c:v>6517</c:v>
                </c:pt>
                <c:pt idx="97">
                  <c:v>6683.5</c:v>
                </c:pt>
                <c:pt idx="98">
                  <c:v>6693.5</c:v>
                </c:pt>
                <c:pt idx="99">
                  <c:v>7225</c:v>
                </c:pt>
                <c:pt idx="100">
                  <c:v>7829</c:v>
                </c:pt>
                <c:pt idx="101">
                  <c:v>8338</c:v>
                </c:pt>
                <c:pt idx="102">
                  <c:v>8579</c:v>
                </c:pt>
                <c:pt idx="103">
                  <c:v>8609</c:v>
                </c:pt>
                <c:pt idx="104">
                  <c:v>8635</c:v>
                </c:pt>
                <c:pt idx="105">
                  <c:v>8635</c:v>
                </c:pt>
                <c:pt idx="106">
                  <c:v>8635</c:v>
                </c:pt>
                <c:pt idx="107">
                  <c:v>8763</c:v>
                </c:pt>
                <c:pt idx="108">
                  <c:v>9371</c:v>
                </c:pt>
                <c:pt idx="109">
                  <c:v>9702</c:v>
                </c:pt>
                <c:pt idx="110">
                  <c:v>10181</c:v>
                </c:pt>
                <c:pt idx="111">
                  <c:v>10181</c:v>
                </c:pt>
                <c:pt idx="112">
                  <c:v>10215</c:v>
                </c:pt>
                <c:pt idx="113">
                  <c:v>10294.5</c:v>
                </c:pt>
                <c:pt idx="114">
                  <c:v>10295</c:v>
                </c:pt>
                <c:pt idx="115">
                  <c:v>10303.5</c:v>
                </c:pt>
                <c:pt idx="116">
                  <c:v>10375.5</c:v>
                </c:pt>
                <c:pt idx="117">
                  <c:v>10393.5</c:v>
                </c:pt>
                <c:pt idx="118">
                  <c:v>10400.5</c:v>
                </c:pt>
                <c:pt idx="119">
                  <c:v>10401</c:v>
                </c:pt>
                <c:pt idx="120">
                  <c:v>10478.5</c:v>
                </c:pt>
                <c:pt idx="121">
                  <c:v>10479</c:v>
                </c:pt>
                <c:pt idx="122">
                  <c:v>10509</c:v>
                </c:pt>
                <c:pt idx="123">
                  <c:v>10509</c:v>
                </c:pt>
                <c:pt idx="124">
                  <c:v>11208</c:v>
                </c:pt>
                <c:pt idx="125">
                  <c:v>11221</c:v>
                </c:pt>
                <c:pt idx="126">
                  <c:v>11260</c:v>
                </c:pt>
                <c:pt idx="127">
                  <c:v>11278</c:v>
                </c:pt>
                <c:pt idx="128">
                  <c:v>11286.5</c:v>
                </c:pt>
                <c:pt idx="129">
                  <c:v>11322.5</c:v>
                </c:pt>
                <c:pt idx="130">
                  <c:v>11323</c:v>
                </c:pt>
                <c:pt idx="131">
                  <c:v>11343.5</c:v>
                </c:pt>
                <c:pt idx="132">
                  <c:v>11343.5</c:v>
                </c:pt>
                <c:pt idx="133">
                  <c:v>11344</c:v>
                </c:pt>
                <c:pt idx="134">
                  <c:v>11344</c:v>
                </c:pt>
                <c:pt idx="135">
                  <c:v>11407</c:v>
                </c:pt>
                <c:pt idx="136">
                  <c:v>11407</c:v>
                </c:pt>
                <c:pt idx="137">
                  <c:v>11427</c:v>
                </c:pt>
                <c:pt idx="138">
                  <c:v>11533</c:v>
                </c:pt>
                <c:pt idx="139">
                  <c:v>12301</c:v>
                </c:pt>
                <c:pt idx="140">
                  <c:v>12303</c:v>
                </c:pt>
                <c:pt idx="141">
                  <c:v>12303</c:v>
                </c:pt>
                <c:pt idx="142">
                  <c:v>12376</c:v>
                </c:pt>
                <c:pt idx="143">
                  <c:v>13122</c:v>
                </c:pt>
                <c:pt idx="144">
                  <c:v>13169.5</c:v>
                </c:pt>
                <c:pt idx="145">
                  <c:v>13169.5</c:v>
                </c:pt>
                <c:pt idx="146">
                  <c:v>13258</c:v>
                </c:pt>
                <c:pt idx="147">
                  <c:v>13265</c:v>
                </c:pt>
                <c:pt idx="148">
                  <c:v>13273</c:v>
                </c:pt>
                <c:pt idx="149">
                  <c:v>13284</c:v>
                </c:pt>
                <c:pt idx="150">
                  <c:v>13305</c:v>
                </c:pt>
                <c:pt idx="151">
                  <c:v>13316</c:v>
                </c:pt>
                <c:pt idx="152">
                  <c:v>13479</c:v>
                </c:pt>
                <c:pt idx="153">
                  <c:v>13526</c:v>
                </c:pt>
                <c:pt idx="154">
                  <c:v>13612</c:v>
                </c:pt>
                <c:pt idx="155">
                  <c:v>14041</c:v>
                </c:pt>
                <c:pt idx="156">
                  <c:v>14064.5</c:v>
                </c:pt>
                <c:pt idx="157">
                  <c:v>14090.5</c:v>
                </c:pt>
                <c:pt idx="158">
                  <c:v>14090.5</c:v>
                </c:pt>
                <c:pt idx="159">
                  <c:v>14093</c:v>
                </c:pt>
                <c:pt idx="160">
                  <c:v>14128</c:v>
                </c:pt>
                <c:pt idx="161">
                  <c:v>14130</c:v>
                </c:pt>
                <c:pt idx="162">
                  <c:v>14142</c:v>
                </c:pt>
                <c:pt idx="163">
                  <c:v>14212</c:v>
                </c:pt>
                <c:pt idx="164">
                  <c:v>14212.5</c:v>
                </c:pt>
                <c:pt idx="165">
                  <c:v>14231</c:v>
                </c:pt>
                <c:pt idx="166">
                  <c:v>14322</c:v>
                </c:pt>
                <c:pt idx="167">
                  <c:v>14327.5</c:v>
                </c:pt>
                <c:pt idx="168">
                  <c:v>14331.5</c:v>
                </c:pt>
                <c:pt idx="169">
                  <c:v>14368</c:v>
                </c:pt>
                <c:pt idx="170">
                  <c:v>14390</c:v>
                </c:pt>
                <c:pt idx="171">
                  <c:v>14427.5</c:v>
                </c:pt>
                <c:pt idx="172">
                  <c:v>14428</c:v>
                </c:pt>
                <c:pt idx="173">
                  <c:v>14433</c:v>
                </c:pt>
                <c:pt idx="174">
                  <c:v>14435.5</c:v>
                </c:pt>
                <c:pt idx="175">
                  <c:v>14437.5</c:v>
                </c:pt>
                <c:pt idx="176">
                  <c:v>14539</c:v>
                </c:pt>
                <c:pt idx="177">
                  <c:v>14568.5</c:v>
                </c:pt>
                <c:pt idx="178">
                  <c:v>15100</c:v>
                </c:pt>
                <c:pt idx="179">
                  <c:v>15176.5</c:v>
                </c:pt>
                <c:pt idx="180">
                  <c:v>15217</c:v>
                </c:pt>
                <c:pt idx="181">
                  <c:v>15337.5</c:v>
                </c:pt>
                <c:pt idx="182">
                  <c:v>15361</c:v>
                </c:pt>
                <c:pt idx="183">
                  <c:v>15426</c:v>
                </c:pt>
                <c:pt idx="184">
                  <c:v>16169</c:v>
                </c:pt>
                <c:pt idx="185">
                  <c:v>16223</c:v>
                </c:pt>
                <c:pt idx="186">
                  <c:v>16242.5</c:v>
                </c:pt>
                <c:pt idx="187">
                  <c:v>16253</c:v>
                </c:pt>
                <c:pt idx="188">
                  <c:v>16253.5</c:v>
                </c:pt>
                <c:pt idx="189">
                  <c:v>16254</c:v>
                </c:pt>
                <c:pt idx="190">
                  <c:v>16280</c:v>
                </c:pt>
                <c:pt idx="191">
                  <c:v>16281.5</c:v>
                </c:pt>
                <c:pt idx="192">
                  <c:v>16282</c:v>
                </c:pt>
                <c:pt idx="193">
                  <c:v>16358</c:v>
                </c:pt>
                <c:pt idx="194">
                  <c:v>16830</c:v>
                </c:pt>
                <c:pt idx="195">
                  <c:v>16865</c:v>
                </c:pt>
                <c:pt idx="196">
                  <c:v>16892.5</c:v>
                </c:pt>
                <c:pt idx="197">
                  <c:v>16942</c:v>
                </c:pt>
                <c:pt idx="198">
                  <c:v>17056</c:v>
                </c:pt>
                <c:pt idx="199">
                  <c:v>17061.5</c:v>
                </c:pt>
                <c:pt idx="200">
                  <c:v>17098.5</c:v>
                </c:pt>
                <c:pt idx="201">
                  <c:v>17099</c:v>
                </c:pt>
                <c:pt idx="202">
                  <c:v>17167</c:v>
                </c:pt>
                <c:pt idx="203">
                  <c:v>17247</c:v>
                </c:pt>
                <c:pt idx="204">
                  <c:v>17938.5</c:v>
                </c:pt>
                <c:pt idx="205">
                  <c:v>17958</c:v>
                </c:pt>
                <c:pt idx="206">
                  <c:v>18143.5</c:v>
                </c:pt>
                <c:pt idx="207">
                  <c:v>18781.5</c:v>
                </c:pt>
                <c:pt idx="208">
                  <c:v>18902.5</c:v>
                </c:pt>
                <c:pt idx="209">
                  <c:v>18909</c:v>
                </c:pt>
                <c:pt idx="210">
                  <c:v>18909.5</c:v>
                </c:pt>
                <c:pt idx="211">
                  <c:v>18994.5</c:v>
                </c:pt>
                <c:pt idx="212">
                  <c:v>19008.5</c:v>
                </c:pt>
                <c:pt idx="213">
                  <c:v>19026</c:v>
                </c:pt>
                <c:pt idx="214">
                  <c:v>19026.5</c:v>
                </c:pt>
                <c:pt idx="215">
                  <c:v>19778</c:v>
                </c:pt>
                <c:pt idx="216">
                  <c:v>19851</c:v>
                </c:pt>
                <c:pt idx="217">
                  <c:v>19882.5</c:v>
                </c:pt>
                <c:pt idx="218">
                  <c:v>19898.5</c:v>
                </c:pt>
                <c:pt idx="219">
                  <c:v>19898.5</c:v>
                </c:pt>
                <c:pt idx="220">
                  <c:v>19954</c:v>
                </c:pt>
                <c:pt idx="221">
                  <c:v>19957</c:v>
                </c:pt>
                <c:pt idx="222">
                  <c:v>19957.5</c:v>
                </c:pt>
                <c:pt idx="223">
                  <c:v>20044.5</c:v>
                </c:pt>
                <c:pt idx="224">
                  <c:v>20044.5</c:v>
                </c:pt>
                <c:pt idx="225">
                  <c:v>20078.5</c:v>
                </c:pt>
                <c:pt idx="226">
                  <c:v>20666</c:v>
                </c:pt>
                <c:pt idx="227">
                  <c:v>20673</c:v>
                </c:pt>
                <c:pt idx="228">
                  <c:v>20675.5</c:v>
                </c:pt>
                <c:pt idx="229">
                  <c:v>20738</c:v>
                </c:pt>
                <c:pt idx="230">
                  <c:v>20738</c:v>
                </c:pt>
                <c:pt idx="231">
                  <c:v>20771</c:v>
                </c:pt>
                <c:pt idx="232">
                  <c:v>20771.5</c:v>
                </c:pt>
                <c:pt idx="233">
                  <c:v>20826.5</c:v>
                </c:pt>
                <c:pt idx="234">
                  <c:v>20845.5</c:v>
                </c:pt>
                <c:pt idx="235">
                  <c:v>20908</c:v>
                </c:pt>
                <c:pt idx="236">
                  <c:v>21064.5</c:v>
                </c:pt>
                <c:pt idx="237">
                  <c:v>21785</c:v>
                </c:pt>
                <c:pt idx="238">
                  <c:v>21785</c:v>
                </c:pt>
                <c:pt idx="239">
                  <c:v>21785.5</c:v>
                </c:pt>
                <c:pt idx="240">
                  <c:v>21785.5</c:v>
                </c:pt>
                <c:pt idx="241">
                  <c:v>21794.5</c:v>
                </c:pt>
                <c:pt idx="242">
                  <c:v>21800</c:v>
                </c:pt>
                <c:pt idx="243">
                  <c:v>21821</c:v>
                </c:pt>
                <c:pt idx="244">
                  <c:v>21824</c:v>
                </c:pt>
                <c:pt idx="245">
                  <c:v>21824</c:v>
                </c:pt>
                <c:pt idx="246">
                  <c:v>21854</c:v>
                </c:pt>
                <c:pt idx="247">
                  <c:v>21854.5</c:v>
                </c:pt>
                <c:pt idx="248">
                  <c:v>21866</c:v>
                </c:pt>
                <c:pt idx="249">
                  <c:v>21866</c:v>
                </c:pt>
                <c:pt idx="250">
                  <c:v>21885.5</c:v>
                </c:pt>
                <c:pt idx="251">
                  <c:v>21886</c:v>
                </c:pt>
                <c:pt idx="252">
                  <c:v>21888</c:v>
                </c:pt>
                <c:pt idx="253">
                  <c:v>21888.5</c:v>
                </c:pt>
                <c:pt idx="254">
                  <c:v>21910</c:v>
                </c:pt>
                <c:pt idx="255">
                  <c:v>21910</c:v>
                </c:pt>
                <c:pt idx="256">
                  <c:v>22601</c:v>
                </c:pt>
                <c:pt idx="257">
                  <c:v>22632</c:v>
                </c:pt>
                <c:pt idx="258">
                  <c:v>22638</c:v>
                </c:pt>
                <c:pt idx="259">
                  <c:v>22692</c:v>
                </c:pt>
                <c:pt idx="260">
                  <c:v>22721.5</c:v>
                </c:pt>
                <c:pt idx="261">
                  <c:v>22748.5</c:v>
                </c:pt>
                <c:pt idx="262">
                  <c:v>22767.5</c:v>
                </c:pt>
                <c:pt idx="263">
                  <c:v>22768</c:v>
                </c:pt>
                <c:pt idx="264">
                  <c:v>22787</c:v>
                </c:pt>
                <c:pt idx="265">
                  <c:v>22869</c:v>
                </c:pt>
                <c:pt idx="266">
                  <c:v>23547.5</c:v>
                </c:pt>
                <c:pt idx="267">
                  <c:v>23548</c:v>
                </c:pt>
                <c:pt idx="268">
                  <c:v>23588</c:v>
                </c:pt>
                <c:pt idx="269">
                  <c:v>23721</c:v>
                </c:pt>
                <c:pt idx="270">
                  <c:v>23835</c:v>
                </c:pt>
                <c:pt idx="271">
                  <c:v>23868.5</c:v>
                </c:pt>
                <c:pt idx="272">
                  <c:v>24514</c:v>
                </c:pt>
                <c:pt idx="273">
                  <c:v>24514</c:v>
                </c:pt>
                <c:pt idx="274">
                  <c:v>24595</c:v>
                </c:pt>
                <c:pt idx="275">
                  <c:v>24600</c:v>
                </c:pt>
                <c:pt idx="276">
                  <c:v>24722</c:v>
                </c:pt>
                <c:pt idx="277">
                  <c:v>24779</c:v>
                </c:pt>
                <c:pt idx="278">
                  <c:v>24779</c:v>
                </c:pt>
                <c:pt idx="279">
                  <c:v>24855</c:v>
                </c:pt>
                <c:pt idx="280">
                  <c:v>25418.5</c:v>
                </c:pt>
                <c:pt idx="281">
                  <c:v>25418.5</c:v>
                </c:pt>
                <c:pt idx="282">
                  <c:v>25602</c:v>
                </c:pt>
                <c:pt idx="283">
                  <c:v>25609.5</c:v>
                </c:pt>
                <c:pt idx="284">
                  <c:v>25614.5</c:v>
                </c:pt>
                <c:pt idx="285">
                  <c:v>25615</c:v>
                </c:pt>
                <c:pt idx="286">
                  <c:v>25645</c:v>
                </c:pt>
                <c:pt idx="287">
                  <c:v>25645</c:v>
                </c:pt>
                <c:pt idx="288">
                  <c:v>25661</c:v>
                </c:pt>
                <c:pt idx="289">
                  <c:v>25661</c:v>
                </c:pt>
                <c:pt idx="290">
                  <c:v>25742</c:v>
                </c:pt>
                <c:pt idx="291">
                  <c:v>25797</c:v>
                </c:pt>
                <c:pt idx="292">
                  <c:v>25877</c:v>
                </c:pt>
                <c:pt idx="293">
                  <c:v>25877</c:v>
                </c:pt>
                <c:pt idx="294">
                  <c:v>26395</c:v>
                </c:pt>
                <c:pt idx="295">
                  <c:v>26536</c:v>
                </c:pt>
                <c:pt idx="296">
                  <c:v>26551.5</c:v>
                </c:pt>
                <c:pt idx="297">
                  <c:v>26713</c:v>
                </c:pt>
                <c:pt idx="298">
                  <c:v>27329</c:v>
                </c:pt>
                <c:pt idx="299">
                  <c:v>27540</c:v>
                </c:pt>
                <c:pt idx="300">
                  <c:v>28210</c:v>
                </c:pt>
                <c:pt idx="301">
                  <c:v>28302</c:v>
                </c:pt>
                <c:pt idx="302">
                  <c:v>28557.5</c:v>
                </c:pt>
                <c:pt idx="303">
                  <c:v>28581</c:v>
                </c:pt>
                <c:pt idx="304">
                  <c:v>28591</c:v>
                </c:pt>
                <c:pt idx="305">
                  <c:v>28601</c:v>
                </c:pt>
                <c:pt idx="306">
                  <c:v>29364</c:v>
                </c:pt>
                <c:pt idx="307">
                  <c:v>29624</c:v>
                </c:pt>
                <c:pt idx="308">
                  <c:v>30230</c:v>
                </c:pt>
                <c:pt idx="309">
                  <c:v>30389</c:v>
                </c:pt>
                <c:pt idx="310">
                  <c:v>30565.5</c:v>
                </c:pt>
              </c:numCache>
            </c:numRef>
          </c:xVal>
          <c:yVal>
            <c:numRef>
              <c:f>'Active 2'!$O$21:$O$3170</c:f>
              <c:numCache>
                <c:formatCode>General</c:formatCode>
                <c:ptCount val="3150"/>
                <c:pt idx="168">
                  <c:v>1.7506222637142996E-2</c:v>
                </c:pt>
                <c:pt idx="169">
                  <c:v>1.751806994749959E-2</c:v>
                </c:pt>
                <c:pt idx="174">
                  <c:v>1.7539979357063158E-2</c:v>
                </c:pt>
                <c:pt idx="175">
                  <c:v>1.754062852475393E-2</c:v>
                </c:pt>
                <c:pt idx="176">
                  <c:v>1.7573573785060623E-2</c:v>
                </c:pt>
                <c:pt idx="177">
                  <c:v>1.7583149008499516E-2</c:v>
                </c:pt>
                <c:pt idx="178">
                  <c:v>1.7755665322322263E-2</c:v>
                </c:pt>
                <c:pt idx="179">
                  <c:v>1.7780495986494303E-2</c:v>
                </c:pt>
                <c:pt idx="180">
                  <c:v>1.7793641632232442E-2</c:v>
                </c:pt>
                <c:pt idx="181">
                  <c:v>1.7832753985601475E-2</c:v>
                </c:pt>
                <c:pt idx="182">
                  <c:v>1.784038170596805E-2</c:v>
                </c:pt>
                <c:pt idx="183">
                  <c:v>1.7861479655918153E-2</c:v>
                </c:pt>
                <c:pt idx="184">
                  <c:v>1.8102645453040071E-2</c:v>
                </c:pt>
                <c:pt idx="185">
                  <c:v>1.8120172980690925E-2</c:v>
                </c:pt>
                <c:pt idx="186">
                  <c:v>1.8126502365675954E-2</c:v>
                </c:pt>
                <c:pt idx="187">
                  <c:v>1.8129910496052511E-2</c:v>
                </c:pt>
                <c:pt idx="188">
                  <c:v>1.8130072787975203E-2</c:v>
                </c:pt>
                <c:pt idx="189">
                  <c:v>1.8130235079897895E-2</c:v>
                </c:pt>
                <c:pt idx="190">
                  <c:v>1.8138674259877936E-2</c:v>
                </c:pt>
                <c:pt idx="191">
                  <c:v>1.8139161135646016E-2</c:v>
                </c:pt>
                <c:pt idx="192">
                  <c:v>1.8139323427568708E-2</c:v>
                </c:pt>
                <c:pt idx="193">
                  <c:v>1.8163991799818056E-2</c:v>
                </c:pt>
                <c:pt idx="194">
                  <c:v>1.8317195374840327E-2</c:v>
                </c:pt>
                <c:pt idx="195">
                  <c:v>1.832855580942884E-2</c:v>
                </c:pt>
                <c:pt idx="196">
                  <c:v>1.8337481865176961E-2</c:v>
                </c:pt>
                <c:pt idx="197">
                  <c:v>1.8353548765523576E-2</c:v>
                </c:pt>
                <c:pt idx="198">
                  <c:v>1.8390551323897598E-2</c:v>
                </c:pt>
                <c:pt idx="199">
                  <c:v>1.8392336535047224E-2</c:v>
                </c:pt>
                <c:pt idx="200">
                  <c:v>1.840434613732651E-2</c:v>
                </c:pt>
                <c:pt idx="201">
                  <c:v>1.8404508429249206E-2</c:v>
                </c:pt>
                <c:pt idx="202">
                  <c:v>1.8426580130735462E-2</c:v>
                </c:pt>
                <c:pt idx="203">
                  <c:v>1.8452546838366356E-2</c:v>
                </c:pt>
                <c:pt idx="204">
                  <c:v>1.8676996567450886E-2</c:v>
                </c:pt>
                <c:pt idx="205">
                  <c:v>1.8683325952435919E-2</c:v>
                </c:pt>
                <c:pt idx="206">
                  <c:v>1.8743536255755051E-2</c:v>
                </c:pt>
                <c:pt idx="207">
                  <c:v>1.8950620749111424E-2</c:v>
                </c:pt>
                <c:pt idx="208">
                  <c:v>1.8989895394403149E-2</c:v>
                </c:pt>
                <c:pt idx="209">
                  <c:v>1.899200518939816E-2</c:v>
                </c:pt>
                <c:pt idx="210">
                  <c:v>1.8992167481320852E-2</c:v>
                </c:pt>
                <c:pt idx="211">
                  <c:v>1.9019757108178676E-2</c:v>
                </c:pt>
                <c:pt idx="212">
                  <c:v>1.9024301282014083E-2</c:v>
                </c:pt>
                <c:pt idx="213">
                  <c:v>1.9029981499308339E-2</c:v>
                </c:pt>
                <c:pt idx="214">
                  <c:v>1.9030143791231035E-2</c:v>
                </c:pt>
                <c:pt idx="215">
                  <c:v>1.9274068551038737E-2</c:v>
                </c:pt>
                <c:pt idx="216">
                  <c:v>1.9297763171751928E-2</c:v>
                </c:pt>
                <c:pt idx="217">
                  <c:v>1.9307987562881591E-2</c:v>
                </c:pt>
                <c:pt idx="218">
                  <c:v>1.931318090440777E-2</c:v>
                </c:pt>
                <c:pt idx="219">
                  <c:v>1.931318090440777E-2</c:v>
                </c:pt>
                <c:pt idx="220">
                  <c:v>1.9331195307826701E-2</c:v>
                </c:pt>
                <c:pt idx="221">
                  <c:v>1.9332169059362858E-2</c:v>
                </c:pt>
                <c:pt idx="222">
                  <c:v>1.933233135128555E-2</c:v>
                </c:pt>
                <c:pt idx="223">
                  <c:v>1.9360570145834151E-2</c:v>
                </c:pt>
                <c:pt idx="224">
                  <c:v>1.9360570145834151E-2</c:v>
                </c:pt>
                <c:pt idx="225">
                  <c:v>1.9371605996577279E-2</c:v>
                </c:pt>
                <c:pt idx="226">
                  <c:v>1.9562299005741648E-2</c:v>
                </c:pt>
                <c:pt idx="227">
                  <c:v>1.9564571092659352E-2</c:v>
                </c:pt>
                <c:pt idx="228">
                  <c:v>1.9565382552272817E-2</c:v>
                </c:pt>
                <c:pt idx="229">
                  <c:v>1.9585669042609454E-2</c:v>
                </c:pt>
                <c:pt idx="230">
                  <c:v>1.9585669042609454E-2</c:v>
                </c:pt>
                <c:pt idx="231">
                  <c:v>1.9596380309507198E-2</c:v>
                </c:pt>
                <c:pt idx="232">
                  <c:v>1.959654260142989E-2</c:v>
                </c:pt>
                <c:pt idx="233">
                  <c:v>1.9614394712926128E-2</c:v>
                </c:pt>
                <c:pt idx="234">
                  <c:v>1.9620561805988465E-2</c:v>
                </c:pt>
                <c:pt idx="235">
                  <c:v>1.9640848296325102E-2</c:v>
                </c:pt>
                <c:pt idx="236">
                  <c:v>1.9691645668128036E-2</c:v>
                </c:pt>
                <c:pt idx="237">
                  <c:v>1.9925508328728768E-2</c:v>
                </c:pt>
                <c:pt idx="238">
                  <c:v>1.9925508328728768E-2</c:v>
                </c:pt>
                <c:pt idx="239">
                  <c:v>1.992567062065146E-2</c:v>
                </c:pt>
                <c:pt idx="240">
                  <c:v>1.992567062065146E-2</c:v>
                </c:pt>
                <c:pt idx="241">
                  <c:v>1.9928591875259936E-2</c:v>
                </c:pt>
                <c:pt idx="242">
                  <c:v>1.9930377086409559E-2</c:v>
                </c:pt>
                <c:pt idx="243">
                  <c:v>1.9937193347162669E-2</c:v>
                </c:pt>
                <c:pt idx="244">
                  <c:v>1.9938167098698827E-2</c:v>
                </c:pt>
                <c:pt idx="245">
                  <c:v>1.9938167098698827E-2</c:v>
                </c:pt>
                <c:pt idx="246">
                  <c:v>1.9947904614060413E-2</c:v>
                </c:pt>
                <c:pt idx="247">
                  <c:v>1.9948066905983105E-2</c:v>
                </c:pt>
                <c:pt idx="248">
                  <c:v>1.9951799620205046E-2</c:v>
                </c:pt>
                <c:pt idx="249">
                  <c:v>1.9951799620205046E-2</c:v>
                </c:pt>
                <c:pt idx="250">
                  <c:v>1.9958129005190076E-2</c:v>
                </c:pt>
                <c:pt idx="251">
                  <c:v>1.9958291297112768E-2</c:v>
                </c:pt>
                <c:pt idx="252">
                  <c:v>1.9958940464803541E-2</c:v>
                </c:pt>
                <c:pt idx="253">
                  <c:v>1.9959102756726237E-2</c:v>
                </c:pt>
                <c:pt idx="254">
                  <c:v>1.9966081309402035E-2</c:v>
                </c:pt>
                <c:pt idx="255">
                  <c:v>1.9966081309402035E-2</c:v>
                </c:pt>
                <c:pt idx="256">
                  <c:v>2.0190368746563877E-2</c:v>
                </c:pt>
                <c:pt idx="257">
                  <c:v>2.0200430845770848E-2</c:v>
                </c:pt>
                <c:pt idx="258">
                  <c:v>2.0202378348843163E-2</c:v>
                </c:pt>
                <c:pt idx="259">
                  <c:v>2.0219905876494016E-2</c:v>
                </c:pt>
                <c:pt idx="260">
                  <c:v>2.022948109993291E-2</c:v>
                </c:pt>
                <c:pt idx="261">
                  <c:v>2.0238244863758335E-2</c:v>
                </c:pt>
                <c:pt idx="262">
                  <c:v>2.0244411956820672E-2</c:v>
                </c:pt>
                <c:pt idx="263">
                  <c:v>2.0244574248743367E-2</c:v>
                </c:pt>
                <c:pt idx="264">
                  <c:v>2.0250741341805704E-2</c:v>
                </c:pt>
                <c:pt idx="265">
                  <c:v>2.0277357217127367E-2</c:v>
                </c:pt>
                <c:pt idx="266">
                  <c:v>2.049758735622188E-2</c:v>
                </c:pt>
                <c:pt idx="267">
                  <c:v>2.0497749648144575E-2</c:v>
                </c:pt>
                <c:pt idx="268">
                  <c:v>2.0510733001960019E-2</c:v>
                </c:pt>
                <c:pt idx="269">
                  <c:v>2.0553902653396378E-2</c:v>
                </c:pt>
                <c:pt idx="270">
                  <c:v>2.0590905211770403E-2</c:v>
                </c:pt>
                <c:pt idx="271">
                  <c:v>2.0601778770590839E-2</c:v>
                </c:pt>
                <c:pt idx="272">
                  <c:v>2.0811297642787607E-2</c:v>
                </c:pt>
                <c:pt idx="273">
                  <c:v>2.0811297642787607E-2</c:v>
                </c:pt>
                <c:pt idx="274">
                  <c:v>2.0837588934263886E-2</c:v>
                </c:pt>
                <c:pt idx="275">
                  <c:v>2.0839211853490816E-2</c:v>
                </c:pt>
                <c:pt idx="276">
                  <c:v>2.0878811082627929E-2</c:v>
                </c:pt>
                <c:pt idx="277">
                  <c:v>2.089731236181494E-2</c:v>
                </c:pt>
                <c:pt idx="278">
                  <c:v>2.089731236181494E-2</c:v>
                </c:pt>
                <c:pt idx="279">
                  <c:v>2.0921980734064288E-2</c:v>
                </c:pt>
                <c:pt idx="280">
                  <c:v>2.110488373093939E-2</c:v>
                </c:pt>
                <c:pt idx="281">
                  <c:v>2.110488373093939E-2</c:v>
                </c:pt>
                <c:pt idx="282">
                  <c:v>2.1164444866567753E-2</c:v>
                </c:pt>
                <c:pt idx="283">
                  <c:v>2.1166879245408152E-2</c:v>
                </c:pt>
                <c:pt idx="284">
                  <c:v>2.1168502164635082E-2</c:v>
                </c:pt>
                <c:pt idx="285">
                  <c:v>2.1168664456557774E-2</c:v>
                </c:pt>
                <c:pt idx="286">
                  <c:v>2.1178401971919357E-2</c:v>
                </c:pt>
                <c:pt idx="287">
                  <c:v>2.1178401971919357E-2</c:v>
                </c:pt>
                <c:pt idx="288">
                  <c:v>2.1183595313445536E-2</c:v>
                </c:pt>
                <c:pt idx="289">
                  <c:v>2.1183595313445536E-2</c:v>
                </c:pt>
                <c:pt idx="290">
                  <c:v>2.1209886604921818E-2</c:v>
                </c:pt>
                <c:pt idx="291">
                  <c:v>2.1227738716418053E-2</c:v>
                </c:pt>
                <c:pt idx="292">
                  <c:v>2.1253705424048946E-2</c:v>
                </c:pt>
                <c:pt idx="293">
                  <c:v>2.1253705424048946E-2</c:v>
                </c:pt>
                <c:pt idx="294">
                  <c:v>2.1421839855958982E-2</c:v>
                </c:pt>
                <c:pt idx="295">
                  <c:v>2.1467606178158433E-2</c:v>
                </c:pt>
                <c:pt idx="296">
                  <c:v>2.1472637227761916E-2</c:v>
                </c:pt>
                <c:pt idx="297">
                  <c:v>2.1525057518791781E-2</c:v>
                </c:pt>
                <c:pt idx="298">
                  <c:v>2.1725001167549659E-2</c:v>
                </c:pt>
                <c:pt idx="299">
                  <c:v>2.1793488358926139E-2</c:v>
                </c:pt>
                <c:pt idx="300">
                  <c:v>2.201095953533487E-2</c:v>
                </c:pt>
                <c:pt idx="301">
                  <c:v>2.2040821249110394E-2</c:v>
                </c:pt>
                <c:pt idx="302">
                  <c:v>2.2123752421606559E-2</c:v>
                </c:pt>
                <c:pt idx="303">
                  <c:v>2.2131380141973134E-2</c:v>
                </c:pt>
                <c:pt idx="304">
                  <c:v>2.2134625980426995E-2</c:v>
                </c:pt>
                <c:pt idx="305">
                  <c:v>2.2137871818880859E-2</c:v>
                </c:pt>
                <c:pt idx="306">
                  <c:v>2.2385529292910503E-2</c:v>
                </c:pt>
                <c:pt idx="307">
                  <c:v>2.2469921092710905E-2</c:v>
                </c:pt>
                <c:pt idx="308">
                  <c:v>2.2666618903014919E-2</c:v>
                </c:pt>
                <c:pt idx="309">
                  <c:v>2.2718227734431318E-2</c:v>
                </c:pt>
                <c:pt idx="310">
                  <c:v>2.2775516783141977E-2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781-4F43-B552-AA4D75D02560}"/>
            </c:ext>
          </c:extLst>
        </c:ser>
        <c:ser>
          <c:idx val="8"/>
          <c:order val="8"/>
          <c:tx>
            <c:strRef>
              <c:f>'Active 2'!$U$20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'Active 2'!$F$21:$F$317</c:f>
              <c:numCache>
                <c:formatCode>General</c:formatCode>
                <c:ptCount val="297"/>
                <c:pt idx="0">
                  <c:v>-33203</c:v>
                </c:pt>
                <c:pt idx="1">
                  <c:v>-33203</c:v>
                </c:pt>
                <c:pt idx="2">
                  <c:v>-31674</c:v>
                </c:pt>
                <c:pt idx="3">
                  <c:v>-30651</c:v>
                </c:pt>
                <c:pt idx="4">
                  <c:v>-27797</c:v>
                </c:pt>
                <c:pt idx="5">
                  <c:v>-27763</c:v>
                </c:pt>
                <c:pt idx="6">
                  <c:v>-27030</c:v>
                </c:pt>
                <c:pt idx="7">
                  <c:v>-26902</c:v>
                </c:pt>
                <c:pt idx="8">
                  <c:v>-26829</c:v>
                </c:pt>
                <c:pt idx="9">
                  <c:v>-26816</c:v>
                </c:pt>
                <c:pt idx="10">
                  <c:v>-26808</c:v>
                </c:pt>
                <c:pt idx="11">
                  <c:v>-26792.5</c:v>
                </c:pt>
                <c:pt idx="12">
                  <c:v>-26727.5</c:v>
                </c:pt>
                <c:pt idx="13">
                  <c:v>-26691</c:v>
                </c:pt>
                <c:pt idx="14">
                  <c:v>-26689</c:v>
                </c:pt>
                <c:pt idx="15">
                  <c:v>-26683.5</c:v>
                </c:pt>
                <c:pt idx="16">
                  <c:v>-26683</c:v>
                </c:pt>
                <c:pt idx="17">
                  <c:v>-26652</c:v>
                </c:pt>
                <c:pt idx="18">
                  <c:v>-26616</c:v>
                </c:pt>
                <c:pt idx="19">
                  <c:v>-26615.5</c:v>
                </c:pt>
                <c:pt idx="20">
                  <c:v>-26597</c:v>
                </c:pt>
                <c:pt idx="21">
                  <c:v>-26587</c:v>
                </c:pt>
                <c:pt idx="22">
                  <c:v>-26511.5</c:v>
                </c:pt>
                <c:pt idx="23">
                  <c:v>-26508.5</c:v>
                </c:pt>
                <c:pt idx="24">
                  <c:v>-25908</c:v>
                </c:pt>
                <c:pt idx="25">
                  <c:v>-24948</c:v>
                </c:pt>
                <c:pt idx="26">
                  <c:v>-24896</c:v>
                </c:pt>
                <c:pt idx="27">
                  <c:v>-24654</c:v>
                </c:pt>
                <c:pt idx="28">
                  <c:v>-23910</c:v>
                </c:pt>
                <c:pt idx="29">
                  <c:v>-23673</c:v>
                </c:pt>
                <c:pt idx="30">
                  <c:v>-20811</c:v>
                </c:pt>
                <c:pt idx="31">
                  <c:v>-20187</c:v>
                </c:pt>
                <c:pt idx="32">
                  <c:v>-20187</c:v>
                </c:pt>
                <c:pt idx="33">
                  <c:v>-19809</c:v>
                </c:pt>
                <c:pt idx="34">
                  <c:v>-19809</c:v>
                </c:pt>
                <c:pt idx="35">
                  <c:v>-19120</c:v>
                </c:pt>
                <c:pt idx="36">
                  <c:v>-18956</c:v>
                </c:pt>
                <c:pt idx="37">
                  <c:v>-18883</c:v>
                </c:pt>
                <c:pt idx="38">
                  <c:v>-18742</c:v>
                </c:pt>
                <c:pt idx="39">
                  <c:v>-18116</c:v>
                </c:pt>
                <c:pt idx="40">
                  <c:v>-18116</c:v>
                </c:pt>
                <c:pt idx="41">
                  <c:v>-17959.5</c:v>
                </c:pt>
                <c:pt idx="42">
                  <c:v>-15027</c:v>
                </c:pt>
                <c:pt idx="43">
                  <c:v>-14643</c:v>
                </c:pt>
                <c:pt idx="44">
                  <c:v>-11570</c:v>
                </c:pt>
                <c:pt idx="45">
                  <c:v>-8695</c:v>
                </c:pt>
                <c:pt idx="46">
                  <c:v>-5846</c:v>
                </c:pt>
                <c:pt idx="47">
                  <c:v>-4946</c:v>
                </c:pt>
                <c:pt idx="48">
                  <c:v>-4795</c:v>
                </c:pt>
                <c:pt idx="49">
                  <c:v>-3723</c:v>
                </c:pt>
                <c:pt idx="50">
                  <c:v>-3642</c:v>
                </c:pt>
                <c:pt idx="51">
                  <c:v>-3637</c:v>
                </c:pt>
                <c:pt idx="52">
                  <c:v>-1928</c:v>
                </c:pt>
                <c:pt idx="53">
                  <c:v>-1766</c:v>
                </c:pt>
                <c:pt idx="54">
                  <c:v>-1753</c:v>
                </c:pt>
                <c:pt idx="55">
                  <c:v>-1708.5</c:v>
                </c:pt>
                <c:pt idx="56">
                  <c:v>-1683</c:v>
                </c:pt>
                <c:pt idx="57">
                  <c:v>-1233.5</c:v>
                </c:pt>
                <c:pt idx="58">
                  <c:v>-1142.5</c:v>
                </c:pt>
                <c:pt idx="59">
                  <c:v>-1108.5</c:v>
                </c:pt>
                <c:pt idx="60">
                  <c:v>-1080</c:v>
                </c:pt>
                <c:pt idx="61">
                  <c:v>-1074.5</c:v>
                </c:pt>
                <c:pt idx="62">
                  <c:v>-312.5</c:v>
                </c:pt>
                <c:pt idx="63">
                  <c:v>-304.5</c:v>
                </c:pt>
                <c:pt idx="64">
                  <c:v>-297</c:v>
                </c:pt>
                <c:pt idx="65">
                  <c:v>0</c:v>
                </c:pt>
                <c:pt idx="66">
                  <c:v>0</c:v>
                </c:pt>
                <c:pt idx="67">
                  <c:v>2.5</c:v>
                </c:pt>
                <c:pt idx="68">
                  <c:v>2.5</c:v>
                </c:pt>
                <c:pt idx="69">
                  <c:v>3</c:v>
                </c:pt>
                <c:pt idx="70">
                  <c:v>3</c:v>
                </c:pt>
                <c:pt idx="71">
                  <c:v>60</c:v>
                </c:pt>
                <c:pt idx="72">
                  <c:v>60</c:v>
                </c:pt>
                <c:pt idx="73">
                  <c:v>60.5</c:v>
                </c:pt>
                <c:pt idx="74">
                  <c:v>60.5</c:v>
                </c:pt>
                <c:pt idx="75">
                  <c:v>115</c:v>
                </c:pt>
                <c:pt idx="76">
                  <c:v>603</c:v>
                </c:pt>
                <c:pt idx="77">
                  <c:v>603</c:v>
                </c:pt>
                <c:pt idx="78">
                  <c:v>762</c:v>
                </c:pt>
                <c:pt idx="79">
                  <c:v>762</c:v>
                </c:pt>
                <c:pt idx="80">
                  <c:v>1740</c:v>
                </c:pt>
                <c:pt idx="81">
                  <c:v>1740</c:v>
                </c:pt>
                <c:pt idx="82">
                  <c:v>1769</c:v>
                </c:pt>
                <c:pt idx="83">
                  <c:v>2009</c:v>
                </c:pt>
                <c:pt idx="84">
                  <c:v>2009</c:v>
                </c:pt>
                <c:pt idx="85">
                  <c:v>2700.5</c:v>
                </c:pt>
                <c:pt idx="86">
                  <c:v>4844</c:v>
                </c:pt>
                <c:pt idx="87">
                  <c:v>4846.5</c:v>
                </c:pt>
                <c:pt idx="88">
                  <c:v>4846.5</c:v>
                </c:pt>
                <c:pt idx="89">
                  <c:v>5523</c:v>
                </c:pt>
                <c:pt idx="90">
                  <c:v>5523.5</c:v>
                </c:pt>
                <c:pt idx="91">
                  <c:v>5734</c:v>
                </c:pt>
                <c:pt idx="92">
                  <c:v>5767.5</c:v>
                </c:pt>
                <c:pt idx="93">
                  <c:v>5767.5</c:v>
                </c:pt>
                <c:pt idx="94">
                  <c:v>5770</c:v>
                </c:pt>
                <c:pt idx="95">
                  <c:v>5770</c:v>
                </c:pt>
                <c:pt idx="96">
                  <c:v>6517</c:v>
                </c:pt>
                <c:pt idx="97">
                  <c:v>6683.5</c:v>
                </c:pt>
                <c:pt idx="98">
                  <c:v>6693.5</c:v>
                </c:pt>
                <c:pt idx="99">
                  <c:v>7225</c:v>
                </c:pt>
                <c:pt idx="100">
                  <c:v>7829</c:v>
                </c:pt>
                <c:pt idx="101">
                  <c:v>8338</c:v>
                </c:pt>
                <c:pt idx="102">
                  <c:v>8579</c:v>
                </c:pt>
                <c:pt idx="103">
                  <c:v>8609</c:v>
                </c:pt>
                <c:pt idx="104">
                  <c:v>8635</c:v>
                </c:pt>
                <c:pt idx="105">
                  <c:v>8635</c:v>
                </c:pt>
                <c:pt idx="106">
                  <c:v>8635</c:v>
                </c:pt>
                <c:pt idx="107">
                  <c:v>8763</c:v>
                </c:pt>
                <c:pt idx="108">
                  <c:v>9371</c:v>
                </c:pt>
                <c:pt idx="109">
                  <c:v>9702</c:v>
                </c:pt>
                <c:pt idx="110">
                  <c:v>10181</c:v>
                </c:pt>
                <c:pt idx="111">
                  <c:v>10181</c:v>
                </c:pt>
                <c:pt idx="112">
                  <c:v>10215</c:v>
                </c:pt>
                <c:pt idx="113">
                  <c:v>10294.5</c:v>
                </c:pt>
                <c:pt idx="114">
                  <c:v>10295</c:v>
                </c:pt>
                <c:pt idx="115">
                  <c:v>10303.5</c:v>
                </c:pt>
                <c:pt idx="116">
                  <c:v>10375.5</c:v>
                </c:pt>
                <c:pt idx="117">
                  <c:v>10393.5</c:v>
                </c:pt>
                <c:pt idx="118">
                  <c:v>10400.5</c:v>
                </c:pt>
                <c:pt idx="119">
                  <c:v>10401</c:v>
                </c:pt>
                <c:pt idx="120">
                  <c:v>10478.5</c:v>
                </c:pt>
                <c:pt idx="121">
                  <c:v>10479</c:v>
                </c:pt>
                <c:pt idx="122">
                  <c:v>10509</c:v>
                </c:pt>
                <c:pt idx="123">
                  <c:v>10509</c:v>
                </c:pt>
                <c:pt idx="124">
                  <c:v>11208</c:v>
                </c:pt>
                <c:pt idx="125">
                  <c:v>11221</c:v>
                </c:pt>
                <c:pt idx="126">
                  <c:v>11260</c:v>
                </c:pt>
                <c:pt idx="127">
                  <c:v>11278</c:v>
                </c:pt>
                <c:pt idx="128">
                  <c:v>11286.5</c:v>
                </c:pt>
                <c:pt idx="129">
                  <c:v>11322.5</c:v>
                </c:pt>
                <c:pt idx="130">
                  <c:v>11323</c:v>
                </c:pt>
                <c:pt idx="131">
                  <c:v>11343.5</c:v>
                </c:pt>
                <c:pt idx="132">
                  <c:v>11343.5</c:v>
                </c:pt>
                <c:pt idx="133">
                  <c:v>11344</c:v>
                </c:pt>
                <c:pt idx="134">
                  <c:v>11344</c:v>
                </c:pt>
                <c:pt idx="135">
                  <c:v>11407</c:v>
                </c:pt>
                <c:pt idx="136">
                  <c:v>11407</c:v>
                </c:pt>
                <c:pt idx="137">
                  <c:v>11427</c:v>
                </c:pt>
                <c:pt idx="138">
                  <c:v>11533</c:v>
                </c:pt>
                <c:pt idx="139">
                  <c:v>12301</c:v>
                </c:pt>
                <c:pt idx="140">
                  <c:v>12303</c:v>
                </c:pt>
                <c:pt idx="141">
                  <c:v>12303</c:v>
                </c:pt>
                <c:pt idx="142">
                  <c:v>12376</c:v>
                </c:pt>
                <c:pt idx="143">
                  <c:v>13122</c:v>
                </c:pt>
                <c:pt idx="144">
                  <c:v>13169.5</c:v>
                </c:pt>
                <c:pt idx="145">
                  <c:v>13169.5</c:v>
                </c:pt>
                <c:pt idx="146">
                  <c:v>13258</c:v>
                </c:pt>
                <c:pt idx="147">
                  <c:v>13265</c:v>
                </c:pt>
                <c:pt idx="148">
                  <c:v>13273</c:v>
                </c:pt>
                <c:pt idx="149">
                  <c:v>13284</c:v>
                </c:pt>
                <c:pt idx="150">
                  <c:v>13305</c:v>
                </c:pt>
                <c:pt idx="151">
                  <c:v>13316</c:v>
                </c:pt>
                <c:pt idx="152">
                  <c:v>13479</c:v>
                </c:pt>
                <c:pt idx="153">
                  <c:v>13526</c:v>
                </c:pt>
                <c:pt idx="154">
                  <c:v>13612</c:v>
                </c:pt>
                <c:pt idx="155">
                  <c:v>14041</c:v>
                </c:pt>
                <c:pt idx="156">
                  <c:v>14064.5</c:v>
                </c:pt>
                <c:pt idx="157">
                  <c:v>14090.5</c:v>
                </c:pt>
                <c:pt idx="158">
                  <c:v>14090.5</c:v>
                </c:pt>
                <c:pt idx="159">
                  <c:v>14093</c:v>
                </c:pt>
                <c:pt idx="160">
                  <c:v>14128</c:v>
                </c:pt>
                <c:pt idx="161">
                  <c:v>14130</c:v>
                </c:pt>
                <c:pt idx="162">
                  <c:v>14142</c:v>
                </c:pt>
                <c:pt idx="163">
                  <c:v>14212</c:v>
                </c:pt>
                <c:pt idx="164">
                  <c:v>14212.5</c:v>
                </c:pt>
                <c:pt idx="165">
                  <c:v>14231</c:v>
                </c:pt>
                <c:pt idx="166">
                  <c:v>14322</c:v>
                </c:pt>
                <c:pt idx="167">
                  <c:v>14327.5</c:v>
                </c:pt>
                <c:pt idx="168">
                  <c:v>14331.5</c:v>
                </c:pt>
                <c:pt idx="169">
                  <c:v>14368</c:v>
                </c:pt>
                <c:pt idx="170">
                  <c:v>14390</c:v>
                </c:pt>
                <c:pt idx="171">
                  <c:v>14427.5</c:v>
                </c:pt>
                <c:pt idx="172">
                  <c:v>14428</c:v>
                </c:pt>
                <c:pt idx="173">
                  <c:v>14433</c:v>
                </c:pt>
                <c:pt idx="174">
                  <c:v>14435.5</c:v>
                </c:pt>
                <c:pt idx="175">
                  <c:v>14437.5</c:v>
                </c:pt>
                <c:pt idx="176">
                  <c:v>14539</c:v>
                </c:pt>
                <c:pt idx="177">
                  <c:v>14568.5</c:v>
                </c:pt>
                <c:pt idx="178">
                  <c:v>15100</c:v>
                </c:pt>
                <c:pt idx="179">
                  <c:v>15176.5</c:v>
                </c:pt>
                <c:pt idx="180">
                  <c:v>15217</c:v>
                </c:pt>
                <c:pt idx="181">
                  <c:v>15337.5</c:v>
                </c:pt>
                <c:pt idx="182">
                  <c:v>15361</c:v>
                </c:pt>
                <c:pt idx="183">
                  <c:v>15426</c:v>
                </c:pt>
                <c:pt idx="184">
                  <c:v>16169</c:v>
                </c:pt>
                <c:pt idx="185">
                  <c:v>16223</c:v>
                </c:pt>
                <c:pt idx="186">
                  <c:v>16242.5</c:v>
                </c:pt>
                <c:pt idx="187">
                  <c:v>16253</c:v>
                </c:pt>
                <c:pt idx="188">
                  <c:v>16253.5</c:v>
                </c:pt>
                <c:pt idx="189">
                  <c:v>16254</c:v>
                </c:pt>
                <c:pt idx="190">
                  <c:v>16280</c:v>
                </c:pt>
                <c:pt idx="191">
                  <c:v>16281.5</c:v>
                </c:pt>
                <c:pt idx="192">
                  <c:v>16282</c:v>
                </c:pt>
                <c:pt idx="193">
                  <c:v>16358</c:v>
                </c:pt>
                <c:pt idx="194">
                  <c:v>16830</c:v>
                </c:pt>
                <c:pt idx="195">
                  <c:v>16865</c:v>
                </c:pt>
                <c:pt idx="196">
                  <c:v>16892.5</c:v>
                </c:pt>
                <c:pt idx="197">
                  <c:v>16942</c:v>
                </c:pt>
                <c:pt idx="198">
                  <c:v>17056</c:v>
                </c:pt>
                <c:pt idx="199">
                  <c:v>17061.5</c:v>
                </c:pt>
                <c:pt idx="200">
                  <c:v>17098.5</c:v>
                </c:pt>
                <c:pt idx="201">
                  <c:v>17099</c:v>
                </c:pt>
                <c:pt idx="202">
                  <c:v>17167</c:v>
                </c:pt>
                <c:pt idx="203">
                  <c:v>17247</c:v>
                </c:pt>
                <c:pt idx="204">
                  <c:v>17938.5</c:v>
                </c:pt>
                <c:pt idx="205">
                  <c:v>17958</c:v>
                </c:pt>
                <c:pt idx="206">
                  <c:v>18143.5</c:v>
                </c:pt>
                <c:pt idx="207">
                  <c:v>18781.5</c:v>
                </c:pt>
                <c:pt idx="208">
                  <c:v>18902.5</c:v>
                </c:pt>
                <c:pt idx="209">
                  <c:v>18909</c:v>
                </c:pt>
                <c:pt idx="210">
                  <c:v>18909.5</c:v>
                </c:pt>
                <c:pt idx="211">
                  <c:v>18994.5</c:v>
                </c:pt>
                <c:pt idx="212">
                  <c:v>19008.5</c:v>
                </c:pt>
                <c:pt idx="213">
                  <c:v>19026</c:v>
                </c:pt>
                <c:pt idx="214">
                  <c:v>19026.5</c:v>
                </c:pt>
                <c:pt idx="215">
                  <c:v>19778</c:v>
                </c:pt>
                <c:pt idx="216">
                  <c:v>19851</c:v>
                </c:pt>
                <c:pt idx="217">
                  <c:v>19882.5</c:v>
                </c:pt>
                <c:pt idx="218">
                  <c:v>19898.5</c:v>
                </c:pt>
                <c:pt idx="219">
                  <c:v>19898.5</c:v>
                </c:pt>
                <c:pt idx="220">
                  <c:v>19954</c:v>
                </c:pt>
                <c:pt idx="221">
                  <c:v>19957</c:v>
                </c:pt>
                <c:pt idx="222">
                  <c:v>19957.5</c:v>
                </c:pt>
                <c:pt idx="223">
                  <c:v>20044.5</c:v>
                </c:pt>
                <c:pt idx="224">
                  <c:v>20044.5</c:v>
                </c:pt>
                <c:pt idx="225">
                  <c:v>20078.5</c:v>
                </c:pt>
                <c:pt idx="226">
                  <c:v>20666</c:v>
                </c:pt>
                <c:pt idx="227">
                  <c:v>20673</c:v>
                </c:pt>
                <c:pt idx="228">
                  <c:v>20675.5</c:v>
                </c:pt>
                <c:pt idx="229">
                  <c:v>20738</c:v>
                </c:pt>
                <c:pt idx="230">
                  <c:v>20738</c:v>
                </c:pt>
                <c:pt idx="231">
                  <c:v>20771</c:v>
                </c:pt>
                <c:pt idx="232">
                  <c:v>20771.5</c:v>
                </c:pt>
                <c:pt idx="233">
                  <c:v>20826.5</c:v>
                </c:pt>
                <c:pt idx="234">
                  <c:v>20845.5</c:v>
                </c:pt>
                <c:pt idx="235">
                  <c:v>20908</c:v>
                </c:pt>
                <c:pt idx="236">
                  <c:v>21064.5</c:v>
                </c:pt>
                <c:pt idx="237">
                  <c:v>21785</c:v>
                </c:pt>
                <c:pt idx="238">
                  <c:v>21785</c:v>
                </c:pt>
                <c:pt idx="239">
                  <c:v>21785.5</c:v>
                </c:pt>
                <c:pt idx="240">
                  <c:v>21785.5</c:v>
                </c:pt>
                <c:pt idx="241">
                  <c:v>21794.5</c:v>
                </c:pt>
                <c:pt idx="242">
                  <c:v>21800</c:v>
                </c:pt>
                <c:pt idx="243">
                  <c:v>21821</c:v>
                </c:pt>
                <c:pt idx="244">
                  <c:v>21824</c:v>
                </c:pt>
                <c:pt idx="245">
                  <c:v>21824</c:v>
                </c:pt>
                <c:pt idx="246">
                  <c:v>21854</c:v>
                </c:pt>
                <c:pt idx="247">
                  <c:v>21854.5</c:v>
                </c:pt>
                <c:pt idx="248">
                  <c:v>21866</c:v>
                </c:pt>
                <c:pt idx="249">
                  <c:v>21866</c:v>
                </c:pt>
                <c:pt idx="250">
                  <c:v>21885.5</c:v>
                </c:pt>
                <c:pt idx="251">
                  <c:v>21886</c:v>
                </c:pt>
                <c:pt idx="252">
                  <c:v>21888</c:v>
                </c:pt>
                <c:pt idx="253">
                  <c:v>21888.5</c:v>
                </c:pt>
                <c:pt idx="254">
                  <c:v>21910</c:v>
                </c:pt>
                <c:pt idx="255">
                  <c:v>21910</c:v>
                </c:pt>
                <c:pt idx="256">
                  <c:v>22601</c:v>
                </c:pt>
                <c:pt idx="257">
                  <c:v>22632</c:v>
                </c:pt>
                <c:pt idx="258">
                  <c:v>22638</c:v>
                </c:pt>
                <c:pt idx="259">
                  <c:v>22692</c:v>
                </c:pt>
                <c:pt idx="260">
                  <c:v>22721.5</c:v>
                </c:pt>
                <c:pt idx="261">
                  <c:v>22748.5</c:v>
                </c:pt>
                <c:pt idx="262">
                  <c:v>22767.5</c:v>
                </c:pt>
                <c:pt idx="263">
                  <c:v>22768</c:v>
                </c:pt>
                <c:pt idx="264">
                  <c:v>22787</c:v>
                </c:pt>
                <c:pt idx="265">
                  <c:v>22869</c:v>
                </c:pt>
                <c:pt idx="266">
                  <c:v>23547.5</c:v>
                </c:pt>
                <c:pt idx="267">
                  <c:v>23548</c:v>
                </c:pt>
                <c:pt idx="268">
                  <c:v>23588</c:v>
                </c:pt>
                <c:pt idx="269">
                  <c:v>23721</c:v>
                </c:pt>
                <c:pt idx="270">
                  <c:v>23835</c:v>
                </c:pt>
                <c:pt idx="271">
                  <c:v>23868.5</c:v>
                </c:pt>
                <c:pt idx="272">
                  <c:v>24514</c:v>
                </c:pt>
                <c:pt idx="273">
                  <c:v>24514</c:v>
                </c:pt>
                <c:pt idx="274">
                  <c:v>24595</c:v>
                </c:pt>
                <c:pt idx="275">
                  <c:v>24600</c:v>
                </c:pt>
                <c:pt idx="276">
                  <c:v>24722</c:v>
                </c:pt>
                <c:pt idx="277">
                  <c:v>24779</c:v>
                </c:pt>
                <c:pt idx="278">
                  <c:v>24779</c:v>
                </c:pt>
                <c:pt idx="279">
                  <c:v>24855</c:v>
                </c:pt>
                <c:pt idx="280">
                  <c:v>25418.5</c:v>
                </c:pt>
                <c:pt idx="281">
                  <c:v>25418.5</c:v>
                </c:pt>
                <c:pt idx="282">
                  <c:v>25602</c:v>
                </c:pt>
                <c:pt idx="283">
                  <c:v>25609.5</c:v>
                </c:pt>
                <c:pt idx="284">
                  <c:v>25614.5</c:v>
                </c:pt>
                <c:pt idx="285">
                  <c:v>25615</c:v>
                </c:pt>
                <c:pt idx="286">
                  <c:v>25645</c:v>
                </c:pt>
                <c:pt idx="287">
                  <c:v>25645</c:v>
                </c:pt>
                <c:pt idx="288">
                  <c:v>25661</c:v>
                </c:pt>
                <c:pt idx="289">
                  <c:v>25661</c:v>
                </c:pt>
                <c:pt idx="290">
                  <c:v>25742</c:v>
                </c:pt>
                <c:pt idx="291">
                  <c:v>25797</c:v>
                </c:pt>
                <c:pt idx="292">
                  <c:v>25877</c:v>
                </c:pt>
                <c:pt idx="293">
                  <c:v>25877</c:v>
                </c:pt>
                <c:pt idx="294">
                  <c:v>26395</c:v>
                </c:pt>
                <c:pt idx="295">
                  <c:v>26536</c:v>
                </c:pt>
                <c:pt idx="296">
                  <c:v>26551.5</c:v>
                </c:pt>
              </c:numCache>
            </c:numRef>
          </c:xVal>
          <c:yVal>
            <c:numRef>
              <c:f>'Active 2'!$U$21:$U$317</c:f>
              <c:numCache>
                <c:formatCode>General</c:formatCode>
                <c:ptCount val="297"/>
                <c:pt idx="53" formatCode="0.0000">
                  <c:v>-5.7870900003763381E-2</c:v>
                </c:pt>
                <c:pt idx="54" formatCode="0.0000">
                  <c:v>-5.7885950009222142E-2</c:v>
                </c:pt>
                <c:pt idx="55" formatCode="0.0000">
                  <c:v>-8.4129775001201779E-2</c:v>
                </c:pt>
                <c:pt idx="56" formatCode="0.0000">
                  <c:v>8.9494549996743444E-2</c:v>
                </c:pt>
                <c:pt idx="61">
                  <c:v>-7.3940675007179379E-2</c:v>
                </c:pt>
                <c:pt idx="256">
                  <c:v>1.1481149995233864E-2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781-4F43-B552-AA4D75D025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4977304"/>
        <c:axId val="1"/>
      </c:scatterChart>
      <c:valAx>
        <c:axId val="364977304"/>
        <c:scaling>
          <c:orientation val="minMax"/>
          <c:min val="11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85491560745922"/>
              <c:y val="0.854889589905362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5"/>
          <c:min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3.7453183520599252E-2"/>
              <c:y val="0.403785488958990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4977304"/>
        <c:crossesAt val="0"/>
        <c:crossBetween val="midCat"/>
        <c:majorUnit val="0.01"/>
        <c:minorUnit val="2E-3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9.3632958801498131E-3"/>
          <c:y val="0.91167192429022081"/>
          <c:w val="0.90449595485957512"/>
          <c:h val="6.309148264984221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V0432 Per -- O-C Diagr.</a:t>
            </a:r>
          </a:p>
        </c:rich>
      </c:tx>
      <c:layout>
        <c:manualLayout>
          <c:xMode val="edge"/>
          <c:yMode val="edge"/>
          <c:x val="0.33209647495361783"/>
          <c:y val="3.16455696202531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6302654791102"/>
          <c:y val="0.15189906641416656"/>
          <c:w val="0.80956636977754826"/>
          <c:h val="0.6202541612678161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'Active 2'!$F$21:$F$500</c:f>
              <c:numCache>
                <c:formatCode>General</c:formatCode>
                <c:ptCount val="480"/>
                <c:pt idx="0">
                  <c:v>-33203</c:v>
                </c:pt>
                <c:pt idx="1">
                  <c:v>-33203</c:v>
                </c:pt>
                <c:pt idx="2">
                  <c:v>-31674</c:v>
                </c:pt>
                <c:pt idx="3">
                  <c:v>-30651</c:v>
                </c:pt>
                <c:pt idx="4">
                  <c:v>-27797</c:v>
                </c:pt>
                <c:pt idx="5">
                  <c:v>-27763</c:v>
                </c:pt>
                <c:pt idx="6">
                  <c:v>-27030</c:v>
                </c:pt>
                <c:pt idx="7">
                  <c:v>-26902</c:v>
                </c:pt>
                <c:pt idx="8">
                  <c:v>-26829</c:v>
                </c:pt>
                <c:pt idx="9">
                  <c:v>-26816</c:v>
                </c:pt>
                <c:pt idx="10">
                  <c:v>-26808</c:v>
                </c:pt>
                <c:pt idx="11">
                  <c:v>-26792.5</c:v>
                </c:pt>
                <c:pt idx="12">
                  <c:v>-26727.5</c:v>
                </c:pt>
                <c:pt idx="13">
                  <c:v>-26691</c:v>
                </c:pt>
                <c:pt idx="14">
                  <c:v>-26689</c:v>
                </c:pt>
                <c:pt idx="15">
                  <c:v>-26683.5</c:v>
                </c:pt>
                <c:pt idx="16">
                  <c:v>-26683</c:v>
                </c:pt>
                <c:pt idx="17">
                  <c:v>-26652</c:v>
                </c:pt>
                <c:pt idx="18">
                  <c:v>-26616</c:v>
                </c:pt>
                <c:pt idx="19">
                  <c:v>-26615.5</c:v>
                </c:pt>
                <c:pt idx="20">
                  <c:v>-26597</c:v>
                </c:pt>
                <c:pt idx="21">
                  <c:v>-26587</c:v>
                </c:pt>
                <c:pt idx="22">
                  <c:v>-26511.5</c:v>
                </c:pt>
                <c:pt idx="23">
                  <c:v>-26508.5</c:v>
                </c:pt>
                <c:pt idx="24">
                  <c:v>-25908</c:v>
                </c:pt>
                <c:pt idx="25">
                  <c:v>-24948</c:v>
                </c:pt>
                <c:pt idx="26">
                  <c:v>-24896</c:v>
                </c:pt>
                <c:pt idx="27">
                  <c:v>-24654</c:v>
                </c:pt>
                <c:pt idx="28">
                  <c:v>-23910</c:v>
                </c:pt>
                <c:pt idx="29">
                  <c:v>-23673</c:v>
                </c:pt>
                <c:pt idx="30">
                  <c:v>-20811</c:v>
                </c:pt>
                <c:pt idx="31">
                  <c:v>-20187</c:v>
                </c:pt>
                <c:pt idx="32">
                  <c:v>-20187</c:v>
                </c:pt>
                <c:pt idx="33">
                  <c:v>-19809</c:v>
                </c:pt>
                <c:pt idx="34">
                  <c:v>-19809</c:v>
                </c:pt>
                <c:pt idx="35">
                  <c:v>-19120</c:v>
                </c:pt>
                <c:pt idx="36">
                  <c:v>-18956</c:v>
                </c:pt>
                <c:pt idx="37">
                  <c:v>-18883</c:v>
                </c:pt>
                <c:pt idx="38">
                  <c:v>-18742</c:v>
                </c:pt>
                <c:pt idx="39">
                  <c:v>-18116</c:v>
                </c:pt>
                <c:pt idx="40">
                  <c:v>-18116</c:v>
                </c:pt>
                <c:pt idx="41">
                  <c:v>-17959.5</c:v>
                </c:pt>
                <c:pt idx="42">
                  <c:v>-15027</c:v>
                </c:pt>
                <c:pt idx="43">
                  <c:v>-14643</c:v>
                </c:pt>
                <c:pt idx="44">
                  <c:v>-11570</c:v>
                </c:pt>
                <c:pt idx="45">
                  <c:v>-8695</c:v>
                </c:pt>
                <c:pt idx="46">
                  <c:v>-5846</c:v>
                </c:pt>
                <c:pt idx="47">
                  <c:v>-4946</c:v>
                </c:pt>
                <c:pt idx="48">
                  <c:v>-4795</c:v>
                </c:pt>
                <c:pt idx="49">
                  <c:v>-3723</c:v>
                </c:pt>
                <c:pt idx="50">
                  <c:v>-3642</c:v>
                </c:pt>
                <c:pt idx="51">
                  <c:v>-3637</c:v>
                </c:pt>
                <c:pt idx="52">
                  <c:v>-1928</c:v>
                </c:pt>
                <c:pt idx="53">
                  <c:v>-1766</c:v>
                </c:pt>
                <c:pt idx="54">
                  <c:v>-1753</c:v>
                </c:pt>
                <c:pt idx="55">
                  <c:v>-1708.5</c:v>
                </c:pt>
                <c:pt idx="56">
                  <c:v>-1683</c:v>
                </c:pt>
                <c:pt idx="57">
                  <c:v>-1233.5</c:v>
                </c:pt>
                <c:pt idx="58">
                  <c:v>-1142.5</c:v>
                </c:pt>
                <c:pt idx="59">
                  <c:v>-1108.5</c:v>
                </c:pt>
                <c:pt idx="60">
                  <c:v>-1080</c:v>
                </c:pt>
                <c:pt idx="61">
                  <c:v>-1074.5</c:v>
                </c:pt>
                <c:pt idx="62">
                  <c:v>-312.5</c:v>
                </c:pt>
                <c:pt idx="63">
                  <c:v>-304.5</c:v>
                </c:pt>
                <c:pt idx="64">
                  <c:v>-297</c:v>
                </c:pt>
                <c:pt idx="65">
                  <c:v>0</c:v>
                </c:pt>
                <c:pt idx="66">
                  <c:v>0</c:v>
                </c:pt>
                <c:pt idx="67">
                  <c:v>2.5</c:v>
                </c:pt>
                <c:pt idx="68">
                  <c:v>2.5</c:v>
                </c:pt>
                <c:pt idx="69">
                  <c:v>3</c:v>
                </c:pt>
                <c:pt idx="70">
                  <c:v>3</c:v>
                </c:pt>
                <c:pt idx="71">
                  <c:v>60</c:v>
                </c:pt>
                <c:pt idx="72">
                  <c:v>60</c:v>
                </c:pt>
                <c:pt idx="73">
                  <c:v>60.5</c:v>
                </c:pt>
                <c:pt idx="74">
                  <c:v>60.5</c:v>
                </c:pt>
                <c:pt idx="75">
                  <c:v>115</c:v>
                </c:pt>
                <c:pt idx="76">
                  <c:v>603</c:v>
                </c:pt>
                <c:pt idx="77">
                  <c:v>603</c:v>
                </c:pt>
                <c:pt idx="78">
                  <c:v>762</c:v>
                </c:pt>
                <c:pt idx="79">
                  <c:v>762</c:v>
                </c:pt>
                <c:pt idx="80">
                  <c:v>1740</c:v>
                </c:pt>
                <c:pt idx="81">
                  <c:v>1740</c:v>
                </c:pt>
                <c:pt idx="82">
                  <c:v>1769</c:v>
                </c:pt>
                <c:pt idx="83">
                  <c:v>2009</c:v>
                </c:pt>
                <c:pt idx="84">
                  <c:v>2009</c:v>
                </c:pt>
                <c:pt idx="85">
                  <c:v>2700.5</c:v>
                </c:pt>
                <c:pt idx="86">
                  <c:v>4844</c:v>
                </c:pt>
                <c:pt idx="87">
                  <c:v>4846.5</c:v>
                </c:pt>
                <c:pt idx="88">
                  <c:v>4846.5</c:v>
                </c:pt>
                <c:pt idx="89">
                  <c:v>5523</c:v>
                </c:pt>
                <c:pt idx="90">
                  <c:v>5523.5</c:v>
                </c:pt>
                <c:pt idx="91">
                  <c:v>5734</c:v>
                </c:pt>
                <c:pt idx="92">
                  <c:v>5767.5</c:v>
                </c:pt>
                <c:pt idx="93">
                  <c:v>5767.5</c:v>
                </c:pt>
                <c:pt idx="94">
                  <c:v>5770</c:v>
                </c:pt>
                <c:pt idx="95">
                  <c:v>5770</c:v>
                </c:pt>
                <c:pt idx="96">
                  <c:v>6517</c:v>
                </c:pt>
                <c:pt idx="97">
                  <c:v>6683.5</c:v>
                </c:pt>
                <c:pt idx="98">
                  <c:v>6693.5</c:v>
                </c:pt>
                <c:pt idx="99">
                  <c:v>7225</c:v>
                </c:pt>
                <c:pt idx="100">
                  <c:v>7829</c:v>
                </c:pt>
                <c:pt idx="101">
                  <c:v>8338</c:v>
                </c:pt>
                <c:pt idx="102">
                  <c:v>8579</c:v>
                </c:pt>
                <c:pt idx="103">
                  <c:v>8609</c:v>
                </c:pt>
                <c:pt idx="104">
                  <c:v>8635</c:v>
                </c:pt>
                <c:pt idx="105">
                  <c:v>8635</c:v>
                </c:pt>
                <c:pt idx="106">
                  <c:v>8635</c:v>
                </c:pt>
                <c:pt idx="107">
                  <c:v>8763</c:v>
                </c:pt>
                <c:pt idx="108">
                  <c:v>9371</c:v>
                </c:pt>
                <c:pt idx="109">
                  <c:v>9702</c:v>
                </c:pt>
                <c:pt idx="110">
                  <c:v>10181</c:v>
                </c:pt>
                <c:pt idx="111">
                  <c:v>10181</c:v>
                </c:pt>
                <c:pt idx="112">
                  <c:v>10215</c:v>
                </c:pt>
                <c:pt idx="113">
                  <c:v>10294.5</c:v>
                </c:pt>
                <c:pt idx="114">
                  <c:v>10295</c:v>
                </c:pt>
                <c:pt idx="115">
                  <c:v>10303.5</c:v>
                </c:pt>
                <c:pt idx="116">
                  <c:v>10375.5</c:v>
                </c:pt>
                <c:pt idx="117">
                  <c:v>10393.5</c:v>
                </c:pt>
                <c:pt idx="118">
                  <c:v>10400.5</c:v>
                </c:pt>
                <c:pt idx="119">
                  <c:v>10401</c:v>
                </c:pt>
                <c:pt idx="120">
                  <c:v>10478.5</c:v>
                </c:pt>
                <c:pt idx="121">
                  <c:v>10479</c:v>
                </c:pt>
                <c:pt idx="122">
                  <c:v>10509</c:v>
                </c:pt>
                <c:pt idx="123">
                  <c:v>10509</c:v>
                </c:pt>
                <c:pt idx="124">
                  <c:v>11208</c:v>
                </c:pt>
                <c:pt idx="125">
                  <c:v>11221</c:v>
                </c:pt>
                <c:pt idx="126">
                  <c:v>11260</c:v>
                </c:pt>
                <c:pt idx="127">
                  <c:v>11278</c:v>
                </c:pt>
                <c:pt idx="128">
                  <c:v>11286.5</c:v>
                </c:pt>
                <c:pt idx="129">
                  <c:v>11322.5</c:v>
                </c:pt>
                <c:pt idx="130">
                  <c:v>11323</c:v>
                </c:pt>
                <c:pt idx="131">
                  <c:v>11343.5</c:v>
                </c:pt>
                <c:pt idx="132">
                  <c:v>11343.5</c:v>
                </c:pt>
                <c:pt idx="133">
                  <c:v>11344</c:v>
                </c:pt>
                <c:pt idx="134">
                  <c:v>11344</c:v>
                </c:pt>
                <c:pt idx="135">
                  <c:v>11407</c:v>
                </c:pt>
                <c:pt idx="136">
                  <c:v>11407</c:v>
                </c:pt>
                <c:pt idx="137">
                  <c:v>11427</c:v>
                </c:pt>
                <c:pt idx="138">
                  <c:v>11533</c:v>
                </c:pt>
                <c:pt idx="139">
                  <c:v>12301</c:v>
                </c:pt>
                <c:pt idx="140">
                  <c:v>12303</c:v>
                </c:pt>
                <c:pt idx="141">
                  <c:v>12303</c:v>
                </c:pt>
                <c:pt idx="142">
                  <c:v>12376</c:v>
                </c:pt>
                <c:pt idx="143">
                  <c:v>13122</c:v>
                </c:pt>
                <c:pt idx="144">
                  <c:v>13169.5</c:v>
                </c:pt>
                <c:pt idx="145">
                  <c:v>13169.5</c:v>
                </c:pt>
                <c:pt idx="146">
                  <c:v>13258</c:v>
                </c:pt>
                <c:pt idx="147">
                  <c:v>13265</c:v>
                </c:pt>
                <c:pt idx="148">
                  <c:v>13273</c:v>
                </c:pt>
                <c:pt idx="149">
                  <c:v>13284</c:v>
                </c:pt>
                <c:pt idx="150">
                  <c:v>13305</c:v>
                </c:pt>
                <c:pt idx="151">
                  <c:v>13316</c:v>
                </c:pt>
                <c:pt idx="152">
                  <c:v>13479</c:v>
                </c:pt>
                <c:pt idx="153">
                  <c:v>13526</c:v>
                </c:pt>
                <c:pt idx="154">
                  <c:v>13612</c:v>
                </c:pt>
                <c:pt idx="155">
                  <c:v>14041</c:v>
                </c:pt>
                <c:pt idx="156">
                  <c:v>14064.5</c:v>
                </c:pt>
                <c:pt idx="157">
                  <c:v>14090.5</c:v>
                </c:pt>
                <c:pt idx="158">
                  <c:v>14090.5</c:v>
                </c:pt>
                <c:pt idx="159">
                  <c:v>14093</c:v>
                </c:pt>
                <c:pt idx="160">
                  <c:v>14128</c:v>
                </c:pt>
                <c:pt idx="161">
                  <c:v>14130</c:v>
                </c:pt>
                <c:pt idx="162">
                  <c:v>14142</c:v>
                </c:pt>
                <c:pt idx="163">
                  <c:v>14212</c:v>
                </c:pt>
                <c:pt idx="164">
                  <c:v>14212.5</c:v>
                </c:pt>
                <c:pt idx="165">
                  <c:v>14231</c:v>
                </c:pt>
                <c:pt idx="166">
                  <c:v>14322</c:v>
                </c:pt>
                <c:pt idx="167">
                  <c:v>14327.5</c:v>
                </c:pt>
                <c:pt idx="168">
                  <c:v>14331.5</c:v>
                </c:pt>
                <c:pt idx="169">
                  <c:v>14368</c:v>
                </c:pt>
                <c:pt idx="170">
                  <c:v>14390</c:v>
                </c:pt>
                <c:pt idx="171">
                  <c:v>14427.5</c:v>
                </c:pt>
                <c:pt idx="172">
                  <c:v>14428</c:v>
                </c:pt>
                <c:pt idx="173">
                  <c:v>14433</c:v>
                </c:pt>
                <c:pt idx="174">
                  <c:v>14435.5</c:v>
                </c:pt>
                <c:pt idx="175">
                  <c:v>14437.5</c:v>
                </c:pt>
                <c:pt idx="176">
                  <c:v>14539</c:v>
                </c:pt>
                <c:pt idx="177">
                  <c:v>14568.5</c:v>
                </c:pt>
                <c:pt idx="178">
                  <c:v>15100</c:v>
                </c:pt>
                <c:pt idx="179">
                  <c:v>15176.5</c:v>
                </c:pt>
                <c:pt idx="180">
                  <c:v>15217</c:v>
                </c:pt>
                <c:pt idx="181">
                  <c:v>15337.5</c:v>
                </c:pt>
                <c:pt idx="182">
                  <c:v>15361</c:v>
                </c:pt>
                <c:pt idx="183">
                  <c:v>15426</c:v>
                </c:pt>
                <c:pt idx="184">
                  <c:v>16169</c:v>
                </c:pt>
                <c:pt idx="185">
                  <c:v>16223</c:v>
                </c:pt>
                <c:pt idx="186">
                  <c:v>16242.5</c:v>
                </c:pt>
                <c:pt idx="187">
                  <c:v>16253</c:v>
                </c:pt>
                <c:pt idx="188">
                  <c:v>16253.5</c:v>
                </c:pt>
                <c:pt idx="189">
                  <c:v>16254</c:v>
                </c:pt>
                <c:pt idx="190">
                  <c:v>16280</c:v>
                </c:pt>
                <c:pt idx="191">
                  <c:v>16281.5</c:v>
                </c:pt>
                <c:pt idx="192">
                  <c:v>16282</c:v>
                </c:pt>
                <c:pt idx="193">
                  <c:v>16358</c:v>
                </c:pt>
                <c:pt idx="194">
                  <c:v>16830</c:v>
                </c:pt>
                <c:pt idx="195">
                  <c:v>16865</c:v>
                </c:pt>
                <c:pt idx="196">
                  <c:v>16892.5</c:v>
                </c:pt>
                <c:pt idx="197">
                  <c:v>16942</c:v>
                </c:pt>
                <c:pt idx="198">
                  <c:v>17056</c:v>
                </c:pt>
                <c:pt idx="199">
                  <c:v>17061.5</c:v>
                </c:pt>
                <c:pt idx="200">
                  <c:v>17098.5</c:v>
                </c:pt>
                <c:pt idx="201">
                  <c:v>17099</c:v>
                </c:pt>
                <c:pt idx="202">
                  <c:v>17167</c:v>
                </c:pt>
                <c:pt idx="203">
                  <c:v>17247</c:v>
                </c:pt>
                <c:pt idx="204">
                  <c:v>17938.5</c:v>
                </c:pt>
                <c:pt idx="205">
                  <c:v>17958</c:v>
                </c:pt>
                <c:pt idx="206">
                  <c:v>18143.5</c:v>
                </c:pt>
                <c:pt idx="207">
                  <c:v>18781.5</c:v>
                </c:pt>
                <c:pt idx="208">
                  <c:v>18902.5</c:v>
                </c:pt>
                <c:pt idx="209">
                  <c:v>18909</c:v>
                </c:pt>
                <c:pt idx="210">
                  <c:v>18909.5</c:v>
                </c:pt>
                <c:pt idx="211">
                  <c:v>18994.5</c:v>
                </c:pt>
                <c:pt idx="212">
                  <c:v>19008.5</c:v>
                </c:pt>
                <c:pt idx="213">
                  <c:v>19026</c:v>
                </c:pt>
                <c:pt idx="214">
                  <c:v>19026.5</c:v>
                </c:pt>
                <c:pt idx="215">
                  <c:v>19778</c:v>
                </c:pt>
                <c:pt idx="216">
                  <c:v>19851</c:v>
                </c:pt>
                <c:pt idx="217">
                  <c:v>19882.5</c:v>
                </c:pt>
                <c:pt idx="218">
                  <c:v>19898.5</c:v>
                </c:pt>
                <c:pt idx="219">
                  <c:v>19898.5</c:v>
                </c:pt>
                <c:pt idx="220">
                  <c:v>19954</c:v>
                </c:pt>
                <c:pt idx="221">
                  <c:v>19957</c:v>
                </c:pt>
                <c:pt idx="222">
                  <c:v>19957.5</c:v>
                </c:pt>
                <c:pt idx="223">
                  <c:v>20044.5</c:v>
                </c:pt>
                <c:pt idx="224">
                  <c:v>20044.5</c:v>
                </c:pt>
                <c:pt idx="225">
                  <c:v>20078.5</c:v>
                </c:pt>
                <c:pt idx="226">
                  <c:v>20666</c:v>
                </c:pt>
                <c:pt idx="227">
                  <c:v>20673</c:v>
                </c:pt>
                <c:pt idx="228">
                  <c:v>20675.5</c:v>
                </c:pt>
                <c:pt idx="229">
                  <c:v>20738</c:v>
                </c:pt>
                <c:pt idx="230">
                  <c:v>20738</c:v>
                </c:pt>
                <c:pt idx="231">
                  <c:v>20771</c:v>
                </c:pt>
                <c:pt idx="232">
                  <c:v>20771.5</c:v>
                </c:pt>
                <c:pt idx="233">
                  <c:v>20826.5</c:v>
                </c:pt>
                <c:pt idx="234">
                  <c:v>20845.5</c:v>
                </c:pt>
                <c:pt idx="235">
                  <c:v>20908</c:v>
                </c:pt>
                <c:pt idx="236">
                  <c:v>21064.5</c:v>
                </c:pt>
                <c:pt idx="237">
                  <c:v>21785</c:v>
                </c:pt>
                <c:pt idx="238">
                  <c:v>21785</c:v>
                </c:pt>
                <c:pt idx="239">
                  <c:v>21785.5</c:v>
                </c:pt>
                <c:pt idx="240">
                  <c:v>21785.5</c:v>
                </c:pt>
                <c:pt idx="241">
                  <c:v>21794.5</c:v>
                </c:pt>
                <c:pt idx="242">
                  <c:v>21800</c:v>
                </c:pt>
                <c:pt idx="243">
                  <c:v>21821</c:v>
                </c:pt>
                <c:pt idx="244">
                  <c:v>21824</c:v>
                </c:pt>
                <c:pt idx="245">
                  <c:v>21824</c:v>
                </c:pt>
                <c:pt idx="246">
                  <c:v>21854</c:v>
                </c:pt>
                <c:pt idx="247">
                  <c:v>21854.5</c:v>
                </c:pt>
                <c:pt idx="248">
                  <c:v>21866</c:v>
                </c:pt>
                <c:pt idx="249">
                  <c:v>21866</c:v>
                </c:pt>
                <c:pt idx="250">
                  <c:v>21885.5</c:v>
                </c:pt>
                <c:pt idx="251">
                  <c:v>21886</c:v>
                </c:pt>
                <c:pt idx="252">
                  <c:v>21888</c:v>
                </c:pt>
                <c:pt idx="253">
                  <c:v>21888.5</c:v>
                </c:pt>
                <c:pt idx="254">
                  <c:v>21910</c:v>
                </c:pt>
                <c:pt idx="255">
                  <c:v>21910</c:v>
                </c:pt>
                <c:pt idx="256">
                  <c:v>22601</c:v>
                </c:pt>
                <c:pt idx="257">
                  <c:v>22632</c:v>
                </c:pt>
                <c:pt idx="258">
                  <c:v>22638</c:v>
                </c:pt>
                <c:pt idx="259">
                  <c:v>22692</c:v>
                </c:pt>
                <c:pt idx="260">
                  <c:v>22721.5</c:v>
                </c:pt>
                <c:pt idx="261">
                  <c:v>22748.5</c:v>
                </c:pt>
                <c:pt idx="262">
                  <c:v>22767.5</c:v>
                </c:pt>
                <c:pt idx="263">
                  <c:v>22768</c:v>
                </c:pt>
                <c:pt idx="264">
                  <c:v>22787</c:v>
                </c:pt>
                <c:pt idx="265">
                  <c:v>22869</c:v>
                </c:pt>
                <c:pt idx="266">
                  <c:v>23547.5</c:v>
                </c:pt>
                <c:pt idx="267">
                  <c:v>23548</c:v>
                </c:pt>
                <c:pt idx="268">
                  <c:v>23588</c:v>
                </c:pt>
                <c:pt idx="269">
                  <c:v>23721</c:v>
                </c:pt>
                <c:pt idx="270">
                  <c:v>23835</c:v>
                </c:pt>
                <c:pt idx="271">
                  <c:v>23868.5</c:v>
                </c:pt>
                <c:pt idx="272">
                  <c:v>24514</c:v>
                </c:pt>
                <c:pt idx="273">
                  <c:v>24514</c:v>
                </c:pt>
                <c:pt idx="274">
                  <c:v>24595</c:v>
                </c:pt>
                <c:pt idx="275">
                  <c:v>24600</c:v>
                </c:pt>
                <c:pt idx="276">
                  <c:v>24722</c:v>
                </c:pt>
                <c:pt idx="277">
                  <c:v>24779</c:v>
                </c:pt>
                <c:pt idx="278">
                  <c:v>24779</c:v>
                </c:pt>
                <c:pt idx="279">
                  <c:v>24855</c:v>
                </c:pt>
                <c:pt idx="280">
                  <c:v>25418.5</c:v>
                </c:pt>
                <c:pt idx="281">
                  <c:v>25418.5</c:v>
                </c:pt>
                <c:pt idx="282">
                  <c:v>25602</c:v>
                </c:pt>
                <c:pt idx="283">
                  <c:v>25609.5</c:v>
                </c:pt>
                <c:pt idx="284">
                  <c:v>25614.5</c:v>
                </c:pt>
                <c:pt idx="285">
                  <c:v>25615</c:v>
                </c:pt>
                <c:pt idx="286">
                  <c:v>25645</c:v>
                </c:pt>
                <c:pt idx="287">
                  <c:v>25645</c:v>
                </c:pt>
                <c:pt idx="288">
                  <c:v>25661</c:v>
                </c:pt>
                <c:pt idx="289">
                  <c:v>25661</c:v>
                </c:pt>
                <c:pt idx="290">
                  <c:v>25742</c:v>
                </c:pt>
                <c:pt idx="291">
                  <c:v>25797</c:v>
                </c:pt>
                <c:pt idx="292">
                  <c:v>25877</c:v>
                </c:pt>
                <c:pt idx="293">
                  <c:v>25877</c:v>
                </c:pt>
                <c:pt idx="294">
                  <c:v>26395</c:v>
                </c:pt>
                <c:pt idx="295">
                  <c:v>26536</c:v>
                </c:pt>
                <c:pt idx="296">
                  <c:v>26551.5</c:v>
                </c:pt>
                <c:pt idx="297">
                  <c:v>26713</c:v>
                </c:pt>
                <c:pt idx="298">
                  <c:v>27329</c:v>
                </c:pt>
                <c:pt idx="299">
                  <c:v>27540</c:v>
                </c:pt>
                <c:pt idx="300">
                  <c:v>28210</c:v>
                </c:pt>
                <c:pt idx="301">
                  <c:v>28302</c:v>
                </c:pt>
                <c:pt idx="302">
                  <c:v>28557.5</c:v>
                </c:pt>
                <c:pt idx="303">
                  <c:v>28581</c:v>
                </c:pt>
                <c:pt idx="304">
                  <c:v>28591</c:v>
                </c:pt>
                <c:pt idx="305">
                  <c:v>28601</c:v>
                </c:pt>
                <c:pt idx="306">
                  <c:v>29364</c:v>
                </c:pt>
                <c:pt idx="307">
                  <c:v>29624</c:v>
                </c:pt>
                <c:pt idx="308">
                  <c:v>30230</c:v>
                </c:pt>
                <c:pt idx="309">
                  <c:v>30389</c:v>
                </c:pt>
                <c:pt idx="310">
                  <c:v>30565.5</c:v>
                </c:pt>
              </c:numCache>
            </c:numRef>
          </c:xVal>
          <c:yVal>
            <c:numRef>
              <c:f>'Active 2'!$H$21:$H$500</c:f>
              <c:numCache>
                <c:formatCode>General</c:formatCode>
                <c:ptCount val="480"/>
                <c:pt idx="0">
                  <c:v>-5.5345000146189705E-4</c:v>
                </c:pt>
                <c:pt idx="1">
                  <c:v>5.4465499924845062E-3</c:v>
                </c:pt>
                <c:pt idx="2">
                  <c:v>5.5214899992279243E-2</c:v>
                </c:pt>
                <c:pt idx="3">
                  <c:v>2.6261350001732353E-2</c:v>
                </c:pt>
                <c:pt idx="4">
                  <c:v>1.6803449994768016E-2</c:v>
                </c:pt>
                <c:pt idx="5">
                  <c:v>1.0302549992047716E-2</c:v>
                </c:pt>
                <c:pt idx="6">
                  <c:v>1.6915499996684957E-2</c:v>
                </c:pt>
                <c:pt idx="7">
                  <c:v>9.3826999946031719E-3</c:v>
                </c:pt>
                <c:pt idx="8">
                  <c:v>1.0836649991688319E-2</c:v>
                </c:pt>
                <c:pt idx="9">
                  <c:v>4.8215999995591119E-3</c:v>
                </c:pt>
                <c:pt idx="10">
                  <c:v>6.3508000021101907E-3</c:v>
                </c:pt>
                <c:pt idx="11">
                  <c:v>1.5063624996400904E-2</c:v>
                </c:pt>
                <c:pt idx="12">
                  <c:v>3.9883749996079132E-3</c:v>
                </c:pt>
                <c:pt idx="13">
                  <c:v>-1.2784650010871701E-2</c:v>
                </c:pt>
                <c:pt idx="14">
                  <c:v>3.3597649999137502E-2</c:v>
                </c:pt>
                <c:pt idx="23">
                  <c:v>-2.7649775001918897E-2</c:v>
                </c:pt>
                <c:pt idx="24">
                  <c:v>-8.6142000072868541E-3</c:v>
                </c:pt>
                <c:pt idx="25">
                  <c:v>-1.9110200002614874E-2</c:v>
                </c:pt>
                <c:pt idx="26">
                  <c:v>2.2829599998658523E-2</c:v>
                </c:pt>
                <c:pt idx="27">
                  <c:v>1.4087899995502084E-2</c:v>
                </c:pt>
                <c:pt idx="28">
                  <c:v>-1.9696499999554362E-2</c:v>
                </c:pt>
                <c:pt idx="29">
                  <c:v>-2.2893950001162011E-2</c:v>
                </c:pt>
                <c:pt idx="30">
                  <c:v>-3.8822650007205084E-2</c:v>
                </c:pt>
                <c:pt idx="31">
                  <c:v>-2.6545050008280668E-2</c:v>
                </c:pt>
                <c:pt idx="32">
                  <c:v>-1.5545050009677652E-2</c:v>
                </c:pt>
                <c:pt idx="33">
                  <c:v>-2.4290350003866479E-2</c:v>
                </c:pt>
                <c:pt idx="34">
                  <c:v>-1.4290350009105168E-2</c:v>
                </c:pt>
                <c:pt idx="35">
                  <c:v>-3.9088000004994683E-2</c:v>
                </c:pt>
                <c:pt idx="36">
                  <c:v>-5.1739400005317293E-2</c:v>
                </c:pt>
                <c:pt idx="37">
                  <c:v>-4.7285450003982987E-2</c:v>
                </c:pt>
                <c:pt idx="38">
                  <c:v>-7.2833300007914659E-2</c:v>
                </c:pt>
                <c:pt idx="39">
                  <c:v>-3.5173400006897282E-2</c:v>
                </c:pt>
                <c:pt idx="40">
                  <c:v>-3.5173400006897282E-2</c:v>
                </c:pt>
                <c:pt idx="41">
                  <c:v>-3.5008425009436905E-2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54F-438E-AB04-20A7DF48B52F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2'!$F$21:$F$3170</c:f>
              <c:numCache>
                <c:formatCode>General</c:formatCode>
                <c:ptCount val="3150"/>
                <c:pt idx="0">
                  <c:v>-33203</c:v>
                </c:pt>
                <c:pt idx="1">
                  <c:v>-33203</c:v>
                </c:pt>
                <c:pt idx="2">
                  <c:v>-31674</c:v>
                </c:pt>
                <c:pt idx="3">
                  <c:v>-30651</c:v>
                </c:pt>
                <c:pt idx="4">
                  <c:v>-27797</c:v>
                </c:pt>
                <c:pt idx="5">
                  <c:v>-27763</c:v>
                </c:pt>
                <c:pt idx="6">
                  <c:v>-27030</c:v>
                </c:pt>
                <c:pt idx="7">
                  <c:v>-26902</c:v>
                </c:pt>
                <c:pt idx="8">
                  <c:v>-26829</c:v>
                </c:pt>
                <c:pt idx="9">
                  <c:v>-26816</c:v>
                </c:pt>
                <c:pt idx="10">
                  <c:v>-26808</c:v>
                </c:pt>
                <c:pt idx="11">
                  <c:v>-26792.5</c:v>
                </c:pt>
                <c:pt idx="12">
                  <c:v>-26727.5</c:v>
                </c:pt>
                <c:pt idx="13">
                  <c:v>-26691</c:v>
                </c:pt>
                <c:pt idx="14">
                  <c:v>-26689</c:v>
                </c:pt>
                <c:pt idx="15">
                  <c:v>-26683.5</c:v>
                </c:pt>
                <c:pt idx="16">
                  <c:v>-26683</c:v>
                </c:pt>
                <c:pt idx="17">
                  <c:v>-26652</c:v>
                </c:pt>
                <c:pt idx="18">
                  <c:v>-26616</c:v>
                </c:pt>
                <c:pt idx="19">
                  <c:v>-26615.5</c:v>
                </c:pt>
                <c:pt idx="20">
                  <c:v>-26597</c:v>
                </c:pt>
                <c:pt idx="21">
                  <c:v>-26587</c:v>
                </c:pt>
                <c:pt idx="22">
                  <c:v>-26511.5</c:v>
                </c:pt>
                <c:pt idx="23">
                  <c:v>-26508.5</c:v>
                </c:pt>
                <c:pt idx="24">
                  <c:v>-25908</c:v>
                </c:pt>
                <c:pt idx="25">
                  <c:v>-24948</c:v>
                </c:pt>
                <c:pt idx="26">
                  <c:v>-24896</c:v>
                </c:pt>
                <c:pt idx="27">
                  <c:v>-24654</c:v>
                </c:pt>
                <c:pt idx="28">
                  <c:v>-23910</c:v>
                </c:pt>
                <c:pt idx="29">
                  <c:v>-23673</c:v>
                </c:pt>
                <c:pt idx="30">
                  <c:v>-20811</c:v>
                </c:pt>
                <c:pt idx="31">
                  <c:v>-20187</c:v>
                </c:pt>
                <c:pt idx="32">
                  <c:v>-20187</c:v>
                </c:pt>
                <c:pt idx="33">
                  <c:v>-19809</c:v>
                </c:pt>
                <c:pt idx="34">
                  <c:v>-19809</c:v>
                </c:pt>
                <c:pt idx="35">
                  <c:v>-19120</c:v>
                </c:pt>
                <c:pt idx="36">
                  <c:v>-18956</c:v>
                </c:pt>
                <c:pt idx="37">
                  <c:v>-18883</c:v>
                </c:pt>
                <c:pt idx="38">
                  <c:v>-18742</c:v>
                </c:pt>
                <c:pt idx="39">
                  <c:v>-18116</c:v>
                </c:pt>
                <c:pt idx="40">
                  <c:v>-18116</c:v>
                </c:pt>
                <c:pt idx="41">
                  <c:v>-17959.5</c:v>
                </c:pt>
                <c:pt idx="42">
                  <c:v>-15027</c:v>
                </c:pt>
                <c:pt idx="43">
                  <c:v>-14643</c:v>
                </c:pt>
                <c:pt idx="44">
                  <c:v>-11570</c:v>
                </c:pt>
                <c:pt idx="45">
                  <c:v>-8695</c:v>
                </c:pt>
                <c:pt idx="46">
                  <c:v>-5846</c:v>
                </c:pt>
                <c:pt idx="47">
                  <c:v>-4946</c:v>
                </c:pt>
                <c:pt idx="48">
                  <c:v>-4795</c:v>
                </c:pt>
                <c:pt idx="49">
                  <c:v>-3723</c:v>
                </c:pt>
                <c:pt idx="50">
                  <c:v>-3642</c:v>
                </c:pt>
                <c:pt idx="51">
                  <c:v>-3637</c:v>
                </c:pt>
                <c:pt idx="52">
                  <c:v>-1928</c:v>
                </c:pt>
                <c:pt idx="53">
                  <c:v>-1766</c:v>
                </c:pt>
                <c:pt idx="54">
                  <c:v>-1753</c:v>
                </c:pt>
                <c:pt idx="55">
                  <c:v>-1708.5</c:v>
                </c:pt>
                <c:pt idx="56">
                  <c:v>-1683</c:v>
                </c:pt>
                <c:pt idx="57">
                  <c:v>-1233.5</c:v>
                </c:pt>
                <c:pt idx="58">
                  <c:v>-1142.5</c:v>
                </c:pt>
                <c:pt idx="59">
                  <c:v>-1108.5</c:v>
                </c:pt>
                <c:pt idx="60">
                  <c:v>-1080</c:v>
                </c:pt>
                <c:pt idx="61">
                  <c:v>-1074.5</c:v>
                </c:pt>
                <c:pt idx="62">
                  <c:v>-312.5</c:v>
                </c:pt>
                <c:pt idx="63">
                  <c:v>-304.5</c:v>
                </c:pt>
                <c:pt idx="64">
                  <c:v>-297</c:v>
                </c:pt>
                <c:pt idx="65">
                  <c:v>0</c:v>
                </c:pt>
                <c:pt idx="66">
                  <c:v>0</c:v>
                </c:pt>
                <c:pt idx="67">
                  <c:v>2.5</c:v>
                </c:pt>
                <c:pt idx="68">
                  <c:v>2.5</c:v>
                </c:pt>
                <c:pt idx="69">
                  <c:v>3</c:v>
                </c:pt>
                <c:pt idx="70">
                  <c:v>3</c:v>
                </c:pt>
                <c:pt idx="71">
                  <c:v>60</c:v>
                </c:pt>
                <c:pt idx="72">
                  <c:v>60</c:v>
                </c:pt>
                <c:pt idx="73">
                  <c:v>60.5</c:v>
                </c:pt>
                <c:pt idx="74">
                  <c:v>60.5</c:v>
                </c:pt>
                <c:pt idx="75">
                  <c:v>115</c:v>
                </c:pt>
                <c:pt idx="76">
                  <c:v>603</c:v>
                </c:pt>
                <c:pt idx="77">
                  <c:v>603</c:v>
                </c:pt>
                <c:pt idx="78">
                  <c:v>762</c:v>
                </c:pt>
                <c:pt idx="79">
                  <c:v>762</c:v>
                </c:pt>
                <c:pt idx="80">
                  <c:v>1740</c:v>
                </c:pt>
                <c:pt idx="81">
                  <c:v>1740</c:v>
                </c:pt>
                <c:pt idx="82">
                  <c:v>1769</c:v>
                </c:pt>
                <c:pt idx="83">
                  <c:v>2009</c:v>
                </c:pt>
                <c:pt idx="84">
                  <c:v>2009</c:v>
                </c:pt>
                <c:pt idx="85">
                  <c:v>2700.5</c:v>
                </c:pt>
                <c:pt idx="86">
                  <c:v>4844</c:v>
                </c:pt>
                <c:pt idx="87">
                  <c:v>4846.5</c:v>
                </c:pt>
                <c:pt idx="88">
                  <c:v>4846.5</c:v>
                </c:pt>
                <c:pt idx="89">
                  <c:v>5523</c:v>
                </c:pt>
                <c:pt idx="90">
                  <c:v>5523.5</c:v>
                </c:pt>
                <c:pt idx="91">
                  <c:v>5734</c:v>
                </c:pt>
                <c:pt idx="92">
                  <c:v>5767.5</c:v>
                </c:pt>
                <c:pt idx="93">
                  <c:v>5767.5</c:v>
                </c:pt>
                <c:pt idx="94">
                  <c:v>5770</c:v>
                </c:pt>
                <c:pt idx="95">
                  <c:v>5770</c:v>
                </c:pt>
                <c:pt idx="96">
                  <c:v>6517</c:v>
                </c:pt>
                <c:pt idx="97">
                  <c:v>6683.5</c:v>
                </c:pt>
                <c:pt idx="98">
                  <c:v>6693.5</c:v>
                </c:pt>
                <c:pt idx="99">
                  <c:v>7225</c:v>
                </c:pt>
                <c:pt idx="100">
                  <c:v>7829</c:v>
                </c:pt>
                <c:pt idx="101">
                  <c:v>8338</c:v>
                </c:pt>
                <c:pt idx="102">
                  <c:v>8579</c:v>
                </c:pt>
                <c:pt idx="103">
                  <c:v>8609</c:v>
                </c:pt>
                <c:pt idx="104">
                  <c:v>8635</c:v>
                </c:pt>
                <c:pt idx="105">
                  <c:v>8635</c:v>
                </c:pt>
                <c:pt idx="106">
                  <c:v>8635</c:v>
                </c:pt>
                <c:pt idx="107">
                  <c:v>8763</c:v>
                </c:pt>
                <c:pt idx="108">
                  <c:v>9371</c:v>
                </c:pt>
                <c:pt idx="109">
                  <c:v>9702</c:v>
                </c:pt>
                <c:pt idx="110">
                  <c:v>10181</c:v>
                </c:pt>
                <c:pt idx="111">
                  <c:v>10181</c:v>
                </c:pt>
                <c:pt idx="112">
                  <c:v>10215</c:v>
                </c:pt>
                <c:pt idx="113">
                  <c:v>10294.5</c:v>
                </c:pt>
                <c:pt idx="114">
                  <c:v>10295</c:v>
                </c:pt>
                <c:pt idx="115">
                  <c:v>10303.5</c:v>
                </c:pt>
                <c:pt idx="116">
                  <c:v>10375.5</c:v>
                </c:pt>
                <c:pt idx="117">
                  <c:v>10393.5</c:v>
                </c:pt>
                <c:pt idx="118">
                  <c:v>10400.5</c:v>
                </c:pt>
                <c:pt idx="119">
                  <c:v>10401</c:v>
                </c:pt>
                <c:pt idx="120">
                  <c:v>10478.5</c:v>
                </c:pt>
                <c:pt idx="121">
                  <c:v>10479</c:v>
                </c:pt>
                <c:pt idx="122">
                  <c:v>10509</c:v>
                </c:pt>
                <c:pt idx="123">
                  <c:v>10509</c:v>
                </c:pt>
                <c:pt idx="124">
                  <c:v>11208</c:v>
                </c:pt>
                <c:pt idx="125">
                  <c:v>11221</c:v>
                </c:pt>
                <c:pt idx="126">
                  <c:v>11260</c:v>
                </c:pt>
                <c:pt idx="127">
                  <c:v>11278</c:v>
                </c:pt>
                <c:pt idx="128">
                  <c:v>11286.5</c:v>
                </c:pt>
                <c:pt idx="129">
                  <c:v>11322.5</c:v>
                </c:pt>
                <c:pt idx="130">
                  <c:v>11323</c:v>
                </c:pt>
                <c:pt idx="131">
                  <c:v>11343.5</c:v>
                </c:pt>
                <c:pt idx="132">
                  <c:v>11343.5</c:v>
                </c:pt>
                <c:pt idx="133">
                  <c:v>11344</c:v>
                </c:pt>
                <c:pt idx="134">
                  <c:v>11344</c:v>
                </c:pt>
                <c:pt idx="135">
                  <c:v>11407</c:v>
                </c:pt>
                <c:pt idx="136">
                  <c:v>11407</c:v>
                </c:pt>
                <c:pt idx="137">
                  <c:v>11427</c:v>
                </c:pt>
                <c:pt idx="138">
                  <c:v>11533</c:v>
                </c:pt>
                <c:pt idx="139">
                  <c:v>12301</c:v>
                </c:pt>
                <c:pt idx="140">
                  <c:v>12303</c:v>
                </c:pt>
                <c:pt idx="141">
                  <c:v>12303</c:v>
                </c:pt>
                <c:pt idx="142">
                  <c:v>12376</c:v>
                </c:pt>
                <c:pt idx="143">
                  <c:v>13122</c:v>
                </c:pt>
                <c:pt idx="144">
                  <c:v>13169.5</c:v>
                </c:pt>
                <c:pt idx="145">
                  <c:v>13169.5</c:v>
                </c:pt>
                <c:pt idx="146">
                  <c:v>13258</c:v>
                </c:pt>
                <c:pt idx="147">
                  <c:v>13265</c:v>
                </c:pt>
                <c:pt idx="148">
                  <c:v>13273</c:v>
                </c:pt>
                <c:pt idx="149">
                  <c:v>13284</c:v>
                </c:pt>
                <c:pt idx="150">
                  <c:v>13305</c:v>
                </c:pt>
                <c:pt idx="151">
                  <c:v>13316</c:v>
                </c:pt>
                <c:pt idx="152">
                  <c:v>13479</c:v>
                </c:pt>
                <c:pt idx="153">
                  <c:v>13526</c:v>
                </c:pt>
                <c:pt idx="154">
                  <c:v>13612</c:v>
                </c:pt>
                <c:pt idx="155">
                  <c:v>14041</c:v>
                </c:pt>
                <c:pt idx="156">
                  <c:v>14064.5</c:v>
                </c:pt>
                <c:pt idx="157">
                  <c:v>14090.5</c:v>
                </c:pt>
                <c:pt idx="158">
                  <c:v>14090.5</c:v>
                </c:pt>
                <c:pt idx="159">
                  <c:v>14093</c:v>
                </c:pt>
                <c:pt idx="160">
                  <c:v>14128</c:v>
                </c:pt>
                <c:pt idx="161">
                  <c:v>14130</c:v>
                </c:pt>
                <c:pt idx="162">
                  <c:v>14142</c:v>
                </c:pt>
                <c:pt idx="163">
                  <c:v>14212</c:v>
                </c:pt>
                <c:pt idx="164">
                  <c:v>14212.5</c:v>
                </c:pt>
                <c:pt idx="165">
                  <c:v>14231</c:v>
                </c:pt>
                <c:pt idx="166">
                  <c:v>14322</c:v>
                </c:pt>
                <c:pt idx="167">
                  <c:v>14327.5</c:v>
                </c:pt>
                <c:pt idx="168">
                  <c:v>14331.5</c:v>
                </c:pt>
                <c:pt idx="169">
                  <c:v>14368</c:v>
                </c:pt>
                <c:pt idx="170">
                  <c:v>14390</c:v>
                </c:pt>
                <c:pt idx="171">
                  <c:v>14427.5</c:v>
                </c:pt>
                <c:pt idx="172">
                  <c:v>14428</c:v>
                </c:pt>
                <c:pt idx="173">
                  <c:v>14433</c:v>
                </c:pt>
                <c:pt idx="174">
                  <c:v>14435.5</c:v>
                </c:pt>
                <c:pt idx="175">
                  <c:v>14437.5</c:v>
                </c:pt>
                <c:pt idx="176">
                  <c:v>14539</c:v>
                </c:pt>
                <c:pt idx="177">
                  <c:v>14568.5</c:v>
                </c:pt>
                <c:pt idx="178">
                  <c:v>15100</c:v>
                </c:pt>
                <c:pt idx="179">
                  <c:v>15176.5</c:v>
                </c:pt>
                <c:pt idx="180">
                  <c:v>15217</c:v>
                </c:pt>
                <c:pt idx="181">
                  <c:v>15337.5</c:v>
                </c:pt>
                <c:pt idx="182">
                  <c:v>15361</c:v>
                </c:pt>
                <c:pt idx="183">
                  <c:v>15426</c:v>
                </c:pt>
                <c:pt idx="184">
                  <c:v>16169</c:v>
                </c:pt>
                <c:pt idx="185">
                  <c:v>16223</c:v>
                </c:pt>
                <c:pt idx="186">
                  <c:v>16242.5</c:v>
                </c:pt>
                <c:pt idx="187">
                  <c:v>16253</c:v>
                </c:pt>
                <c:pt idx="188">
                  <c:v>16253.5</c:v>
                </c:pt>
                <c:pt idx="189">
                  <c:v>16254</c:v>
                </c:pt>
                <c:pt idx="190">
                  <c:v>16280</c:v>
                </c:pt>
                <c:pt idx="191">
                  <c:v>16281.5</c:v>
                </c:pt>
                <c:pt idx="192">
                  <c:v>16282</c:v>
                </c:pt>
                <c:pt idx="193">
                  <c:v>16358</c:v>
                </c:pt>
                <c:pt idx="194">
                  <c:v>16830</c:v>
                </c:pt>
                <c:pt idx="195">
                  <c:v>16865</c:v>
                </c:pt>
                <c:pt idx="196">
                  <c:v>16892.5</c:v>
                </c:pt>
                <c:pt idx="197">
                  <c:v>16942</c:v>
                </c:pt>
                <c:pt idx="198">
                  <c:v>17056</c:v>
                </c:pt>
                <c:pt idx="199">
                  <c:v>17061.5</c:v>
                </c:pt>
                <c:pt idx="200">
                  <c:v>17098.5</c:v>
                </c:pt>
                <c:pt idx="201">
                  <c:v>17099</c:v>
                </c:pt>
                <c:pt idx="202">
                  <c:v>17167</c:v>
                </c:pt>
                <c:pt idx="203">
                  <c:v>17247</c:v>
                </c:pt>
                <c:pt idx="204">
                  <c:v>17938.5</c:v>
                </c:pt>
                <c:pt idx="205">
                  <c:v>17958</c:v>
                </c:pt>
                <c:pt idx="206">
                  <c:v>18143.5</c:v>
                </c:pt>
                <c:pt idx="207">
                  <c:v>18781.5</c:v>
                </c:pt>
                <c:pt idx="208">
                  <c:v>18902.5</c:v>
                </c:pt>
                <c:pt idx="209">
                  <c:v>18909</c:v>
                </c:pt>
                <c:pt idx="210">
                  <c:v>18909.5</c:v>
                </c:pt>
                <c:pt idx="211">
                  <c:v>18994.5</c:v>
                </c:pt>
                <c:pt idx="212">
                  <c:v>19008.5</c:v>
                </c:pt>
                <c:pt idx="213">
                  <c:v>19026</c:v>
                </c:pt>
                <c:pt idx="214">
                  <c:v>19026.5</c:v>
                </c:pt>
                <c:pt idx="215">
                  <c:v>19778</c:v>
                </c:pt>
                <c:pt idx="216">
                  <c:v>19851</c:v>
                </c:pt>
                <c:pt idx="217">
                  <c:v>19882.5</c:v>
                </c:pt>
                <c:pt idx="218">
                  <c:v>19898.5</c:v>
                </c:pt>
                <c:pt idx="219">
                  <c:v>19898.5</c:v>
                </c:pt>
                <c:pt idx="220">
                  <c:v>19954</c:v>
                </c:pt>
                <c:pt idx="221">
                  <c:v>19957</c:v>
                </c:pt>
                <c:pt idx="222">
                  <c:v>19957.5</c:v>
                </c:pt>
                <c:pt idx="223">
                  <c:v>20044.5</c:v>
                </c:pt>
                <c:pt idx="224">
                  <c:v>20044.5</c:v>
                </c:pt>
                <c:pt idx="225">
                  <c:v>20078.5</c:v>
                </c:pt>
                <c:pt idx="226">
                  <c:v>20666</c:v>
                </c:pt>
                <c:pt idx="227">
                  <c:v>20673</c:v>
                </c:pt>
                <c:pt idx="228">
                  <c:v>20675.5</c:v>
                </c:pt>
                <c:pt idx="229">
                  <c:v>20738</c:v>
                </c:pt>
                <c:pt idx="230">
                  <c:v>20738</c:v>
                </c:pt>
                <c:pt idx="231">
                  <c:v>20771</c:v>
                </c:pt>
                <c:pt idx="232">
                  <c:v>20771.5</c:v>
                </c:pt>
                <c:pt idx="233">
                  <c:v>20826.5</c:v>
                </c:pt>
                <c:pt idx="234">
                  <c:v>20845.5</c:v>
                </c:pt>
                <c:pt idx="235">
                  <c:v>20908</c:v>
                </c:pt>
                <c:pt idx="236">
                  <c:v>21064.5</c:v>
                </c:pt>
                <c:pt idx="237">
                  <c:v>21785</c:v>
                </c:pt>
                <c:pt idx="238">
                  <c:v>21785</c:v>
                </c:pt>
                <c:pt idx="239">
                  <c:v>21785.5</c:v>
                </c:pt>
                <c:pt idx="240">
                  <c:v>21785.5</c:v>
                </c:pt>
                <c:pt idx="241">
                  <c:v>21794.5</c:v>
                </c:pt>
                <c:pt idx="242">
                  <c:v>21800</c:v>
                </c:pt>
                <c:pt idx="243">
                  <c:v>21821</c:v>
                </c:pt>
                <c:pt idx="244">
                  <c:v>21824</c:v>
                </c:pt>
                <c:pt idx="245">
                  <c:v>21824</c:v>
                </c:pt>
                <c:pt idx="246">
                  <c:v>21854</c:v>
                </c:pt>
                <c:pt idx="247">
                  <c:v>21854.5</c:v>
                </c:pt>
                <c:pt idx="248">
                  <c:v>21866</c:v>
                </c:pt>
                <c:pt idx="249">
                  <c:v>21866</c:v>
                </c:pt>
                <c:pt idx="250">
                  <c:v>21885.5</c:v>
                </c:pt>
                <c:pt idx="251">
                  <c:v>21886</c:v>
                </c:pt>
                <c:pt idx="252">
                  <c:v>21888</c:v>
                </c:pt>
                <c:pt idx="253">
                  <c:v>21888.5</c:v>
                </c:pt>
                <c:pt idx="254">
                  <c:v>21910</c:v>
                </c:pt>
                <c:pt idx="255">
                  <c:v>21910</c:v>
                </c:pt>
                <c:pt idx="256">
                  <c:v>22601</c:v>
                </c:pt>
                <c:pt idx="257">
                  <c:v>22632</c:v>
                </c:pt>
                <c:pt idx="258">
                  <c:v>22638</c:v>
                </c:pt>
                <c:pt idx="259">
                  <c:v>22692</c:v>
                </c:pt>
                <c:pt idx="260">
                  <c:v>22721.5</c:v>
                </c:pt>
                <c:pt idx="261">
                  <c:v>22748.5</c:v>
                </c:pt>
                <c:pt idx="262">
                  <c:v>22767.5</c:v>
                </c:pt>
                <c:pt idx="263">
                  <c:v>22768</c:v>
                </c:pt>
                <c:pt idx="264">
                  <c:v>22787</c:v>
                </c:pt>
                <c:pt idx="265">
                  <c:v>22869</c:v>
                </c:pt>
                <c:pt idx="266">
                  <c:v>23547.5</c:v>
                </c:pt>
                <c:pt idx="267">
                  <c:v>23548</c:v>
                </c:pt>
                <c:pt idx="268">
                  <c:v>23588</c:v>
                </c:pt>
                <c:pt idx="269">
                  <c:v>23721</c:v>
                </c:pt>
                <c:pt idx="270">
                  <c:v>23835</c:v>
                </c:pt>
                <c:pt idx="271">
                  <c:v>23868.5</c:v>
                </c:pt>
                <c:pt idx="272">
                  <c:v>24514</c:v>
                </c:pt>
                <c:pt idx="273">
                  <c:v>24514</c:v>
                </c:pt>
                <c:pt idx="274">
                  <c:v>24595</c:v>
                </c:pt>
                <c:pt idx="275">
                  <c:v>24600</c:v>
                </c:pt>
                <c:pt idx="276">
                  <c:v>24722</c:v>
                </c:pt>
                <c:pt idx="277">
                  <c:v>24779</c:v>
                </c:pt>
                <c:pt idx="278">
                  <c:v>24779</c:v>
                </c:pt>
                <c:pt idx="279">
                  <c:v>24855</c:v>
                </c:pt>
                <c:pt idx="280">
                  <c:v>25418.5</c:v>
                </c:pt>
                <c:pt idx="281">
                  <c:v>25418.5</c:v>
                </c:pt>
                <c:pt idx="282">
                  <c:v>25602</c:v>
                </c:pt>
                <c:pt idx="283">
                  <c:v>25609.5</c:v>
                </c:pt>
                <c:pt idx="284">
                  <c:v>25614.5</c:v>
                </c:pt>
                <c:pt idx="285">
                  <c:v>25615</c:v>
                </c:pt>
                <c:pt idx="286">
                  <c:v>25645</c:v>
                </c:pt>
                <c:pt idx="287">
                  <c:v>25645</c:v>
                </c:pt>
                <c:pt idx="288">
                  <c:v>25661</c:v>
                </c:pt>
                <c:pt idx="289">
                  <c:v>25661</c:v>
                </c:pt>
                <c:pt idx="290">
                  <c:v>25742</c:v>
                </c:pt>
                <c:pt idx="291">
                  <c:v>25797</c:v>
                </c:pt>
                <c:pt idx="292">
                  <c:v>25877</c:v>
                </c:pt>
                <c:pt idx="293">
                  <c:v>25877</c:v>
                </c:pt>
                <c:pt idx="294">
                  <c:v>26395</c:v>
                </c:pt>
                <c:pt idx="295">
                  <c:v>26536</c:v>
                </c:pt>
                <c:pt idx="296">
                  <c:v>26551.5</c:v>
                </c:pt>
                <c:pt idx="297">
                  <c:v>26713</c:v>
                </c:pt>
                <c:pt idx="298">
                  <c:v>27329</c:v>
                </c:pt>
                <c:pt idx="299">
                  <c:v>27540</c:v>
                </c:pt>
                <c:pt idx="300">
                  <c:v>28210</c:v>
                </c:pt>
                <c:pt idx="301">
                  <c:v>28302</c:v>
                </c:pt>
                <c:pt idx="302">
                  <c:v>28557.5</c:v>
                </c:pt>
                <c:pt idx="303">
                  <c:v>28581</c:v>
                </c:pt>
                <c:pt idx="304">
                  <c:v>28591</c:v>
                </c:pt>
                <c:pt idx="305">
                  <c:v>28601</c:v>
                </c:pt>
                <c:pt idx="306">
                  <c:v>29364</c:v>
                </c:pt>
                <c:pt idx="307">
                  <c:v>29624</c:v>
                </c:pt>
                <c:pt idx="308">
                  <c:v>30230</c:v>
                </c:pt>
                <c:pt idx="309">
                  <c:v>30389</c:v>
                </c:pt>
                <c:pt idx="310">
                  <c:v>30565.5</c:v>
                </c:pt>
              </c:numCache>
            </c:numRef>
          </c:xVal>
          <c:yVal>
            <c:numRef>
              <c:f>'Active 2'!$I$21:$I$3170</c:f>
              <c:numCache>
                <c:formatCode>General</c:formatCode>
                <c:ptCount val="3150"/>
                <c:pt idx="42">
                  <c:v>-4.821105000883108E-2</c:v>
                </c:pt>
                <c:pt idx="43">
                  <c:v>-2.0809450004890095E-2</c:v>
                </c:pt>
                <c:pt idx="44">
                  <c:v>-2.3905500005639624E-2</c:v>
                </c:pt>
                <c:pt idx="45">
                  <c:v>-3.1849250000959728E-2</c:v>
                </c:pt>
                <c:pt idx="46">
                  <c:v>-2.4762900007772259E-2</c:v>
                </c:pt>
                <c:pt idx="47">
                  <c:v>-2.7727900007448625E-2</c:v>
                </c:pt>
                <c:pt idx="48">
                  <c:v>-1.1364250007318333E-2</c:v>
                </c:pt>
                <c:pt idx="49">
                  <c:v>-8.4514500049408525E-3</c:v>
                </c:pt>
                <c:pt idx="50">
                  <c:v>5.3169999591773376E-4</c:v>
                </c:pt>
                <c:pt idx="51">
                  <c:v>-1.5012550000392366E-2</c:v>
                </c:pt>
                <c:pt idx="52">
                  <c:v>3.1627999996999279E-3</c:v>
                </c:pt>
                <c:pt idx="57">
                  <c:v>-1.4833524997811764E-2</c:v>
                </c:pt>
                <c:pt idx="58">
                  <c:v>7.0611249975627288E-3</c:v>
                </c:pt>
                <c:pt idx="59">
                  <c:v>-2.4397750021307729E-3</c:v>
                </c:pt>
                <c:pt idx="60">
                  <c:v>-1.074200000584824E-2</c:v>
                </c:pt>
                <c:pt idx="62">
                  <c:v>7.7156249972176738E-3</c:v>
                </c:pt>
                <c:pt idx="63">
                  <c:v>-2.0755175006343052E-2</c:v>
                </c:pt>
                <c:pt idx="64">
                  <c:v>-6.5715500022633933E-3</c:v>
                </c:pt>
                <c:pt idx="80">
                  <c:v>6.3010000012582168E-3</c:v>
                </c:pt>
                <c:pt idx="81">
                  <c:v>6.601000000955537E-3</c:v>
                </c:pt>
                <c:pt idx="82">
                  <c:v>1.4344349998282269E-2</c:v>
                </c:pt>
                <c:pt idx="83">
                  <c:v>6.5203499907511286E-3</c:v>
                </c:pt>
                <c:pt idx="84">
                  <c:v>8.4203499936847948E-3</c:v>
                </c:pt>
                <c:pt idx="87">
                  <c:v>7.3584749989095144E-3</c:v>
                </c:pt>
                <c:pt idx="88">
                  <c:v>4.5358474992099218E-2</c:v>
                </c:pt>
                <c:pt idx="98">
                  <c:v>2.4912524997489527E-2</c:v>
                </c:pt>
                <c:pt idx="101">
                  <c:v>3.7508699999307282E-2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54F-438E-AB04-20A7DF48B52F}"/>
            </c:ext>
          </c:extLst>
        </c:ser>
        <c:ser>
          <c:idx val="2"/>
          <c:order val="2"/>
          <c:tx>
            <c:strRef>
              <c:f>'Active 2'!$J$20:$J$20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2'!$F$21:$F$317</c:f>
              <c:numCache>
                <c:formatCode>General</c:formatCode>
                <c:ptCount val="297"/>
                <c:pt idx="0">
                  <c:v>-33203</c:v>
                </c:pt>
                <c:pt idx="1">
                  <c:v>-33203</c:v>
                </c:pt>
                <c:pt idx="2">
                  <c:v>-31674</c:v>
                </c:pt>
                <c:pt idx="3">
                  <c:v>-30651</c:v>
                </c:pt>
                <c:pt idx="4">
                  <c:v>-27797</c:v>
                </c:pt>
                <c:pt idx="5">
                  <c:v>-27763</c:v>
                </c:pt>
                <c:pt idx="6">
                  <c:v>-27030</c:v>
                </c:pt>
                <c:pt idx="7">
                  <c:v>-26902</c:v>
                </c:pt>
                <c:pt idx="8">
                  <c:v>-26829</c:v>
                </c:pt>
                <c:pt idx="9">
                  <c:v>-26816</c:v>
                </c:pt>
                <c:pt idx="10">
                  <c:v>-26808</c:v>
                </c:pt>
                <c:pt idx="11">
                  <c:v>-26792.5</c:v>
                </c:pt>
                <c:pt idx="12">
                  <c:v>-26727.5</c:v>
                </c:pt>
                <c:pt idx="13">
                  <c:v>-26691</c:v>
                </c:pt>
                <c:pt idx="14">
                  <c:v>-26689</c:v>
                </c:pt>
                <c:pt idx="15">
                  <c:v>-26683.5</c:v>
                </c:pt>
                <c:pt idx="16">
                  <c:v>-26683</c:v>
                </c:pt>
                <c:pt idx="17">
                  <c:v>-26652</c:v>
                </c:pt>
                <c:pt idx="18">
                  <c:v>-26616</c:v>
                </c:pt>
                <c:pt idx="19">
                  <c:v>-26615.5</c:v>
                </c:pt>
                <c:pt idx="20">
                  <c:v>-26597</c:v>
                </c:pt>
                <c:pt idx="21">
                  <c:v>-26587</c:v>
                </c:pt>
                <c:pt idx="22">
                  <c:v>-26511.5</c:v>
                </c:pt>
                <c:pt idx="23">
                  <c:v>-26508.5</c:v>
                </c:pt>
                <c:pt idx="24">
                  <c:v>-25908</c:v>
                </c:pt>
                <c:pt idx="25">
                  <c:v>-24948</c:v>
                </c:pt>
                <c:pt idx="26">
                  <c:v>-24896</c:v>
                </c:pt>
                <c:pt idx="27">
                  <c:v>-24654</c:v>
                </c:pt>
                <c:pt idx="28">
                  <c:v>-23910</c:v>
                </c:pt>
                <c:pt idx="29">
                  <c:v>-23673</c:v>
                </c:pt>
                <c:pt idx="30">
                  <c:v>-20811</c:v>
                </c:pt>
                <c:pt idx="31">
                  <c:v>-20187</c:v>
                </c:pt>
                <c:pt idx="32">
                  <c:v>-20187</c:v>
                </c:pt>
                <c:pt idx="33">
                  <c:v>-19809</c:v>
                </c:pt>
                <c:pt idx="34">
                  <c:v>-19809</c:v>
                </c:pt>
                <c:pt idx="35">
                  <c:v>-19120</c:v>
                </c:pt>
                <c:pt idx="36">
                  <c:v>-18956</c:v>
                </c:pt>
                <c:pt idx="37">
                  <c:v>-18883</c:v>
                </c:pt>
                <c:pt idx="38">
                  <c:v>-18742</c:v>
                </c:pt>
                <c:pt idx="39">
                  <c:v>-18116</c:v>
                </c:pt>
                <c:pt idx="40">
                  <c:v>-18116</c:v>
                </c:pt>
                <c:pt idx="41">
                  <c:v>-17959.5</c:v>
                </c:pt>
                <c:pt idx="42">
                  <c:v>-15027</c:v>
                </c:pt>
                <c:pt idx="43">
                  <c:v>-14643</c:v>
                </c:pt>
                <c:pt idx="44">
                  <c:v>-11570</c:v>
                </c:pt>
                <c:pt idx="45">
                  <c:v>-8695</c:v>
                </c:pt>
                <c:pt idx="46">
                  <c:v>-5846</c:v>
                </c:pt>
                <c:pt idx="47">
                  <c:v>-4946</c:v>
                </c:pt>
                <c:pt idx="48">
                  <c:v>-4795</c:v>
                </c:pt>
                <c:pt idx="49">
                  <c:v>-3723</c:v>
                </c:pt>
                <c:pt idx="50">
                  <c:v>-3642</c:v>
                </c:pt>
                <c:pt idx="51">
                  <c:v>-3637</c:v>
                </c:pt>
                <c:pt idx="52">
                  <c:v>-1928</c:v>
                </c:pt>
                <c:pt idx="53">
                  <c:v>-1766</c:v>
                </c:pt>
                <c:pt idx="54">
                  <c:v>-1753</c:v>
                </c:pt>
                <c:pt idx="55">
                  <c:v>-1708.5</c:v>
                </c:pt>
                <c:pt idx="56">
                  <c:v>-1683</c:v>
                </c:pt>
                <c:pt idx="57">
                  <c:v>-1233.5</c:v>
                </c:pt>
                <c:pt idx="58">
                  <c:v>-1142.5</c:v>
                </c:pt>
                <c:pt idx="59">
                  <c:v>-1108.5</c:v>
                </c:pt>
                <c:pt idx="60">
                  <c:v>-1080</c:v>
                </c:pt>
                <c:pt idx="61">
                  <c:v>-1074.5</c:v>
                </c:pt>
                <c:pt idx="62">
                  <c:v>-312.5</c:v>
                </c:pt>
                <c:pt idx="63">
                  <c:v>-304.5</c:v>
                </c:pt>
                <c:pt idx="64">
                  <c:v>-297</c:v>
                </c:pt>
                <c:pt idx="65">
                  <c:v>0</c:v>
                </c:pt>
                <c:pt idx="66">
                  <c:v>0</c:v>
                </c:pt>
                <c:pt idx="67">
                  <c:v>2.5</c:v>
                </c:pt>
                <c:pt idx="68">
                  <c:v>2.5</c:v>
                </c:pt>
                <c:pt idx="69">
                  <c:v>3</c:v>
                </c:pt>
                <c:pt idx="70">
                  <c:v>3</c:v>
                </c:pt>
                <c:pt idx="71">
                  <c:v>60</c:v>
                </c:pt>
                <c:pt idx="72">
                  <c:v>60</c:v>
                </c:pt>
                <c:pt idx="73">
                  <c:v>60.5</c:v>
                </c:pt>
                <c:pt idx="74">
                  <c:v>60.5</c:v>
                </c:pt>
                <c:pt idx="75">
                  <c:v>115</c:v>
                </c:pt>
                <c:pt idx="76">
                  <c:v>603</c:v>
                </c:pt>
                <c:pt idx="77">
                  <c:v>603</c:v>
                </c:pt>
                <c:pt idx="78">
                  <c:v>762</c:v>
                </c:pt>
                <c:pt idx="79">
                  <c:v>762</c:v>
                </c:pt>
                <c:pt idx="80">
                  <c:v>1740</c:v>
                </c:pt>
                <c:pt idx="81">
                  <c:v>1740</c:v>
                </c:pt>
                <c:pt idx="82">
                  <c:v>1769</c:v>
                </c:pt>
                <c:pt idx="83">
                  <c:v>2009</c:v>
                </c:pt>
                <c:pt idx="84">
                  <c:v>2009</c:v>
                </c:pt>
                <c:pt idx="85">
                  <c:v>2700.5</c:v>
                </c:pt>
                <c:pt idx="86">
                  <c:v>4844</c:v>
                </c:pt>
                <c:pt idx="87">
                  <c:v>4846.5</c:v>
                </c:pt>
                <c:pt idx="88">
                  <c:v>4846.5</c:v>
                </c:pt>
                <c:pt idx="89">
                  <c:v>5523</c:v>
                </c:pt>
                <c:pt idx="90">
                  <c:v>5523.5</c:v>
                </c:pt>
                <c:pt idx="91">
                  <c:v>5734</c:v>
                </c:pt>
                <c:pt idx="92">
                  <c:v>5767.5</c:v>
                </c:pt>
                <c:pt idx="93">
                  <c:v>5767.5</c:v>
                </c:pt>
                <c:pt idx="94">
                  <c:v>5770</c:v>
                </c:pt>
                <c:pt idx="95">
                  <c:v>5770</c:v>
                </c:pt>
                <c:pt idx="96">
                  <c:v>6517</c:v>
                </c:pt>
                <c:pt idx="97">
                  <c:v>6683.5</c:v>
                </c:pt>
                <c:pt idx="98">
                  <c:v>6693.5</c:v>
                </c:pt>
                <c:pt idx="99">
                  <c:v>7225</c:v>
                </c:pt>
                <c:pt idx="100">
                  <c:v>7829</c:v>
                </c:pt>
                <c:pt idx="101">
                  <c:v>8338</c:v>
                </c:pt>
                <c:pt idx="102">
                  <c:v>8579</c:v>
                </c:pt>
                <c:pt idx="103">
                  <c:v>8609</c:v>
                </c:pt>
                <c:pt idx="104">
                  <c:v>8635</c:v>
                </c:pt>
                <c:pt idx="105">
                  <c:v>8635</c:v>
                </c:pt>
                <c:pt idx="106">
                  <c:v>8635</c:v>
                </c:pt>
                <c:pt idx="107">
                  <c:v>8763</c:v>
                </c:pt>
                <c:pt idx="108">
                  <c:v>9371</c:v>
                </c:pt>
                <c:pt idx="109">
                  <c:v>9702</c:v>
                </c:pt>
                <c:pt idx="110">
                  <c:v>10181</c:v>
                </c:pt>
                <c:pt idx="111">
                  <c:v>10181</c:v>
                </c:pt>
                <c:pt idx="112">
                  <c:v>10215</c:v>
                </c:pt>
                <c:pt idx="113">
                  <c:v>10294.5</c:v>
                </c:pt>
                <c:pt idx="114">
                  <c:v>10295</c:v>
                </c:pt>
                <c:pt idx="115">
                  <c:v>10303.5</c:v>
                </c:pt>
                <c:pt idx="116">
                  <c:v>10375.5</c:v>
                </c:pt>
                <c:pt idx="117">
                  <c:v>10393.5</c:v>
                </c:pt>
                <c:pt idx="118">
                  <c:v>10400.5</c:v>
                </c:pt>
                <c:pt idx="119">
                  <c:v>10401</c:v>
                </c:pt>
                <c:pt idx="120">
                  <c:v>10478.5</c:v>
                </c:pt>
                <c:pt idx="121">
                  <c:v>10479</c:v>
                </c:pt>
                <c:pt idx="122">
                  <c:v>10509</c:v>
                </c:pt>
                <c:pt idx="123">
                  <c:v>10509</c:v>
                </c:pt>
                <c:pt idx="124">
                  <c:v>11208</c:v>
                </c:pt>
                <c:pt idx="125">
                  <c:v>11221</c:v>
                </c:pt>
                <c:pt idx="126">
                  <c:v>11260</c:v>
                </c:pt>
                <c:pt idx="127">
                  <c:v>11278</c:v>
                </c:pt>
                <c:pt idx="128">
                  <c:v>11286.5</c:v>
                </c:pt>
                <c:pt idx="129">
                  <c:v>11322.5</c:v>
                </c:pt>
                <c:pt idx="130">
                  <c:v>11323</c:v>
                </c:pt>
                <c:pt idx="131">
                  <c:v>11343.5</c:v>
                </c:pt>
                <c:pt idx="132">
                  <c:v>11343.5</c:v>
                </c:pt>
                <c:pt idx="133">
                  <c:v>11344</c:v>
                </c:pt>
                <c:pt idx="134">
                  <c:v>11344</c:v>
                </c:pt>
                <c:pt idx="135">
                  <c:v>11407</c:v>
                </c:pt>
                <c:pt idx="136">
                  <c:v>11407</c:v>
                </c:pt>
                <c:pt idx="137">
                  <c:v>11427</c:v>
                </c:pt>
                <c:pt idx="138">
                  <c:v>11533</c:v>
                </c:pt>
                <c:pt idx="139">
                  <c:v>12301</c:v>
                </c:pt>
                <c:pt idx="140">
                  <c:v>12303</c:v>
                </c:pt>
                <c:pt idx="141">
                  <c:v>12303</c:v>
                </c:pt>
                <c:pt idx="142">
                  <c:v>12376</c:v>
                </c:pt>
                <c:pt idx="143">
                  <c:v>13122</c:v>
                </c:pt>
                <c:pt idx="144">
                  <c:v>13169.5</c:v>
                </c:pt>
                <c:pt idx="145">
                  <c:v>13169.5</c:v>
                </c:pt>
                <c:pt idx="146">
                  <c:v>13258</c:v>
                </c:pt>
                <c:pt idx="147">
                  <c:v>13265</c:v>
                </c:pt>
                <c:pt idx="148">
                  <c:v>13273</c:v>
                </c:pt>
                <c:pt idx="149">
                  <c:v>13284</c:v>
                </c:pt>
                <c:pt idx="150">
                  <c:v>13305</c:v>
                </c:pt>
                <c:pt idx="151">
                  <c:v>13316</c:v>
                </c:pt>
                <c:pt idx="152">
                  <c:v>13479</c:v>
                </c:pt>
                <c:pt idx="153">
                  <c:v>13526</c:v>
                </c:pt>
                <c:pt idx="154">
                  <c:v>13612</c:v>
                </c:pt>
                <c:pt idx="155">
                  <c:v>14041</c:v>
                </c:pt>
                <c:pt idx="156">
                  <c:v>14064.5</c:v>
                </c:pt>
                <c:pt idx="157">
                  <c:v>14090.5</c:v>
                </c:pt>
                <c:pt idx="158">
                  <c:v>14090.5</c:v>
                </c:pt>
                <c:pt idx="159">
                  <c:v>14093</c:v>
                </c:pt>
                <c:pt idx="160">
                  <c:v>14128</c:v>
                </c:pt>
                <c:pt idx="161">
                  <c:v>14130</c:v>
                </c:pt>
                <c:pt idx="162">
                  <c:v>14142</c:v>
                </c:pt>
                <c:pt idx="163">
                  <c:v>14212</c:v>
                </c:pt>
                <c:pt idx="164">
                  <c:v>14212.5</c:v>
                </c:pt>
                <c:pt idx="165">
                  <c:v>14231</c:v>
                </c:pt>
                <c:pt idx="166">
                  <c:v>14322</c:v>
                </c:pt>
                <c:pt idx="167">
                  <c:v>14327.5</c:v>
                </c:pt>
                <c:pt idx="168">
                  <c:v>14331.5</c:v>
                </c:pt>
                <c:pt idx="169">
                  <c:v>14368</c:v>
                </c:pt>
                <c:pt idx="170">
                  <c:v>14390</c:v>
                </c:pt>
                <c:pt idx="171">
                  <c:v>14427.5</c:v>
                </c:pt>
                <c:pt idx="172">
                  <c:v>14428</c:v>
                </c:pt>
                <c:pt idx="173">
                  <c:v>14433</c:v>
                </c:pt>
                <c:pt idx="174">
                  <c:v>14435.5</c:v>
                </c:pt>
                <c:pt idx="175">
                  <c:v>14437.5</c:v>
                </c:pt>
                <c:pt idx="176">
                  <c:v>14539</c:v>
                </c:pt>
                <c:pt idx="177">
                  <c:v>14568.5</c:v>
                </c:pt>
                <c:pt idx="178">
                  <c:v>15100</c:v>
                </c:pt>
                <c:pt idx="179">
                  <c:v>15176.5</c:v>
                </c:pt>
                <c:pt idx="180">
                  <c:v>15217</c:v>
                </c:pt>
                <c:pt idx="181">
                  <c:v>15337.5</c:v>
                </c:pt>
                <c:pt idx="182">
                  <c:v>15361</c:v>
                </c:pt>
                <c:pt idx="183">
                  <c:v>15426</c:v>
                </c:pt>
                <c:pt idx="184">
                  <c:v>16169</c:v>
                </c:pt>
                <c:pt idx="185">
                  <c:v>16223</c:v>
                </c:pt>
                <c:pt idx="186">
                  <c:v>16242.5</c:v>
                </c:pt>
                <c:pt idx="187">
                  <c:v>16253</c:v>
                </c:pt>
                <c:pt idx="188">
                  <c:v>16253.5</c:v>
                </c:pt>
                <c:pt idx="189">
                  <c:v>16254</c:v>
                </c:pt>
                <c:pt idx="190">
                  <c:v>16280</c:v>
                </c:pt>
                <c:pt idx="191">
                  <c:v>16281.5</c:v>
                </c:pt>
                <c:pt idx="192">
                  <c:v>16282</c:v>
                </c:pt>
                <c:pt idx="193">
                  <c:v>16358</c:v>
                </c:pt>
                <c:pt idx="194">
                  <c:v>16830</c:v>
                </c:pt>
                <c:pt idx="195">
                  <c:v>16865</c:v>
                </c:pt>
                <c:pt idx="196">
                  <c:v>16892.5</c:v>
                </c:pt>
                <c:pt idx="197">
                  <c:v>16942</c:v>
                </c:pt>
                <c:pt idx="198">
                  <c:v>17056</c:v>
                </c:pt>
                <c:pt idx="199">
                  <c:v>17061.5</c:v>
                </c:pt>
                <c:pt idx="200">
                  <c:v>17098.5</c:v>
                </c:pt>
                <c:pt idx="201">
                  <c:v>17099</c:v>
                </c:pt>
                <c:pt idx="202">
                  <c:v>17167</c:v>
                </c:pt>
                <c:pt idx="203">
                  <c:v>17247</c:v>
                </c:pt>
                <c:pt idx="204">
                  <c:v>17938.5</c:v>
                </c:pt>
                <c:pt idx="205">
                  <c:v>17958</c:v>
                </c:pt>
                <c:pt idx="206">
                  <c:v>18143.5</c:v>
                </c:pt>
                <c:pt idx="207">
                  <c:v>18781.5</c:v>
                </c:pt>
                <c:pt idx="208">
                  <c:v>18902.5</c:v>
                </c:pt>
                <c:pt idx="209">
                  <c:v>18909</c:v>
                </c:pt>
                <c:pt idx="210">
                  <c:v>18909.5</c:v>
                </c:pt>
                <c:pt idx="211">
                  <c:v>18994.5</c:v>
                </c:pt>
                <c:pt idx="212">
                  <c:v>19008.5</c:v>
                </c:pt>
                <c:pt idx="213">
                  <c:v>19026</c:v>
                </c:pt>
                <c:pt idx="214">
                  <c:v>19026.5</c:v>
                </c:pt>
                <c:pt idx="215">
                  <c:v>19778</c:v>
                </c:pt>
                <c:pt idx="216">
                  <c:v>19851</c:v>
                </c:pt>
                <c:pt idx="217">
                  <c:v>19882.5</c:v>
                </c:pt>
                <c:pt idx="218">
                  <c:v>19898.5</c:v>
                </c:pt>
                <c:pt idx="219">
                  <c:v>19898.5</c:v>
                </c:pt>
                <c:pt idx="220">
                  <c:v>19954</c:v>
                </c:pt>
                <c:pt idx="221">
                  <c:v>19957</c:v>
                </c:pt>
                <c:pt idx="222">
                  <c:v>19957.5</c:v>
                </c:pt>
                <c:pt idx="223">
                  <c:v>20044.5</c:v>
                </c:pt>
                <c:pt idx="224">
                  <c:v>20044.5</c:v>
                </c:pt>
                <c:pt idx="225">
                  <c:v>20078.5</c:v>
                </c:pt>
                <c:pt idx="226">
                  <c:v>20666</c:v>
                </c:pt>
                <c:pt idx="227">
                  <c:v>20673</c:v>
                </c:pt>
                <c:pt idx="228">
                  <c:v>20675.5</c:v>
                </c:pt>
                <c:pt idx="229">
                  <c:v>20738</c:v>
                </c:pt>
                <c:pt idx="230">
                  <c:v>20738</c:v>
                </c:pt>
                <c:pt idx="231">
                  <c:v>20771</c:v>
                </c:pt>
                <c:pt idx="232">
                  <c:v>20771.5</c:v>
                </c:pt>
                <c:pt idx="233">
                  <c:v>20826.5</c:v>
                </c:pt>
                <c:pt idx="234">
                  <c:v>20845.5</c:v>
                </c:pt>
                <c:pt idx="235">
                  <c:v>20908</c:v>
                </c:pt>
                <c:pt idx="236">
                  <c:v>21064.5</c:v>
                </c:pt>
                <c:pt idx="237">
                  <c:v>21785</c:v>
                </c:pt>
                <c:pt idx="238">
                  <c:v>21785</c:v>
                </c:pt>
                <c:pt idx="239">
                  <c:v>21785.5</c:v>
                </c:pt>
                <c:pt idx="240">
                  <c:v>21785.5</c:v>
                </c:pt>
                <c:pt idx="241">
                  <c:v>21794.5</c:v>
                </c:pt>
                <c:pt idx="242">
                  <c:v>21800</c:v>
                </c:pt>
                <c:pt idx="243">
                  <c:v>21821</c:v>
                </c:pt>
                <c:pt idx="244">
                  <c:v>21824</c:v>
                </c:pt>
                <c:pt idx="245">
                  <c:v>21824</c:v>
                </c:pt>
                <c:pt idx="246">
                  <c:v>21854</c:v>
                </c:pt>
                <c:pt idx="247">
                  <c:v>21854.5</c:v>
                </c:pt>
                <c:pt idx="248">
                  <c:v>21866</c:v>
                </c:pt>
                <c:pt idx="249">
                  <c:v>21866</c:v>
                </c:pt>
                <c:pt idx="250">
                  <c:v>21885.5</c:v>
                </c:pt>
                <c:pt idx="251">
                  <c:v>21886</c:v>
                </c:pt>
                <c:pt idx="252">
                  <c:v>21888</c:v>
                </c:pt>
                <c:pt idx="253">
                  <c:v>21888.5</c:v>
                </c:pt>
                <c:pt idx="254">
                  <c:v>21910</c:v>
                </c:pt>
                <c:pt idx="255">
                  <c:v>21910</c:v>
                </c:pt>
                <c:pt idx="256">
                  <c:v>22601</c:v>
                </c:pt>
                <c:pt idx="257">
                  <c:v>22632</c:v>
                </c:pt>
                <c:pt idx="258">
                  <c:v>22638</c:v>
                </c:pt>
                <c:pt idx="259">
                  <c:v>22692</c:v>
                </c:pt>
                <c:pt idx="260">
                  <c:v>22721.5</c:v>
                </c:pt>
                <c:pt idx="261">
                  <c:v>22748.5</c:v>
                </c:pt>
                <c:pt idx="262">
                  <c:v>22767.5</c:v>
                </c:pt>
                <c:pt idx="263">
                  <c:v>22768</c:v>
                </c:pt>
                <c:pt idx="264">
                  <c:v>22787</c:v>
                </c:pt>
                <c:pt idx="265">
                  <c:v>22869</c:v>
                </c:pt>
                <c:pt idx="266">
                  <c:v>23547.5</c:v>
                </c:pt>
                <c:pt idx="267">
                  <c:v>23548</c:v>
                </c:pt>
                <c:pt idx="268">
                  <c:v>23588</c:v>
                </c:pt>
                <c:pt idx="269">
                  <c:v>23721</c:v>
                </c:pt>
                <c:pt idx="270">
                  <c:v>23835</c:v>
                </c:pt>
                <c:pt idx="271">
                  <c:v>23868.5</c:v>
                </c:pt>
                <c:pt idx="272">
                  <c:v>24514</c:v>
                </c:pt>
                <c:pt idx="273">
                  <c:v>24514</c:v>
                </c:pt>
                <c:pt idx="274">
                  <c:v>24595</c:v>
                </c:pt>
                <c:pt idx="275">
                  <c:v>24600</c:v>
                </c:pt>
                <c:pt idx="276">
                  <c:v>24722</c:v>
                </c:pt>
                <c:pt idx="277">
                  <c:v>24779</c:v>
                </c:pt>
                <c:pt idx="278">
                  <c:v>24779</c:v>
                </c:pt>
                <c:pt idx="279">
                  <c:v>24855</c:v>
                </c:pt>
                <c:pt idx="280">
                  <c:v>25418.5</c:v>
                </c:pt>
                <c:pt idx="281">
                  <c:v>25418.5</c:v>
                </c:pt>
                <c:pt idx="282">
                  <c:v>25602</c:v>
                </c:pt>
                <c:pt idx="283">
                  <c:v>25609.5</c:v>
                </c:pt>
                <c:pt idx="284">
                  <c:v>25614.5</c:v>
                </c:pt>
                <c:pt idx="285">
                  <c:v>25615</c:v>
                </c:pt>
                <c:pt idx="286">
                  <c:v>25645</c:v>
                </c:pt>
                <c:pt idx="287">
                  <c:v>25645</c:v>
                </c:pt>
                <c:pt idx="288">
                  <c:v>25661</c:v>
                </c:pt>
                <c:pt idx="289">
                  <c:v>25661</c:v>
                </c:pt>
                <c:pt idx="290">
                  <c:v>25742</c:v>
                </c:pt>
                <c:pt idx="291">
                  <c:v>25797</c:v>
                </c:pt>
                <c:pt idx="292">
                  <c:v>25877</c:v>
                </c:pt>
                <c:pt idx="293">
                  <c:v>25877</c:v>
                </c:pt>
                <c:pt idx="294">
                  <c:v>26395</c:v>
                </c:pt>
                <c:pt idx="295">
                  <c:v>26536</c:v>
                </c:pt>
                <c:pt idx="296">
                  <c:v>26551.5</c:v>
                </c:pt>
              </c:numCache>
            </c:numRef>
          </c:xVal>
          <c:yVal>
            <c:numRef>
              <c:f>'Active 2'!$J$21:$J$317</c:f>
              <c:numCache>
                <c:formatCode>General</c:formatCode>
                <c:ptCount val="297"/>
                <c:pt idx="15">
                  <c:v>3.9897499664220959E-4</c:v>
                </c:pt>
                <c:pt idx="16">
                  <c:v>-1.3255450001452118E-2</c:v>
                </c:pt>
                <c:pt idx="17">
                  <c:v>-8.2980000297538936E-4</c:v>
                </c:pt>
                <c:pt idx="18">
                  <c:v>1.0051599994767457E-2</c:v>
                </c:pt>
                <c:pt idx="19">
                  <c:v>3.9717499021207914E-4</c:v>
                </c:pt>
                <c:pt idx="20">
                  <c:v>-1.3816550002957229E-2</c:v>
                </c:pt>
                <c:pt idx="21">
                  <c:v>4.0949499962152913E-3</c:v>
                </c:pt>
                <c:pt idx="22">
                  <c:v>8.2767749991035089E-3</c:v>
                </c:pt>
                <c:pt idx="65">
                  <c:v>-4.0000000444706529E-4</c:v>
                </c:pt>
                <c:pt idx="66">
                  <c:v>-2.0000000222353265E-4</c:v>
                </c:pt>
                <c:pt idx="67">
                  <c:v>5.2787500317208469E-4</c:v>
                </c:pt>
                <c:pt idx="68">
                  <c:v>1.2278750000405125E-3</c:v>
                </c:pt>
                <c:pt idx="69">
                  <c:v>3.7344999145716429E-4</c:v>
                </c:pt>
                <c:pt idx="70">
                  <c:v>4.7344999620690942E-4</c:v>
                </c:pt>
                <c:pt idx="71">
                  <c:v>-1.7310000039287843E-3</c:v>
                </c:pt>
                <c:pt idx="72">
                  <c:v>-1.5310000017052516E-3</c:v>
                </c:pt>
                <c:pt idx="73">
                  <c:v>1.7145749952760525E-3</c:v>
                </c:pt>
                <c:pt idx="74">
                  <c:v>3.0145749915391207E-3</c:v>
                </c:pt>
                <c:pt idx="75">
                  <c:v>3.8224999298108742E-4</c:v>
                </c:pt>
                <c:pt idx="76">
                  <c:v>2.0634499960578978E-3</c:v>
                </c:pt>
                <c:pt idx="77">
                  <c:v>2.2634499982814305E-3</c:v>
                </c:pt>
                <c:pt idx="78">
                  <c:v>2.756299996690359E-3</c:v>
                </c:pt>
                <c:pt idx="79">
                  <c:v>3.3562999960849993E-3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54F-438E-AB04-20A7DF48B52F}"/>
            </c:ext>
          </c:extLst>
        </c:ser>
        <c:ser>
          <c:idx val="3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2'!$F$21:$F$3506</c:f>
              <c:numCache>
                <c:formatCode>General</c:formatCode>
                <c:ptCount val="3486"/>
                <c:pt idx="0">
                  <c:v>-33203</c:v>
                </c:pt>
                <c:pt idx="1">
                  <c:v>-33203</c:v>
                </c:pt>
                <c:pt idx="2">
                  <c:v>-31674</c:v>
                </c:pt>
                <c:pt idx="3">
                  <c:v>-30651</c:v>
                </c:pt>
                <c:pt idx="4">
                  <c:v>-27797</c:v>
                </c:pt>
                <c:pt idx="5">
                  <c:v>-27763</c:v>
                </c:pt>
                <c:pt idx="6">
                  <c:v>-27030</c:v>
                </c:pt>
                <c:pt idx="7">
                  <c:v>-26902</c:v>
                </c:pt>
                <c:pt idx="8">
                  <c:v>-26829</c:v>
                </c:pt>
                <c:pt idx="9">
                  <c:v>-26816</c:v>
                </c:pt>
                <c:pt idx="10">
                  <c:v>-26808</c:v>
                </c:pt>
                <c:pt idx="11">
                  <c:v>-26792.5</c:v>
                </c:pt>
                <c:pt idx="12">
                  <c:v>-26727.5</c:v>
                </c:pt>
                <c:pt idx="13">
                  <c:v>-26691</c:v>
                </c:pt>
                <c:pt idx="14">
                  <c:v>-26689</c:v>
                </c:pt>
                <c:pt idx="15">
                  <c:v>-26683.5</c:v>
                </c:pt>
                <c:pt idx="16">
                  <c:v>-26683</c:v>
                </c:pt>
                <c:pt idx="17">
                  <c:v>-26652</c:v>
                </c:pt>
                <c:pt idx="18">
                  <c:v>-26616</c:v>
                </c:pt>
                <c:pt idx="19">
                  <c:v>-26615.5</c:v>
                </c:pt>
                <c:pt idx="20">
                  <c:v>-26597</c:v>
                </c:pt>
                <c:pt idx="21">
                  <c:v>-26587</c:v>
                </c:pt>
                <c:pt idx="22">
                  <c:v>-26511.5</c:v>
                </c:pt>
                <c:pt idx="23">
                  <c:v>-26508.5</c:v>
                </c:pt>
                <c:pt idx="24">
                  <c:v>-25908</c:v>
                </c:pt>
                <c:pt idx="25">
                  <c:v>-24948</c:v>
                </c:pt>
                <c:pt idx="26">
                  <c:v>-24896</c:v>
                </c:pt>
                <c:pt idx="27">
                  <c:v>-24654</c:v>
                </c:pt>
                <c:pt idx="28">
                  <c:v>-23910</c:v>
                </c:pt>
                <c:pt idx="29">
                  <c:v>-23673</c:v>
                </c:pt>
                <c:pt idx="30">
                  <c:v>-20811</c:v>
                </c:pt>
                <c:pt idx="31">
                  <c:v>-20187</c:v>
                </c:pt>
                <c:pt idx="32">
                  <c:v>-20187</c:v>
                </c:pt>
                <c:pt idx="33">
                  <c:v>-19809</c:v>
                </c:pt>
                <c:pt idx="34">
                  <c:v>-19809</c:v>
                </c:pt>
                <c:pt idx="35">
                  <c:v>-19120</c:v>
                </c:pt>
                <c:pt idx="36">
                  <c:v>-18956</c:v>
                </c:pt>
                <c:pt idx="37">
                  <c:v>-18883</c:v>
                </c:pt>
                <c:pt idx="38">
                  <c:v>-18742</c:v>
                </c:pt>
                <c:pt idx="39">
                  <c:v>-18116</c:v>
                </c:pt>
                <c:pt idx="40">
                  <c:v>-18116</c:v>
                </c:pt>
                <c:pt idx="41">
                  <c:v>-17959.5</c:v>
                </c:pt>
                <c:pt idx="42">
                  <c:v>-15027</c:v>
                </c:pt>
                <c:pt idx="43">
                  <c:v>-14643</c:v>
                </c:pt>
                <c:pt idx="44">
                  <c:v>-11570</c:v>
                </c:pt>
                <c:pt idx="45">
                  <c:v>-8695</c:v>
                </c:pt>
                <c:pt idx="46">
                  <c:v>-5846</c:v>
                </c:pt>
                <c:pt idx="47">
                  <c:v>-4946</c:v>
                </c:pt>
                <c:pt idx="48">
                  <c:v>-4795</c:v>
                </c:pt>
                <c:pt idx="49">
                  <c:v>-3723</c:v>
                </c:pt>
                <c:pt idx="50">
                  <c:v>-3642</c:v>
                </c:pt>
                <c:pt idx="51">
                  <c:v>-3637</c:v>
                </c:pt>
                <c:pt idx="52">
                  <c:v>-1928</c:v>
                </c:pt>
                <c:pt idx="53">
                  <c:v>-1766</c:v>
                </c:pt>
                <c:pt idx="54">
                  <c:v>-1753</c:v>
                </c:pt>
                <c:pt idx="55">
                  <c:v>-1708.5</c:v>
                </c:pt>
                <c:pt idx="56">
                  <c:v>-1683</c:v>
                </c:pt>
                <c:pt idx="57">
                  <c:v>-1233.5</c:v>
                </c:pt>
                <c:pt idx="58">
                  <c:v>-1142.5</c:v>
                </c:pt>
                <c:pt idx="59">
                  <c:v>-1108.5</c:v>
                </c:pt>
                <c:pt idx="60">
                  <c:v>-1080</c:v>
                </c:pt>
                <c:pt idx="61">
                  <c:v>-1074.5</c:v>
                </c:pt>
                <c:pt idx="62">
                  <c:v>-312.5</c:v>
                </c:pt>
                <c:pt idx="63">
                  <c:v>-304.5</c:v>
                </c:pt>
                <c:pt idx="64">
                  <c:v>-297</c:v>
                </c:pt>
                <c:pt idx="65">
                  <c:v>0</c:v>
                </c:pt>
                <c:pt idx="66">
                  <c:v>0</c:v>
                </c:pt>
                <c:pt idx="67">
                  <c:v>2.5</c:v>
                </c:pt>
                <c:pt idx="68">
                  <c:v>2.5</c:v>
                </c:pt>
                <c:pt idx="69">
                  <c:v>3</c:v>
                </c:pt>
                <c:pt idx="70">
                  <c:v>3</c:v>
                </c:pt>
                <c:pt idx="71">
                  <c:v>60</c:v>
                </c:pt>
                <c:pt idx="72">
                  <c:v>60</c:v>
                </c:pt>
                <c:pt idx="73">
                  <c:v>60.5</c:v>
                </c:pt>
                <c:pt idx="74">
                  <c:v>60.5</c:v>
                </c:pt>
                <c:pt idx="75">
                  <c:v>115</c:v>
                </c:pt>
                <c:pt idx="76">
                  <c:v>603</c:v>
                </c:pt>
                <c:pt idx="77">
                  <c:v>603</c:v>
                </c:pt>
                <c:pt idx="78">
                  <c:v>762</c:v>
                </c:pt>
                <c:pt idx="79">
                  <c:v>762</c:v>
                </c:pt>
                <c:pt idx="80">
                  <c:v>1740</c:v>
                </c:pt>
                <c:pt idx="81">
                  <c:v>1740</c:v>
                </c:pt>
                <c:pt idx="82">
                  <c:v>1769</c:v>
                </c:pt>
                <c:pt idx="83">
                  <c:v>2009</c:v>
                </c:pt>
                <c:pt idx="84">
                  <c:v>2009</c:v>
                </c:pt>
                <c:pt idx="85">
                  <c:v>2700.5</c:v>
                </c:pt>
                <c:pt idx="86">
                  <c:v>4844</c:v>
                </c:pt>
                <c:pt idx="87">
                  <c:v>4846.5</c:v>
                </c:pt>
                <c:pt idx="88">
                  <c:v>4846.5</c:v>
                </c:pt>
                <c:pt idx="89">
                  <c:v>5523</c:v>
                </c:pt>
                <c:pt idx="90">
                  <c:v>5523.5</c:v>
                </c:pt>
                <c:pt idx="91">
                  <c:v>5734</c:v>
                </c:pt>
                <c:pt idx="92">
                  <c:v>5767.5</c:v>
                </c:pt>
                <c:pt idx="93">
                  <c:v>5767.5</c:v>
                </c:pt>
                <c:pt idx="94">
                  <c:v>5770</c:v>
                </c:pt>
                <c:pt idx="95">
                  <c:v>5770</c:v>
                </c:pt>
                <c:pt idx="96">
                  <c:v>6517</c:v>
                </c:pt>
                <c:pt idx="97">
                  <c:v>6683.5</c:v>
                </c:pt>
                <c:pt idx="98">
                  <c:v>6693.5</c:v>
                </c:pt>
                <c:pt idx="99">
                  <c:v>7225</c:v>
                </c:pt>
                <c:pt idx="100">
                  <c:v>7829</c:v>
                </c:pt>
                <c:pt idx="101">
                  <c:v>8338</c:v>
                </c:pt>
                <c:pt idx="102">
                  <c:v>8579</c:v>
                </c:pt>
                <c:pt idx="103">
                  <c:v>8609</c:v>
                </c:pt>
                <c:pt idx="104">
                  <c:v>8635</c:v>
                </c:pt>
                <c:pt idx="105">
                  <c:v>8635</c:v>
                </c:pt>
                <c:pt idx="106">
                  <c:v>8635</c:v>
                </c:pt>
                <c:pt idx="107">
                  <c:v>8763</c:v>
                </c:pt>
                <c:pt idx="108">
                  <c:v>9371</c:v>
                </c:pt>
                <c:pt idx="109">
                  <c:v>9702</c:v>
                </c:pt>
                <c:pt idx="110">
                  <c:v>10181</c:v>
                </c:pt>
                <c:pt idx="111">
                  <c:v>10181</c:v>
                </c:pt>
                <c:pt idx="112">
                  <c:v>10215</c:v>
                </c:pt>
                <c:pt idx="113">
                  <c:v>10294.5</c:v>
                </c:pt>
                <c:pt idx="114">
                  <c:v>10295</c:v>
                </c:pt>
                <c:pt idx="115">
                  <c:v>10303.5</c:v>
                </c:pt>
                <c:pt idx="116">
                  <c:v>10375.5</c:v>
                </c:pt>
                <c:pt idx="117">
                  <c:v>10393.5</c:v>
                </c:pt>
                <c:pt idx="118">
                  <c:v>10400.5</c:v>
                </c:pt>
                <c:pt idx="119">
                  <c:v>10401</c:v>
                </c:pt>
                <c:pt idx="120">
                  <c:v>10478.5</c:v>
                </c:pt>
                <c:pt idx="121">
                  <c:v>10479</c:v>
                </c:pt>
                <c:pt idx="122">
                  <c:v>10509</c:v>
                </c:pt>
                <c:pt idx="123">
                  <c:v>10509</c:v>
                </c:pt>
                <c:pt idx="124">
                  <c:v>11208</c:v>
                </c:pt>
                <c:pt idx="125">
                  <c:v>11221</c:v>
                </c:pt>
                <c:pt idx="126">
                  <c:v>11260</c:v>
                </c:pt>
                <c:pt idx="127">
                  <c:v>11278</c:v>
                </c:pt>
                <c:pt idx="128">
                  <c:v>11286.5</c:v>
                </c:pt>
                <c:pt idx="129">
                  <c:v>11322.5</c:v>
                </c:pt>
                <c:pt idx="130">
                  <c:v>11323</c:v>
                </c:pt>
                <c:pt idx="131">
                  <c:v>11343.5</c:v>
                </c:pt>
                <c:pt idx="132">
                  <c:v>11343.5</c:v>
                </c:pt>
                <c:pt idx="133">
                  <c:v>11344</c:v>
                </c:pt>
                <c:pt idx="134">
                  <c:v>11344</c:v>
                </c:pt>
                <c:pt idx="135">
                  <c:v>11407</c:v>
                </c:pt>
                <c:pt idx="136">
                  <c:v>11407</c:v>
                </c:pt>
                <c:pt idx="137">
                  <c:v>11427</c:v>
                </c:pt>
                <c:pt idx="138">
                  <c:v>11533</c:v>
                </c:pt>
                <c:pt idx="139">
                  <c:v>12301</c:v>
                </c:pt>
                <c:pt idx="140">
                  <c:v>12303</c:v>
                </c:pt>
                <c:pt idx="141">
                  <c:v>12303</c:v>
                </c:pt>
                <c:pt idx="142">
                  <c:v>12376</c:v>
                </c:pt>
                <c:pt idx="143">
                  <c:v>13122</c:v>
                </c:pt>
                <c:pt idx="144">
                  <c:v>13169.5</c:v>
                </c:pt>
                <c:pt idx="145">
                  <c:v>13169.5</c:v>
                </c:pt>
                <c:pt idx="146">
                  <c:v>13258</c:v>
                </c:pt>
                <c:pt idx="147">
                  <c:v>13265</c:v>
                </c:pt>
                <c:pt idx="148">
                  <c:v>13273</c:v>
                </c:pt>
                <c:pt idx="149">
                  <c:v>13284</c:v>
                </c:pt>
                <c:pt idx="150">
                  <c:v>13305</c:v>
                </c:pt>
                <c:pt idx="151">
                  <c:v>13316</c:v>
                </c:pt>
                <c:pt idx="152">
                  <c:v>13479</c:v>
                </c:pt>
                <c:pt idx="153">
                  <c:v>13526</c:v>
                </c:pt>
                <c:pt idx="154">
                  <c:v>13612</c:v>
                </c:pt>
                <c:pt idx="155">
                  <c:v>14041</c:v>
                </c:pt>
                <c:pt idx="156">
                  <c:v>14064.5</c:v>
                </c:pt>
                <c:pt idx="157">
                  <c:v>14090.5</c:v>
                </c:pt>
                <c:pt idx="158">
                  <c:v>14090.5</c:v>
                </c:pt>
                <c:pt idx="159">
                  <c:v>14093</c:v>
                </c:pt>
                <c:pt idx="160">
                  <c:v>14128</c:v>
                </c:pt>
                <c:pt idx="161">
                  <c:v>14130</c:v>
                </c:pt>
                <c:pt idx="162">
                  <c:v>14142</c:v>
                </c:pt>
                <c:pt idx="163">
                  <c:v>14212</c:v>
                </c:pt>
                <c:pt idx="164">
                  <c:v>14212.5</c:v>
                </c:pt>
                <c:pt idx="165">
                  <c:v>14231</c:v>
                </c:pt>
                <c:pt idx="166">
                  <c:v>14322</c:v>
                </c:pt>
                <c:pt idx="167">
                  <c:v>14327.5</c:v>
                </c:pt>
                <c:pt idx="168">
                  <c:v>14331.5</c:v>
                </c:pt>
                <c:pt idx="169">
                  <c:v>14368</c:v>
                </c:pt>
                <c:pt idx="170">
                  <c:v>14390</c:v>
                </c:pt>
                <c:pt idx="171">
                  <c:v>14427.5</c:v>
                </c:pt>
                <c:pt idx="172">
                  <c:v>14428</c:v>
                </c:pt>
                <c:pt idx="173">
                  <c:v>14433</c:v>
                </c:pt>
                <c:pt idx="174">
                  <c:v>14435.5</c:v>
                </c:pt>
                <c:pt idx="175">
                  <c:v>14437.5</c:v>
                </c:pt>
                <c:pt idx="176">
                  <c:v>14539</c:v>
                </c:pt>
                <c:pt idx="177">
                  <c:v>14568.5</c:v>
                </c:pt>
                <c:pt idx="178">
                  <c:v>15100</c:v>
                </c:pt>
                <c:pt idx="179">
                  <c:v>15176.5</c:v>
                </c:pt>
                <c:pt idx="180">
                  <c:v>15217</c:v>
                </c:pt>
                <c:pt idx="181">
                  <c:v>15337.5</c:v>
                </c:pt>
                <c:pt idx="182">
                  <c:v>15361</c:v>
                </c:pt>
                <c:pt idx="183">
                  <c:v>15426</c:v>
                </c:pt>
                <c:pt idx="184">
                  <c:v>16169</c:v>
                </c:pt>
                <c:pt idx="185">
                  <c:v>16223</c:v>
                </c:pt>
                <c:pt idx="186">
                  <c:v>16242.5</c:v>
                </c:pt>
                <c:pt idx="187">
                  <c:v>16253</c:v>
                </c:pt>
                <c:pt idx="188">
                  <c:v>16253.5</c:v>
                </c:pt>
                <c:pt idx="189">
                  <c:v>16254</c:v>
                </c:pt>
                <c:pt idx="190">
                  <c:v>16280</c:v>
                </c:pt>
                <c:pt idx="191">
                  <c:v>16281.5</c:v>
                </c:pt>
                <c:pt idx="192">
                  <c:v>16282</c:v>
                </c:pt>
                <c:pt idx="193">
                  <c:v>16358</c:v>
                </c:pt>
                <c:pt idx="194">
                  <c:v>16830</c:v>
                </c:pt>
                <c:pt idx="195">
                  <c:v>16865</c:v>
                </c:pt>
                <c:pt idx="196">
                  <c:v>16892.5</c:v>
                </c:pt>
                <c:pt idx="197">
                  <c:v>16942</c:v>
                </c:pt>
                <c:pt idx="198">
                  <c:v>17056</c:v>
                </c:pt>
                <c:pt idx="199">
                  <c:v>17061.5</c:v>
                </c:pt>
                <c:pt idx="200">
                  <c:v>17098.5</c:v>
                </c:pt>
                <c:pt idx="201">
                  <c:v>17099</c:v>
                </c:pt>
                <c:pt idx="202">
                  <c:v>17167</c:v>
                </c:pt>
                <c:pt idx="203">
                  <c:v>17247</c:v>
                </c:pt>
                <c:pt idx="204">
                  <c:v>17938.5</c:v>
                </c:pt>
                <c:pt idx="205">
                  <c:v>17958</c:v>
                </c:pt>
                <c:pt idx="206">
                  <c:v>18143.5</c:v>
                </c:pt>
                <c:pt idx="207">
                  <c:v>18781.5</c:v>
                </c:pt>
                <c:pt idx="208">
                  <c:v>18902.5</c:v>
                </c:pt>
                <c:pt idx="209">
                  <c:v>18909</c:v>
                </c:pt>
                <c:pt idx="210">
                  <c:v>18909.5</c:v>
                </c:pt>
                <c:pt idx="211">
                  <c:v>18994.5</c:v>
                </c:pt>
                <c:pt idx="212">
                  <c:v>19008.5</c:v>
                </c:pt>
                <c:pt idx="213">
                  <c:v>19026</c:v>
                </c:pt>
                <c:pt idx="214">
                  <c:v>19026.5</c:v>
                </c:pt>
                <c:pt idx="215">
                  <c:v>19778</c:v>
                </c:pt>
                <c:pt idx="216">
                  <c:v>19851</c:v>
                </c:pt>
                <c:pt idx="217">
                  <c:v>19882.5</c:v>
                </c:pt>
                <c:pt idx="218">
                  <c:v>19898.5</c:v>
                </c:pt>
                <c:pt idx="219">
                  <c:v>19898.5</c:v>
                </c:pt>
                <c:pt idx="220">
                  <c:v>19954</c:v>
                </c:pt>
                <c:pt idx="221">
                  <c:v>19957</c:v>
                </c:pt>
                <c:pt idx="222">
                  <c:v>19957.5</c:v>
                </c:pt>
                <c:pt idx="223">
                  <c:v>20044.5</c:v>
                </c:pt>
                <c:pt idx="224">
                  <c:v>20044.5</c:v>
                </c:pt>
                <c:pt idx="225">
                  <c:v>20078.5</c:v>
                </c:pt>
                <c:pt idx="226">
                  <c:v>20666</c:v>
                </c:pt>
                <c:pt idx="227">
                  <c:v>20673</c:v>
                </c:pt>
                <c:pt idx="228">
                  <c:v>20675.5</c:v>
                </c:pt>
                <c:pt idx="229">
                  <c:v>20738</c:v>
                </c:pt>
                <c:pt idx="230">
                  <c:v>20738</c:v>
                </c:pt>
                <c:pt idx="231">
                  <c:v>20771</c:v>
                </c:pt>
                <c:pt idx="232">
                  <c:v>20771.5</c:v>
                </c:pt>
                <c:pt idx="233">
                  <c:v>20826.5</c:v>
                </c:pt>
                <c:pt idx="234">
                  <c:v>20845.5</c:v>
                </c:pt>
                <c:pt idx="235">
                  <c:v>20908</c:v>
                </c:pt>
                <c:pt idx="236">
                  <c:v>21064.5</c:v>
                </c:pt>
                <c:pt idx="237">
                  <c:v>21785</c:v>
                </c:pt>
                <c:pt idx="238">
                  <c:v>21785</c:v>
                </c:pt>
                <c:pt idx="239">
                  <c:v>21785.5</c:v>
                </c:pt>
                <c:pt idx="240">
                  <c:v>21785.5</c:v>
                </c:pt>
                <c:pt idx="241">
                  <c:v>21794.5</c:v>
                </c:pt>
                <c:pt idx="242">
                  <c:v>21800</c:v>
                </c:pt>
                <c:pt idx="243">
                  <c:v>21821</c:v>
                </c:pt>
                <c:pt idx="244">
                  <c:v>21824</c:v>
                </c:pt>
                <c:pt idx="245">
                  <c:v>21824</c:v>
                </c:pt>
                <c:pt idx="246">
                  <c:v>21854</c:v>
                </c:pt>
                <c:pt idx="247">
                  <c:v>21854.5</c:v>
                </c:pt>
                <c:pt idx="248">
                  <c:v>21866</c:v>
                </c:pt>
                <c:pt idx="249">
                  <c:v>21866</c:v>
                </c:pt>
                <c:pt idx="250">
                  <c:v>21885.5</c:v>
                </c:pt>
                <c:pt idx="251">
                  <c:v>21886</c:v>
                </c:pt>
                <c:pt idx="252">
                  <c:v>21888</c:v>
                </c:pt>
                <c:pt idx="253">
                  <c:v>21888.5</c:v>
                </c:pt>
                <c:pt idx="254">
                  <c:v>21910</c:v>
                </c:pt>
                <c:pt idx="255">
                  <c:v>21910</c:v>
                </c:pt>
                <c:pt idx="256">
                  <c:v>22601</c:v>
                </c:pt>
                <c:pt idx="257">
                  <c:v>22632</c:v>
                </c:pt>
                <c:pt idx="258">
                  <c:v>22638</c:v>
                </c:pt>
                <c:pt idx="259">
                  <c:v>22692</c:v>
                </c:pt>
                <c:pt idx="260">
                  <c:v>22721.5</c:v>
                </c:pt>
                <c:pt idx="261">
                  <c:v>22748.5</c:v>
                </c:pt>
                <c:pt idx="262">
                  <c:v>22767.5</c:v>
                </c:pt>
                <c:pt idx="263">
                  <c:v>22768</c:v>
                </c:pt>
                <c:pt idx="264">
                  <c:v>22787</c:v>
                </c:pt>
                <c:pt idx="265">
                  <c:v>22869</c:v>
                </c:pt>
                <c:pt idx="266">
                  <c:v>23547.5</c:v>
                </c:pt>
                <c:pt idx="267">
                  <c:v>23548</c:v>
                </c:pt>
                <c:pt idx="268">
                  <c:v>23588</c:v>
                </c:pt>
                <c:pt idx="269">
                  <c:v>23721</c:v>
                </c:pt>
                <c:pt idx="270">
                  <c:v>23835</c:v>
                </c:pt>
                <c:pt idx="271">
                  <c:v>23868.5</c:v>
                </c:pt>
                <c:pt idx="272">
                  <c:v>24514</c:v>
                </c:pt>
                <c:pt idx="273">
                  <c:v>24514</c:v>
                </c:pt>
                <c:pt idx="274">
                  <c:v>24595</c:v>
                </c:pt>
                <c:pt idx="275">
                  <c:v>24600</c:v>
                </c:pt>
                <c:pt idx="276">
                  <c:v>24722</c:v>
                </c:pt>
                <c:pt idx="277">
                  <c:v>24779</c:v>
                </c:pt>
                <c:pt idx="278">
                  <c:v>24779</c:v>
                </c:pt>
                <c:pt idx="279">
                  <c:v>24855</c:v>
                </c:pt>
                <c:pt idx="280">
                  <c:v>25418.5</c:v>
                </c:pt>
                <c:pt idx="281">
                  <c:v>25418.5</c:v>
                </c:pt>
                <c:pt idx="282">
                  <c:v>25602</c:v>
                </c:pt>
                <c:pt idx="283">
                  <c:v>25609.5</c:v>
                </c:pt>
                <c:pt idx="284">
                  <c:v>25614.5</c:v>
                </c:pt>
                <c:pt idx="285">
                  <c:v>25615</c:v>
                </c:pt>
                <c:pt idx="286">
                  <c:v>25645</c:v>
                </c:pt>
                <c:pt idx="287">
                  <c:v>25645</c:v>
                </c:pt>
                <c:pt idx="288">
                  <c:v>25661</c:v>
                </c:pt>
                <c:pt idx="289">
                  <c:v>25661</c:v>
                </c:pt>
                <c:pt idx="290">
                  <c:v>25742</c:v>
                </c:pt>
                <c:pt idx="291">
                  <c:v>25797</c:v>
                </c:pt>
                <c:pt idx="292">
                  <c:v>25877</c:v>
                </c:pt>
                <c:pt idx="293">
                  <c:v>25877</c:v>
                </c:pt>
                <c:pt idx="294">
                  <c:v>26395</c:v>
                </c:pt>
                <c:pt idx="295">
                  <c:v>26536</c:v>
                </c:pt>
                <c:pt idx="296">
                  <c:v>26551.5</c:v>
                </c:pt>
                <c:pt idx="297">
                  <c:v>26713</c:v>
                </c:pt>
                <c:pt idx="298">
                  <c:v>27329</c:v>
                </c:pt>
                <c:pt idx="299">
                  <c:v>27540</c:v>
                </c:pt>
                <c:pt idx="300">
                  <c:v>28210</c:v>
                </c:pt>
                <c:pt idx="301">
                  <c:v>28302</c:v>
                </c:pt>
                <c:pt idx="302">
                  <c:v>28557.5</c:v>
                </c:pt>
                <c:pt idx="303">
                  <c:v>28581</c:v>
                </c:pt>
                <c:pt idx="304">
                  <c:v>28591</c:v>
                </c:pt>
                <c:pt idx="305">
                  <c:v>28601</c:v>
                </c:pt>
                <c:pt idx="306">
                  <c:v>29364</c:v>
                </c:pt>
                <c:pt idx="307">
                  <c:v>29624</c:v>
                </c:pt>
                <c:pt idx="308">
                  <c:v>30230</c:v>
                </c:pt>
                <c:pt idx="309">
                  <c:v>30389</c:v>
                </c:pt>
                <c:pt idx="310">
                  <c:v>30565.5</c:v>
                </c:pt>
              </c:numCache>
            </c:numRef>
          </c:xVal>
          <c:yVal>
            <c:numRef>
              <c:f>'Active 2'!$K$21:$K$3506</c:f>
              <c:numCache>
                <c:formatCode>General</c:formatCode>
                <c:ptCount val="3486"/>
                <c:pt idx="85">
                  <c:v>1.0550574996159412E-2</c:v>
                </c:pt>
                <c:pt idx="86">
                  <c:v>3.6305999965406954E-3</c:v>
                </c:pt>
                <c:pt idx="89">
                  <c:v>1.9521449998137541E-2</c:v>
                </c:pt>
                <c:pt idx="90">
                  <c:v>2.0167024995316751E-2</c:v>
                </c:pt>
                <c:pt idx="91">
                  <c:v>1.3754100000369363E-2</c:v>
                </c:pt>
                <c:pt idx="92">
                  <c:v>2.2307624996756203E-2</c:v>
                </c:pt>
                <c:pt idx="93">
                  <c:v>2.2607624996453524E-2</c:v>
                </c:pt>
                <c:pt idx="94">
                  <c:v>2.0035499997902662E-2</c:v>
                </c:pt>
                <c:pt idx="95">
                  <c:v>2.1835499996086583E-2</c:v>
                </c:pt>
                <c:pt idx="96">
                  <c:v>1.2924549999297597E-2</c:v>
                </c:pt>
                <c:pt idx="97">
                  <c:v>2.1301024993590545E-2</c:v>
                </c:pt>
                <c:pt idx="99">
                  <c:v>2.0258749995264225E-2</c:v>
                </c:pt>
                <c:pt idx="100">
                  <c:v>3.1713349992060103E-2</c:v>
                </c:pt>
                <c:pt idx="102">
                  <c:v>2.4905849997594487E-2</c:v>
                </c:pt>
                <c:pt idx="103">
                  <c:v>1.6310349994455464E-2</c:v>
                </c:pt>
                <c:pt idx="104">
                  <c:v>2.3680249993049074E-2</c:v>
                </c:pt>
                <c:pt idx="105">
                  <c:v>2.5180249991535675E-2</c:v>
                </c:pt>
                <c:pt idx="106">
                  <c:v>2.6580249992548488E-2</c:v>
                </c:pt>
                <c:pt idx="107">
                  <c:v>2.4247449997346848E-2</c:v>
                </c:pt>
                <c:pt idx="108">
                  <c:v>2.4966649994894397E-2</c:v>
                </c:pt>
                <c:pt idx="109">
                  <c:v>2.6637299997673836E-2</c:v>
                </c:pt>
                <c:pt idx="110">
                  <c:v>2.7398149999498855E-2</c:v>
                </c:pt>
                <c:pt idx="111">
                  <c:v>2.7398149999498855E-2</c:v>
                </c:pt>
                <c:pt idx="112">
                  <c:v>2.6750981895020232E-2</c:v>
                </c:pt>
                <c:pt idx="113">
                  <c:v>2.7243674994679168E-2</c:v>
                </c:pt>
                <c:pt idx="114">
                  <c:v>2.6389250000647735E-2</c:v>
                </c:pt>
                <c:pt idx="115">
                  <c:v>2.658206807973329E-2</c:v>
                </c:pt>
                <c:pt idx="116">
                  <c:v>2.7626824994513299E-2</c:v>
                </c:pt>
                <c:pt idx="117">
                  <c:v>2.5267524993978441E-2</c:v>
                </c:pt>
                <c:pt idx="118">
                  <c:v>2.4105574993882328E-2</c:v>
                </c:pt>
                <c:pt idx="119">
                  <c:v>2.4651150000863709E-2</c:v>
                </c:pt>
                <c:pt idx="120">
                  <c:v>2.8115274995798245E-2</c:v>
                </c:pt>
                <c:pt idx="121">
                  <c:v>2.7560849994188175E-2</c:v>
                </c:pt>
                <c:pt idx="122">
                  <c:v>2.6995349995559081E-2</c:v>
                </c:pt>
                <c:pt idx="123">
                  <c:v>2.6995349995559081E-2</c:v>
                </c:pt>
                <c:pt idx="124">
                  <c:v>2.9709199996432289E-2</c:v>
                </c:pt>
                <c:pt idx="125">
                  <c:v>2.9494149996025953E-2</c:v>
                </c:pt>
                <c:pt idx="126">
                  <c:v>2.8548999995109625E-2</c:v>
                </c:pt>
                <c:pt idx="127">
                  <c:v>2.9289699996297713E-2</c:v>
                </c:pt>
                <c:pt idx="128">
                  <c:v>2.9164474995923229E-2</c:v>
                </c:pt>
                <c:pt idx="129">
                  <c:v>3.0145874996378552E-2</c:v>
                </c:pt>
                <c:pt idx="130">
                  <c:v>2.9191449997597374E-2</c:v>
                </c:pt>
                <c:pt idx="131">
                  <c:v>3.1760024998220615E-2</c:v>
                </c:pt>
                <c:pt idx="132">
                  <c:v>3.1760024998220615E-2</c:v>
                </c:pt>
                <c:pt idx="133">
                  <c:v>2.9105599998729303E-2</c:v>
                </c:pt>
                <c:pt idx="134">
                  <c:v>2.9105599998729303E-2</c:v>
                </c:pt>
                <c:pt idx="135">
                  <c:v>3.0548050002835225E-2</c:v>
                </c:pt>
                <c:pt idx="136">
                  <c:v>3.0548050002835225E-2</c:v>
                </c:pt>
                <c:pt idx="137">
                  <c:v>3.117105000274023E-2</c:v>
                </c:pt>
                <c:pt idx="138">
                  <c:v>3.0432949999521952E-2</c:v>
                </c:pt>
                <c:pt idx="139">
                  <c:v>3.2436149995191954E-2</c:v>
                </c:pt>
                <c:pt idx="140">
                  <c:v>3.3718450002197642E-2</c:v>
                </c:pt>
                <c:pt idx="141">
                  <c:v>3.3718450002197642E-2</c:v>
                </c:pt>
                <c:pt idx="142">
                  <c:v>3.3172399998875335E-2</c:v>
                </c:pt>
                <c:pt idx="143">
                  <c:v>3.6570299998857081E-2</c:v>
                </c:pt>
                <c:pt idx="144">
                  <c:v>3.6499924994132016E-2</c:v>
                </c:pt>
                <c:pt idx="145">
                  <c:v>3.6509924997517373E-2</c:v>
                </c:pt>
                <c:pt idx="146">
                  <c:v>3.7166699999943376E-2</c:v>
                </c:pt>
                <c:pt idx="147">
                  <c:v>3.7674749997677281E-2</c:v>
                </c:pt>
                <c:pt idx="148">
                  <c:v>3.7533950002398342E-2</c:v>
                </c:pt>
                <c:pt idx="149">
                  <c:v>3.7276599992765114E-2</c:v>
                </c:pt>
                <c:pt idx="150">
                  <c:v>3.6950749999959953E-2</c:v>
                </c:pt>
                <c:pt idx="151">
                  <c:v>3.7653400002454873E-2</c:v>
                </c:pt>
                <c:pt idx="152">
                  <c:v>3.811084999324521E-2</c:v>
                </c:pt>
                <c:pt idx="153">
                  <c:v>3.8494899999932386E-2</c:v>
                </c:pt>
                <c:pt idx="154">
                  <c:v>3.8833799997519236E-2</c:v>
                </c:pt>
                <c:pt idx="155">
                  <c:v>4.0937149999081157E-2</c:v>
                </c:pt>
                <c:pt idx="156">
                  <c:v>4.0379174999543466E-2</c:v>
                </c:pt>
                <c:pt idx="157">
                  <c:v>4.0909074996307027E-2</c:v>
                </c:pt>
                <c:pt idx="158">
                  <c:v>4.0949074995296542E-2</c:v>
                </c:pt>
                <c:pt idx="159">
                  <c:v>4.0676949996850453E-2</c:v>
                </c:pt>
                <c:pt idx="160">
                  <c:v>4.1267199994763359E-2</c:v>
                </c:pt>
                <c:pt idx="161">
                  <c:v>4.1249499998230021E-2</c:v>
                </c:pt>
                <c:pt idx="162">
                  <c:v>4.1143299989926163E-2</c:v>
                </c:pt>
                <c:pt idx="163">
                  <c:v>4.142380000121193E-2</c:v>
                </c:pt>
                <c:pt idx="164">
                  <c:v>4.1169374992023222E-2</c:v>
                </c:pt>
                <c:pt idx="165">
                  <c:v>4.118564999953378E-2</c:v>
                </c:pt>
                <c:pt idx="166">
                  <c:v>4.1350299994519446E-2</c:v>
                </c:pt>
                <c:pt idx="167">
                  <c:v>4.2151624991674908E-2</c:v>
                </c:pt>
                <c:pt idx="168">
                  <c:v>4.1716224994161166E-2</c:v>
                </c:pt>
                <c:pt idx="169">
                  <c:v>4.1043199998966884E-2</c:v>
                </c:pt>
                <c:pt idx="170">
                  <c:v>4.1348500002641231E-2</c:v>
                </c:pt>
                <c:pt idx="171">
                  <c:v>4.1666624994832091E-2</c:v>
                </c:pt>
                <c:pt idx="172">
                  <c:v>4.1412200000195298E-2</c:v>
                </c:pt>
                <c:pt idx="173">
                  <c:v>4.1467949995421804E-2</c:v>
                </c:pt>
                <c:pt idx="175">
                  <c:v>4.2778124996402767E-2</c:v>
                </c:pt>
                <c:pt idx="176">
                  <c:v>4.0929850001703016E-2</c:v>
                </c:pt>
                <c:pt idx="177">
                  <c:v>4.2318774998420849E-2</c:v>
                </c:pt>
                <c:pt idx="178">
                  <c:v>4.2864999995799735E-2</c:v>
                </c:pt>
                <c:pt idx="179">
                  <c:v>4.2737975003547035E-2</c:v>
                </c:pt>
                <c:pt idx="180">
                  <c:v>4.2129549998207949E-2</c:v>
                </c:pt>
                <c:pt idx="181">
                  <c:v>4.1413124999962747E-2</c:v>
                </c:pt>
                <c:pt idx="182">
                  <c:v>4.2355149998911656E-2</c:v>
                </c:pt>
                <c:pt idx="183">
                  <c:v>4.1279899996879976E-2</c:v>
                </c:pt>
                <c:pt idx="184">
                  <c:v>4.2504349999944679E-2</c:v>
                </c:pt>
                <c:pt idx="185">
                  <c:v>4.0826450000167824E-2</c:v>
                </c:pt>
                <c:pt idx="186">
                  <c:v>4.0503874995920341E-2</c:v>
                </c:pt>
                <c:pt idx="187">
                  <c:v>4.216094999719644E-2</c:v>
                </c:pt>
                <c:pt idx="188">
                  <c:v>4.0806525001244154E-2</c:v>
                </c:pt>
                <c:pt idx="189">
                  <c:v>4.3252099996607285E-2</c:v>
                </c:pt>
                <c:pt idx="190">
                  <c:v>4.1921999996702652E-2</c:v>
                </c:pt>
                <c:pt idx="191">
                  <c:v>4.235872499702964E-2</c:v>
                </c:pt>
                <c:pt idx="192">
                  <c:v>4.2604299997037742E-2</c:v>
                </c:pt>
                <c:pt idx="193">
                  <c:v>4.0931700001237914E-2</c:v>
                </c:pt>
                <c:pt idx="194">
                  <c:v>3.8754499990318436E-2</c:v>
                </c:pt>
                <c:pt idx="195">
                  <c:v>4.0444749996822793E-2</c:v>
                </c:pt>
                <c:pt idx="196">
                  <c:v>3.8951374997850507E-2</c:v>
                </c:pt>
                <c:pt idx="197">
                  <c:v>3.9563299993460532E-2</c:v>
                </c:pt>
                <c:pt idx="198">
                  <c:v>3.8754399996832944E-2</c:v>
                </c:pt>
                <c:pt idx="199">
                  <c:v>3.9355724999040831E-2</c:v>
                </c:pt>
                <c:pt idx="200">
                  <c:v>3.8328274997184053E-2</c:v>
                </c:pt>
                <c:pt idx="201">
                  <c:v>3.9873850000731181E-2</c:v>
                </c:pt>
                <c:pt idx="202">
                  <c:v>3.747204999672249E-2</c:v>
                </c:pt>
                <c:pt idx="203">
                  <c:v>3.936404999694787E-2</c:v>
                </c:pt>
                <c:pt idx="204">
                  <c:v>3.6994274996686727E-2</c:v>
                </c:pt>
                <c:pt idx="205">
                  <c:v>3.7271699999109842E-2</c:v>
                </c:pt>
                <c:pt idx="206">
                  <c:v>3.3680024993373081E-2</c:v>
                </c:pt>
                <c:pt idx="207">
                  <c:v>3.4133724999264814E-2</c:v>
                </c:pt>
                <c:pt idx="208">
                  <c:v>3.446287499536993E-2</c:v>
                </c:pt>
                <c:pt idx="209">
                  <c:v>3.1655349994252902E-2</c:v>
                </c:pt>
                <c:pt idx="210">
                  <c:v>3.7500924998312257E-2</c:v>
                </c:pt>
                <c:pt idx="211">
                  <c:v>3.1948674994055182E-2</c:v>
                </c:pt>
                <c:pt idx="212">
                  <c:v>3.2624774998112116E-2</c:v>
                </c:pt>
                <c:pt idx="213">
                  <c:v>3.3919900000910275E-2</c:v>
                </c:pt>
                <c:pt idx="214">
                  <c:v>3.2065475003037136E-2</c:v>
                </c:pt>
                <c:pt idx="215">
                  <c:v>3.1564699995215051E-2</c:v>
                </c:pt>
                <c:pt idx="216">
                  <c:v>3.2418649992905557E-2</c:v>
                </c:pt>
                <c:pt idx="217">
                  <c:v>3.2889875001274049E-2</c:v>
                </c:pt>
                <c:pt idx="218">
                  <c:v>3.1948274998285342E-2</c:v>
                </c:pt>
                <c:pt idx="219">
                  <c:v>3.204827499575913E-2</c:v>
                </c:pt>
                <c:pt idx="220">
                  <c:v>3.2407099999545608E-2</c:v>
                </c:pt>
                <c:pt idx="221">
                  <c:v>3.2080549994134344E-2</c:v>
                </c:pt>
                <c:pt idx="222">
                  <c:v>3.1926124996971339E-2</c:v>
                </c:pt>
                <c:pt idx="223">
                  <c:v>3.1856174995482434E-2</c:v>
                </c:pt>
                <c:pt idx="224">
                  <c:v>3.2356174997403286E-2</c:v>
                </c:pt>
                <c:pt idx="225">
                  <c:v>3.265527499752352E-2</c:v>
                </c:pt>
                <c:pt idx="226">
                  <c:v>3.0305899992526975E-2</c:v>
                </c:pt>
                <c:pt idx="227">
                  <c:v>3.0843949993140996E-2</c:v>
                </c:pt>
                <c:pt idx="228">
                  <c:v>3.1471824993786868E-2</c:v>
                </c:pt>
                <c:pt idx="229">
                  <c:v>3.0348699998285156E-2</c:v>
                </c:pt>
                <c:pt idx="230">
                  <c:v>3.0368699997779913E-2</c:v>
                </c:pt>
                <c:pt idx="231">
                  <c:v>3.057664999505505E-2</c:v>
                </c:pt>
                <c:pt idx="232">
                  <c:v>3.1222224999510217E-2</c:v>
                </c:pt>
                <c:pt idx="233">
                  <c:v>2.9865474993130192E-2</c:v>
                </c:pt>
                <c:pt idx="234">
                  <c:v>3.0467324999335688E-2</c:v>
                </c:pt>
                <c:pt idx="235">
                  <c:v>2.9664199995750096E-2</c:v>
                </c:pt>
                <c:pt idx="236">
                  <c:v>2.9729174995736685E-2</c:v>
                </c:pt>
                <c:pt idx="237">
                  <c:v>2.8502749992185272E-2</c:v>
                </c:pt>
                <c:pt idx="238">
                  <c:v>2.8502749992185272E-2</c:v>
                </c:pt>
                <c:pt idx="239">
                  <c:v>3.0448325000179466E-2</c:v>
                </c:pt>
                <c:pt idx="240">
                  <c:v>3.0448325000179466E-2</c:v>
                </c:pt>
                <c:pt idx="241">
                  <c:v>2.9668674993445165E-2</c:v>
                </c:pt>
                <c:pt idx="242">
                  <c:v>2.8669999999692664E-2</c:v>
                </c:pt>
                <c:pt idx="243">
                  <c:v>2.8084149991627783E-2</c:v>
                </c:pt>
                <c:pt idx="244">
                  <c:v>2.8357600000163075E-2</c:v>
                </c:pt>
                <c:pt idx="245">
                  <c:v>2.8357600000163075E-2</c:v>
                </c:pt>
                <c:pt idx="246">
                  <c:v>3.029209999658633E-2</c:v>
                </c:pt>
                <c:pt idx="247">
                  <c:v>2.8637675000936724E-2</c:v>
                </c:pt>
                <c:pt idx="248">
                  <c:v>2.8085899997677188E-2</c:v>
                </c:pt>
                <c:pt idx="249">
                  <c:v>2.8085899997677188E-2</c:v>
                </c:pt>
                <c:pt idx="250">
                  <c:v>2.8663324992521666E-2</c:v>
                </c:pt>
                <c:pt idx="251">
                  <c:v>2.7708899993740488E-2</c:v>
                </c:pt>
                <c:pt idx="252">
                  <c:v>2.7791199994680937E-2</c:v>
                </c:pt>
                <c:pt idx="253">
                  <c:v>2.8836774996307213E-2</c:v>
                </c:pt>
                <c:pt idx="254">
                  <c:v>2.7896499996131752E-2</c:v>
                </c:pt>
                <c:pt idx="255">
                  <c:v>2.7896499996131752E-2</c:v>
                </c:pt>
                <c:pt idx="257">
                  <c:v>2.6706800003012177E-2</c:v>
                </c:pt>
                <c:pt idx="258">
                  <c:v>2.5953699994715862E-2</c:v>
                </c:pt>
                <c:pt idx="259">
                  <c:v>2.6175799997872673E-2</c:v>
                </c:pt>
                <c:pt idx="260">
                  <c:v>2.7664724999340251E-2</c:v>
                </c:pt>
                <c:pt idx="261">
                  <c:v>2.7625775001069997E-2</c:v>
                </c:pt>
                <c:pt idx="262">
                  <c:v>2.6057624992972706E-2</c:v>
                </c:pt>
                <c:pt idx="263">
                  <c:v>2.4903199999243952E-2</c:v>
                </c:pt>
                <c:pt idx="264">
                  <c:v>2.5335049998830073E-2</c:v>
                </c:pt>
                <c:pt idx="266">
                  <c:v>2.3564625000290107E-2</c:v>
                </c:pt>
                <c:pt idx="267">
                  <c:v>2.4930199993832503E-2</c:v>
                </c:pt>
                <c:pt idx="268">
                  <c:v>2.5246199998946395E-2</c:v>
                </c:pt>
                <c:pt idx="269">
                  <c:v>2.4269149995234329E-2</c:v>
                </c:pt>
                <c:pt idx="270">
                  <c:v>2.3660250000830274E-2</c:v>
                </c:pt>
                <c:pt idx="271">
                  <c:v>2.309377514757216E-2</c:v>
                </c:pt>
                <c:pt idx="272">
                  <c:v>2.205110000068089E-2</c:v>
                </c:pt>
                <c:pt idx="273">
                  <c:v>2.2251100002904423E-2</c:v>
                </c:pt>
                <c:pt idx="274">
                  <c:v>2.2134249993541744E-2</c:v>
                </c:pt>
                <c:pt idx="275">
                  <c:v>2.2590000000491273E-2</c:v>
                </c:pt>
                <c:pt idx="276">
                  <c:v>2.1610299998428673E-2</c:v>
                </c:pt>
                <c:pt idx="277">
                  <c:v>2.2305849997792393E-2</c:v>
                </c:pt>
                <c:pt idx="278">
                  <c:v>2.2305849997792393E-2</c:v>
                </c:pt>
                <c:pt idx="279">
                  <c:v>2.4233249998360407E-2</c:v>
                </c:pt>
                <c:pt idx="280">
                  <c:v>2.0686274998297449E-2</c:v>
                </c:pt>
                <c:pt idx="281">
                  <c:v>2.0686274998297449E-2</c:v>
                </c:pt>
                <c:pt idx="282">
                  <c:v>2.1222299998044036E-2</c:v>
                </c:pt>
                <c:pt idx="283">
                  <c:v>2.1205924989772029E-2</c:v>
                </c:pt>
                <c:pt idx="284">
                  <c:v>2.1461675001773983E-2</c:v>
                </c:pt>
                <c:pt idx="285">
                  <c:v>2.0907250000163913E-2</c:v>
                </c:pt>
                <c:pt idx="286">
                  <c:v>2.1411749999970198E-2</c:v>
                </c:pt>
                <c:pt idx="287">
                  <c:v>2.1411749999970198E-2</c:v>
                </c:pt>
                <c:pt idx="288">
                  <c:v>2.1160149997740518E-2</c:v>
                </c:pt>
                <c:pt idx="289">
                  <c:v>2.1160149997740518E-2</c:v>
                </c:pt>
                <c:pt idx="290">
                  <c:v>2.0483299995248672E-2</c:v>
                </c:pt>
                <c:pt idx="291">
                  <c:v>2.1896549995290115E-2</c:v>
                </c:pt>
                <c:pt idx="292">
                  <c:v>1.6248549996817019E-2</c:v>
                </c:pt>
                <c:pt idx="293">
                  <c:v>1.6248549996817019E-2</c:v>
                </c:pt>
                <c:pt idx="294">
                  <c:v>2.020424999500392E-2</c:v>
                </c:pt>
                <c:pt idx="295">
                  <c:v>2.0756400001118891E-2</c:v>
                </c:pt>
                <c:pt idx="296">
                  <c:v>2.1069224996608682E-2</c:v>
                </c:pt>
                <c:pt idx="297">
                  <c:v>2.0089949997782242E-2</c:v>
                </c:pt>
                <c:pt idx="298">
                  <c:v>2.0638349997170735E-2</c:v>
                </c:pt>
                <c:pt idx="299">
                  <c:v>2.0370999998704065E-2</c:v>
                </c:pt>
                <c:pt idx="300">
                  <c:v>1.6841499993461184E-2</c:v>
                </c:pt>
                <c:pt idx="301">
                  <c:v>1.9027299997105729E-2</c:v>
                </c:pt>
                <c:pt idx="302">
                  <c:v>1.9916124998417217E-2</c:v>
                </c:pt>
                <c:pt idx="304">
                  <c:v>1.9769650003581773E-2</c:v>
                </c:pt>
                <c:pt idx="305">
                  <c:v>1.9481149996863678E-2</c:v>
                </c:pt>
                <c:pt idx="306">
                  <c:v>1.8628600002557505E-2</c:v>
                </c:pt>
                <c:pt idx="307">
                  <c:v>1.9127599996863864E-2</c:v>
                </c:pt>
                <c:pt idx="308">
                  <c:v>1.8864499994379003E-2</c:v>
                </c:pt>
                <c:pt idx="309">
                  <c:v>1.9357350000063889E-2</c:v>
                </c:pt>
                <c:pt idx="310">
                  <c:v>1.7545324997627176E-2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54F-438E-AB04-20A7DF48B52F}"/>
            </c:ext>
          </c:extLst>
        </c:ser>
        <c:ser>
          <c:idx val="4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2'!$F$21:$F$317</c:f>
              <c:numCache>
                <c:formatCode>General</c:formatCode>
                <c:ptCount val="297"/>
                <c:pt idx="0">
                  <c:v>-33203</c:v>
                </c:pt>
                <c:pt idx="1">
                  <c:v>-33203</c:v>
                </c:pt>
                <c:pt idx="2">
                  <c:v>-31674</c:v>
                </c:pt>
                <c:pt idx="3">
                  <c:v>-30651</c:v>
                </c:pt>
                <c:pt idx="4">
                  <c:v>-27797</c:v>
                </c:pt>
                <c:pt idx="5">
                  <c:v>-27763</c:v>
                </c:pt>
                <c:pt idx="6">
                  <c:v>-27030</c:v>
                </c:pt>
                <c:pt idx="7">
                  <c:v>-26902</c:v>
                </c:pt>
                <c:pt idx="8">
                  <c:v>-26829</c:v>
                </c:pt>
                <c:pt idx="9">
                  <c:v>-26816</c:v>
                </c:pt>
                <c:pt idx="10">
                  <c:v>-26808</c:v>
                </c:pt>
                <c:pt idx="11">
                  <c:v>-26792.5</c:v>
                </c:pt>
                <c:pt idx="12">
                  <c:v>-26727.5</c:v>
                </c:pt>
                <c:pt idx="13">
                  <c:v>-26691</c:v>
                </c:pt>
                <c:pt idx="14">
                  <c:v>-26689</c:v>
                </c:pt>
                <c:pt idx="15">
                  <c:v>-26683.5</c:v>
                </c:pt>
                <c:pt idx="16">
                  <c:v>-26683</c:v>
                </c:pt>
                <c:pt idx="17">
                  <c:v>-26652</c:v>
                </c:pt>
                <c:pt idx="18">
                  <c:v>-26616</c:v>
                </c:pt>
                <c:pt idx="19">
                  <c:v>-26615.5</c:v>
                </c:pt>
                <c:pt idx="20">
                  <c:v>-26597</c:v>
                </c:pt>
                <c:pt idx="21">
                  <c:v>-26587</c:v>
                </c:pt>
                <c:pt idx="22">
                  <c:v>-26511.5</c:v>
                </c:pt>
                <c:pt idx="23">
                  <c:v>-26508.5</c:v>
                </c:pt>
                <c:pt idx="24">
                  <c:v>-25908</c:v>
                </c:pt>
                <c:pt idx="25">
                  <c:v>-24948</c:v>
                </c:pt>
                <c:pt idx="26">
                  <c:v>-24896</c:v>
                </c:pt>
                <c:pt idx="27">
                  <c:v>-24654</c:v>
                </c:pt>
                <c:pt idx="28">
                  <c:v>-23910</c:v>
                </c:pt>
                <c:pt idx="29">
                  <c:v>-23673</c:v>
                </c:pt>
                <c:pt idx="30">
                  <c:v>-20811</c:v>
                </c:pt>
                <c:pt idx="31">
                  <c:v>-20187</c:v>
                </c:pt>
                <c:pt idx="32">
                  <c:v>-20187</c:v>
                </c:pt>
                <c:pt idx="33">
                  <c:v>-19809</c:v>
                </c:pt>
                <c:pt idx="34">
                  <c:v>-19809</c:v>
                </c:pt>
                <c:pt idx="35">
                  <c:v>-19120</c:v>
                </c:pt>
                <c:pt idx="36">
                  <c:v>-18956</c:v>
                </c:pt>
                <c:pt idx="37">
                  <c:v>-18883</c:v>
                </c:pt>
                <c:pt idx="38">
                  <c:v>-18742</c:v>
                </c:pt>
                <c:pt idx="39">
                  <c:v>-18116</c:v>
                </c:pt>
                <c:pt idx="40">
                  <c:v>-18116</c:v>
                </c:pt>
                <c:pt idx="41">
                  <c:v>-17959.5</c:v>
                </c:pt>
                <c:pt idx="42">
                  <c:v>-15027</c:v>
                </c:pt>
                <c:pt idx="43">
                  <c:v>-14643</c:v>
                </c:pt>
                <c:pt idx="44">
                  <c:v>-11570</c:v>
                </c:pt>
                <c:pt idx="45">
                  <c:v>-8695</c:v>
                </c:pt>
                <c:pt idx="46">
                  <c:v>-5846</c:v>
                </c:pt>
                <c:pt idx="47">
                  <c:v>-4946</c:v>
                </c:pt>
                <c:pt idx="48">
                  <c:v>-4795</c:v>
                </c:pt>
                <c:pt idx="49">
                  <c:v>-3723</c:v>
                </c:pt>
                <c:pt idx="50">
                  <c:v>-3642</c:v>
                </c:pt>
                <c:pt idx="51">
                  <c:v>-3637</c:v>
                </c:pt>
                <c:pt idx="52">
                  <c:v>-1928</c:v>
                </c:pt>
                <c:pt idx="53">
                  <c:v>-1766</c:v>
                </c:pt>
                <c:pt idx="54">
                  <c:v>-1753</c:v>
                </c:pt>
                <c:pt idx="55">
                  <c:v>-1708.5</c:v>
                </c:pt>
                <c:pt idx="56">
                  <c:v>-1683</c:v>
                </c:pt>
                <c:pt idx="57">
                  <c:v>-1233.5</c:v>
                </c:pt>
                <c:pt idx="58">
                  <c:v>-1142.5</c:v>
                </c:pt>
                <c:pt idx="59">
                  <c:v>-1108.5</c:v>
                </c:pt>
                <c:pt idx="60">
                  <c:v>-1080</c:v>
                </c:pt>
                <c:pt idx="61">
                  <c:v>-1074.5</c:v>
                </c:pt>
                <c:pt idx="62">
                  <c:v>-312.5</c:v>
                </c:pt>
                <c:pt idx="63">
                  <c:v>-304.5</c:v>
                </c:pt>
                <c:pt idx="64">
                  <c:v>-297</c:v>
                </c:pt>
                <c:pt idx="65">
                  <c:v>0</c:v>
                </c:pt>
                <c:pt idx="66">
                  <c:v>0</c:v>
                </c:pt>
                <c:pt idx="67">
                  <c:v>2.5</c:v>
                </c:pt>
                <c:pt idx="68">
                  <c:v>2.5</c:v>
                </c:pt>
                <c:pt idx="69">
                  <c:v>3</c:v>
                </c:pt>
                <c:pt idx="70">
                  <c:v>3</c:v>
                </c:pt>
                <c:pt idx="71">
                  <c:v>60</c:v>
                </c:pt>
                <c:pt idx="72">
                  <c:v>60</c:v>
                </c:pt>
                <c:pt idx="73">
                  <c:v>60.5</c:v>
                </c:pt>
                <c:pt idx="74">
                  <c:v>60.5</c:v>
                </c:pt>
                <c:pt idx="75">
                  <c:v>115</c:v>
                </c:pt>
                <c:pt idx="76">
                  <c:v>603</c:v>
                </c:pt>
                <c:pt idx="77">
                  <c:v>603</c:v>
                </c:pt>
                <c:pt idx="78">
                  <c:v>762</c:v>
                </c:pt>
                <c:pt idx="79">
                  <c:v>762</c:v>
                </c:pt>
                <c:pt idx="80">
                  <c:v>1740</c:v>
                </c:pt>
                <c:pt idx="81">
                  <c:v>1740</c:v>
                </c:pt>
                <c:pt idx="82">
                  <c:v>1769</c:v>
                </c:pt>
                <c:pt idx="83">
                  <c:v>2009</c:v>
                </c:pt>
                <c:pt idx="84">
                  <c:v>2009</c:v>
                </c:pt>
                <c:pt idx="85">
                  <c:v>2700.5</c:v>
                </c:pt>
                <c:pt idx="86">
                  <c:v>4844</c:v>
                </c:pt>
                <c:pt idx="87">
                  <c:v>4846.5</c:v>
                </c:pt>
                <c:pt idx="88">
                  <c:v>4846.5</c:v>
                </c:pt>
                <c:pt idx="89">
                  <c:v>5523</c:v>
                </c:pt>
                <c:pt idx="90">
                  <c:v>5523.5</c:v>
                </c:pt>
                <c:pt idx="91">
                  <c:v>5734</c:v>
                </c:pt>
                <c:pt idx="92">
                  <c:v>5767.5</c:v>
                </c:pt>
                <c:pt idx="93">
                  <c:v>5767.5</c:v>
                </c:pt>
                <c:pt idx="94">
                  <c:v>5770</c:v>
                </c:pt>
                <c:pt idx="95">
                  <c:v>5770</c:v>
                </c:pt>
                <c:pt idx="96">
                  <c:v>6517</c:v>
                </c:pt>
                <c:pt idx="97">
                  <c:v>6683.5</c:v>
                </c:pt>
                <c:pt idx="98">
                  <c:v>6693.5</c:v>
                </c:pt>
                <c:pt idx="99">
                  <c:v>7225</c:v>
                </c:pt>
                <c:pt idx="100">
                  <c:v>7829</c:v>
                </c:pt>
                <c:pt idx="101">
                  <c:v>8338</c:v>
                </c:pt>
                <c:pt idx="102">
                  <c:v>8579</c:v>
                </c:pt>
                <c:pt idx="103">
                  <c:v>8609</c:v>
                </c:pt>
                <c:pt idx="104">
                  <c:v>8635</c:v>
                </c:pt>
                <c:pt idx="105">
                  <c:v>8635</c:v>
                </c:pt>
                <c:pt idx="106">
                  <c:v>8635</c:v>
                </c:pt>
                <c:pt idx="107">
                  <c:v>8763</c:v>
                </c:pt>
                <c:pt idx="108">
                  <c:v>9371</c:v>
                </c:pt>
                <c:pt idx="109">
                  <c:v>9702</c:v>
                </c:pt>
                <c:pt idx="110">
                  <c:v>10181</c:v>
                </c:pt>
                <c:pt idx="111">
                  <c:v>10181</c:v>
                </c:pt>
                <c:pt idx="112">
                  <c:v>10215</c:v>
                </c:pt>
                <c:pt idx="113">
                  <c:v>10294.5</c:v>
                </c:pt>
                <c:pt idx="114">
                  <c:v>10295</c:v>
                </c:pt>
                <c:pt idx="115">
                  <c:v>10303.5</c:v>
                </c:pt>
                <c:pt idx="116">
                  <c:v>10375.5</c:v>
                </c:pt>
                <c:pt idx="117">
                  <c:v>10393.5</c:v>
                </c:pt>
                <c:pt idx="118">
                  <c:v>10400.5</c:v>
                </c:pt>
                <c:pt idx="119">
                  <c:v>10401</c:v>
                </c:pt>
                <c:pt idx="120">
                  <c:v>10478.5</c:v>
                </c:pt>
                <c:pt idx="121">
                  <c:v>10479</c:v>
                </c:pt>
                <c:pt idx="122">
                  <c:v>10509</c:v>
                </c:pt>
                <c:pt idx="123">
                  <c:v>10509</c:v>
                </c:pt>
                <c:pt idx="124">
                  <c:v>11208</c:v>
                </c:pt>
                <c:pt idx="125">
                  <c:v>11221</c:v>
                </c:pt>
                <c:pt idx="126">
                  <c:v>11260</c:v>
                </c:pt>
                <c:pt idx="127">
                  <c:v>11278</c:v>
                </c:pt>
                <c:pt idx="128">
                  <c:v>11286.5</c:v>
                </c:pt>
                <c:pt idx="129">
                  <c:v>11322.5</c:v>
                </c:pt>
                <c:pt idx="130">
                  <c:v>11323</c:v>
                </c:pt>
                <c:pt idx="131">
                  <c:v>11343.5</c:v>
                </c:pt>
                <c:pt idx="132">
                  <c:v>11343.5</c:v>
                </c:pt>
                <c:pt idx="133">
                  <c:v>11344</c:v>
                </c:pt>
                <c:pt idx="134">
                  <c:v>11344</c:v>
                </c:pt>
                <c:pt idx="135">
                  <c:v>11407</c:v>
                </c:pt>
                <c:pt idx="136">
                  <c:v>11407</c:v>
                </c:pt>
                <c:pt idx="137">
                  <c:v>11427</c:v>
                </c:pt>
                <c:pt idx="138">
                  <c:v>11533</c:v>
                </c:pt>
                <c:pt idx="139">
                  <c:v>12301</c:v>
                </c:pt>
                <c:pt idx="140">
                  <c:v>12303</c:v>
                </c:pt>
                <c:pt idx="141">
                  <c:v>12303</c:v>
                </c:pt>
                <c:pt idx="142">
                  <c:v>12376</c:v>
                </c:pt>
                <c:pt idx="143">
                  <c:v>13122</c:v>
                </c:pt>
                <c:pt idx="144">
                  <c:v>13169.5</c:v>
                </c:pt>
                <c:pt idx="145">
                  <c:v>13169.5</c:v>
                </c:pt>
                <c:pt idx="146">
                  <c:v>13258</c:v>
                </c:pt>
                <c:pt idx="147">
                  <c:v>13265</c:v>
                </c:pt>
                <c:pt idx="148">
                  <c:v>13273</c:v>
                </c:pt>
                <c:pt idx="149">
                  <c:v>13284</c:v>
                </c:pt>
                <c:pt idx="150">
                  <c:v>13305</c:v>
                </c:pt>
                <c:pt idx="151">
                  <c:v>13316</c:v>
                </c:pt>
                <c:pt idx="152">
                  <c:v>13479</c:v>
                </c:pt>
                <c:pt idx="153">
                  <c:v>13526</c:v>
                </c:pt>
                <c:pt idx="154">
                  <c:v>13612</c:v>
                </c:pt>
                <c:pt idx="155">
                  <c:v>14041</c:v>
                </c:pt>
                <c:pt idx="156">
                  <c:v>14064.5</c:v>
                </c:pt>
                <c:pt idx="157">
                  <c:v>14090.5</c:v>
                </c:pt>
                <c:pt idx="158">
                  <c:v>14090.5</c:v>
                </c:pt>
                <c:pt idx="159">
                  <c:v>14093</c:v>
                </c:pt>
                <c:pt idx="160">
                  <c:v>14128</c:v>
                </c:pt>
                <c:pt idx="161">
                  <c:v>14130</c:v>
                </c:pt>
                <c:pt idx="162">
                  <c:v>14142</c:v>
                </c:pt>
                <c:pt idx="163">
                  <c:v>14212</c:v>
                </c:pt>
                <c:pt idx="164">
                  <c:v>14212.5</c:v>
                </c:pt>
                <c:pt idx="165">
                  <c:v>14231</c:v>
                </c:pt>
                <c:pt idx="166">
                  <c:v>14322</c:v>
                </c:pt>
                <c:pt idx="167">
                  <c:v>14327.5</c:v>
                </c:pt>
                <c:pt idx="168">
                  <c:v>14331.5</c:v>
                </c:pt>
                <c:pt idx="169">
                  <c:v>14368</c:v>
                </c:pt>
                <c:pt idx="170">
                  <c:v>14390</c:v>
                </c:pt>
                <c:pt idx="171">
                  <c:v>14427.5</c:v>
                </c:pt>
                <c:pt idx="172">
                  <c:v>14428</c:v>
                </c:pt>
                <c:pt idx="173">
                  <c:v>14433</c:v>
                </c:pt>
                <c:pt idx="174">
                  <c:v>14435.5</c:v>
                </c:pt>
                <c:pt idx="175">
                  <c:v>14437.5</c:v>
                </c:pt>
                <c:pt idx="176">
                  <c:v>14539</c:v>
                </c:pt>
                <c:pt idx="177">
                  <c:v>14568.5</c:v>
                </c:pt>
                <c:pt idx="178">
                  <c:v>15100</c:v>
                </c:pt>
                <c:pt idx="179">
                  <c:v>15176.5</c:v>
                </c:pt>
                <c:pt idx="180">
                  <c:v>15217</c:v>
                </c:pt>
                <c:pt idx="181">
                  <c:v>15337.5</c:v>
                </c:pt>
                <c:pt idx="182">
                  <c:v>15361</c:v>
                </c:pt>
                <c:pt idx="183">
                  <c:v>15426</c:v>
                </c:pt>
                <c:pt idx="184">
                  <c:v>16169</c:v>
                </c:pt>
                <c:pt idx="185">
                  <c:v>16223</c:v>
                </c:pt>
                <c:pt idx="186">
                  <c:v>16242.5</c:v>
                </c:pt>
                <c:pt idx="187">
                  <c:v>16253</c:v>
                </c:pt>
                <c:pt idx="188">
                  <c:v>16253.5</c:v>
                </c:pt>
                <c:pt idx="189">
                  <c:v>16254</c:v>
                </c:pt>
                <c:pt idx="190">
                  <c:v>16280</c:v>
                </c:pt>
                <c:pt idx="191">
                  <c:v>16281.5</c:v>
                </c:pt>
                <c:pt idx="192">
                  <c:v>16282</c:v>
                </c:pt>
                <c:pt idx="193">
                  <c:v>16358</c:v>
                </c:pt>
                <c:pt idx="194">
                  <c:v>16830</c:v>
                </c:pt>
                <c:pt idx="195">
                  <c:v>16865</c:v>
                </c:pt>
                <c:pt idx="196">
                  <c:v>16892.5</c:v>
                </c:pt>
                <c:pt idx="197">
                  <c:v>16942</c:v>
                </c:pt>
                <c:pt idx="198">
                  <c:v>17056</c:v>
                </c:pt>
                <c:pt idx="199">
                  <c:v>17061.5</c:v>
                </c:pt>
                <c:pt idx="200">
                  <c:v>17098.5</c:v>
                </c:pt>
                <c:pt idx="201">
                  <c:v>17099</c:v>
                </c:pt>
                <c:pt idx="202">
                  <c:v>17167</c:v>
                </c:pt>
                <c:pt idx="203">
                  <c:v>17247</c:v>
                </c:pt>
                <c:pt idx="204">
                  <c:v>17938.5</c:v>
                </c:pt>
                <c:pt idx="205">
                  <c:v>17958</c:v>
                </c:pt>
                <c:pt idx="206">
                  <c:v>18143.5</c:v>
                </c:pt>
                <c:pt idx="207">
                  <c:v>18781.5</c:v>
                </c:pt>
                <c:pt idx="208">
                  <c:v>18902.5</c:v>
                </c:pt>
                <c:pt idx="209">
                  <c:v>18909</c:v>
                </c:pt>
                <c:pt idx="210">
                  <c:v>18909.5</c:v>
                </c:pt>
                <c:pt idx="211">
                  <c:v>18994.5</c:v>
                </c:pt>
                <c:pt idx="212">
                  <c:v>19008.5</c:v>
                </c:pt>
                <c:pt idx="213">
                  <c:v>19026</c:v>
                </c:pt>
                <c:pt idx="214">
                  <c:v>19026.5</c:v>
                </c:pt>
                <c:pt idx="215">
                  <c:v>19778</c:v>
                </c:pt>
                <c:pt idx="216">
                  <c:v>19851</c:v>
                </c:pt>
                <c:pt idx="217">
                  <c:v>19882.5</c:v>
                </c:pt>
                <c:pt idx="218">
                  <c:v>19898.5</c:v>
                </c:pt>
                <c:pt idx="219">
                  <c:v>19898.5</c:v>
                </c:pt>
                <c:pt idx="220">
                  <c:v>19954</c:v>
                </c:pt>
                <c:pt idx="221">
                  <c:v>19957</c:v>
                </c:pt>
                <c:pt idx="222">
                  <c:v>19957.5</c:v>
                </c:pt>
                <c:pt idx="223">
                  <c:v>20044.5</c:v>
                </c:pt>
                <c:pt idx="224">
                  <c:v>20044.5</c:v>
                </c:pt>
                <c:pt idx="225">
                  <c:v>20078.5</c:v>
                </c:pt>
                <c:pt idx="226">
                  <c:v>20666</c:v>
                </c:pt>
                <c:pt idx="227">
                  <c:v>20673</c:v>
                </c:pt>
                <c:pt idx="228">
                  <c:v>20675.5</c:v>
                </c:pt>
                <c:pt idx="229">
                  <c:v>20738</c:v>
                </c:pt>
                <c:pt idx="230">
                  <c:v>20738</c:v>
                </c:pt>
                <c:pt idx="231">
                  <c:v>20771</c:v>
                </c:pt>
                <c:pt idx="232">
                  <c:v>20771.5</c:v>
                </c:pt>
                <c:pt idx="233">
                  <c:v>20826.5</c:v>
                </c:pt>
                <c:pt idx="234">
                  <c:v>20845.5</c:v>
                </c:pt>
                <c:pt idx="235">
                  <c:v>20908</c:v>
                </c:pt>
                <c:pt idx="236">
                  <c:v>21064.5</c:v>
                </c:pt>
                <c:pt idx="237">
                  <c:v>21785</c:v>
                </c:pt>
                <c:pt idx="238">
                  <c:v>21785</c:v>
                </c:pt>
                <c:pt idx="239">
                  <c:v>21785.5</c:v>
                </c:pt>
                <c:pt idx="240">
                  <c:v>21785.5</c:v>
                </c:pt>
                <c:pt idx="241">
                  <c:v>21794.5</c:v>
                </c:pt>
                <c:pt idx="242">
                  <c:v>21800</c:v>
                </c:pt>
                <c:pt idx="243">
                  <c:v>21821</c:v>
                </c:pt>
                <c:pt idx="244">
                  <c:v>21824</c:v>
                </c:pt>
                <c:pt idx="245">
                  <c:v>21824</c:v>
                </c:pt>
                <c:pt idx="246">
                  <c:v>21854</c:v>
                </c:pt>
                <c:pt idx="247">
                  <c:v>21854.5</c:v>
                </c:pt>
                <c:pt idx="248">
                  <c:v>21866</c:v>
                </c:pt>
                <c:pt idx="249">
                  <c:v>21866</c:v>
                </c:pt>
                <c:pt idx="250">
                  <c:v>21885.5</c:v>
                </c:pt>
                <c:pt idx="251">
                  <c:v>21886</c:v>
                </c:pt>
                <c:pt idx="252">
                  <c:v>21888</c:v>
                </c:pt>
                <c:pt idx="253">
                  <c:v>21888.5</c:v>
                </c:pt>
                <c:pt idx="254">
                  <c:v>21910</c:v>
                </c:pt>
                <c:pt idx="255">
                  <c:v>21910</c:v>
                </c:pt>
                <c:pt idx="256">
                  <c:v>22601</c:v>
                </c:pt>
                <c:pt idx="257">
                  <c:v>22632</c:v>
                </c:pt>
                <c:pt idx="258">
                  <c:v>22638</c:v>
                </c:pt>
                <c:pt idx="259">
                  <c:v>22692</c:v>
                </c:pt>
                <c:pt idx="260">
                  <c:v>22721.5</c:v>
                </c:pt>
                <c:pt idx="261">
                  <c:v>22748.5</c:v>
                </c:pt>
                <c:pt idx="262">
                  <c:v>22767.5</c:v>
                </c:pt>
                <c:pt idx="263">
                  <c:v>22768</c:v>
                </c:pt>
                <c:pt idx="264">
                  <c:v>22787</c:v>
                </c:pt>
                <c:pt idx="265">
                  <c:v>22869</c:v>
                </c:pt>
                <c:pt idx="266">
                  <c:v>23547.5</c:v>
                </c:pt>
                <c:pt idx="267">
                  <c:v>23548</c:v>
                </c:pt>
                <c:pt idx="268">
                  <c:v>23588</c:v>
                </c:pt>
                <c:pt idx="269">
                  <c:v>23721</c:v>
                </c:pt>
                <c:pt idx="270">
                  <c:v>23835</c:v>
                </c:pt>
                <c:pt idx="271">
                  <c:v>23868.5</c:v>
                </c:pt>
                <c:pt idx="272">
                  <c:v>24514</c:v>
                </c:pt>
                <c:pt idx="273">
                  <c:v>24514</c:v>
                </c:pt>
                <c:pt idx="274">
                  <c:v>24595</c:v>
                </c:pt>
                <c:pt idx="275">
                  <c:v>24600</c:v>
                </c:pt>
                <c:pt idx="276">
                  <c:v>24722</c:v>
                </c:pt>
                <c:pt idx="277">
                  <c:v>24779</c:v>
                </c:pt>
                <c:pt idx="278">
                  <c:v>24779</c:v>
                </c:pt>
                <c:pt idx="279">
                  <c:v>24855</c:v>
                </c:pt>
                <c:pt idx="280">
                  <c:v>25418.5</c:v>
                </c:pt>
                <c:pt idx="281">
                  <c:v>25418.5</c:v>
                </c:pt>
                <c:pt idx="282">
                  <c:v>25602</c:v>
                </c:pt>
                <c:pt idx="283">
                  <c:v>25609.5</c:v>
                </c:pt>
                <c:pt idx="284">
                  <c:v>25614.5</c:v>
                </c:pt>
                <c:pt idx="285">
                  <c:v>25615</c:v>
                </c:pt>
                <c:pt idx="286">
                  <c:v>25645</c:v>
                </c:pt>
                <c:pt idx="287">
                  <c:v>25645</c:v>
                </c:pt>
                <c:pt idx="288">
                  <c:v>25661</c:v>
                </c:pt>
                <c:pt idx="289">
                  <c:v>25661</c:v>
                </c:pt>
                <c:pt idx="290">
                  <c:v>25742</c:v>
                </c:pt>
                <c:pt idx="291">
                  <c:v>25797</c:v>
                </c:pt>
                <c:pt idx="292">
                  <c:v>25877</c:v>
                </c:pt>
                <c:pt idx="293">
                  <c:v>25877</c:v>
                </c:pt>
                <c:pt idx="294">
                  <c:v>26395</c:v>
                </c:pt>
                <c:pt idx="295">
                  <c:v>26536</c:v>
                </c:pt>
                <c:pt idx="296">
                  <c:v>26551.5</c:v>
                </c:pt>
              </c:numCache>
            </c:numRef>
          </c:xVal>
          <c:yVal>
            <c:numRef>
              <c:f>'Active 2'!$L$21:$L$317</c:f>
              <c:numCache>
                <c:formatCode>General</c:formatCode>
                <c:ptCount val="29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54F-438E-AB04-20A7DF48B52F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2'!$F$21:$F$317</c:f>
              <c:numCache>
                <c:formatCode>General</c:formatCode>
                <c:ptCount val="297"/>
                <c:pt idx="0">
                  <c:v>-33203</c:v>
                </c:pt>
                <c:pt idx="1">
                  <c:v>-33203</c:v>
                </c:pt>
                <c:pt idx="2">
                  <c:v>-31674</c:v>
                </c:pt>
                <c:pt idx="3">
                  <c:v>-30651</c:v>
                </c:pt>
                <c:pt idx="4">
                  <c:v>-27797</c:v>
                </c:pt>
                <c:pt idx="5">
                  <c:v>-27763</c:v>
                </c:pt>
                <c:pt idx="6">
                  <c:v>-27030</c:v>
                </c:pt>
                <c:pt idx="7">
                  <c:v>-26902</c:v>
                </c:pt>
                <c:pt idx="8">
                  <c:v>-26829</c:v>
                </c:pt>
                <c:pt idx="9">
                  <c:v>-26816</c:v>
                </c:pt>
                <c:pt idx="10">
                  <c:v>-26808</c:v>
                </c:pt>
                <c:pt idx="11">
                  <c:v>-26792.5</c:v>
                </c:pt>
                <c:pt idx="12">
                  <c:v>-26727.5</c:v>
                </c:pt>
                <c:pt idx="13">
                  <c:v>-26691</c:v>
                </c:pt>
                <c:pt idx="14">
                  <c:v>-26689</c:v>
                </c:pt>
                <c:pt idx="15">
                  <c:v>-26683.5</c:v>
                </c:pt>
                <c:pt idx="16">
                  <c:v>-26683</c:v>
                </c:pt>
                <c:pt idx="17">
                  <c:v>-26652</c:v>
                </c:pt>
                <c:pt idx="18">
                  <c:v>-26616</c:v>
                </c:pt>
                <c:pt idx="19">
                  <c:v>-26615.5</c:v>
                </c:pt>
                <c:pt idx="20">
                  <c:v>-26597</c:v>
                </c:pt>
                <c:pt idx="21">
                  <c:v>-26587</c:v>
                </c:pt>
                <c:pt idx="22">
                  <c:v>-26511.5</c:v>
                </c:pt>
                <c:pt idx="23">
                  <c:v>-26508.5</c:v>
                </c:pt>
                <c:pt idx="24">
                  <c:v>-25908</c:v>
                </c:pt>
                <c:pt idx="25">
                  <c:v>-24948</c:v>
                </c:pt>
                <c:pt idx="26">
                  <c:v>-24896</c:v>
                </c:pt>
                <c:pt idx="27">
                  <c:v>-24654</c:v>
                </c:pt>
                <c:pt idx="28">
                  <c:v>-23910</c:v>
                </c:pt>
                <c:pt idx="29">
                  <c:v>-23673</c:v>
                </c:pt>
                <c:pt idx="30">
                  <c:v>-20811</c:v>
                </c:pt>
                <c:pt idx="31">
                  <c:v>-20187</c:v>
                </c:pt>
                <c:pt idx="32">
                  <c:v>-20187</c:v>
                </c:pt>
                <c:pt idx="33">
                  <c:v>-19809</c:v>
                </c:pt>
                <c:pt idx="34">
                  <c:v>-19809</c:v>
                </c:pt>
                <c:pt idx="35">
                  <c:v>-19120</c:v>
                </c:pt>
                <c:pt idx="36">
                  <c:v>-18956</c:v>
                </c:pt>
                <c:pt idx="37">
                  <c:v>-18883</c:v>
                </c:pt>
                <c:pt idx="38">
                  <c:v>-18742</c:v>
                </c:pt>
                <c:pt idx="39">
                  <c:v>-18116</c:v>
                </c:pt>
                <c:pt idx="40">
                  <c:v>-18116</c:v>
                </c:pt>
                <c:pt idx="41">
                  <c:v>-17959.5</c:v>
                </c:pt>
                <c:pt idx="42">
                  <c:v>-15027</c:v>
                </c:pt>
                <c:pt idx="43">
                  <c:v>-14643</c:v>
                </c:pt>
                <c:pt idx="44">
                  <c:v>-11570</c:v>
                </c:pt>
                <c:pt idx="45">
                  <c:v>-8695</c:v>
                </c:pt>
                <c:pt idx="46">
                  <c:v>-5846</c:v>
                </c:pt>
                <c:pt idx="47">
                  <c:v>-4946</c:v>
                </c:pt>
                <c:pt idx="48">
                  <c:v>-4795</c:v>
                </c:pt>
                <c:pt idx="49">
                  <c:v>-3723</c:v>
                </c:pt>
                <c:pt idx="50">
                  <c:v>-3642</c:v>
                </c:pt>
                <c:pt idx="51">
                  <c:v>-3637</c:v>
                </c:pt>
                <c:pt idx="52">
                  <c:v>-1928</c:v>
                </c:pt>
                <c:pt idx="53">
                  <c:v>-1766</c:v>
                </c:pt>
                <c:pt idx="54">
                  <c:v>-1753</c:v>
                </c:pt>
                <c:pt idx="55">
                  <c:v>-1708.5</c:v>
                </c:pt>
                <c:pt idx="56">
                  <c:v>-1683</c:v>
                </c:pt>
                <c:pt idx="57">
                  <c:v>-1233.5</c:v>
                </c:pt>
                <c:pt idx="58">
                  <c:v>-1142.5</c:v>
                </c:pt>
                <c:pt idx="59">
                  <c:v>-1108.5</c:v>
                </c:pt>
                <c:pt idx="60">
                  <c:v>-1080</c:v>
                </c:pt>
                <c:pt idx="61">
                  <c:v>-1074.5</c:v>
                </c:pt>
                <c:pt idx="62">
                  <c:v>-312.5</c:v>
                </c:pt>
                <c:pt idx="63">
                  <c:v>-304.5</c:v>
                </c:pt>
                <c:pt idx="64">
                  <c:v>-297</c:v>
                </c:pt>
                <c:pt idx="65">
                  <c:v>0</c:v>
                </c:pt>
                <c:pt idx="66">
                  <c:v>0</c:v>
                </c:pt>
                <c:pt idx="67">
                  <c:v>2.5</c:v>
                </c:pt>
                <c:pt idx="68">
                  <c:v>2.5</c:v>
                </c:pt>
                <c:pt idx="69">
                  <c:v>3</c:v>
                </c:pt>
                <c:pt idx="70">
                  <c:v>3</c:v>
                </c:pt>
                <c:pt idx="71">
                  <c:v>60</c:v>
                </c:pt>
                <c:pt idx="72">
                  <c:v>60</c:v>
                </c:pt>
                <c:pt idx="73">
                  <c:v>60.5</c:v>
                </c:pt>
                <c:pt idx="74">
                  <c:v>60.5</c:v>
                </c:pt>
                <c:pt idx="75">
                  <c:v>115</c:v>
                </c:pt>
                <c:pt idx="76">
                  <c:v>603</c:v>
                </c:pt>
                <c:pt idx="77">
                  <c:v>603</c:v>
                </c:pt>
                <c:pt idx="78">
                  <c:v>762</c:v>
                </c:pt>
                <c:pt idx="79">
                  <c:v>762</c:v>
                </c:pt>
                <c:pt idx="80">
                  <c:v>1740</c:v>
                </c:pt>
                <c:pt idx="81">
                  <c:v>1740</c:v>
                </c:pt>
                <c:pt idx="82">
                  <c:v>1769</c:v>
                </c:pt>
                <c:pt idx="83">
                  <c:v>2009</c:v>
                </c:pt>
                <c:pt idx="84">
                  <c:v>2009</c:v>
                </c:pt>
                <c:pt idx="85">
                  <c:v>2700.5</c:v>
                </c:pt>
                <c:pt idx="86">
                  <c:v>4844</c:v>
                </c:pt>
                <c:pt idx="87">
                  <c:v>4846.5</c:v>
                </c:pt>
                <c:pt idx="88">
                  <c:v>4846.5</c:v>
                </c:pt>
                <c:pt idx="89">
                  <c:v>5523</c:v>
                </c:pt>
                <c:pt idx="90">
                  <c:v>5523.5</c:v>
                </c:pt>
                <c:pt idx="91">
                  <c:v>5734</c:v>
                </c:pt>
                <c:pt idx="92">
                  <c:v>5767.5</c:v>
                </c:pt>
                <c:pt idx="93">
                  <c:v>5767.5</c:v>
                </c:pt>
                <c:pt idx="94">
                  <c:v>5770</c:v>
                </c:pt>
                <c:pt idx="95">
                  <c:v>5770</c:v>
                </c:pt>
                <c:pt idx="96">
                  <c:v>6517</c:v>
                </c:pt>
                <c:pt idx="97">
                  <c:v>6683.5</c:v>
                </c:pt>
                <c:pt idx="98">
                  <c:v>6693.5</c:v>
                </c:pt>
                <c:pt idx="99">
                  <c:v>7225</c:v>
                </c:pt>
                <c:pt idx="100">
                  <c:v>7829</c:v>
                </c:pt>
                <c:pt idx="101">
                  <c:v>8338</c:v>
                </c:pt>
                <c:pt idx="102">
                  <c:v>8579</c:v>
                </c:pt>
                <c:pt idx="103">
                  <c:v>8609</c:v>
                </c:pt>
                <c:pt idx="104">
                  <c:v>8635</c:v>
                </c:pt>
                <c:pt idx="105">
                  <c:v>8635</c:v>
                </c:pt>
                <c:pt idx="106">
                  <c:v>8635</c:v>
                </c:pt>
                <c:pt idx="107">
                  <c:v>8763</c:v>
                </c:pt>
                <c:pt idx="108">
                  <c:v>9371</c:v>
                </c:pt>
                <c:pt idx="109">
                  <c:v>9702</c:v>
                </c:pt>
                <c:pt idx="110">
                  <c:v>10181</c:v>
                </c:pt>
                <c:pt idx="111">
                  <c:v>10181</c:v>
                </c:pt>
                <c:pt idx="112">
                  <c:v>10215</c:v>
                </c:pt>
                <c:pt idx="113">
                  <c:v>10294.5</c:v>
                </c:pt>
                <c:pt idx="114">
                  <c:v>10295</c:v>
                </c:pt>
                <c:pt idx="115">
                  <c:v>10303.5</c:v>
                </c:pt>
                <c:pt idx="116">
                  <c:v>10375.5</c:v>
                </c:pt>
                <c:pt idx="117">
                  <c:v>10393.5</c:v>
                </c:pt>
                <c:pt idx="118">
                  <c:v>10400.5</c:v>
                </c:pt>
                <c:pt idx="119">
                  <c:v>10401</c:v>
                </c:pt>
                <c:pt idx="120">
                  <c:v>10478.5</c:v>
                </c:pt>
                <c:pt idx="121">
                  <c:v>10479</c:v>
                </c:pt>
                <c:pt idx="122">
                  <c:v>10509</c:v>
                </c:pt>
                <c:pt idx="123">
                  <c:v>10509</c:v>
                </c:pt>
                <c:pt idx="124">
                  <c:v>11208</c:v>
                </c:pt>
                <c:pt idx="125">
                  <c:v>11221</c:v>
                </c:pt>
                <c:pt idx="126">
                  <c:v>11260</c:v>
                </c:pt>
                <c:pt idx="127">
                  <c:v>11278</c:v>
                </c:pt>
                <c:pt idx="128">
                  <c:v>11286.5</c:v>
                </c:pt>
                <c:pt idx="129">
                  <c:v>11322.5</c:v>
                </c:pt>
                <c:pt idx="130">
                  <c:v>11323</c:v>
                </c:pt>
                <c:pt idx="131">
                  <c:v>11343.5</c:v>
                </c:pt>
                <c:pt idx="132">
                  <c:v>11343.5</c:v>
                </c:pt>
                <c:pt idx="133">
                  <c:v>11344</c:v>
                </c:pt>
                <c:pt idx="134">
                  <c:v>11344</c:v>
                </c:pt>
                <c:pt idx="135">
                  <c:v>11407</c:v>
                </c:pt>
                <c:pt idx="136">
                  <c:v>11407</c:v>
                </c:pt>
                <c:pt idx="137">
                  <c:v>11427</c:v>
                </c:pt>
                <c:pt idx="138">
                  <c:v>11533</c:v>
                </c:pt>
                <c:pt idx="139">
                  <c:v>12301</c:v>
                </c:pt>
                <c:pt idx="140">
                  <c:v>12303</c:v>
                </c:pt>
                <c:pt idx="141">
                  <c:v>12303</c:v>
                </c:pt>
                <c:pt idx="142">
                  <c:v>12376</c:v>
                </c:pt>
                <c:pt idx="143">
                  <c:v>13122</c:v>
                </c:pt>
                <c:pt idx="144">
                  <c:v>13169.5</c:v>
                </c:pt>
                <c:pt idx="145">
                  <c:v>13169.5</c:v>
                </c:pt>
                <c:pt idx="146">
                  <c:v>13258</c:v>
                </c:pt>
                <c:pt idx="147">
                  <c:v>13265</c:v>
                </c:pt>
                <c:pt idx="148">
                  <c:v>13273</c:v>
                </c:pt>
                <c:pt idx="149">
                  <c:v>13284</c:v>
                </c:pt>
                <c:pt idx="150">
                  <c:v>13305</c:v>
                </c:pt>
                <c:pt idx="151">
                  <c:v>13316</c:v>
                </c:pt>
                <c:pt idx="152">
                  <c:v>13479</c:v>
                </c:pt>
                <c:pt idx="153">
                  <c:v>13526</c:v>
                </c:pt>
                <c:pt idx="154">
                  <c:v>13612</c:v>
                </c:pt>
                <c:pt idx="155">
                  <c:v>14041</c:v>
                </c:pt>
                <c:pt idx="156">
                  <c:v>14064.5</c:v>
                </c:pt>
                <c:pt idx="157">
                  <c:v>14090.5</c:v>
                </c:pt>
                <c:pt idx="158">
                  <c:v>14090.5</c:v>
                </c:pt>
                <c:pt idx="159">
                  <c:v>14093</c:v>
                </c:pt>
                <c:pt idx="160">
                  <c:v>14128</c:v>
                </c:pt>
                <c:pt idx="161">
                  <c:v>14130</c:v>
                </c:pt>
                <c:pt idx="162">
                  <c:v>14142</c:v>
                </c:pt>
                <c:pt idx="163">
                  <c:v>14212</c:v>
                </c:pt>
                <c:pt idx="164">
                  <c:v>14212.5</c:v>
                </c:pt>
                <c:pt idx="165">
                  <c:v>14231</c:v>
                </c:pt>
                <c:pt idx="166">
                  <c:v>14322</c:v>
                </c:pt>
                <c:pt idx="167">
                  <c:v>14327.5</c:v>
                </c:pt>
                <c:pt idx="168">
                  <c:v>14331.5</c:v>
                </c:pt>
                <c:pt idx="169">
                  <c:v>14368</c:v>
                </c:pt>
                <c:pt idx="170">
                  <c:v>14390</c:v>
                </c:pt>
                <c:pt idx="171">
                  <c:v>14427.5</c:v>
                </c:pt>
                <c:pt idx="172">
                  <c:v>14428</c:v>
                </c:pt>
                <c:pt idx="173">
                  <c:v>14433</c:v>
                </c:pt>
                <c:pt idx="174">
                  <c:v>14435.5</c:v>
                </c:pt>
                <c:pt idx="175">
                  <c:v>14437.5</c:v>
                </c:pt>
                <c:pt idx="176">
                  <c:v>14539</c:v>
                </c:pt>
                <c:pt idx="177">
                  <c:v>14568.5</c:v>
                </c:pt>
                <c:pt idx="178">
                  <c:v>15100</c:v>
                </c:pt>
                <c:pt idx="179">
                  <c:v>15176.5</c:v>
                </c:pt>
                <c:pt idx="180">
                  <c:v>15217</c:v>
                </c:pt>
                <c:pt idx="181">
                  <c:v>15337.5</c:v>
                </c:pt>
                <c:pt idx="182">
                  <c:v>15361</c:v>
                </c:pt>
                <c:pt idx="183">
                  <c:v>15426</c:v>
                </c:pt>
                <c:pt idx="184">
                  <c:v>16169</c:v>
                </c:pt>
                <c:pt idx="185">
                  <c:v>16223</c:v>
                </c:pt>
                <c:pt idx="186">
                  <c:v>16242.5</c:v>
                </c:pt>
                <c:pt idx="187">
                  <c:v>16253</c:v>
                </c:pt>
                <c:pt idx="188">
                  <c:v>16253.5</c:v>
                </c:pt>
                <c:pt idx="189">
                  <c:v>16254</c:v>
                </c:pt>
                <c:pt idx="190">
                  <c:v>16280</c:v>
                </c:pt>
                <c:pt idx="191">
                  <c:v>16281.5</c:v>
                </c:pt>
                <c:pt idx="192">
                  <c:v>16282</c:v>
                </c:pt>
                <c:pt idx="193">
                  <c:v>16358</c:v>
                </c:pt>
                <c:pt idx="194">
                  <c:v>16830</c:v>
                </c:pt>
                <c:pt idx="195">
                  <c:v>16865</c:v>
                </c:pt>
                <c:pt idx="196">
                  <c:v>16892.5</c:v>
                </c:pt>
                <c:pt idx="197">
                  <c:v>16942</c:v>
                </c:pt>
                <c:pt idx="198">
                  <c:v>17056</c:v>
                </c:pt>
                <c:pt idx="199">
                  <c:v>17061.5</c:v>
                </c:pt>
                <c:pt idx="200">
                  <c:v>17098.5</c:v>
                </c:pt>
                <c:pt idx="201">
                  <c:v>17099</c:v>
                </c:pt>
                <c:pt idx="202">
                  <c:v>17167</c:v>
                </c:pt>
                <c:pt idx="203">
                  <c:v>17247</c:v>
                </c:pt>
                <c:pt idx="204">
                  <c:v>17938.5</c:v>
                </c:pt>
                <c:pt idx="205">
                  <c:v>17958</c:v>
                </c:pt>
                <c:pt idx="206">
                  <c:v>18143.5</c:v>
                </c:pt>
                <c:pt idx="207">
                  <c:v>18781.5</c:v>
                </c:pt>
                <c:pt idx="208">
                  <c:v>18902.5</c:v>
                </c:pt>
                <c:pt idx="209">
                  <c:v>18909</c:v>
                </c:pt>
                <c:pt idx="210">
                  <c:v>18909.5</c:v>
                </c:pt>
                <c:pt idx="211">
                  <c:v>18994.5</c:v>
                </c:pt>
                <c:pt idx="212">
                  <c:v>19008.5</c:v>
                </c:pt>
                <c:pt idx="213">
                  <c:v>19026</c:v>
                </c:pt>
                <c:pt idx="214">
                  <c:v>19026.5</c:v>
                </c:pt>
                <c:pt idx="215">
                  <c:v>19778</c:v>
                </c:pt>
                <c:pt idx="216">
                  <c:v>19851</c:v>
                </c:pt>
                <c:pt idx="217">
                  <c:v>19882.5</c:v>
                </c:pt>
                <c:pt idx="218">
                  <c:v>19898.5</c:v>
                </c:pt>
                <c:pt idx="219">
                  <c:v>19898.5</c:v>
                </c:pt>
                <c:pt idx="220">
                  <c:v>19954</c:v>
                </c:pt>
                <c:pt idx="221">
                  <c:v>19957</c:v>
                </c:pt>
                <c:pt idx="222">
                  <c:v>19957.5</c:v>
                </c:pt>
                <c:pt idx="223">
                  <c:v>20044.5</c:v>
                </c:pt>
                <c:pt idx="224">
                  <c:v>20044.5</c:v>
                </c:pt>
                <c:pt idx="225">
                  <c:v>20078.5</c:v>
                </c:pt>
                <c:pt idx="226">
                  <c:v>20666</c:v>
                </c:pt>
                <c:pt idx="227">
                  <c:v>20673</c:v>
                </c:pt>
                <c:pt idx="228">
                  <c:v>20675.5</c:v>
                </c:pt>
                <c:pt idx="229">
                  <c:v>20738</c:v>
                </c:pt>
                <c:pt idx="230">
                  <c:v>20738</c:v>
                </c:pt>
                <c:pt idx="231">
                  <c:v>20771</c:v>
                </c:pt>
                <c:pt idx="232">
                  <c:v>20771.5</c:v>
                </c:pt>
                <c:pt idx="233">
                  <c:v>20826.5</c:v>
                </c:pt>
                <c:pt idx="234">
                  <c:v>20845.5</c:v>
                </c:pt>
                <c:pt idx="235">
                  <c:v>20908</c:v>
                </c:pt>
                <c:pt idx="236">
                  <c:v>21064.5</c:v>
                </c:pt>
                <c:pt idx="237">
                  <c:v>21785</c:v>
                </c:pt>
                <c:pt idx="238">
                  <c:v>21785</c:v>
                </c:pt>
                <c:pt idx="239">
                  <c:v>21785.5</c:v>
                </c:pt>
                <c:pt idx="240">
                  <c:v>21785.5</c:v>
                </c:pt>
                <c:pt idx="241">
                  <c:v>21794.5</c:v>
                </c:pt>
                <c:pt idx="242">
                  <c:v>21800</c:v>
                </c:pt>
                <c:pt idx="243">
                  <c:v>21821</c:v>
                </c:pt>
                <c:pt idx="244">
                  <c:v>21824</c:v>
                </c:pt>
                <c:pt idx="245">
                  <c:v>21824</c:v>
                </c:pt>
                <c:pt idx="246">
                  <c:v>21854</c:v>
                </c:pt>
                <c:pt idx="247">
                  <c:v>21854.5</c:v>
                </c:pt>
                <c:pt idx="248">
                  <c:v>21866</c:v>
                </c:pt>
                <c:pt idx="249">
                  <c:v>21866</c:v>
                </c:pt>
                <c:pt idx="250">
                  <c:v>21885.5</c:v>
                </c:pt>
                <c:pt idx="251">
                  <c:v>21886</c:v>
                </c:pt>
                <c:pt idx="252">
                  <c:v>21888</c:v>
                </c:pt>
                <c:pt idx="253">
                  <c:v>21888.5</c:v>
                </c:pt>
                <c:pt idx="254">
                  <c:v>21910</c:v>
                </c:pt>
                <c:pt idx="255">
                  <c:v>21910</c:v>
                </c:pt>
                <c:pt idx="256">
                  <c:v>22601</c:v>
                </c:pt>
                <c:pt idx="257">
                  <c:v>22632</c:v>
                </c:pt>
                <c:pt idx="258">
                  <c:v>22638</c:v>
                </c:pt>
                <c:pt idx="259">
                  <c:v>22692</c:v>
                </c:pt>
                <c:pt idx="260">
                  <c:v>22721.5</c:v>
                </c:pt>
                <c:pt idx="261">
                  <c:v>22748.5</c:v>
                </c:pt>
                <c:pt idx="262">
                  <c:v>22767.5</c:v>
                </c:pt>
                <c:pt idx="263">
                  <c:v>22768</c:v>
                </c:pt>
                <c:pt idx="264">
                  <c:v>22787</c:v>
                </c:pt>
                <c:pt idx="265">
                  <c:v>22869</c:v>
                </c:pt>
                <c:pt idx="266">
                  <c:v>23547.5</c:v>
                </c:pt>
                <c:pt idx="267">
                  <c:v>23548</c:v>
                </c:pt>
                <c:pt idx="268">
                  <c:v>23588</c:v>
                </c:pt>
                <c:pt idx="269">
                  <c:v>23721</c:v>
                </c:pt>
                <c:pt idx="270">
                  <c:v>23835</c:v>
                </c:pt>
                <c:pt idx="271">
                  <c:v>23868.5</c:v>
                </c:pt>
                <c:pt idx="272">
                  <c:v>24514</c:v>
                </c:pt>
                <c:pt idx="273">
                  <c:v>24514</c:v>
                </c:pt>
                <c:pt idx="274">
                  <c:v>24595</c:v>
                </c:pt>
                <c:pt idx="275">
                  <c:v>24600</c:v>
                </c:pt>
                <c:pt idx="276">
                  <c:v>24722</c:v>
                </c:pt>
                <c:pt idx="277">
                  <c:v>24779</c:v>
                </c:pt>
                <c:pt idx="278">
                  <c:v>24779</c:v>
                </c:pt>
                <c:pt idx="279">
                  <c:v>24855</c:v>
                </c:pt>
                <c:pt idx="280">
                  <c:v>25418.5</c:v>
                </c:pt>
                <c:pt idx="281">
                  <c:v>25418.5</c:v>
                </c:pt>
                <c:pt idx="282">
                  <c:v>25602</c:v>
                </c:pt>
                <c:pt idx="283">
                  <c:v>25609.5</c:v>
                </c:pt>
                <c:pt idx="284">
                  <c:v>25614.5</c:v>
                </c:pt>
                <c:pt idx="285">
                  <c:v>25615</c:v>
                </c:pt>
                <c:pt idx="286">
                  <c:v>25645</c:v>
                </c:pt>
                <c:pt idx="287">
                  <c:v>25645</c:v>
                </c:pt>
                <c:pt idx="288">
                  <c:v>25661</c:v>
                </c:pt>
                <c:pt idx="289">
                  <c:v>25661</c:v>
                </c:pt>
                <c:pt idx="290">
                  <c:v>25742</c:v>
                </c:pt>
                <c:pt idx="291">
                  <c:v>25797</c:v>
                </c:pt>
                <c:pt idx="292">
                  <c:v>25877</c:v>
                </c:pt>
                <c:pt idx="293">
                  <c:v>25877</c:v>
                </c:pt>
                <c:pt idx="294">
                  <c:v>26395</c:v>
                </c:pt>
                <c:pt idx="295">
                  <c:v>26536</c:v>
                </c:pt>
                <c:pt idx="296">
                  <c:v>26551.5</c:v>
                </c:pt>
              </c:numCache>
            </c:numRef>
          </c:xVal>
          <c:yVal>
            <c:numRef>
              <c:f>'Active 2'!$M$21:$M$317</c:f>
              <c:numCache>
                <c:formatCode>General</c:formatCode>
                <c:ptCount val="29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54F-438E-AB04-20A7DF48B52F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2'!$F$21:$F$317</c:f>
              <c:numCache>
                <c:formatCode>General</c:formatCode>
                <c:ptCount val="297"/>
                <c:pt idx="0">
                  <c:v>-33203</c:v>
                </c:pt>
                <c:pt idx="1">
                  <c:v>-33203</c:v>
                </c:pt>
                <c:pt idx="2">
                  <c:v>-31674</c:v>
                </c:pt>
                <c:pt idx="3">
                  <c:v>-30651</c:v>
                </c:pt>
                <c:pt idx="4">
                  <c:v>-27797</c:v>
                </c:pt>
                <c:pt idx="5">
                  <c:v>-27763</c:v>
                </c:pt>
                <c:pt idx="6">
                  <c:v>-27030</c:v>
                </c:pt>
                <c:pt idx="7">
                  <c:v>-26902</c:v>
                </c:pt>
                <c:pt idx="8">
                  <c:v>-26829</c:v>
                </c:pt>
                <c:pt idx="9">
                  <c:v>-26816</c:v>
                </c:pt>
                <c:pt idx="10">
                  <c:v>-26808</c:v>
                </c:pt>
                <c:pt idx="11">
                  <c:v>-26792.5</c:v>
                </c:pt>
                <c:pt idx="12">
                  <c:v>-26727.5</c:v>
                </c:pt>
                <c:pt idx="13">
                  <c:v>-26691</c:v>
                </c:pt>
                <c:pt idx="14">
                  <c:v>-26689</c:v>
                </c:pt>
                <c:pt idx="15">
                  <c:v>-26683.5</c:v>
                </c:pt>
                <c:pt idx="16">
                  <c:v>-26683</c:v>
                </c:pt>
                <c:pt idx="17">
                  <c:v>-26652</c:v>
                </c:pt>
                <c:pt idx="18">
                  <c:v>-26616</c:v>
                </c:pt>
                <c:pt idx="19">
                  <c:v>-26615.5</c:v>
                </c:pt>
                <c:pt idx="20">
                  <c:v>-26597</c:v>
                </c:pt>
                <c:pt idx="21">
                  <c:v>-26587</c:v>
                </c:pt>
                <c:pt idx="22">
                  <c:v>-26511.5</c:v>
                </c:pt>
                <c:pt idx="23">
                  <c:v>-26508.5</c:v>
                </c:pt>
                <c:pt idx="24">
                  <c:v>-25908</c:v>
                </c:pt>
                <c:pt idx="25">
                  <c:v>-24948</c:v>
                </c:pt>
                <c:pt idx="26">
                  <c:v>-24896</c:v>
                </c:pt>
                <c:pt idx="27">
                  <c:v>-24654</c:v>
                </c:pt>
                <c:pt idx="28">
                  <c:v>-23910</c:v>
                </c:pt>
                <c:pt idx="29">
                  <c:v>-23673</c:v>
                </c:pt>
                <c:pt idx="30">
                  <c:v>-20811</c:v>
                </c:pt>
                <c:pt idx="31">
                  <c:v>-20187</c:v>
                </c:pt>
                <c:pt idx="32">
                  <c:v>-20187</c:v>
                </c:pt>
                <c:pt idx="33">
                  <c:v>-19809</c:v>
                </c:pt>
                <c:pt idx="34">
                  <c:v>-19809</c:v>
                </c:pt>
                <c:pt idx="35">
                  <c:v>-19120</c:v>
                </c:pt>
                <c:pt idx="36">
                  <c:v>-18956</c:v>
                </c:pt>
                <c:pt idx="37">
                  <c:v>-18883</c:v>
                </c:pt>
                <c:pt idx="38">
                  <c:v>-18742</c:v>
                </c:pt>
                <c:pt idx="39">
                  <c:v>-18116</c:v>
                </c:pt>
                <c:pt idx="40">
                  <c:v>-18116</c:v>
                </c:pt>
                <c:pt idx="41">
                  <c:v>-17959.5</c:v>
                </c:pt>
                <c:pt idx="42">
                  <c:v>-15027</c:v>
                </c:pt>
                <c:pt idx="43">
                  <c:v>-14643</c:v>
                </c:pt>
                <c:pt idx="44">
                  <c:v>-11570</c:v>
                </c:pt>
                <c:pt idx="45">
                  <c:v>-8695</c:v>
                </c:pt>
                <c:pt idx="46">
                  <c:v>-5846</c:v>
                </c:pt>
                <c:pt idx="47">
                  <c:v>-4946</c:v>
                </c:pt>
                <c:pt idx="48">
                  <c:v>-4795</c:v>
                </c:pt>
                <c:pt idx="49">
                  <c:v>-3723</c:v>
                </c:pt>
                <c:pt idx="50">
                  <c:v>-3642</c:v>
                </c:pt>
                <c:pt idx="51">
                  <c:v>-3637</c:v>
                </c:pt>
                <c:pt idx="52">
                  <c:v>-1928</c:v>
                </c:pt>
                <c:pt idx="53">
                  <c:v>-1766</c:v>
                </c:pt>
                <c:pt idx="54">
                  <c:v>-1753</c:v>
                </c:pt>
                <c:pt idx="55">
                  <c:v>-1708.5</c:v>
                </c:pt>
                <c:pt idx="56">
                  <c:v>-1683</c:v>
                </c:pt>
                <c:pt idx="57">
                  <c:v>-1233.5</c:v>
                </c:pt>
                <c:pt idx="58">
                  <c:v>-1142.5</c:v>
                </c:pt>
                <c:pt idx="59">
                  <c:v>-1108.5</c:v>
                </c:pt>
                <c:pt idx="60">
                  <c:v>-1080</c:v>
                </c:pt>
                <c:pt idx="61">
                  <c:v>-1074.5</c:v>
                </c:pt>
                <c:pt idx="62">
                  <c:v>-312.5</c:v>
                </c:pt>
                <c:pt idx="63">
                  <c:v>-304.5</c:v>
                </c:pt>
                <c:pt idx="64">
                  <c:v>-297</c:v>
                </c:pt>
                <c:pt idx="65">
                  <c:v>0</c:v>
                </c:pt>
                <c:pt idx="66">
                  <c:v>0</c:v>
                </c:pt>
                <c:pt idx="67">
                  <c:v>2.5</c:v>
                </c:pt>
                <c:pt idx="68">
                  <c:v>2.5</c:v>
                </c:pt>
                <c:pt idx="69">
                  <c:v>3</c:v>
                </c:pt>
                <c:pt idx="70">
                  <c:v>3</c:v>
                </c:pt>
                <c:pt idx="71">
                  <c:v>60</c:v>
                </c:pt>
                <c:pt idx="72">
                  <c:v>60</c:v>
                </c:pt>
                <c:pt idx="73">
                  <c:v>60.5</c:v>
                </c:pt>
                <c:pt idx="74">
                  <c:v>60.5</c:v>
                </c:pt>
                <c:pt idx="75">
                  <c:v>115</c:v>
                </c:pt>
                <c:pt idx="76">
                  <c:v>603</c:v>
                </c:pt>
                <c:pt idx="77">
                  <c:v>603</c:v>
                </c:pt>
                <c:pt idx="78">
                  <c:v>762</c:v>
                </c:pt>
                <c:pt idx="79">
                  <c:v>762</c:v>
                </c:pt>
                <c:pt idx="80">
                  <c:v>1740</c:v>
                </c:pt>
                <c:pt idx="81">
                  <c:v>1740</c:v>
                </c:pt>
                <c:pt idx="82">
                  <c:v>1769</c:v>
                </c:pt>
                <c:pt idx="83">
                  <c:v>2009</c:v>
                </c:pt>
                <c:pt idx="84">
                  <c:v>2009</c:v>
                </c:pt>
                <c:pt idx="85">
                  <c:v>2700.5</c:v>
                </c:pt>
                <c:pt idx="86">
                  <c:v>4844</c:v>
                </c:pt>
                <c:pt idx="87">
                  <c:v>4846.5</c:v>
                </c:pt>
                <c:pt idx="88">
                  <c:v>4846.5</c:v>
                </c:pt>
                <c:pt idx="89">
                  <c:v>5523</c:v>
                </c:pt>
                <c:pt idx="90">
                  <c:v>5523.5</c:v>
                </c:pt>
                <c:pt idx="91">
                  <c:v>5734</c:v>
                </c:pt>
                <c:pt idx="92">
                  <c:v>5767.5</c:v>
                </c:pt>
                <c:pt idx="93">
                  <c:v>5767.5</c:v>
                </c:pt>
                <c:pt idx="94">
                  <c:v>5770</c:v>
                </c:pt>
                <c:pt idx="95">
                  <c:v>5770</c:v>
                </c:pt>
                <c:pt idx="96">
                  <c:v>6517</c:v>
                </c:pt>
                <c:pt idx="97">
                  <c:v>6683.5</c:v>
                </c:pt>
                <c:pt idx="98">
                  <c:v>6693.5</c:v>
                </c:pt>
                <c:pt idx="99">
                  <c:v>7225</c:v>
                </c:pt>
                <c:pt idx="100">
                  <c:v>7829</c:v>
                </c:pt>
                <c:pt idx="101">
                  <c:v>8338</c:v>
                </c:pt>
                <c:pt idx="102">
                  <c:v>8579</c:v>
                </c:pt>
                <c:pt idx="103">
                  <c:v>8609</c:v>
                </c:pt>
                <c:pt idx="104">
                  <c:v>8635</c:v>
                </c:pt>
                <c:pt idx="105">
                  <c:v>8635</c:v>
                </c:pt>
                <c:pt idx="106">
                  <c:v>8635</c:v>
                </c:pt>
                <c:pt idx="107">
                  <c:v>8763</c:v>
                </c:pt>
                <c:pt idx="108">
                  <c:v>9371</c:v>
                </c:pt>
                <c:pt idx="109">
                  <c:v>9702</c:v>
                </c:pt>
                <c:pt idx="110">
                  <c:v>10181</c:v>
                </c:pt>
                <c:pt idx="111">
                  <c:v>10181</c:v>
                </c:pt>
                <c:pt idx="112">
                  <c:v>10215</c:v>
                </c:pt>
                <c:pt idx="113">
                  <c:v>10294.5</c:v>
                </c:pt>
                <c:pt idx="114">
                  <c:v>10295</c:v>
                </c:pt>
                <c:pt idx="115">
                  <c:v>10303.5</c:v>
                </c:pt>
                <c:pt idx="116">
                  <c:v>10375.5</c:v>
                </c:pt>
                <c:pt idx="117">
                  <c:v>10393.5</c:v>
                </c:pt>
                <c:pt idx="118">
                  <c:v>10400.5</c:v>
                </c:pt>
                <c:pt idx="119">
                  <c:v>10401</c:v>
                </c:pt>
                <c:pt idx="120">
                  <c:v>10478.5</c:v>
                </c:pt>
                <c:pt idx="121">
                  <c:v>10479</c:v>
                </c:pt>
                <c:pt idx="122">
                  <c:v>10509</c:v>
                </c:pt>
                <c:pt idx="123">
                  <c:v>10509</c:v>
                </c:pt>
                <c:pt idx="124">
                  <c:v>11208</c:v>
                </c:pt>
                <c:pt idx="125">
                  <c:v>11221</c:v>
                </c:pt>
                <c:pt idx="126">
                  <c:v>11260</c:v>
                </c:pt>
                <c:pt idx="127">
                  <c:v>11278</c:v>
                </c:pt>
                <c:pt idx="128">
                  <c:v>11286.5</c:v>
                </c:pt>
                <c:pt idx="129">
                  <c:v>11322.5</c:v>
                </c:pt>
                <c:pt idx="130">
                  <c:v>11323</c:v>
                </c:pt>
                <c:pt idx="131">
                  <c:v>11343.5</c:v>
                </c:pt>
                <c:pt idx="132">
                  <c:v>11343.5</c:v>
                </c:pt>
                <c:pt idx="133">
                  <c:v>11344</c:v>
                </c:pt>
                <c:pt idx="134">
                  <c:v>11344</c:v>
                </c:pt>
                <c:pt idx="135">
                  <c:v>11407</c:v>
                </c:pt>
                <c:pt idx="136">
                  <c:v>11407</c:v>
                </c:pt>
                <c:pt idx="137">
                  <c:v>11427</c:v>
                </c:pt>
                <c:pt idx="138">
                  <c:v>11533</c:v>
                </c:pt>
                <c:pt idx="139">
                  <c:v>12301</c:v>
                </c:pt>
                <c:pt idx="140">
                  <c:v>12303</c:v>
                </c:pt>
                <c:pt idx="141">
                  <c:v>12303</c:v>
                </c:pt>
                <c:pt idx="142">
                  <c:v>12376</c:v>
                </c:pt>
                <c:pt idx="143">
                  <c:v>13122</c:v>
                </c:pt>
                <c:pt idx="144">
                  <c:v>13169.5</c:v>
                </c:pt>
                <c:pt idx="145">
                  <c:v>13169.5</c:v>
                </c:pt>
                <c:pt idx="146">
                  <c:v>13258</c:v>
                </c:pt>
                <c:pt idx="147">
                  <c:v>13265</c:v>
                </c:pt>
                <c:pt idx="148">
                  <c:v>13273</c:v>
                </c:pt>
                <c:pt idx="149">
                  <c:v>13284</c:v>
                </c:pt>
                <c:pt idx="150">
                  <c:v>13305</c:v>
                </c:pt>
                <c:pt idx="151">
                  <c:v>13316</c:v>
                </c:pt>
                <c:pt idx="152">
                  <c:v>13479</c:v>
                </c:pt>
                <c:pt idx="153">
                  <c:v>13526</c:v>
                </c:pt>
                <c:pt idx="154">
                  <c:v>13612</c:v>
                </c:pt>
                <c:pt idx="155">
                  <c:v>14041</c:v>
                </c:pt>
                <c:pt idx="156">
                  <c:v>14064.5</c:v>
                </c:pt>
                <c:pt idx="157">
                  <c:v>14090.5</c:v>
                </c:pt>
                <c:pt idx="158">
                  <c:v>14090.5</c:v>
                </c:pt>
                <c:pt idx="159">
                  <c:v>14093</c:v>
                </c:pt>
                <c:pt idx="160">
                  <c:v>14128</c:v>
                </c:pt>
                <c:pt idx="161">
                  <c:v>14130</c:v>
                </c:pt>
                <c:pt idx="162">
                  <c:v>14142</c:v>
                </c:pt>
                <c:pt idx="163">
                  <c:v>14212</c:v>
                </c:pt>
                <c:pt idx="164">
                  <c:v>14212.5</c:v>
                </c:pt>
                <c:pt idx="165">
                  <c:v>14231</c:v>
                </c:pt>
                <c:pt idx="166">
                  <c:v>14322</c:v>
                </c:pt>
                <c:pt idx="167">
                  <c:v>14327.5</c:v>
                </c:pt>
                <c:pt idx="168">
                  <c:v>14331.5</c:v>
                </c:pt>
                <c:pt idx="169">
                  <c:v>14368</c:v>
                </c:pt>
                <c:pt idx="170">
                  <c:v>14390</c:v>
                </c:pt>
                <c:pt idx="171">
                  <c:v>14427.5</c:v>
                </c:pt>
                <c:pt idx="172">
                  <c:v>14428</c:v>
                </c:pt>
                <c:pt idx="173">
                  <c:v>14433</c:v>
                </c:pt>
                <c:pt idx="174">
                  <c:v>14435.5</c:v>
                </c:pt>
                <c:pt idx="175">
                  <c:v>14437.5</c:v>
                </c:pt>
                <c:pt idx="176">
                  <c:v>14539</c:v>
                </c:pt>
                <c:pt idx="177">
                  <c:v>14568.5</c:v>
                </c:pt>
                <c:pt idx="178">
                  <c:v>15100</c:v>
                </c:pt>
                <c:pt idx="179">
                  <c:v>15176.5</c:v>
                </c:pt>
                <c:pt idx="180">
                  <c:v>15217</c:v>
                </c:pt>
                <c:pt idx="181">
                  <c:v>15337.5</c:v>
                </c:pt>
                <c:pt idx="182">
                  <c:v>15361</c:v>
                </c:pt>
                <c:pt idx="183">
                  <c:v>15426</c:v>
                </c:pt>
                <c:pt idx="184">
                  <c:v>16169</c:v>
                </c:pt>
                <c:pt idx="185">
                  <c:v>16223</c:v>
                </c:pt>
                <c:pt idx="186">
                  <c:v>16242.5</c:v>
                </c:pt>
                <c:pt idx="187">
                  <c:v>16253</c:v>
                </c:pt>
                <c:pt idx="188">
                  <c:v>16253.5</c:v>
                </c:pt>
                <c:pt idx="189">
                  <c:v>16254</c:v>
                </c:pt>
                <c:pt idx="190">
                  <c:v>16280</c:v>
                </c:pt>
                <c:pt idx="191">
                  <c:v>16281.5</c:v>
                </c:pt>
                <c:pt idx="192">
                  <c:v>16282</c:v>
                </c:pt>
                <c:pt idx="193">
                  <c:v>16358</c:v>
                </c:pt>
                <c:pt idx="194">
                  <c:v>16830</c:v>
                </c:pt>
                <c:pt idx="195">
                  <c:v>16865</c:v>
                </c:pt>
                <c:pt idx="196">
                  <c:v>16892.5</c:v>
                </c:pt>
                <c:pt idx="197">
                  <c:v>16942</c:v>
                </c:pt>
                <c:pt idx="198">
                  <c:v>17056</c:v>
                </c:pt>
                <c:pt idx="199">
                  <c:v>17061.5</c:v>
                </c:pt>
                <c:pt idx="200">
                  <c:v>17098.5</c:v>
                </c:pt>
                <c:pt idx="201">
                  <c:v>17099</c:v>
                </c:pt>
                <c:pt idx="202">
                  <c:v>17167</c:v>
                </c:pt>
                <c:pt idx="203">
                  <c:v>17247</c:v>
                </c:pt>
                <c:pt idx="204">
                  <c:v>17938.5</c:v>
                </c:pt>
                <c:pt idx="205">
                  <c:v>17958</c:v>
                </c:pt>
                <c:pt idx="206">
                  <c:v>18143.5</c:v>
                </c:pt>
                <c:pt idx="207">
                  <c:v>18781.5</c:v>
                </c:pt>
                <c:pt idx="208">
                  <c:v>18902.5</c:v>
                </c:pt>
                <c:pt idx="209">
                  <c:v>18909</c:v>
                </c:pt>
                <c:pt idx="210">
                  <c:v>18909.5</c:v>
                </c:pt>
                <c:pt idx="211">
                  <c:v>18994.5</c:v>
                </c:pt>
                <c:pt idx="212">
                  <c:v>19008.5</c:v>
                </c:pt>
                <c:pt idx="213">
                  <c:v>19026</c:v>
                </c:pt>
                <c:pt idx="214">
                  <c:v>19026.5</c:v>
                </c:pt>
                <c:pt idx="215">
                  <c:v>19778</c:v>
                </c:pt>
                <c:pt idx="216">
                  <c:v>19851</c:v>
                </c:pt>
                <c:pt idx="217">
                  <c:v>19882.5</c:v>
                </c:pt>
                <c:pt idx="218">
                  <c:v>19898.5</c:v>
                </c:pt>
                <c:pt idx="219">
                  <c:v>19898.5</c:v>
                </c:pt>
                <c:pt idx="220">
                  <c:v>19954</c:v>
                </c:pt>
                <c:pt idx="221">
                  <c:v>19957</c:v>
                </c:pt>
                <c:pt idx="222">
                  <c:v>19957.5</c:v>
                </c:pt>
                <c:pt idx="223">
                  <c:v>20044.5</c:v>
                </c:pt>
                <c:pt idx="224">
                  <c:v>20044.5</c:v>
                </c:pt>
                <c:pt idx="225">
                  <c:v>20078.5</c:v>
                </c:pt>
                <c:pt idx="226">
                  <c:v>20666</c:v>
                </c:pt>
                <c:pt idx="227">
                  <c:v>20673</c:v>
                </c:pt>
                <c:pt idx="228">
                  <c:v>20675.5</c:v>
                </c:pt>
                <c:pt idx="229">
                  <c:v>20738</c:v>
                </c:pt>
                <c:pt idx="230">
                  <c:v>20738</c:v>
                </c:pt>
                <c:pt idx="231">
                  <c:v>20771</c:v>
                </c:pt>
                <c:pt idx="232">
                  <c:v>20771.5</c:v>
                </c:pt>
                <c:pt idx="233">
                  <c:v>20826.5</c:v>
                </c:pt>
                <c:pt idx="234">
                  <c:v>20845.5</c:v>
                </c:pt>
                <c:pt idx="235">
                  <c:v>20908</c:v>
                </c:pt>
                <c:pt idx="236">
                  <c:v>21064.5</c:v>
                </c:pt>
                <c:pt idx="237">
                  <c:v>21785</c:v>
                </c:pt>
                <c:pt idx="238">
                  <c:v>21785</c:v>
                </c:pt>
                <c:pt idx="239">
                  <c:v>21785.5</c:v>
                </c:pt>
                <c:pt idx="240">
                  <c:v>21785.5</c:v>
                </c:pt>
                <c:pt idx="241">
                  <c:v>21794.5</c:v>
                </c:pt>
                <c:pt idx="242">
                  <c:v>21800</c:v>
                </c:pt>
                <c:pt idx="243">
                  <c:v>21821</c:v>
                </c:pt>
                <c:pt idx="244">
                  <c:v>21824</c:v>
                </c:pt>
                <c:pt idx="245">
                  <c:v>21824</c:v>
                </c:pt>
                <c:pt idx="246">
                  <c:v>21854</c:v>
                </c:pt>
                <c:pt idx="247">
                  <c:v>21854.5</c:v>
                </c:pt>
                <c:pt idx="248">
                  <c:v>21866</c:v>
                </c:pt>
                <c:pt idx="249">
                  <c:v>21866</c:v>
                </c:pt>
                <c:pt idx="250">
                  <c:v>21885.5</c:v>
                </c:pt>
                <c:pt idx="251">
                  <c:v>21886</c:v>
                </c:pt>
                <c:pt idx="252">
                  <c:v>21888</c:v>
                </c:pt>
                <c:pt idx="253">
                  <c:v>21888.5</c:v>
                </c:pt>
                <c:pt idx="254">
                  <c:v>21910</c:v>
                </c:pt>
                <c:pt idx="255">
                  <c:v>21910</c:v>
                </c:pt>
                <c:pt idx="256">
                  <c:v>22601</c:v>
                </c:pt>
                <c:pt idx="257">
                  <c:v>22632</c:v>
                </c:pt>
                <c:pt idx="258">
                  <c:v>22638</c:v>
                </c:pt>
                <c:pt idx="259">
                  <c:v>22692</c:v>
                </c:pt>
                <c:pt idx="260">
                  <c:v>22721.5</c:v>
                </c:pt>
                <c:pt idx="261">
                  <c:v>22748.5</c:v>
                </c:pt>
                <c:pt idx="262">
                  <c:v>22767.5</c:v>
                </c:pt>
                <c:pt idx="263">
                  <c:v>22768</c:v>
                </c:pt>
                <c:pt idx="264">
                  <c:v>22787</c:v>
                </c:pt>
                <c:pt idx="265">
                  <c:v>22869</c:v>
                </c:pt>
                <c:pt idx="266">
                  <c:v>23547.5</c:v>
                </c:pt>
                <c:pt idx="267">
                  <c:v>23548</c:v>
                </c:pt>
                <c:pt idx="268">
                  <c:v>23588</c:v>
                </c:pt>
                <c:pt idx="269">
                  <c:v>23721</c:v>
                </c:pt>
                <c:pt idx="270">
                  <c:v>23835</c:v>
                </c:pt>
                <c:pt idx="271">
                  <c:v>23868.5</c:v>
                </c:pt>
                <c:pt idx="272">
                  <c:v>24514</c:v>
                </c:pt>
                <c:pt idx="273">
                  <c:v>24514</c:v>
                </c:pt>
                <c:pt idx="274">
                  <c:v>24595</c:v>
                </c:pt>
                <c:pt idx="275">
                  <c:v>24600</c:v>
                </c:pt>
                <c:pt idx="276">
                  <c:v>24722</c:v>
                </c:pt>
                <c:pt idx="277">
                  <c:v>24779</c:v>
                </c:pt>
                <c:pt idx="278">
                  <c:v>24779</c:v>
                </c:pt>
                <c:pt idx="279">
                  <c:v>24855</c:v>
                </c:pt>
                <c:pt idx="280">
                  <c:v>25418.5</c:v>
                </c:pt>
                <c:pt idx="281">
                  <c:v>25418.5</c:v>
                </c:pt>
                <c:pt idx="282">
                  <c:v>25602</c:v>
                </c:pt>
                <c:pt idx="283">
                  <c:v>25609.5</c:v>
                </c:pt>
                <c:pt idx="284">
                  <c:v>25614.5</c:v>
                </c:pt>
                <c:pt idx="285">
                  <c:v>25615</c:v>
                </c:pt>
                <c:pt idx="286">
                  <c:v>25645</c:v>
                </c:pt>
                <c:pt idx="287">
                  <c:v>25645</c:v>
                </c:pt>
                <c:pt idx="288">
                  <c:v>25661</c:v>
                </c:pt>
                <c:pt idx="289">
                  <c:v>25661</c:v>
                </c:pt>
                <c:pt idx="290">
                  <c:v>25742</c:v>
                </c:pt>
                <c:pt idx="291">
                  <c:v>25797</c:v>
                </c:pt>
                <c:pt idx="292">
                  <c:v>25877</c:v>
                </c:pt>
                <c:pt idx="293">
                  <c:v>25877</c:v>
                </c:pt>
                <c:pt idx="294">
                  <c:v>26395</c:v>
                </c:pt>
                <c:pt idx="295">
                  <c:v>26536</c:v>
                </c:pt>
                <c:pt idx="296">
                  <c:v>26551.5</c:v>
                </c:pt>
              </c:numCache>
            </c:numRef>
          </c:xVal>
          <c:yVal>
            <c:numRef>
              <c:f>'Active 2'!$N$21:$N$317</c:f>
              <c:numCache>
                <c:formatCode>General</c:formatCode>
                <c:ptCount val="29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54F-438E-AB04-20A7DF48B52F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2'!$F$21:$F$3170</c:f>
              <c:numCache>
                <c:formatCode>General</c:formatCode>
                <c:ptCount val="3150"/>
                <c:pt idx="0">
                  <c:v>-33203</c:v>
                </c:pt>
                <c:pt idx="1">
                  <c:v>-33203</c:v>
                </c:pt>
                <c:pt idx="2">
                  <c:v>-31674</c:v>
                </c:pt>
                <c:pt idx="3">
                  <c:v>-30651</c:v>
                </c:pt>
                <c:pt idx="4">
                  <c:v>-27797</c:v>
                </c:pt>
                <c:pt idx="5">
                  <c:v>-27763</c:v>
                </c:pt>
                <c:pt idx="6">
                  <c:v>-27030</c:v>
                </c:pt>
                <c:pt idx="7">
                  <c:v>-26902</c:v>
                </c:pt>
                <c:pt idx="8">
                  <c:v>-26829</c:v>
                </c:pt>
                <c:pt idx="9">
                  <c:v>-26816</c:v>
                </c:pt>
                <c:pt idx="10">
                  <c:v>-26808</c:v>
                </c:pt>
                <c:pt idx="11">
                  <c:v>-26792.5</c:v>
                </c:pt>
                <c:pt idx="12">
                  <c:v>-26727.5</c:v>
                </c:pt>
                <c:pt idx="13">
                  <c:v>-26691</c:v>
                </c:pt>
                <c:pt idx="14">
                  <c:v>-26689</c:v>
                </c:pt>
                <c:pt idx="15">
                  <c:v>-26683.5</c:v>
                </c:pt>
                <c:pt idx="16">
                  <c:v>-26683</c:v>
                </c:pt>
                <c:pt idx="17">
                  <c:v>-26652</c:v>
                </c:pt>
                <c:pt idx="18">
                  <c:v>-26616</c:v>
                </c:pt>
                <c:pt idx="19">
                  <c:v>-26615.5</c:v>
                </c:pt>
                <c:pt idx="20">
                  <c:v>-26597</c:v>
                </c:pt>
                <c:pt idx="21">
                  <c:v>-26587</c:v>
                </c:pt>
                <c:pt idx="22">
                  <c:v>-26511.5</c:v>
                </c:pt>
                <c:pt idx="23">
                  <c:v>-26508.5</c:v>
                </c:pt>
                <c:pt idx="24">
                  <c:v>-25908</c:v>
                </c:pt>
                <c:pt idx="25">
                  <c:v>-24948</c:v>
                </c:pt>
                <c:pt idx="26">
                  <c:v>-24896</c:v>
                </c:pt>
                <c:pt idx="27">
                  <c:v>-24654</c:v>
                </c:pt>
                <c:pt idx="28">
                  <c:v>-23910</c:v>
                </c:pt>
                <c:pt idx="29">
                  <c:v>-23673</c:v>
                </c:pt>
                <c:pt idx="30">
                  <c:v>-20811</c:v>
                </c:pt>
                <c:pt idx="31">
                  <c:v>-20187</c:v>
                </c:pt>
                <c:pt idx="32">
                  <c:v>-20187</c:v>
                </c:pt>
                <c:pt idx="33">
                  <c:v>-19809</c:v>
                </c:pt>
                <c:pt idx="34">
                  <c:v>-19809</c:v>
                </c:pt>
                <c:pt idx="35">
                  <c:v>-19120</c:v>
                </c:pt>
                <c:pt idx="36">
                  <c:v>-18956</c:v>
                </c:pt>
                <c:pt idx="37">
                  <c:v>-18883</c:v>
                </c:pt>
                <c:pt idx="38">
                  <c:v>-18742</c:v>
                </c:pt>
                <c:pt idx="39">
                  <c:v>-18116</c:v>
                </c:pt>
                <c:pt idx="40">
                  <c:v>-18116</c:v>
                </c:pt>
                <c:pt idx="41">
                  <c:v>-17959.5</c:v>
                </c:pt>
                <c:pt idx="42">
                  <c:v>-15027</c:v>
                </c:pt>
                <c:pt idx="43">
                  <c:v>-14643</c:v>
                </c:pt>
                <c:pt idx="44">
                  <c:v>-11570</c:v>
                </c:pt>
                <c:pt idx="45">
                  <c:v>-8695</c:v>
                </c:pt>
                <c:pt idx="46">
                  <c:v>-5846</c:v>
                </c:pt>
                <c:pt idx="47">
                  <c:v>-4946</c:v>
                </c:pt>
                <c:pt idx="48">
                  <c:v>-4795</c:v>
                </c:pt>
                <c:pt idx="49">
                  <c:v>-3723</c:v>
                </c:pt>
                <c:pt idx="50">
                  <c:v>-3642</c:v>
                </c:pt>
                <c:pt idx="51">
                  <c:v>-3637</c:v>
                </c:pt>
                <c:pt idx="52">
                  <c:v>-1928</c:v>
                </c:pt>
                <c:pt idx="53">
                  <c:v>-1766</c:v>
                </c:pt>
                <c:pt idx="54">
                  <c:v>-1753</c:v>
                </c:pt>
                <c:pt idx="55">
                  <c:v>-1708.5</c:v>
                </c:pt>
                <c:pt idx="56">
                  <c:v>-1683</c:v>
                </c:pt>
                <c:pt idx="57">
                  <c:v>-1233.5</c:v>
                </c:pt>
                <c:pt idx="58">
                  <c:v>-1142.5</c:v>
                </c:pt>
                <c:pt idx="59">
                  <c:v>-1108.5</c:v>
                </c:pt>
                <c:pt idx="60">
                  <c:v>-1080</c:v>
                </c:pt>
                <c:pt idx="61">
                  <c:v>-1074.5</c:v>
                </c:pt>
                <c:pt idx="62">
                  <c:v>-312.5</c:v>
                </c:pt>
                <c:pt idx="63">
                  <c:v>-304.5</c:v>
                </c:pt>
                <c:pt idx="64">
                  <c:v>-297</c:v>
                </c:pt>
                <c:pt idx="65">
                  <c:v>0</c:v>
                </c:pt>
                <c:pt idx="66">
                  <c:v>0</c:v>
                </c:pt>
                <c:pt idx="67">
                  <c:v>2.5</c:v>
                </c:pt>
                <c:pt idx="68">
                  <c:v>2.5</c:v>
                </c:pt>
                <c:pt idx="69">
                  <c:v>3</c:v>
                </c:pt>
                <c:pt idx="70">
                  <c:v>3</c:v>
                </c:pt>
                <c:pt idx="71">
                  <c:v>60</c:v>
                </c:pt>
                <c:pt idx="72">
                  <c:v>60</c:v>
                </c:pt>
                <c:pt idx="73">
                  <c:v>60.5</c:v>
                </c:pt>
                <c:pt idx="74">
                  <c:v>60.5</c:v>
                </c:pt>
                <c:pt idx="75">
                  <c:v>115</c:v>
                </c:pt>
                <c:pt idx="76">
                  <c:v>603</c:v>
                </c:pt>
                <c:pt idx="77">
                  <c:v>603</c:v>
                </c:pt>
                <c:pt idx="78">
                  <c:v>762</c:v>
                </c:pt>
                <c:pt idx="79">
                  <c:v>762</c:v>
                </c:pt>
                <c:pt idx="80">
                  <c:v>1740</c:v>
                </c:pt>
                <c:pt idx="81">
                  <c:v>1740</c:v>
                </c:pt>
                <c:pt idx="82">
                  <c:v>1769</c:v>
                </c:pt>
                <c:pt idx="83">
                  <c:v>2009</c:v>
                </c:pt>
                <c:pt idx="84">
                  <c:v>2009</c:v>
                </c:pt>
                <c:pt idx="85">
                  <c:v>2700.5</c:v>
                </c:pt>
                <c:pt idx="86">
                  <c:v>4844</c:v>
                </c:pt>
                <c:pt idx="87">
                  <c:v>4846.5</c:v>
                </c:pt>
                <c:pt idx="88">
                  <c:v>4846.5</c:v>
                </c:pt>
                <c:pt idx="89">
                  <c:v>5523</c:v>
                </c:pt>
                <c:pt idx="90">
                  <c:v>5523.5</c:v>
                </c:pt>
                <c:pt idx="91">
                  <c:v>5734</c:v>
                </c:pt>
                <c:pt idx="92">
                  <c:v>5767.5</c:v>
                </c:pt>
                <c:pt idx="93">
                  <c:v>5767.5</c:v>
                </c:pt>
                <c:pt idx="94">
                  <c:v>5770</c:v>
                </c:pt>
                <c:pt idx="95">
                  <c:v>5770</c:v>
                </c:pt>
                <c:pt idx="96">
                  <c:v>6517</c:v>
                </c:pt>
                <c:pt idx="97">
                  <c:v>6683.5</c:v>
                </c:pt>
                <c:pt idx="98">
                  <c:v>6693.5</c:v>
                </c:pt>
                <c:pt idx="99">
                  <c:v>7225</c:v>
                </c:pt>
                <c:pt idx="100">
                  <c:v>7829</c:v>
                </c:pt>
                <c:pt idx="101">
                  <c:v>8338</c:v>
                </c:pt>
                <c:pt idx="102">
                  <c:v>8579</c:v>
                </c:pt>
                <c:pt idx="103">
                  <c:v>8609</c:v>
                </c:pt>
                <c:pt idx="104">
                  <c:v>8635</c:v>
                </c:pt>
                <c:pt idx="105">
                  <c:v>8635</c:v>
                </c:pt>
                <c:pt idx="106">
                  <c:v>8635</c:v>
                </c:pt>
                <c:pt idx="107">
                  <c:v>8763</c:v>
                </c:pt>
                <c:pt idx="108">
                  <c:v>9371</c:v>
                </c:pt>
                <c:pt idx="109">
                  <c:v>9702</c:v>
                </c:pt>
                <c:pt idx="110">
                  <c:v>10181</c:v>
                </c:pt>
                <c:pt idx="111">
                  <c:v>10181</c:v>
                </c:pt>
                <c:pt idx="112">
                  <c:v>10215</c:v>
                </c:pt>
                <c:pt idx="113">
                  <c:v>10294.5</c:v>
                </c:pt>
                <c:pt idx="114">
                  <c:v>10295</c:v>
                </c:pt>
                <c:pt idx="115">
                  <c:v>10303.5</c:v>
                </c:pt>
                <c:pt idx="116">
                  <c:v>10375.5</c:v>
                </c:pt>
                <c:pt idx="117">
                  <c:v>10393.5</c:v>
                </c:pt>
                <c:pt idx="118">
                  <c:v>10400.5</c:v>
                </c:pt>
                <c:pt idx="119">
                  <c:v>10401</c:v>
                </c:pt>
                <c:pt idx="120">
                  <c:v>10478.5</c:v>
                </c:pt>
                <c:pt idx="121">
                  <c:v>10479</c:v>
                </c:pt>
                <c:pt idx="122">
                  <c:v>10509</c:v>
                </c:pt>
                <c:pt idx="123">
                  <c:v>10509</c:v>
                </c:pt>
                <c:pt idx="124">
                  <c:v>11208</c:v>
                </c:pt>
                <c:pt idx="125">
                  <c:v>11221</c:v>
                </c:pt>
                <c:pt idx="126">
                  <c:v>11260</c:v>
                </c:pt>
                <c:pt idx="127">
                  <c:v>11278</c:v>
                </c:pt>
                <c:pt idx="128">
                  <c:v>11286.5</c:v>
                </c:pt>
                <c:pt idx="129">
                  <c:v>11322.5</c:v>
                </c:pt>
                <c:pt idx="130">
                  <c:v>11323</c:v>
                </c:pt>
                <c:pt idx="131">
                  <c:v>11343.5</c:v>
                </c:pt>
                <c:pt idx="132">
                  <c:v>11343.5</c:v>
                </c:pt>
                <c:pt idx="133">
                  <c:v>11344</c:v>
                </c:pt>
                <c:pt idx="134">
                  <c:v>11344</c:v>
                </c:pt>
                <c:pt idx="135">
                  <c:v>11407</c:v>
                </c:pt>
                <c:pt idx="136">
                  <c:v>11407</c:v>
                </c:pt>
                <c:pt idx="137">
                  <c:v>11427</c:v>
                </c:pt>
                <c:pt idx="138">
                  <c:v>11533</c:v>
                </c:pt>
                <c:pt idx="139">
                  <c:v>12301</c:v>
                </c:pt>
                <c:pt idx="140">
                  <c:v>12303</c:v>
                </c:pt>
                <c:pt idx="141">
                  <c:v>12303</c:v>
                </c:pt>
                <c:pt idx="142">
                  <c:v>12376</c:v>
                </c:pt>
                <c:pt idx="143">
                  <c:v>13122</c:v>
                </c:pt>
                <c:pt idx="144">
                  <c:v>13169.5</c:v>
                </c:pt>
                <c:pt idx="145">
                  <c:v>13169.5</c:v>
                </c:pt>
                <c:pt idx="146">
                  <c:v>13258</c:v>
                </c:pt>
                <c:pt idx="147">
                  <c:v>13265</c:v>
                </c:pt>
                <c:pt idx="148">
                  <c:v>13273</c:v>
                </c:pt>
                <c:pt idx="149">
                  <c:v>13284</c:v>
                </c:pt>
                <c:pt idx="150">
                  <c:v>13305</c:v>
                </c:pt>
                <c:pt idx="151">
                  <c:v>13316</c:v>
                </c:pt>
                <c:pt idx="152">
                  <c:v>13479</c:v>
                </c:pt>
                <c:pt idx="153">
                  <c:v>13526</c:v>
                </c:pt>
                <c:pt idx="154">
                  <c:v>13612</c:v>
                </c:pt>
                <c:pt idx="155">
                  <c:v>14041</c:v>
                </c:pt>
                <c:pt idx="156">
                  <c:v>14064.5</c:v>
                </c:pt>
                <c:pt idx="157">
                  <c:v>14090.5</c:v>
                </c:pt>
                <c:pt idx="158">
                  <c:v>14090.5</c:v>
                </c:pt>
                <c:pt idx="159">
                  <c:v>14093</c:v>
                </c:pt>
                <c:pt idx="160">
                  <c:v>14128</c:v>
                </c:pt>
                <c:pt idx="161">
                  <c:v>14130</c:v>
                </c:pt>
                <c:pt idx="162">
                  <c:v>14142</c:v>
                </c:pt>
                <c:pt idx="163">
                  <c:v>14212</c:v>
                </c:pt>
                <c:pt idx="164">
                  <c:v>14212.5</c:v>
                </c:pt>
                <c:pt idx="165">
                  <c:v>14231</c:v>
                </c:pt>
                <c:pt idx="166">
                  <c:v>14322</c:v>
                </c:pt>
                <c:pt idx="167">
                  <c:v>14327.5</c:v>
                </c:pt>
                <c:pt idx="168">
                  <c:v>14331.5</c:v>
                </c:pt>
                <c:pt idx="169">
                  <c:v>14368</c:v>
                </c:pt>
                <c:pt idx="170">
                  <c:v>14390</c:v>
                </c:pt>
                <c:pt idx="171">
                  <c:v>14427.5</c:v>
                </c:pt>
                <c:pt idx="172">
                  <c:v>14428</c:v>
                </c:pt>
                <c:pt idx="173">
                  <c:v>14433</c:v>
                </c:pt>
                <c:pt idx="174">
                  <c:v>14435.5</c:v>
                </c:pt>
                <c:pt idx="175">
                  <c:v>14437.5</c:v>
                </c:pt>
                <c:pt idx="176">
                  <c:v>14539</c:v>
                </c:pt>
                <c:pt idx="177">
                  <c:v>14568.5</c:v>
                </c:pt>
                <c:pt idx="178">
                  <c:v>15100</c:v>
                </c:pt>
                <c:pt idx="179">
                  <c:v>15176.5</c:v>
                </c:pt>
                <c:pt idx="180">
                  <c:v>15217</c:v>
                </c:pt>
                <c:pt idx="181">
                  <c:v>15337.5</c:v>
                </c:pt>
                <c:pt idx="182">
                  <c:v>15361</c:v>
                </c:pt>
                <c:pt idx="183">
                  <c:v>15426</c:v>
                </c:pt>
                <c:pt idx="184">
                  <c:v>16169</c:v>
                </c:pt>
                <c:pt idx="185">
                  <c:v>16223</c:v>
                </c:pt>
                <c:pt idx="186">
                  <c:v>16242.5</c:v>
                </c:pt>
                <c:pt idx="187">
                  <c:v>16253</c:v>
                </c:pt>
                <c:pt idx="188">
                  <c:v>16253.5</c:v>
                </c:pt>
                <c:pt idx="189">
                  <c:v>16254</c:v>
                </c:pt>
                <c:pt idx="190">
                  <c:v>16280</c:v>
                </c:pt>
                <c:pt idx="191">
                  <c:v>16281.5</c:v>
                </c:pt>
                <c:pt idx="192">
                  <c:v>16282</c:v>
                </c:pt>
                <c:pt idx="193">
                  <c:v>16358</c:v>
                </c:pt>
                <c:pt idx="194">
                  <c:v>16830</c:v>
                </c:pt>
                <c:pt idx="195">
                  <c:v>16865</c:v>
                </c:pt>
                <c:pt idx="196">
                  <c:v>16892.5</c:v>
                </c:pt>
                <c:pt idx="197">
                  <c:v>16942</c:v>
                </c:pt>
                <c:pt idx="198">
                  <c:v>17056</c:v>
                </c:pt>
                <c:pt idx="199">
                  <c:v>17061.5</c:v>
                </c:pt>
                <c:pt idx="200">
                  <c:v>17098.5</c:v>
                </c:pt>
                <c:pt idx="201">
                  <c:v>17099</c:v>
                </c:pt>
                <c:pt idx="202">
                  <c:v>17167</c:v>
                </c:pt>
                <c:pt idx="203">
                  <c:v>17247</c:v>
                </c:pt>
                <c:pt idx="204">
                  <c:v>17938.5</c:v>
                </c:pt>
                <c:pt idx="205">
                  <c:v>17958</c:v>
                </c:pt>
                <c:pt idx="206">
                  <c:v>18143.5</c:v>
                </c:pt>
                <c:pt idx="207">
                  <c:v>18781.5</c:v>
                </c:pt>
                <c:pt idx="208">
                  <c:v>18902.5</c:v>
                </c:pt>
                <c:pt idx="209">
                  <c:v>18909</c:v>
                </c:pt>
                <c:pt idx="210">
                  <c:v>18909.5</c:v>
                </c:pt>
                <c:pt idx="211">
                  <c:v>18994.5</c:v>
                </c:pt>
                <c:pt idx="212">
                  <c:v>19008.5</c:v>
                </c:pt>
                <c:pt idx="213">
                  <c:v>19026</c:v>
                </c:pt>
                <c:pt idx="214">
                  <c:v>19026.5</c:v>
                </c:pt>
                <c:pt idx="215">
                  <c:v>19778</c:v>
                </c:pt>
                <c:pt idx="216">
                  <c:v>19851</c:v>
                </c:pt>
                <c:pt idx="217">
                  <c:v>19882.5</c:v>
                </c:pt>
                <c:pt idx="218">
                  <c:v>19898.5</c:v>
                </c:pt>
                <c:pt idx="219">
                  <c:v>19898.5</c:v>
                </c:pt>
                <c:pt idx="220">
                  <c:v>19954</c:v>
                </c:pt>
                <c:pt idx="221">
                  <c:v>19957</c:v>
                </c:pt>
                <c:pt idx="222">
                  <c:v>19957.5</c:v>
                </c:pt>
                <c:pt idx="223">
                  <c:v>20044.5</c:v>
                </c:pt>
                <c:pt idx="224">
                  <c:v>20044.5</c:v>
                </c:pt>
                <c:pt idx="225">
                  <c:v>20078.5</c:v>
                </c:pt>
                <c:pt idx="226">
                  <c:v>20666</c:v>
                </c:pt>
                <c:pt idx="227">
                  <c:v>20673</c:v>
                </c:pt>
                <c:pt idx="228">
                  <c:v>20675.5</c:v>
                </c:pt>
                <c:pt idx="229">
                  <c:v>20738</c:v>
                </c:pt>
                <c:pt idx="230">
                  <c:v>20738</c:v>
                </c:pt>
                <c:pt idx="231">
                  <c:v>20771</c:v>
                </c:pt>
                <c:pt idx="232">
                  <c:v>20771.5</c:v>
                </c:pt>
                <c:pt idx="233">
                  <c:v>20826.5</c:v>
                </c:pt>
                <c:pt idx="234">
                  <c:v>20845.5</c:v>
                </c:pt>
                <c:pt idx="235">
                  <c:v>20908</c:v>
                </c:pt>
                <c:pt idx="236">
                  <c:v>21064.5</c:v>
                </c:pt>
                <c:pt idx="237">
                  <c:v>21785</c:v>
                </c:pt>
                <c:pt idx="238">
                  <c:v>21785</c:v>
                </c:pt>
                <c:pt idx="239">
                  <c:v>21785.5</c:v>
                </c:pt>
                <c:pt idx="240">
                  <c:v>21785.5</c:v>
                </c:pt>
                <c:pt idx="241">
                  <c:v>21794.5</c:v>
                </c:pt>
                <c:pt idx="242">
                  <c:v>21800</c:v>
                </c:pt>
                <c:pt idx="243">
                  <c:v>21821</c:v>
                </c:pt>
                <c:pt idx="244">
                  <c:v>21824</c:v>
                </c:pt>
                <c:pt idx="245">
                  <c:v>21824</c:v>
                </c:pt>
                <c:pt idx="246">
                  <c:v>21854</c:v>
                </c:pt>
                <c:pt idx="247">
                  <c:v>21854.5</c:v>
                </c:pt>
                <c:pt idx="248">
                  <c:v>21866</c:v>
                </c:pt>
                <c:pt idx="249">
                  <c:v>21866</c:v>
                </c:pt>
                <c:pt idx="250">
                  <c:v>21885.5</c:v>
                </c:pt>
                <c:pt idx="251">
                  <c:v>21886</c:v>
                </c:pt>
                <c:pt idx="252">
                  <c:v>21888</c:v>
                </c:pt>
                <c:pt idx="253">
                  <c:v>21888.5</c:v>
                </c:pt>
                <c:pt idx="254">
                  <c:v>21910</c:v>
                </c:pt>
                <c:pt idx="255">
                  <c:v>21910</c:v>
                </c:pt>
                <c:pt idx="256">
                  <c:v>22601</c:v>
                </c:pt>
                <c:pt idx="257">
                  <c:v>22632</c:v>
                </c:pt>
                <c:pt idx="258">
                  <c:v>22638</c:v>
                </c:pt>
                <c:pt idx="259">
                  <c:v>22692</c:v>
                </c:pt>
                <c:pt idx="260">
                  <c:v>22721.5</c:v>
                </c:pt>
                <c:pt idx="261">
                  <c:v>22748.5</c:v>
                </c:pt>
                <c:pt idx="262">
                  <c:v>22767.5</c:v>
                </c:pt>
                <c:pt idx="263">
                  <c:v>22768</c:v>
                </c:pt>
                <c:pt idx="264">
                  <c:v>22787</c:v>
                </c:pt>
                <c:pt idx="265">
                  <c:v>22869</c:v>
                </c:pt>
                <c:pt idx="266">
                  <c:v>23547.5</c:v>
                </c:pt>
                <c:pt idx="267">
                  <c:v>23548</c:v>
                </c:pt>
                <c:pt idx="268">
                  <c:v>23588</c:v>
                </c:pt>
                <c:pt idx="269">
                  <c:v>23721</c:v>
                </c:pt>
                <c:pt idx="270">
                  <c:v>23835</c:v>
                </c:pt>
                <c:pt idx="271">
                  <c:v>23868.5</c:v>
                </c:pt>
                <c:pt idx="272">
                  <c:v>24514</c:v>
                </c:pt>
                <c:pt idx="273">
                  <c:v>24514</c:v>
                </c:pt>
                <c:pt idx="274">
                  <c:v>24595</c:v>
                </c:pt>
                <c:pt idx="275">
                  <c:v>24600</c:v>
                </c:pt>
                <c:pt idx="276">
                  <c:v>24722</c:v>
                </c:pt>
                <c:pt idx="277">
                  <c:v>24779</c:v>
                </c:pt>
                <c:pt idx="278">
                  <c:v>24779</c:v>
                </c:pt>
                <c:pt idx="279">
                  <c:v>24855</c:v>
                </c:pt>
                <c:pt idx="280">
                  <c:v>25418.5</c:v>
                </c:pt>
                <c:pt idx="281">
                  <c:v>25418.5</c:v>
                </c:pt>
                <c:pt idx="282">
                  <c:v>25602</c:v>
                </c:pt>
                <c:pt idx="283">
                  <c:v>25609.5</c:v>
                </c:pt>
                <c:pt idx="284">
                  <c:v>25614.5</c:v>
                </c:pt>
                <c:pt idx="285">
                  <c:v>25615</c:v>
                </c:pt>
                <c:pt idx="286">
                  <c:v>25645</c:v>
                </c:pt>
                <c:pt idx="287">
                  <c:v>25645</c:v>
                </c:pt>
                <c:pt idx="288">
                  <c:v>25661</c:v>
                </c:pt>
                <c:pt idx="289">
                  <c:v>25661</c:v>
                </c:pt>
                <c:pt idx="290">
                  <c:v>25742</c:v>
                </c:pt>
                <c:pt idx="291">
                  <c:v>25797</c:v>
                </c:pt>
                <c:pt idx="292">
                  <c:v>25877</c:v>
                </c:pt>
                <c:pt idx="293">
                  <c:v>25877</c:v>
                </c:pt>
                <c:pt idx="294">
                  <c:v>26395</c:v>
                </c:pt>
                <c:pt idx="295">
                  <c:v>26536</c:v>
                </c:pt>
                <c:pt idx="296">
                  <c:v>26551.5</c:v>
                </c:pt>
                <c:pt idx="297">
                  <c:v>26713</c:v>
                </c:pt>
                <c:pt idx="298">
                  <c:v>27329</c:v>
                </c:pt>
                <c:pt idx="299">
                  <c:v>27540</c:v>
                </c:pt>
                <c:pt idx="300">
                  <c:v>28210</c:v>
                </c:pt>
                <c:pt idx="301">
                  <c:v>28302</c:v>
                </c:pt>
                <c:pt idx="302">
                  <c:v>28557.5</c:v>
                </c:pt>
                <c:pt idx="303">
                  <c:v>28581</c:v>
                </c:pt>
                <c:pt idx="304">
                  <c:v>28591</c:v>
                </c:pt>
                <c:pt idx="305">
                  <c:v>28601</c:v>
                </c:pt>
                <c:pt idx="306">
                  <c:v>29364</c:v>
                </c:pt>
                <c:pt idx="307">
                  <c:v>29624</c:v>
                </c:pt>
                <c:pt idx="308">
                  <c:v>30230</c:v>
                </c:pt>
                <c:pt idx="309">
                  <c:v>30389</c:v>
                </c:pt>
                <c:pt idx="310">
                  <c:v>30565.5</c:v>
                </c:pt>
              </c:numCache>
            </c:numRef>
          </c:xVal>
          <c:yVal>
            <c:numRef>
              <c:f>'Active 2'!$O$21:$O$3170</c:f>
              <c:numCache>
                <c:formatCode>General</c:formatCode>
                <c:ptCount val="3150"/>
                <c:pt idx="168">
                  <c:v>1.7506222637142996E-2</c:v>
                </c:pt>
                <c:pt idx="169">
                  <c:v>1.751806994749959E-2</c:v>
                </c:pt>
                <c:pt idx="174">
                  <c:v>1.7539979357063158E-2</c:v>
                </c:pt>
                <c:pt idx="175">
                  <c:v>1.754062852475393E-2</c:v>
                </c:pt>
                <c:pt idx="176">
                  <c:v>1.7573573785060623E-2</c:v>
                </c:pt>
                <c:pt idx="177">
                  <c:v>1.7583149008499516E-2</c:v>
                </c:pt>
                <c:pt idx="178">
                  <c:v>1.7755665322322263E-2</c:v>
                </c:pt>
                <c:pt idx="179">
                  <c:v>1.7780495986494303E-2</c:v>
                </c:pt>
                <c:pt idx="180">
                  <c:v>1.7793641632232442E-2</c:v>
                </c:pt>
                <c:pt idx="181">
                  <c:v>1.7832753985601475E-2</c:v>
                </c:pt>
                <c:pt idx="182">
                  <c:v>1.784038170596805E-2</c:v>
                </c:pt>
                <c:pt idx="183">
                  <c:v>1.7861479655918153E-2</c:v>
                </c:pt>
                <c:pt idx="184">
                  <c:v>1.8102645453040071E-2</c:v>
                </c:pt>
                <c:pt idx="185">
                  <c:v>1.8120172980690925E-2</c:v>
                </c:pt>
                <c:pt idx="186">
                  <c:v>1.8126502365675954E-2</c:v>
                </c:pt>
                <c:pt idx="187">
                  <c:v>1.8129910496052511E-2</c:v>
                </c:pt>
                <c:pt idx="188">
                  <c:v>1.8130072787975203E-2</c:v>
                </c:pt>
                <c:pt idx="189">
                  <c:v>1.8130235079897895E-2</c:v>
                </c:pt>
                <c:pt idx="190">
                  <c:v>1.8138674259877936E-2</c:v>
                </c:pt>
                <c:pt idx="191">
                  <c:v>1.8139161135646016E-2</c:v>
                </c:pt>
                <c:pt idx="192">
                  <c:v>1.8139323427568708E-2</c:v>
                </c:pt>
                <c:pt idx="193">
                  <c:v>1.8163991799818056E-2</c:v>
                </c:pt>
                <c:pt idx="194">
                  <c:v>1.8317195374840327E-2</c:v>
                </c:pt>
                <c:pt idx="195">
                  <c:v>1.832855580942884E-2</c:v>
                </c:pt>
                <c:pt idx="196">
                  <c:v>1.8337481865176961E-2</c:v>
                </c:pt>
                <c:pt idx="197">
                  <c:v>1.8353548765523576E-2</c:v>
                </c:pt>
                <c:pt idx="198">
                  <c:v>1.8390551323897598E-2</c:v>
                </c:pt>
                <c:pt idx="199">
                  <c:v>1.8392336535047224E-2</c:v>
                </c:pt>
                <c:pt idx="200">
                  <c:v>1.840434613732651E-2</c:v>
                </c:pt>
                <c:pt idx="201">
                  <c:v>1.8404508429249206E-2</c:v>
                </c:pt>
                <c:pt idx="202">
                  <c:v>1.8426580130735462E-2</c:v>
                </c:pt>
                <c:pt idx="203">
                  <c:v>1.8452546838366356E-2</c:v>
                </c:pt>
                <c:pt idx="204">
                  <c:v>1.8676996567450886E-2</c:v>
                </c:pt>
                <c:pt idx="205">
                  <c:v>1.8683325952435919E-2</c:v>
                </c:pt>
                <c:pt idx="206">
                  <c:v>1.8743536255755051E-2</c:v>
                </c:pt>
                <c:pt idx="207">
                  <c:v>1.8950620749111424E-2</c:v>
                </c:pt>
                <c:pt idx="208">
                  <c:v>1.8989895394403149E-2</c:v>
                </c:pt>
                <c:pt idx="209">
                  <c:v>1.899200518939816E-2</c:v>
                </c:pt>
                <c:pt idx="210">
                  <c:v>1.8992167481320852E-2</c:v>
                </c:pt>
                <c:pt idx="211">
                  <c:v>1.9019757108178676E-2</c:v>
                </c:pt>
                <c:pt idx="212">
                  <c:v>1.9024301282014083E-2</c:v>
                </c:pt>
                <c:pt idx="213">
                  <c:v>1.9029981499308339E-2</c:v>
                </c:pt>
                <c:pt idx="214">
                  <c:v>1.9030143791231035E-2</c:v>
                </c:pt>
                <c:pt idx="215">
                  <c:v>1.9274068551038737E-2</c:v>
                </c:pt>
                <c:pt idx="216">
                  <c:v>1.9297763171751928E-2</c:v>
                </c:pt>
                <c:pt idx="217">
                  <c:v>1.9307987562881591E-2</c:v>
                </c:pt>
                <c:pt idx="218">
                  <c:v>1.931318090440777E-2</c:v>
                </c:pt>
                <c:pt idx="219">
                  <c:v>1.931318090440777E-2</c:v>
                </c:pt>
                <c:pt idx="220">
                  <c:v>1.9331195307826701E-2</c:v>
                </c:pt>
                <c:pt idx="221">
                  <c:v>1.9332169059362858E-2</c:v>
                </c:pt>
                <c:pt idx="222">
                  <c:v>1.933233135128555E-2</c:v>
                </c:pt>
                <c:pt idx="223">
                  <c:v>1.9360570145834151E-2</c:v>
                </c:pt>
                <c:pt idx="224">
                  <c:v>1.9360570145834151E-2</c:v>
                </c:pt>
                <c:pt idx="225">
                  <c:v>1.9371605996577279E-2</c:v>
                </c:pt>
                <c:pt idx="226">
                  <c:v>1.9562299005741648E-2</c:v>
                </c:pt>
                <c:pt idx="227">
                  <c:v>1.9564571092659352E-2</c:v>
                </c:pt>
                <c:pt idx="228">
                  <c:v>1.9565382552272817E-2</c:v>
                </c:pt>
                <c:pt idx="229">
                  <c:v>1.9585669042609454E-2</c:v>
                </c:pt>
                <c:pt idx="230">
                  <c:v>1.9585669042609454E-2</c:v>
                </c:pt>
                <c:pt idx="231">
                  <c:v>1.9596380309507198E-2</c:v>
                </c:pt>
                <c:pt idx="232">
                  <c:v>1.959654260142989E-2</c:v>
                </c:pt>
                <c:pt idx="233">
                  <c:v>1.9614394712926128E-2</c:v>
                </c:pt>
                <c:pt idx="234">
                  <c:v>1.9620561805988465E-2</c:v>
                </c:pt>
                <c:pt idx="235">
                  <c:v>1.9640848296325102E-2</c:v>
                </c:pt>
                <c:pt idx="236">
                  <c:v>1.9691645668128036E-2</c:v>
                </c:pt>
                <c:pt idx="237">
                  <c:v>1.9925508328728768E-2</c:v>
                </c:pt>
                <c:pt idx="238">
                  <c:v>1.9925508328728768E-2</c:v>
                </c:pt>
                <c:pt idx="239">
                  <c:v>1.992567062065146E-2</c:v>
                </c:pt>
                <c:pt idx="240">
                  <c:v>1.992567062065146E-2</c:v>
                </c:pt>
                <c:pt idx="241">
                  <c:v>1.9928591875259936E-2</c:v>
                </c:pt>
                <c:pt idx="242">
                  <c:v>1.9930377086409559E-2</c:v>
                </c:pt>
                <c:pt idx="243">
                  <c:v>1.9937193347162669E-2</c:v>
                </c:pt>
                <c:pt idx="244">
                  <c:v>1.9938167098698827E-2</c:v>
                </c:pt>
                <c:pt idx="245">
                  <c:v>1.9938167098698827E-2</c:v>
                </c:pt>
                <c:pt idx="246">
                  <c:v>1.9947904614060413E-2</c:v>
                </c:pt>
                <c:pt idx="247">
                  <c:v>1.9948066905983105E-2</c:v>
                </c:pt>
                <c:pt idx="248">
                  <c:v>1.9951799620205046E-2</c:v>
                </c:pt>
                <c:pt idx="249">
                  <c:v>1.9951799620205046E-2</c:v>
                </c:pt>
                <c:pt idx="250">
                  <c:v>1.9958129005190076E-2</c:v>
                </c:pt>
                <c:pt idx="251">
                  <c:v>1.9958291297112768E-2</c:v>
                </c:pt>
                <c:pt idx="252">
                  <c:v>1.9958940464803541E-2</c:v>
                </c:pt>
                <c:pt idx="253">
                  <c:v>1.9959102756726237E-2</c:v>
                </c:pt>
                <c:pt idx="254">
                  <c:v>1.9966081309402035E-2</c:v>
                </c:pt>
                <c:pt idx="255">
                  <c:v>1.9966081309402035E-2</c:v>
                </c:pt>
                <c:pt idx="256">
                  <c:v>2.0190368746563877E-2</c:v>
                </c:pt>
                <c:pt idx="257">
                  <c:v>2.0200430845770848E-2</c:v>
                </c:pt>
                <c:pt idx="258">
                  <c:v>2.0202378348843163E-2</c:v>
                </c:pt>
                <c:pt idx="259">
                  <c:v>2.0219905876494016E-2</c:v>
                </c:pt>
                <c:pt idx="260">
                  <c:v>2.022948109993291E-2</c:v>
                </c:pt>
                <c:pt idx="261">
                  <c:v>2.0238244863758335E-2</c:v>
                </c:pt>
                <c:pt idx="262">
                  <c:v>2.0244411956820672E-2</c:v>
                </c:pt>
                <c:pt idx="263">
                  <c:v>2.0244574248743367E-2</c:v>
                </c:pt>
                <c:pt idx="264">
                  <c:v>2.0250741341805704E-2</c:v>
                </c:pt>
                <c:pt idx="265">
                  <c:v>2.0277357217127367E-2</c:v>
                </c:pt>
                <c:pt idx="266">
                  <c:v>2.049758735622188E-2</c:v>
                </c:pt>
                <c:pt idx="267">
                  <c:v>2.0497749648144575E-2</c:v>
                </c:pt>
                <c:pt idx="268">
                  <c:v>2.0510733001960019E-2</c:v>
                </c:pt>
                <c:pt idx="269">
                  <c:v>2.0553902653396378E-2</c:v>
                </c:pt>
                <c:pt idx="270">
                  <c:v>2.0590905211770403E-2</c:v>
                </c:pt>
                <c:pt idx="271">
                  <c:v>2.0601778770590839E-2</c:v>
                </c:pt>
                <c:pt idx="272">
                  <c:v>2.0811297642787607E-2</c:v>
                </c:pt>
                <c:pt idx="273">
                  <c:v>2.0811297642787607E-2</c:v>
                </c:pt>
                <c:pt idx="274">
                  <c:v>2.0837588934263886E-2</c:v>
                </c:pt>
                <c:pt idx="275">
                  <c:v>2.0839211853490816E-2</c:v>
                </c:pt>
                <c:pt idx="276">
                  <c:v>2.0878811082627929E-2</c:v>
                </c:pt>
                <c:pt idx="277">
                  <c:v>2.089731236181494E-2</c:v>
                </c:pt>
                <c:pt idx="278">
                  <c:v>2.089731236181494E-2</c:v>
                </c:pt>
                <c:pt idx="279">
                  <c:v>2.0921980734064288E-2</c:v>
                </c:pt>
                <c:pt idx="280">
                  <c:v>2.110488373093939E-2</c:v>
                </c:pt>
                <c:pt idx="281">
                  <c:v>2.110488373093939E-2</c:v>
                </c:pt>
                <c:pt idx="282">
                  <c:v>2.1164444866567753E-2</c:v>
                </c:pt>
                <c:pt idx="283">
                  <c:v>2.1166879245408152E-2</c:v>
                </c:pt>
                <c:pt idx="284">
                  <c:v>2.1168502164635082E-2</c:v>
                </c:pt>
                <c:pt idx="285">
                  <c:v>2.1168664456557774E-2</c:v>
                </c:pt>
                <c:pt idx="286">
                  <c:v>2.1178401971919357E-2</c:v>
                </c:pt>
                <c:pt idx="287">
                  <c:v>2.1178401971919357E-2</c:v>
                </c:pt>
                <c:pt idx="288">
                  <c:v>2.1183595313445536E-2</c:v>
                </c:pt>
                <c:pt idx="289">
                  <c:v>2.1183595313445536E-2</c:v>
                </c:pt>
                <c:pt idx="290">
                  <c:v>2.1209886604921818E-2</c:v>
                </c:pt>
                <c:pt idx="291">
                  <c:v>2.1227738716418053E-2</c:v>
                </c:pt>
                <c:pt idx="292">
                  <c:v>2.1253705424048946E-2</c:v>
                </c:pt>
                <c:pt idx="293">
                  <c:v>2.1253705424048946E-2</c:v>
                </c:pt>
                <c:pt idx="294">
                  <c:v>2.1421839855958982E-2</c:v>
                </c:pt>
                <c:pt idx="295">
                  <c:v>2.1467606178158433E-2</c:v>
                </c:pt>
                <c:pt idx="296">
                  <c:v>2.1472637227761916E-2</c:v>
                </c:pt>
                <c:pt idx="297">
                  <c:v>2.1525057518791781E-2</c:v>
                </c:pt>
                <c:pt idx="298">
                  <c:v>2.1725001167549659E-2</c:v>
                </c:pt>
                <c:pt idx="299">
                  <c:v>2.1793488358926139E-2</c:v>
                </c:pt>
                <c:pt idx="300">
                  <c:v>2.201095953533487E-2</c:v>
                </c:pt>
                <c:pt idx="301">
                  <c:v>2.2040821249110394E-2</c:v>
                </c:pt>
                <c:pt idx="302">
                  <c:v>2.2123752421606559E-2</c:v>
                </c:pt>
                <c:pt idx="303">
                  <c:v>2.2131380141973134E-2</c:v>
                </c:pt>
                <c:pt idx="304">
                  <c:v>2.2134625980426995E-2</c:v>
                </c:pt>
                <c:pt idx="305">
                  <c:v>2.2137871818880859E-2</c:v>
                </c:pt>
                <c:pt idx="306">
                  <c:v>2.2385529292910503E-2</c:v>
                </c:pt>
                <c:pt idx="307">
                  <c:v>2.2469921092710905E-2</c:v>
                </c:pt>
                <c:pt idx="308">
                  <c:v>2.2666618903014919E-2</c:v>
                </c:pt>
                <c:pt idx="309">
                  <c:v>2.2718227734431318E-2</c:v>
                </c:pt>
                <c:pt idx="310">
                  <c:v>2.2775516783141977E-2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54F-438E-AB04-20A7DF48B52F}"/>
            </c:ext>
          </c:extLst>
        </c:ser>
        <c:ser>
          <c:idx val="8"/>
          <c:order val="8"/>
          <c:tx>
            <c:strRef>
              <c:f>'Active 2'!$R$20</c:f>
              <c:strCache>
                <c:ptCount val="1"/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'Active 2'!$F$21:$F$317</c:f>
              <c:numCache>
                <c:formatCode>General</c:formatCode>
                <c:ptCount val="297"/>
                <c:pt idx="0">
                  <c:v>-33203</c:v>
                </c:pt>
                <c:pt idx="1">
                  <c:v>-33203</c:v>
                </c:pt>
                <c:pt idx="2">
                  <c:v>-31674</c:v>
                </c:pt>
                <c:pt idx="3">
                  <c:v>-30651</c:v>
                </c:pt>
                <c:pt idx="4">
                  <c:v>-27797</c:v>
                </c:pt>
                <c:pt idx="5">
                  <c:v>-27763</c:v>
                </c:pt>
                <c:pt idx="6">
                  <c:v>-27030</c:v>
                </c:pt>
                <c:pt idx="7">
                  <c:v>-26902</c:v>
                </c:pt>
                <c:pt idx="8">
                  <c:v>-26829</c:v>
                </c:pt>
                <c:pt idx="9">
                  <c:v>-26816</c:v>
                </c:pt>
                <c:pt idx="10">
                  <c:v>-26808</c:v>
                </c:pt>
                <c:pt idx="11">
                  <c:v>-26792.5</c:v>
                </c:pt>
                <c:pt idx="12">
                  <c:v>-26727.5</c:v>
                </c:pt>
                <c:pt idx="13">
                  <c:v>-26691</c:v>
                </c:pt>
                <c:pt idx="14">
                  <c:v>-26689</c:v>
                </c:pt>
                <c:pt idx="15">
                  <c:v>-26683.5</c:v>
                </c:pt>
                <c:pt idx="16">
                  <c:v>-26683</c:v>
                </c:pt>
                <c:pt idx="17">
                  <c:v>-26652</c:v>
                </c:pt>
                <c:pt idx="18">
                  <c:v>-26616</c:v>
                </c:pt>
                <c:pt idx="19">
                  <c:v>-26615.5</c:v>
                </c:pt>
                <c:pt idx="20">
                  <c:v>-26597</c:v>
                </c:pt>
                <c:pt idx="21">
                  <c:v>-26587</c:v>
                </c:pt>
                <c:pt idx="22">
                  <c:v>-26511.5</c:v>
                </c:pt>
                <c:pt idx="23">
                  <c:v>-26508.5</c:v>
                </c:pt>
                <c:pt idx="24">
                  <c:v>-25908</c:v>
                </c:pt>
                <c:pt idx="25">
                  <c:v>-24948</c:v>
                </c:pt>
                <c:pt idx="26">
                  <c:v>-24896</c:v>
                </c:pt>
                <c:pt idx="27">
                  <c:v>-24654</c:v>
                </c:pt>
                <c:pt idx="28">
                  <c:v>-23910</c:v>
                </c:pt>
                <c:pt idx="29">
                  <c:v>-23673</c:v>
                </c:pt>
                <c:pt idx="30">
                  <c:v>-20811</c:v>
                </c:pt>
                <c:pt idx="31">
                  <c:v>-20187</c:v>
                </c:pt>
                <c:pt idx="32">
                  <c:v>-20187</c:v>
                </c:pt>
                <c:pt idx="33">
                  <c:v>-19809</c:v>
                </c:pt>
                <c:pt idx="34">
                  <c:v>-19809</c:v>
                </c:pt>
                <c:pt idx="35">
                  <c:v>-19120</c:v>
                </c:pt>
                <c:pt idx="36">
                  <c:v>-18956</c:v>
                </c:pt>
                <c:pt idx="37">
                  <c:v>-18883</c:v>
                </c:pt>
                <c:pt idx="38">
                  <c:v>-18742</c:v>
                </c:pt>
                <c:pt idx="39">
                  <c:v>-18116</c:v>
                </c:pt>
                <c:pt idx="40">
                  <c:v>-18116</c:v>
                </c:pt>
                <c:pt idx="41">
                  <c:v>-17959.5</c:v>
                </c:pt>
                <c:pt idx="42">
                  <c:v>-15027</c:v>
                </c:pt>
                <c:pt idx="43">
                  <c:v>-14643</c:v>
                </c:pt>
                <c:pt idx="44">
                  <c:v>-11570</c:v>
                </c:pt>
                <c:pt idx="45">
                  <c:v>-8695</c:v>
                </c:pt>
                <c:pt idx="46">
                  <c:v>-5846</c:v>
                </c:pt>
                <c:pt idx="47">
                  <c:v>-4946</c:v>
                </c:pt>
                <c:pt idx="48">
                  <c:v>-4795</c:v>
                </c:pt>
                <c:pt idx="49">
                  <c:v>-3723</c:v>
                </c:pt>
                <c:pt idx="50">
                  <c:v>-3642</c:v>
                </c:pt>
                <c:pt idx="51">
                  <c:v>-3637</c:v>
                </c:pt>
                <c:pt idx="52">
                  <c:v>-1928</c:v>
                </c:pt>
                <c:pt idx="53">
                  <c:v>-1766</c:v>
                </c:pt>
                <c:pt idx="54">
                  <c:v>-1753</c:v>
                </c:pt>
                <c:pt idx="55">
                  <c:v>-1708.5</c:v>
                </c:pt>
                <c:pt idx="56">
                  <c:v>-1683</c:v>
                </c:pt>
                <c:pt idx="57">
                  <c:v>-1233.5</c:v>
                </c:pt>
                <c:pt idx="58">
                  <c:v>-1142.5</c:v>
                </c:pt>
                <c:pt idx="59">
                  <c:v>-1108.5</c:v>
                </c:pt>
                <c:pt idx="60">
                  <c:v>-1080</c:v>
                </c:pt>
                <c:pt idx="61">
                  <c:v>-1074.5</c:v>
                </c:pt>
                <c:pt idx="62">
                  <c:v>-312.5</c:v>
                </c:pt>
                <c:pt idx="63">
                  <c:v>-304.5</c:v>
                </c:pt>
                <c:pt idx="64">
                  <c:v>-297</c:v>
                </c:pt>
                <c:pt idx="65">
                  <c:v>0</c:v>
                </c:pt>
                <c:pt idx="66">
                  <c:v>0</c:v>
                </c:pt>
                <c:pt idx="67">
                  <c:v>2.5</c:v>
                </c:pt>
                <c:pt idx="68">
                  <c:v>2.5</c:v>
                </c:pt>
                <c:pt idx="69">
                  <c:v>3</c:v>
                </c:pt>
                <c:pt idx="70">
                  <c:v>3</c:v>
                </c:pt>
                <c:pt idx="71">
                  <c:v>60</c:v>
                </c:pt>
                <c:pt idx="72">
                  <c:v>60</c:v>
                </c:pt>
                <c:pt idx="73">
                  <c:v>60.5</c:v>
                </c:pt>
                <c:pt idx="74">
                  <c:v>60.5</c:v>
                </c:pt>
                <c:pt idx="75">
                  <c:v>115</c:v>
                </c:pt>
                <c:pt idx="76">
                  <c:v>603</c:v>
                </c:pt>
                <c:pt idx="77">
                  <c:v>603</c:v>
                </c:pt>
                <c:pt idx="78">
                  <c:v>762</c:v>
                </c:pt>
                <c:pt idx="79">
                  <c:v>762</c:v>
                </c:pt>
                <c:pt idx="80">
                  <c:v>1740</c:v>
                </c:pt>
                <c:pt idx="81">
                  <c:v>1740</c:v>
                </c:pt>
                <c:pt idx="82">
                  <c:v>1769</c:v>
                </c:pt>
                <c:pt idx="83">
                  <c:v>2009</c:v>
                </c:pt>
                <c:pt idx="84">
                  <c:v>2009</c:v>
                </c:pt>
                <c:pt idx="85">
                  <c:v>2700.5</c:v>
                </c:pt>
                <c:pt idx="86">
                  <c:v>4844</c:v>
                </c:pt>
                <c:pt idx="87">
                  <c:v>4846.5</c:v>
                </c:pt>
                <c:pt idx="88">
                  <c:v>4846.5</c:v>
                </c:pt>
                <c:pt idx="89">
                  <c:v>5523</c:v>
                </c:pt>
                <c:pt idx="90">
                  <c:v>5523.5</c:v>
                </c:pt>
                <c:pt idx="91">
                  <c:v>5734</c:v>
                </c:pt>
                <c:pt idx="92">
                  <c:v>5767.5</c:v>
                </c:pt>
                <c:pt idx="93">
                  <c:v>5767.5</c:v>
                </c:pt>
                <c:pt idx="94">
                  <c:v>5770</c:v>
                </c:pt>
                <c:pt idx="95">
                  <c:v>5770</c:v>
                </c:pt>
                <c:pt idx="96">
                  <c:v>6517</c:v>
                </c:pt>
                <c:pt idx="97">
                  <c:v>6683.5</c:v>
                </c:pt>
                <c:pt idx="98">
                  <c:v>6693.5</c:v>
                </c:pt>
                <c:pt idx="99">
                  <c:v>7225</c:v>
                </c:pt>
                <c:pt idx="100">
                  <c:v>7829</c:v>
                </c:pt>
                <c:pt idx="101">
                  <c:v>8338</c:v>
                </c:pt>
                <c:pt idx="102">
                  <c:v>8579</c:v>
                </c:pt>
                <c:pt idx="103">
                  <c:v>8609</c:v>
                </c:pt>
                <c:pt idx="104">
                  <c:v>8635</c:v>
                </c:pt>
                <c:pt idx="105">
                  <c:v>8635</c:v>
                </c:pt>
                <c:pt idx="106">
                  <c:v>8635</c:v>
                </c:pt>
                <c:pt idx="107">
                  <c:v>8763</c:v>
                </c:pt>
                <c:pt idx="108">
                  <c:v>9371</c:v>
                </c:pt>
                <c:pt idx="109">
                  <c:v>9702</c:v>
                </c:pt>
                <c:pt idx="110">
                  <c:v>10181</c:v>
                </c:pt>
                <c:pt idx="111">
                  <c:v>10181</c:v>
                </c:pt>
                <c:pt idx="112">
                  <c:v>10215</c:v>
                </c:pt>
                <c:pt idx="113">
                  <c:v>10294.5</c:v>
                </c:pt>
                <c:pt idx="114">
                  <c:v>10295</c:v>
                </c:pt>
                <c:pt idx="115">
                  <c:v>10303.5</c:v>
                </c:pt>
                <c:pt idx="116">
                  <c:v>10375.5</c:v>
                </c:pt>
                <c:pt idx="117">
                  <c:v>10393.5</c:v>
                </c:pt>
                <c:pt idx="118">
                  <c:v>10400.5</c:v>
                </c:pt>
                <c:pt idx="119">
                  <c:v>10401</c:v>
                </c:pt>
                <c:pt idx="120">
                  <c:v>10478.5</c:v>
                </c:pt>
                <c:pt idx="121">
                  <c:v>10479</c:v>
                </c:pt>
                <c:pt idx="122">
                  <c:v>10509</c:v>
                </c:pt>
                <c:pt idx="123">
                  <c:v>10509</c:v>
                </c:pt>
                <c:pt idx="124">
                  <c:v>11208</c:v>
                </c:pt>
                <c:pt idx="125">
                  <c:v>11221</c:v>
                </c:pt>
                <c:pt idx="126">
                  <c:v>11260</c:v>
                </c:pt>
                <c:pt idx="127">
                  <c:v>11278</c:v>
                </c:pt>
                <c:pt idx="128">
                  <c:v>11286.5</c:v>
                </c:pt>
                <c:pt idx="129">
                  <c:v>11322.5</c:v>
                </c:pt>
                <c:pt idx="130">
                  <c:v>11323</c:v>
                </c:pt>
                <c:pt idx="131">
                  <c:v>11343.5</c:v>
                </c:pt>
                <c:pt idx="132">
                  <c:v>11343.5</c:v>
                </c:pt>
                <c:pt idx="133">
                  <c:v>11344</c:v>
                </c:pt>
                <c:pt idx="134">
                  <c:v>11344</c:v>
                </c:pt>
                <c:pt idx="135">
                  <c:v>11407</c:v>
                </c:pt>
                <c:pt idx="136">
                  <c:v>11407</c:v>
                </c:pt>
                <c:pt idx="137">
                  <c:v>11427</c:v>
                </c:pt>
                <c:pt idx="138">
                  <c:v>11533</c:v>
                </c:pt>
                <c:pt idx="139">
                  <c:v>12301</c:v>
                </c:pt>
                <c:pt idx="140">
                  <c:v>12303</c:v>
                </c:pt>
                <c:pt idx="141">
                  <c:v>12303</c:v>
                </c:pt>
                <c:pt idx="142">
                  <c:v>12376</c:v>
                </c:pt>
                <c:pt idx="143">
                  <c:v>13122</c:v>
                </c:pt>
                <c:pt idx="144">
                  <c:v>13169.5</c:v>
                </c:pt>
                <c:pt idx="145">
                  <c:v>13169.5</c:v>
                </c:pt>
                <c:pt idx="146">
                  <c:v>13258</c:v>
                </c:pt>
                <c:pt idx="147">
                  <c:v>13265</c:v>
                </c:pt>
                <c:pt idx="148">
                  <c:v>13273</c:v>
                </c:pt>
                <c:pt idx="149">
                  <c:v>13284</c:v>
                </c:pt>
                <c:pt idx="150">
                  <c:v>13305</c:v>
                </c:pt>
                <c:pt idx="151">
                  <c:v>13316</c:v>
                </c:pt>
                <c:pt idx="152">
                  <c:v>13479</c:v>
                </c:pt>
                <c:pt idx="153">
                  <c:v>13526</c:v>
                </c:pt>
                <c:pt idx="154">
                  <c:v>13612</c:v>
                </c:pt>
                <c:pt idx="155">
                  <c:v>14041</c:v>
                </c:pt>
                <c:pt idx="156">
                  <c:v>14064.5</c:v>
                </c:pt>
                <c:pt idx="157">
                  <c:v>14090.5</c:v>
                </c:pt>
                <c:pt idx="158">
                  <c:v>14090.5</c:v>
                </c:pt>
                <c:pt idx="159">
                  <c:v>14093</c:v>
                </c:pt>
                <c:pt idx="160">
                  <c:v>14128</c:v>
                </c:pt>
                <c:pt idx="161">
                  <c:v>14130</c:v>
                </c:pt>
                <c:pt idx="162">
                  <c:v>14142</c:v>
                </c:pt>
                <c:pt idx="163">
                  <c:v>14212</c:v>
                </c:pt>
                <c:pt idx="164">
                  <c:v>14212.5</c:v>
                </c:pt>
                <c:pt idx="165">
                  <c:v>14231</c:v>
                </c:pt>
                <c:pt idx="166">
                  <c:v>14322</c:v>
                </c:pt>
                <c:pt idx="167">
                  <c:v>14327.5</c:v>
                </c:pt>
                <c:pt idx="168">
                  <c:v>14331.5</c:v>
                </c:pt>
                <c:pt idx="169">
                  <c:v>14368</c:v>
                </c:pt>
                <c:pt idx="170">
                  <c:v>14390</c:v>
                </c:pt>
                <c:pt idx="171">
                  <c:v>14427.5</c:v>
                </c:pt>
                <c:pt idx="172">
                  <c:v>14428</c:v>
                </c:pt>
                <c:pt idx="173">
                  <c:v>14433</c:v>
                </c:pt>
                <c:pt idx="174">
                  <c:v>14435.5</c:v>
                </c:pt>
                <c:pt idx="175">
                  <c:v>14437.5</c:v>
                </c:pt>
                <c:pt idx="176">
                  <c:v>14539</c:v>
                </c:pt>
                <c:pt idx="177">
                  <c:v>14568.5</c:v>
                </c:pt>
                <c:pt idx="178">
                  <c:v>15100</c:v>
                </c:pt>
                <c:pt idx="179">
                  <c:v>15176.5</c:v>
                </c:pt>
                <c:pt idx="180">
                  <c:v>15217</c:v>
                </c:pt>
                <c:pt idx="181">
                  <c:v>15337.5</c:v>
                </c:pt>
                <c:pt idx="182">
                  <c:v>15361</c:v>
                </c:pt>
                <c:pt idx="183">
                  <c:v>15426</c:v>
                </c:pt>
                <c:pt idx="184">
                  <c:v>16169</c:v>
                </c:pt>
                <c:pt idx="185">
                  <c:v>16223</c:v>
                </c:pt>
                <c:pt idx="186">
                  <c:v>16242.5</c:v>
                </c:pt>
                <c:pt idx="187">
                  <c:v>16253</c:v>
                </c:pt>
                <c:pt idx="188">
                  <c:v>16253.5</c:v>
                </c:pt>
                <c:pt idx="189">
                  <c:v>16254</c:v>
                </c:pt>
                <c:pt idx="190">
                  <c:v>16280</c:v>
                </c:pt>
                <c:pt idx="191">
                  <c:v>16281.5</c:v>
                </c:pt>
                <c:pt idx="192">
                  <c:v>16282</c:v>
                </c:pt>
                <c:pt idx="193">
                  <c:v>16358</c:v>
                </c:pt>
                <c:pt idx="194">
                  <c:v>16830</c:v>
                </c:pt>
                <c:pt idx="195">
                  <c:v>16865</c:v>
                </c:pt>
                <c:pt idx="196">
                  <c:v>16892.5</c:v>
                </c:pt>
                <c:pt idx="197">
                  <c:v>16942</c:v>
                </c:pt>
                <c:pt idx="198">
                  <c:v>17056</c:v>
                </c:pt>
                <c:pt idx="199">
                  <c:v>17061.5</c:v>
                </c:pt>
                <c:pt idx="200">
                  <c:v>17098.5</c:v>
                </c:pt>
                <c:pt idx="201">
                  <c:v>17099</c:v>
                </c:pt>
                <c:pt idx="202">
                  <c:v>17167</c:v>
                </c:pt>
                <c:pt idx="203">
                  <c:v>17247</c:v>
                </c:pt>
                <c:pt idx="204">
                  <c:v>17938.5</c:v>
                </c:pt>
                <c:pt idx="205">
                  <c:v>17958</c:v>
                </c:pt>
                <c:pt idx="206">
                  <c:v>18143.5</c:v>
                </c:pt>
                <c:pt idx="207">
                  <c:v>18781.5</c:v>
                </c:pt>
                <c:pt idx="208">
                  <c:v>18902.5</c:v>
                </c:pt>
                <c:pt idx="209">
                  <c:v>18909</c:v>
                </c:pt>
                <c:pt idx="210">
                  <c:v>18909.5</c:v>
                </c:pt>
                <c:pt idx="211">
                  <c:v>18994.5</c:v>
                </c:pt>
                <c:pt idx="212">
                  <c:v>19008.5</c:v>
                </c:pt>
                <c:pt idx="213">
                  <c:v>19026</c:v>
                </c:pt>
                <c:pt idx="214">
                  <c:v>19026.5</c:v>
                </c:pt>
                <c:pt idx="215">
                  <c:v>19778</c:v>
                </c:pt>
                <c:pt idx="216">
                  <c:v>19851</c:v>
                </c:pt>
                <c:pt idx="217">
                  <c:v>19882.5</c:v>
                </c:pt>
                <c:pt idx="218">
                  <c:v>19898.5</c:v>
                </c:pt>
                <c:pt idx="219">
                  <c:v>19898.5</c:v>
                </c:pt>
                <c:pt idx="220">
                  <c:v>19954</c:v>
                </c:pt>
                <c:pt idx="221">
                  <c:v>19957</c:v>
                </c:pt>
                <c:pt idx="222">
                  <c:v>19957.5</c:v>
                </c:pt>
                <c:pt idx="223">
                  <c:v>20044.5</c:v>
                </c:pt>
                <c:pt idx="224">
                  <c:v>20044.5</c:v>
                </c:pt>
                <c:pt idx="225">
                  <c:v>20078.5</c:v>
                </c:pt>
                <c:pt idx="226">
                  <c:v>20666</c:v>
                </c:pt>
                <c:pt idx="227">
                  <c:v>20673</c:v>
                </c:pt>
                <c:pt idx="228">
                  <c:v>20675.5</c:v>
                </c:pt>
                <c:pt idx="229">
                  <c:v>20738</c:v>
                </c:pt>
                <c:pt idx="230">
                  <c:v>20738</c:v>
                </c:pt>
                <c:pt idx="231">
                  <c:v>20771</c:v>
                </c:pt>
                <c:pt idx="232">
                  <c:v>20771.5</c:v>
                </c:pt>
                <c:pt idx="233">
                  <c:v>20826.5</c:v>
                </c:pt>
                <c:pt idx="234">
                  <c:v>20845.5</c:v>
                </c:pt>
                <c:pt idx="235">
                  <c:v>20908</c:v>
                </c:pt>
                <c:pt idx="236">
                  <c:v>21064.5</c:v>
                </c:pt>
                <c:pt idx="237">
                  <c:v>21785</c:v>
                </c:pt>
                <c:pt idx="238">
                  <c:v>21785</c:v>
                </c:pt>
                <c:pt idx="239">
                  <c:v>21785.5</c:v>
                </c:pt>
                <c:pt idx="240">
                  <c:v>21785.5</c:v>
                </c:pt>
                <c:pt idx="241">
                  <c:v>21794.5</c:v>
                </c:pt>
                <c:pt idx="242">
                  <c:v>21800</c:v>
                </c:pt>
                <c:pt idx="243">
                  <c:v>21821</c:v>
                </c:pt>
                <c:pt idx="244">
                  <c:v>21824</c:v>
                </c:pt>
                <c:pt idx="245">
                  <c:v>21824</c:v>
                </c:pt>
                <c:pt idx="246">
                  <c:v>21854</c:v>
                </c:pt>
                <c:pt idx="247">
                  <c:v>21854.5</c:v>
                </c:pt>
                <c:pt idx="248">
                  <c:v>21866</c:v>
                </c:pt>
                <c:pt idx="249">
                  <c:v>21866</c:v>
                </c:pt>
                <c:pt idx="250">
                  <c:v>21885.5</c:v>
                </c:pt>
                <c:pt idx="251">
                  <c:v>21886</c:v>
                </c:pt>
                <c:pt idx="252">
                  <c:v>21888</c:v>
                </c:pt>
                <c:pt idx="253">
                  <c:v>21888.5</c:v>
                </c:pt>
                <c:pt idx="254">
                  <c:v>21910</c:v>
                </c:pt>
                <c:pt idx="255">
                  <c:v>21910</c:v>
                </c:pt>
                <c:pt idx="256">
                  <c:v>22601</c:v>
                </c:pt>
                <c:pt idx="257">
                  <c:v>22632</c:v>
                </c:pt>
                <c:pt idx="258">
                  <c:v>22638</c:v>
                </c:pt>
                <c:pt idx="259">
                  <c:v>22692</c:v>
                </c:pt>
                <c:pt idx="260">
                  <c:v>22721.5</c:v>
                </c:pt>
                <c:pt idx="261">
                  <c:v>22748.5</c:v>
                </c:pt>
                <c:pt idx="262">
                  <c:v>22767.5</c:v>
                </c:pt>
                <c:pt idx="263">
                  <c:v>22768</c:v>
                </c:pt>
                <c:pt idx="264">
                  <c:v>22787</c:v>
                </c:pt>
                <c:pt idx="265">
                  <c:v>22869</c:v>
                </c:pt>
                <c:pt idx="266">
                  <c:v>23547.5</c:v>
                </c:pt>
                <c:pt idx="267">
                  <c:v>23548</c:v>
                </c:pt>
                <c:pt idx="268">
                  <c:v>23588</c:v>
                </c:pt>
                <c:pt idx="269">
                  <c:v>23721</c:v>
                </c:pt>
                <c:pt idx="270">
                  <c:v>23835</c:v>
                </c:pt>
                <c:pt idx="271">
                  <c:v>23868.5</c:v>
                </c:pt>
                <c:pt idx="272">
                  <c:v>24514</c:v>
                </c:pt>
                <c:pt idx="273">
                  <c:v>24514</c:v>
                </c:pt>
                <c:pt idx="274">
                  <c:v>24595</c:v>
                </c:pt>
                <c:pt idx="275">
                  <c:v>24600</c:v>
                </c:pt>
                <c:pt idx="276">
                  <c:v>24722</c:v>
                </c:pt>
                <c:pt idx="277">
                  <c:v>24779</c:v>
                </c:pt>
                <c:pt idx="278">
                  <c:v>24779</c:v>
                </c:pt>
                <c:pt idx="279">
                  <c:v>24855</c:v>
                </c:pt>
                <c:pt idx="280">
                  <c:v>25418.5</c:v>
                </c:pt>
                <c:pt idx="281">
                  <c:v>25418.5</c:v>
                </c:pt>
                <c:pt idx="282">
                  <c:v>25602</c:v>
                </c:pt>
                <c:pt idx="283">
                  <c:v>25609.5</c:v>
                </c:pt>
                <c:pt idx="284">
                  <c:v>25614.5</c:v>
                </c:pt>
                <c:pt idx="285">
                  <c:v>25615</c:v>
                </c:pt>
                <c:pt idx="286">
                  <c:v>25645</c:v>
                </c:pt>
                <c:pt idx="287">
                  <c:v>25645</c:v>
                </c:pt>
                <c:pt idx="288">
                  <c:v>25661</c:v>
                </c:pt>
                <c:pt idx="289">
                  <c:v>25661</c:v>
                </c:pt>
                <c:pt idx="290">
                  <c:v>25742</c:v>
                </c:pt>
                <c:pt idx="291">
                  <c:v>25797</c:v>
                </c:pt>
                <c:pt idx="292">
                  <c:v>25877</c:v>
                </c:pt>
                <c:pt idx="293">
                  <c:v>25877</c:v>
                </c:pt>
                <c:pt idx="294">
                  <c:v>26395</c:v>
                </c:pt>
                <c:pt idx="295">
                  <c:v>26536</c:v>
                </c:pt>
                <c:pt idx="296">
                  <c:v>26551.5</c:v>
                </c:pt>
              </c:numCache>
            </c:numRef>
          </c:xVal>
          <c:yVal>
            <c:numRef>
              <c:f>'Active 2'!$U$21:$U$317</c:f>
              <c:numCache>
                <c:formatCode>General</c:formatCode>
                <c:ptCount val="297"/>
                <c:pt idx="53" formatCode="0.0000">
                  <c:v>-5.7870900003763381E-2</c:v>
                </c:pt>
                <c:pt idx="54" formatCode="0.0000">
                  <c:v>-5.7885950009222142E-2</c:v>
                </c:pt>
                <c:pt idx="55" formatCode="0.0000">
                  <c:v>-8.4129775001201779E-2</c:v>
                </c:pt>
                <c:pt idx="56" formatCode="0.0000">
                  <c:v>8.9494549996743444E-2</c:v>
                </c:pt>
                <c:pt idx="61">
                  <c:v>-7.3940675007179379E-2</c:v>
                </c:pt>
                <c:pt idx="256">
                  <c:v>1.1481149995233864E-2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54F-438E-AB04-20A7DF48B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4947456"/>
        <c:axId val="1"/>
      </c:scatterChart>
      <c:valAx>
        <c:axId val="364947456"/>
        <c:scaling>
          <c:orientation val="minMax"/>
          <c:min val="-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76994434137291"/>
              <c:y val="0.857596265656666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3.7105751391465679E-2"/>
              <c:y val="0.405063955613143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4947456"/>
        <c:crossesAt val="0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3.3395176252319109E-2"/>
          <c:y val="0.91139373401109669"/>
          <c:w val="0.8441558441558441"/>
          <c:h val="6.329113924050633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V432 Per -- O-C Diagr.</a:t>
            </a:r>
          </a:p>
        </c:rich>
      </c:tx>
      <c:layout>
        <c:manualLayout>
          <c:xMode val="edge"/>
          <c:yMode val="edge"/>
          <c:x val="0.35332252836304701"/>
          <c:y val="3.2154340836012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79740680713128"/>
          <c:y val="0.23151125401929259"/>
          <c:w val="0.82820097244732582"/>
          <c:h val="0.5369774919614147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'A(3)'!$H$20:$H$20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'A(3)'!$F$21:$F$899</c:f>
              <c:numCache>
                <c:formatCode>General</c:formatCode>
                <c:ptCount val="879"/>
                <c:pt idx="0">
                  <c:v>-33203</c:v>
                </c:pt>
                <c:pt idx="1">
                  <c:v>-33203</c:v>
                </c:pt>
                <c:pt idx="2">
                  <c:v>-31674</c:v>
                </c:pt>
                <c:pt idx="3">
                  <c:v>-30651</c:v>
                </c:pt>
                <c:pt idx="4">
                  <c:v>-27797</c:v>
                </c:pt>
                <c:pt idx="5">
                  <c:v>-27763</c:v>
                </c:pt>
                <c:pt idx="6">
                  <c:v>-27030</c:v>
                </c:pt>
                <c:pt idx="7">
                  <c:v>-26902</c:v>
                </c:pt>
                <c:pt idx="8">
                  <c:v>-26829</c:v>
                </c:pt>
                <c:pt idx="9">
                  <c:v>-26816</c:v>
                </c:pt>
                <c:pt idx="10">
                  <c:v>-26808</c:v>
                </c:pt>
                <c:pt idx="11">
                  <c:v>-26792.5</c:v>
                </c:pt>
                <c:pt idx="12">
                  <c:v>-26727.5</c:v>
                </c:pt>
                <c:pt idx="13">
                  <c:v>-26691</c:v>
                </c:pt>
                <c:pt idx="14">
                  <c:v>-26689</c:v>
                </c:pt>
                <c:pt idx="15">
                  <c:v>-26683.5</c:v>
                </c:pt>
                <c:pt idx="16">
                  <c:v>-26683</c:v>
                </c:pt>
                <c:pt idx="17">
                  <c:v>-26652</c:v>
                </c:pt>
                <c:pt idx="18">
                  <c:v>-26616</c:v>
                </c:pt>
                <c:pt idx="19">
                  <c:v>-26615.5</c:v>
                </c:pt>
                <c:pt idx="20">
                  <c:v>-26597</c:v>
                </c:pt>
                <c:pt idx="21">
                  <c:v>-26587</c:v>
                </c:pt>
                <c:pt idx="22">
                  <c:v>-26511.5</c:v>
                </c:pt>
                <c:pt idx="23">
                  <c:v>-26508.5</c:v>
                </c:pt>
                <c:pt idx="24">
                  <c:v>-25908</c:v>
                </c:pt>
                <c:pt idx="25">
                  <c:v>-24948</c:v>
                </c:pt>
                <c:pt idx="26">
                  <c:v>-24896</c:v>
                </c:pt>
                <c:pt idx="27">
                  <c:v>-24654</c:v>
                </c:pt>
                <c:pt idx="28">
                  <c:v>-23910</c:v>
                </c:pt>
                <c:pt idx="29">
                  <c:v>-23673</c:v>
                </c:pt>
                <c:pt idx="30">
                  <c:v>-20811</c:v>
                </c:pt>
                <c:pt idx="31">
                  <c:v>-20187</c:v>
                </c:pt>
                <c:pt idx="32">
                  <c:v>-20187</c:v>
                </c:pt>
                <c:pt idx="33">
                  <c:v>-19809</c:v>
                </c:pt>
                <c:pt idx="34">
                  <c:v>-19809</c:v>
                </c:pt>
                <c:pt idx="35">
                  <c:v>-19120</c:v>
                </c:pt>
                <c:pt idx="36">
                  <c:v>-18956</c:v>
                </c:pt>
                <c:pt idx="37">
                  <c:v>-18883</c:v>
                </c:pt>
                <c:pt idx="38">
                  <c:v>-18742</c:v>
                </c:pt>
                <c:pt idx="39">
                  <c:v>-18116</c:v>
                </c:pt>
                <c:pt idx="40">
                  <c:v>-18116</c:v>
                </c:pt>
                <c:pt idx="41">
                  <c:v>-17959.5</c:v>
                </c:pt>
                <c:pt idx="42">
                  <c:v>-15027</c:v>
                </c:pt>
                <c:pt idx="43">
                  <c:v>-14643</c:v>
                </c:pt>
                <c:pt idx="44">
                  <c:v>-11570</c:v>
                </c:pt>
                <c:pt idx="45">
                  <c:v>-8695</c:v>
                </c:pt>
                <c:pt idx="46">
                  <c:v>-5846</c:v>
                </c:pt>
                <c:pt idx="47">
                  <c:v>-4946</c:v>
                </c:pt>
                <c:pt idx="48">
                  <c:v>-4795</c:v>
                </c:pt>
                <c:pt idx="49">
                  <c:v>-3723</c:v>
                </c:pt>
                <c:pt idx="50">
                  <c:v>-3642</c:v>
                </c:pt>
                <c:pt idx="51">
                  <c:v>-3637</c:v>
                </c:pt>
                <c:pt idx="52">
                  <c:v>-1928</c:v>
                </c:pt>
                <c:pt idx="53">
                  <c:v>-1766</c:v>
                </c:pt>
                <c:pt idx="54">
                  <c:v>-1753</c:v>
                </c:pt>
                <c:pt idx="55">
                  <c:v>-1708.5</c:v>
                </c:pt>
                <c:pt idx="56">
                  <c:v>-1683</c:v>
                </c:pt>
                <c:pt idx="57">
                  <c:v>-1233.5</c:v>
                </c:pt>
                <c:pt idx="58">
                  <c:v>-1142.5</c:v>
                </c:pt>
                <c:pt idx="59">
                  <c:v>-1108.5</c:v>
                </c:pt>
                <c:pt idx="60">
                  <c:v>-1080</c:v>
                </c:pt>
                <c:pt idx="61">
                  <c:v>-1074.5</c:v>
                </c:pt>
                <c:pt idx="62">
                  <c:v>-312.5</c:v>
                </c:pt>
                <c:pt idx="63">
                  <c:v>-304.5</c:v>
                </c:pt>
                <c:pt idx="64">
                  <c:v>-297</c:v>
                </c:pt>
                <c:pt idx="65">
                  <c:v>0</c:v>
                </c:pt>
                <c:pt idx="66">
                  <c:v>0</c:v>
                </c:pt>
                <c:pt idx="67">
                  <c:v>2.5</c:v>
                </c:pt>
                <c:pt idx="68">
                  <c:v>2.5</c:v>
                </c:pt>
                <c:pt idx="69">
                  <c:v>3</c:v>
                </c:pt>
                <c:pt idx="70">
                  <c:v>3</c:v>
                </c:pt>
                <c:pt idx="71">
                  <c:v>60</c:v>
                </c:pt>
                <c:pt idx="72">
                  <c:v>60</c:v>
                </c:pt>
                <c:pt idx="73">
                  <c:v>60.5</c:v>
                </c:pt>
                <c:pt idx="74">
                  <c:v>60.5</c:v>
                </c:pt>
                <c:pt idx="75">
                  <c:v>115</c:v>
                </c:pt>
                <c:pt idx="76">
                  <c:v>603</c:v>
                </c:pt>
                <c:pt idx="77">
                  <c:v>603</c:v>
                </c:pt>
                <c:pt idx="78">
                  <c:v>762</c:v>
                </c:pt>
                <c:pt idx="79">
                  <c:v>762</c:v>
                </c:pt>
                <c:pt idx="80">
                  <c:v>1740</c:v>
                </c:pt>
                <c:pt idx="81">
                  <c:v>1740</c:v>
                </c:pt>
                <c:pt idx="82">
                  <c:v>1769</c:v>
                </c:pt>
                <c:pt idx="83">
                  <c:v>2009</c:v>
                </c:pt>
                <c:pt idx="84">
                  <c:v>2009</c:v>
                </c:pt>
                <c:pt idx="85">
                  <c:v>2700.5</c:v>
                </c:pt>
                <c:pt idx="86">
                  <c:v>4844</c:v>
                </c:pt>
                <c:pt idx="87">
                  <c:v>4846.5</c:v>
                </c:pt>
                <c:pt idx="88">
                  <c:v>4846.5</c:v>
                </c:pt>
                <c:pt idx="89">
                  <c:v>5523</c:v>
                </c:pt>
                <c:pt idx="90">
                  <c:v>5523.5</c:v>
                </c:pt>
                <c:pt idx="91">
                  <c:v>5734</c:v>
                </c:pt>
                <c:pt idx="92">
                  <c:v>5767.5</c:v>
                </c:pt>
                <c:pt idx="93">
                  <c:v>5767.5</c:v>
                </c:pt>
                <c:pt idx="94">
                  <c:v>5770</c:v>
                </c:pt>
                <c:pt idx="95">
                  <c:v>5770</c:v>
                </c:pt>
                <c:pt idx="96">
                  <c:v>6517</c:v>
                </c:pt>
                <c:pt idx="97">
                  <c:v>6683.5</c:v>
                </c:pt>
                <c:pt idx="98">
                  <c:v>6693.5</c:v>
                </c:pt>
                <c:pt idx="99">
                  <c:v>7225</c:v>
                </c:pt>
                <c:pt idx="100">
                  <c:v>7829</c:v>
                </c:pt>
                <c:pt idx="101">
                  <c:v>8338</c:v>
                </c:pt>
                <c:pt idx="102">
                  <c:v>8338</c:v>
                </c:pt>
                <c:pt idx="103">
                  <c:v>8579</c:v>
                </c:pt>
                <c:pt idx="104">
                  <c:v>8609</c:v>
                </c:pt>
                <c:pt idx="105">
                  <c:v>8635</c:v>
                </c:pt>
                <c:pt idx="106">
                  <c:v>8635</c:v>
                </c:pt>
                <c:pt idx="107">
                  <c:v>8635</c:v>
                </c:pt>
                <c:pt idx="108">
                  <c:v>8763</c:v>
                </c:pt>
                <c:pt idx="109">
                  <c:v>9371</c:v>
                </c:pt>
                <c:pt idx="110">
                  <c:v>9702</c:v>
                </c:pt>
                <c:pt idx="111">
                  <c:v>10181</c:v>
                </c:pt>
                <c:pt idx="112">
                  <c:v>10181</c:v>
                </c:pt>
                <c:pt idx="113">
                  <c:v>10215</c:v>
                </c:pt>
                <c:pt idx="114">
                  <c:v>10294.5</c:v>
                </c:pt>
                <c:pt idx="115">
                  <c:v>10295</c:v>
                </c:pt>
                <c:pt idx="116">
                  <c:v>10303.5</c:v>
                </c:pt>
                <c:pt idx="117">
                  <c:v>10375.5</c:v>
                </c:pt>
                <c:pt idx="118">
                  <c:v>10393.5</c:v>
                </c:pt>
                <c:pt idx="119">
                  <c:v>10400.5</c:v>
                </c:pt>
                <c:pt idx="120">
                  <c:v>10401</c:v>
                </c:pt>
                <c:pt idx="121">
                  <c:v>10478.5</c:v>
                </c:pt>
                <c:pt idx="122">
                  <c:v>10479</c:v>
                </c:pt>
                <c:pt idx="123">
                  <c:v>10509</c:v>
                </c:pt>
                <c:pt idx="124">
                  <c:v>10509</c:v>
                </c:pt>
                <c:pt idx="125">
                  <c:v>11208</c:v>
                </c:pt>
                <c:pt idx="126">
                  <c:v>11221</c:v>
                </c:pt>
                <c:pt idx="127">
                  <c:v>11260</c:v>
                </c:pt>
                <c:pt idx="128">
                  <c:v>11278</c:v>
                </c:pt>
                <c:pt idx="129">
                  <c:v>11286.5</c:v>
                </c:pt>
                <c:pt idx="130">
                  <c:v>11322.5</c:v>
                </c:pt>
                <c:pt idx="131">
                  <c:v>11323</c:v>
                </c:pt>
                <c:pt idx="132">
                  <c:v>11343.5</c:v>
                </c:pt>
                <c:pt idx="133">
                  <c:v>11343.5</c:v>
                </c:pt>
                <c:pt idx="134">
                  <c:v>11344</c:v>
                </c:pt>
                <c:pt idx="135">
                  <c:v>11344</c:v>
                </c:pt>
                <c:pt idx="136">
                  <c:v>11407</c:v>
                </c:pt>
                <c:pt idx="137">
                  <c:v>11407</c:v>
                </c:pt>
                <c:pt idx="138">
                  <c:v>11427</c:v>
                </c:pt>
                <c:pt idx="139">
                  <c:v>11533</c:v>
                </c:pt>
                <c:pt idx="140">
                  <c:v>12301</c:v>
                </c:pt>
                <c:pt idx="141">
                  <c:v>12303</c:v>
                </c:pt>
                <c:pt idx="142">
                  <c:v>12303</c:v>
                </c:pt>
                <c:pt idx="143">
                  <c:v>12376</c:v>
                </c:pt>
                <c:pt idx="144">
                  <c:v>13122</c:v>
                </c:pt>
                <c:pt idx="145">
                  <c:v>13169.5</c:v>
                </c:pt>
                <c:pt idx="146">
                  <c:v>13169.5</c:v>
                </c:pt>
                <c:pt idx="147">
                  <c:v>13258</c:v>
                </c:pt>
                <c:pt idx="148">
                  <c:v>13265</c:v>
                </c:pt>
                <c:pt idx="149">
                  <c:v>13273</c:v>
                </c:pt>
                <c:pt idx="150">
                  <c:v>13284</c:v>
                </c:pt>
                <c:pt idx="151">
                  <c:v>13305</c:v>
                </c:pt>
                <c:pt idx="152">
                  <c:v>13316</c:v>
                </c:pt>
                <c:pt idx="153">
                  <c:v>13479</c:v>
                </c:pt>
                <c:pt idx="154">
                  <c:v>13526</c:v>
                </c:pt>
                <c:pt idx="155">
                  <c:v>13612</c:v>
                </c:pt>
                <c:pt idx="156">
                  <c:v>14041</c:v>
                </c:pt>
                <c:pt idx="157">
                  <c:v>14064.5</c:v>
                </c:pt>
                <c:pt idx="158">
                  <c:v>14090.5</c:v>
                </c:pt>
                <c:pt idx="159">
                  <c:v>14090.5</c:v>
                </c:pt>
                <c:pt idx="160">
                  <c:v>14093</c:v>
                </c:pt>
                <c:pt idx="161">
                  <c:v>14128</c:v>
                </c:pt>
                <c:pt idx="162">
                  <c:v>14130</c:v>
                </c:pt>
                <c:pt idx="163">
                  <c:v>14142</c:v>
                </c:pt>
                <c:pt idx="164">
                  <c:v>14212</c:v>
                </c:pt>
                <c:pt idx="165">
                  <c:v>14212.5</c:v>
                </c:pt>
                <c:pt idx="166">
                  <c:v>14231</c:v>
                </c:pt>
                <c:pt idx="167">
                  <c:v>14322</c:v>
                </c:pt>
                <c:pt idx="168">
                  <c:v>14327.5</c:v>
                </c:pt>
                <c:pt idx="169">
                  <c:v>14390</c:v>
                </c:pt>
                <c:pt idx="170">
                  <c:v>14427.5</c:v>
                </c:pt>
                <c:pt idx="171">
                  <c:v>14428</c:v>
                </c:pt>
                <c:pt idx="172">
                  <c:v>14433</c:v>
                </c:pt>
                <c:pt idx="173">
                  <c:v>14435.5</c:v>
                </c:pt>
                <c:pt idx="174">
                  <c:v>14437.5</c:v>
                </c:pt>
                <c:pt idx="175">
                  <c:v>14539</c:v>
                </c:pt>
                <c:pt idx="176">
                  <c:v>14568.5</c:v>
                </c:pt>
                <c:pt idx="177">
                  <c:v>15100</c:v>
                </c:pt>
                <c:pt idx="178">
                  <c:v>15176.5</c:v>
                </c:pt>
                <c:pt idx="179">
                  <c:v>15217</c:v>
                </c:pt>
                <c:pt idx="180">
                  <c:v>15337.5</c:v>
                </c:pt>
                <c:pt idx="181">
                  <c:v>15361</c:v>
                </c:pt>
                <c:pt idx="182">
                  <c:v>15426</c:v>
                </c:pt>
                <c:pt idx="183">
                  <c:v>16169</c:v>
                </c:pt>
                <c:pt idx="184">
                  <c:v>16223</c:v>
                </c:pt>
                <c:pt idx="185">
                  <c:v>16242.5</c:v>
                </c:pt>
                <c:pt idx="186">
                  <c:v>16253</c:v>
                </c:pt>
                <c:pt idx="187">
                  <c:v>16253.5</c:v>
                </c:pt>
                <c:pt idx="188">
                  <c:v>16254</c:v>
                </c:pt>
                <c:pt idx="189">
                  <c:v>16280</c:v>
                </c:pt>
                <c:pt idx="190">
                  <c:v>16281.5</c:v>
                </c:pt>
                <c:pt idx="191">
                  <c:v>16282</c:v>
                </c:pt>
                <c:pt idx="192">
                  <c:v>16358</c:v>
                </c:pt>
                <c:pt idx="193">
                  <c:v>16830</c:v>
                </c:pt>
                <c:pt idx="194">
                  <c:v>16865</c:v>
                </c:pt>
                <c:pt idx="195">
                  <c:v>16892.5</c:v>
                </c:pt>
                <c:pt idx="196">
                  <c:v>16942</c:v>
                </c:pt>
                <c:pt idx="197">
                  <c:v>17056</c:v>
                </c:pt>
                <c:pt idx="198">
                  <c:v>17061.5</c:v>
                </c:pt>
                <c:pt idx="199">
                  <c:v>17098.5</c:v>
                </c:pt>
                <c:pt idx="200">
                  <c:v>17099</c:v>
                </c:pt>
                <c:pt idx="201">
                  <c:v>17167</c:v>
                </c:pt>
                <c:pt idx="202">
                  <c:v>17247</c:v>
                </c:pt>
                <c:pt idx="203">
                  <c:v>17938.5</c:v>
                </c:pt>
                <c:pt idx="204">
                  <c:v>17958</c:v>
                </c:pt>
                <c:pt idx="205">
                  <c:v>18143.5</c:v>
                </c:pt>
                <c:pt idx="206">
                  <c:v>18781.5</c:v>
                </c:pt>
                <c:pt idx="207">
                  <c:v>18902.5</c:v>
                </c:pt>
                <c:pt idx="208">
                  <c:v>18909</c:v>
                </c:pt>
                <c:pt idx="209">
                  <c:v>18909.5</c:v>
                </c:pt>
                <c:pt idx="210">
                  <c:v>18994.5</c:v>
                </c:pt>
                <c:pt idx="211">
                  <c:v>19008.5</c:v>
                </c:pt>
                <c:pt idx="212">
                  <c:v>19026</c:v>
                </c:pt>
                <c:pt idx="213">
                  <c:v>19026.5</c:v>
                </c:pt>
                <c:pt idx="214">
                  <c:v>19778</c:v>
                </c:pt>
                <c:pt idx="215">
                  <c:v>19851</c:v>
                </c:pt>
                <c:pt idx="216">
                  <c:v>19882.5</c:v>
                </c:pt>
                <c:pt idx="217">
                  <c:v>19898.5</c:v>
                </c:pt>
                <c:pt idx="218">
                  <c:v>19898.5</c:v>
                </c:pt>
                <c:pt idx="219">
                  <c:v>19954</c:v>
                </c:pt>
                <c:pt idx="220">
                  <c:v>19957</c:v>
                </c:pt>
                <c:pt idx="221">
                  <c:v>19957.5</c:v>
                </c:pt>
                <c:pt idx="222">
                  <c:v>20044.5</c:v>
                </c:pt>
                <c:pt idx="223">
                  <c:v>20044.5</c:v>
                </c:pt>
                <c:pt idx="224">
                  <c:v>20078.5</c:v>
                </c:pt>
                <c:pt idx="225">
                  <c:v>20666</c:v>
                </c:pt>
                <c:pt idx="226">
                  <c:v>20673</c:v>
                </c:pt>
                <c:pt idx="227">
                  <c:v>20675.5</c:v>
                </c:pt>
                <c:pt idx="228">
                  <c:v>20738</c:v>
                </c:pt>
                <c:pt idx="229">
                  <c:v>20738</c:v>
                </c:pt>
                <c:pt idx="230">
                  <c:v>20771</c:v>
                </c:pt>
                <c:pt idx="231">
                  <c:v>20771.5</c:v>
                </c:pt>
                <c:pt idx="232">
                  <c:v>20845.5</c:v>
                </c:pt>
                <c:pt idx="233">
                  <c:v>20908</c:v>
                </c:pt>
                <c:pt idx="234">
                  <c:v>21064.5</c:v>
                </c:pt>
                <c:pt idx="235">
                  <c:v>22721.5</c:v>
                </c:pt>
                <c:pt idx="236">
                  <c:v>22748.5</c:v>
                </c:pt>
                <c:pt idx="237">
                  <c:v>22767.5</c:v>
                </c:pt>
                <c:pt idx="238">
                  <c:v>22768</c:v>
                </c:pt>
                <c:pt idx="239">
                  <c:v>22787</c:v>
                </c:pt>
                <c:pt idx="240">
                  <c:v>22869</c:v>
                </c:pt>
                <c:pt idx="241">
                  <c:v>23547.5</c:v>
                </c:pt>
                <c:pt idx="242">
                  <c:v>23548</c:v>
                </c:pt>
                <c:pt idx="243">
                  <c:v>23588</c:v>
                </c:pt>
                <c:pt idx="244">
                  <c:v>23721</c:v>
                </c:pt>
                <c:pt idx="245">
                  <c:v>23835</c:v>
                </c:pt>
                <c:pt idx="246">
                  <c:v>23868.5</c:v>
                </c:pt>
                <c:pt idx="247">
                  <c:v>24514</c:v>
                </c:pt>
                <c:pt idx="248">
                  <c:v>24514</c:v>
                </c:pt>
                <c:pt idx="249">
                  <c:v>24595</c:v>
                </c:pt>
                <c:pt idx="250">
                  <c:v>24600</c:v>
                </c:pt>
                <c:pt idx="251">
                  <c:v>24722</c:v>
                </c:pt>
                <c:pt idx="252">
                  <c:v>24779</c:v>
                </c:pt>
                <c:pt idx="253">
                  <c:v>24779</c:v>
                </c:pt>
                <c:pt idx="254">
                  <c:v>24855</c:v>
                </c:pt>
                <c:pt idx="255">
                  <c:v>25418.5</c:v>
                </c:pt>
                <c:pt idx="256">
                  <c:v>25418.5</c:v>
                </c:pt>
                <c:pt idx="257">
                  <c:v>25602</c:v>
                </c:pt>
                <c:pt idx="258">
                  <c:v>25609.5</c:v>
                </c:pt>
                <c:pt idx="259">
                  <c:v>25614.5</c:v>
                </c:pt>
                <c:pt idx="260">
                  <c:v>25615</c:v>
                </c:pt>
                <c:pt idx="261">
                  <c:v>25645</c:v>
                </c:pt>
                <c:pt idx="262">
                  <c:v>25645</c:v>
                </c:pt>
                <c:pt idx="263">
                  <c:v>25661</c:v>
                </c:pt>
                <c:pt idx="264">
                  <c:v>25661</c:v>
                </c:pt>
                <c:pt idx="265">
                  <c:v>25742</c:v>
                </c:pt>
                <c:pt idx="266">
                  <c:v>25797</c:v>
                </c:pt>
                <c:pt idx="267">
                  <c:v>25877</c:v>
                </c:pt>
                <c:pt idx="268">
                  <c:v>25877</c:v>
                </c:pt>
                <c:pt idx="269">
                  <c:v>26395</c:v>
                </c:pt>
                <c:pt idx="270">
                  <c:v>26536</c:v>
                </c:pt>
                <c:pt idx="271">
                  <c:v>26551.5</c:v>
                </c:pt>
                <c:pt idx="272">
                  <c:v>26713</c:v>
                </c:pt>
                <c:pt idx="273">
                  <c:v>27329</c:v>
                </c:pt>
                <c:pt idx="274">
                  <c:v>27540</c:v>
                </c:pt>
                <c:pt idx="275">
                  <c:v>28557.5</c:v>
                </c:pt>
              </c:numCache>
            </c:numRef>
          </c:xVal>
          <c:yVal>
            <c:numRef>
              <c:f>'A(3)'!$H$21:$H$899</c:f>
              <c:numCache>
                <c:formatCode>General</c:formatCode>
                <c:ptCount val="8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11D-4A5C-B08B-18E3C60877DE}"/>
            </c:ext>
          </c:extLst>
        </c:ser>
        <c:ser>
          <c:idx val="1"/>
          <c:order val="1"/>
          <c:tx>
            <c:strRef>
              <c:f>'A(3)'!$I$20:$I$20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'A(3)'!$F$21:$F$899</c:f>
              <c:numCache>
                <c:formatCode>General</c:formatCode>
                <c:ptCount val="879"/>
                <c:pt idx="0">
                  <c:v>-33203</c:v>
                </c:pt>
                <c:pt idx="1">
                  <c:v>-33203</c:v>
                </c:pt>
                <c:pt idx="2">
                  <c:v>-31674</c:v>
                </c:pt>
                <c:pt idx="3">
                  <c:v>-30651</c:v>
                </c:pt>
                <c:pt idx="4">
                  <c:v>-27797</c:v>
                </c:pt>
                <c:pt idx="5">
                  <c:v>-27763</c:v>
                </c:pt>
                <c:pt idx="6">
                  <c:v>-27030</c:v>
                </c:pt>
                <c:pt idx="7">
                  <c:v>-26902</c:v>
                </c:pt>
                <c:pt idx="8">
                  <c:v>-26829</c:v>
                </c:pt>
                <c:pt idx="9">
                  <c:v>-26816</c:v>
                </c:pt>
                <c:pt idx="10">
                  <c:v>-26808</c:v>
                </c:pt>
                <c:pt idx="11">
                  <c:v>-26792.5</c:v>
                </c:pt>
                <c:pt idx="12">
                  <c:v>-26727.5</c:v>
                </c:pt>
                <c:pt idx="13">
                  <c:v>-26691</c:v>
                </c:pt>
                <c:pt idx="14">
                  <c:v>-26689</c:v>
                </c:pt>
                <c:pt idx="15">
                  <c:v>-26683.5</c:v>
                </c:pt>
                <c:pt idx="16">
                  <c:v>-26683</c:v>
                </c:pt>
                <c:pt idx="17">
                  <c:v>-26652</c:v>
                </c:pt>
                <c:pt idx="18">
                  <c:v>-26616</c:v>
                </c:pt>
                <c:pt idx="19">
                  <c:v>-26615.5</c:v>
                </c:pt>
                <c:pt idx="20">
                  <c:v>-26597</c:v>
                </c:pt>
                <c:pt idx="21">
                  <c:v>-26587</c:v>
                </c:pt>
                <c:pt idx="22">
                  <c:v>-26511.5</c:v>
                </c:pt>
                <c:pt idx="23">
                  <c:v>-26508.5</c:v>
                </c:pt>
                <c:pt idx="24">
                  <c:v>-25908</c:v>
                </c:pt>
                <c:pt idx="25">
                  <c:v>-24948</c:v>
                </c:pt>
                <c:pt idx="26">
                  <c:v>-24896</c:v>
                </c:pt>
                <c:pt idx="27">
                  <c:v>-24654</c:v>
                </c:pt>
                <c:pt idx="28">
                  <c:v>-23910</c:v>
                </c:pt>
                <c:pt idx="29">
                  <c:v>-23673</c:v>
                </c:pt>
                <c:pt idx="30">
                  <c:v>-20811</c:v>
                </c:pt>
                <c:pt idx="31">
                  <c:v>-20187</c:v>
                </c:pt>
                <c:pt idx="32">
                  <c:v>-20187</c:v>
                </c:pt>
                <c:pt idx="33">
                  <c:v>-19809</c:v>
                </c:pt>
                <c:pt idx="34">
                  <c:v>-19809</c:v>
                </c:pt>
                <c:pt idx="35">
                  <c:v>-19120</c:v>
                </c:pt>
                <c:pt idx="36">
                  <c:v>-18956</c:v>
                </c:pt>
                <c:pt idx="37">
                  <c:v>-18883</c:v>
                </c:pt>
                <c:pt idx="38">
                  <c:v>-18742</c:v>
                </c:pt>
                <c:pt idx="39">
                  <c:v>-18116</c:v>
                </c:pt>
                <c:pt idx="40">
                  <c:v>-18116</c:v>
                </c:pt>
                <c:pt idx="41">
                  <c:v>-17959.5</c:v>
                </c:pt>
                <c:pt idx="42">
                  <c:v>-15027</c:v>
                </c:pt>
                <c:pt idx="43">
                  <c:v>-14643</c:v>
                </c:pt>
                <c:pt idx="44">
                  <c:v>-11570</c:v>
                </c:pt>
                <c:pt idx="45">
                  <c:v>-8695</c:v>
                </c:pt>
                <c:pt idx="46">
                  <c:v>-5846</c:v>
                </c:pt>
                <c:pt idx="47">
                  <c:v>-4946</c:v>
                </c:pt>
                <c:pt idx="48">
                  <c:v>-4795</c:v>
                </c:pt>
                <c:pt idx="49">
                  <c:v>-3723</c:v>
                </c:pt>
                <c:pt idx="50">
                  <c:v>-3642</c:v>
                </c:pt>
                <c:pt idx="51">
                  <c:v>-3637</c:v>
                </c:pt>
                <c:pt idx="52">
                  <c:v>-1928</c:v>
                </c:pt>
                <c:pt idx="53">
                  <c:v>-1766</c:v>
                </c:pt>
                <c:pt idx="54">
                  <c:v>-1753</c:v>
                </c:pt>
                <c:pt idx="55">
                  <c:v>-1708.5</c:v>
                </c:pt>
                <c:pt idx="56">
                  <c:v>-1683</c:v>
                </c:pt>
                <c:pt idx="57">
                  <c:v>-1233.5</c:v>
                </c:pt>
                <c:pt idx="58">
                  <c:v>-1142.5</c:v>
                </c:pt>
                <c:pt idx="59">
                  <c:v>-1108.5</c:v>
                </c:pt>
                <c:pt idx="60">
                  <c:v>-1080</c:v>
                </c:pt>
                <c:pt idx="61">
                  <c:v>-1074.5</c:v>
                </c:pt>
                <c:pt idx="62">
                  <c:v>-312.5</c:v>
                </c:pt>
                <c:pt idx="63">
                  <c:v>-304.5</c:v>
                </c:pt>
                <c:pt idx="64">
                  <c:v>-297</c:v>
                </c:pt>
                <c:pt idx="65">
                  <c:v>0</c:v>
                </c:pt>
                <c:pt idx="66">
                  <c:v>0</c:v>
                </c:pt>
                <c:pt idx="67">
                  <c:v>2.5</c:v>
                </c:pt>
                <c:pt idx="68">
                  <c:v>2.5</c:v>
                </c:pt>
                <c:pt idx="69">
                  <c:v>3</c:v>
                </c:pt>
                <c:pt idx="70">
                  <c:v>3</c:v>
                </c:pt>
                <c:pt idx="71">
                  <c:v>60</c:v>
                </c:pt>
                <c:pt idx="72">
                  <c:v>60</c:v>
                </c:pt>
                <c:pt idx="73">
                  <c:v>60.5</c:v>
                </c:pt>
                <c:pt idx="74">
                  <c:v>60.5</c:v>
                </c:pt>
                <c:pt idx="75">
                  <c:v>115</c:v>
                </c:pt>
                <c:pt idx="76">
                  <c:v>603</c:v>
                </c:pt>
                <c:pt idx="77">
                  <c:v>603</c:v>
                </c:pt>
                <c:pt idx="78">
                  <c:v>762</c:v>
                </c:pt>
                <c:pt idx="79">
                  <c:v>762</c:v>
                </c:pt>
                <c:pt idx="80">
                  <c:v>1740</c:v>
                </c:pt>
                <c:pt idx="81">
                  <c:v>1740</c:v>
                </c:pt>
                <c:pt idx="82">
                  <c:v>1769</c:v>
                </c:pt>
                <c:pt idx="83">
                  <c:v>2009</c:v>
                </c:pt>
                <c:pt idx="84">
                  <c:v>2009</c:v>
                </c:pt>
                <c:pt idx="85">
                  <c:v>2700.5</c:v>
                </c:pt>
                <c:pt idx="86">
                  <c:v>4844</c:v>
                </c:pt>
                <c:pt idx="87">
                  <c:v>4846.5</c:v>
                </c:pt>
                <c:pt idx="88">
                  <c:v>4846.5</c:v>
                </c:pt>
                <c:pt idx="89">
                  <c:v>5523</c:v>
                </c:pt>
                <c:pt idx="90">
                  <c:v>5523.5</c:v>
                </c:pt>
                <c:pt idx="91">
                  <c:v>5734</c:v>
                </c:pt>
                <c:pt idx="92">
                  <c:v>5767.5</c:v>
                </c:pt>
                <c:pt idx="93">
                  <c:v>5767.5</c:v>
                </c:pt>
                <c:pt idx="94">
                  <c:v>5770</c:v>
                </c:pt>
                <c:pt idx="95">
                  <c:v>5770</c:v>
                </c:pt>
                <c:pt idx="96">
                  <c:v>6517</c:v>
                </c:pt>
                <c:pt idx="97">
                  <c:v>6683.5</c:v>
                </c:pt>
                <c:pt idx="98">
                  <c:v>6693.5</c:v>
                </c:pt>
                <c:pt idx="99">
                  <c:v>7225</c:v>
                </c:pt>
                <c:pt idx="100">
                  <c:v>7829</c:v>
                </c:pt>
                <c:pt idx="101">
                  <c:v>8338</c:v>
                </c:pt>
                <c:pt idx="102">
                  <c:v>8338</c:v>
                </c:pt>
                <c:pt idx="103">
                  <c:v>8579</c:v>
                </c:pt>
                <c:pt idx="104">
                  <c:v>8609</c:v>
                </c:pt>
                <c:pt idx="105">
                  <c:v>8635</c:v>
                </c:pt>
                <c:pt idx="106">
                  <c:v>8635</c:v>
                </c:pt>
                <c:pt idx="107">
                  <c:v>8635</c:v>
                </c:pt>
                <c:pt idx="108">
                  <c:v>8763</c:v>
                </c:pt>
                <c:pt idx="109">
                  <c:v>9371</c:v>
                </c:pt>
                <c:pt idx="110">
                  <c:v>9702</c:v>
                </c:pt>
                <c:pt idx="111">
                  <c:v>10181</c:v>
                </c:pt>
                <c:pt idx="112">
                  <c:v>10181</c:v>
                </c:pt>
                <c:pt idx="113">
                  <c:v>10215</c:v>
                </c:pt>
                <c:pt idx="114">
                  <c:v>10294.5</c:v>
                </c:pt>
                <c:pt idx="115">
                  <c:v>10295</c:v>
                </c:pt>
                <c:pt idx="116">
                  <c:v>10303.5</c:v>
                </c:pt>
                <c:pt idx="117">
                  <c:v>10375.5</c:v>
                </c:pt>
                <c:pt idx="118">
                  <c:v>10393.5</c:v>
                </c:pt>
                <c:pt idx="119">
                  <c:v>10400.5</c:v>
                </c:pt>
                <c:pt idx="120">
                  <c:v>10401</c:v>
                </c:pt>
                <c:pt idx="121">
                  <c:v>10478.5</c:v>
                </c:pt>
                <c:pt idx="122">
                  <c:v>10479</c:v>
                </c:pt>
                <c:pt idx="123">
                  <c:v>10509</c:v>
                </c:pt>
                <c:pt idx="124">
                  <c:v>10509</c:v>
                </c:pt>
                <c:pt idx="125">
                  <c:v>11208</c:v>
                </c:pt>
                <c:pt idx="126">
                  <c:v>11221</c:v>
                </c:pt>
                <c:pt idx="127">
                  <c:v>11260</c:v>
                </c:pt>
                <c:pt idx="128">
                  <c:v>11278</c:v>
                </c:pt>
                <c:pt idx="129">
                  <c:v>11286.5</c:v>
                </c:pt>
                <c:pt idx="130">
                  <c:v>11322.5</c:v>
                </c:pt>
                <c:pt idx="131">
                  <c:v>11323</c:v>
                </c:pt>
                <c:pt idx="132">
                  <c:v>11343.5</c:v>
                </c:pt>
                <c:pt idx="133">
                  <c:v>11343.5</c:v>
                </c:pt>
                <c:pt idx="134">
                  <c:v>11344</c:v>
                </c:pt>
                <c:pt idx="135">
                  <c:v>11344</c:v>
                </c:pt>
                <c:pt idx="136">
                  <c:v>11407</c:v>
                </c:pt>
                <c:pt idx="137">
                  <c:v>11407</c:v>
                </c:pt>
                <c:pt idx="138">
                  <c:v>11427</c:v>
                </c:pt>
                <c:pt idx="139">
                  <c:v>11533</c:v>
                </c:pt>
                <c:pt idx="140">
                  <c:v>12301</c:v>
                </c:pt>
                <c:pt idx="141">
                  <c:v>12303</c:v>
                </c:pt>
                <c:pt idx="142">
                  <c:v>12303</c:v>
                </c:pt>
                <c:pt idx="143">
                  <c:v>12376</c:v>
                </c:pt>
                <c:pt idx="144">
                  <c:v>13122</c:v>
                </c:pt>
                <c:pt idx="145">
                  <c:v>13169.5</c:v>
                </c:pt>
                <c:pt idx="146">
                  <c:v>13169.5</c:v>
                </c:pt>
                <c:pt idx="147">
                  <c:v>13258</c:v>
                </c:pt>
                <c:pt idx="148">
                  <c:v>13265</c:v>
                </c:pt>
                <c:pt idx="149">
                  <c:v>13273</c:v>
                </c:pt>
                <c:pt idx="150">
                  <c:v>13284</c:v>
                </c:pt>
                <c:pt idx="151">
                  <c:v>13305</c:v>
                </c:pt>
                <c:pt idx="152">
                  <c:v>13316</c:v>
                </c:pt>
                <c:pt idx="153">
                  <c:v>13479</c:v>
                </c:pt>
                <c:pt idx="154">
                  <c:v>13526</c:v>
                </c:pt>
                <c:pt idx="155">
                  <c:v>13612</c:v>
                </c:pt>
                <c:pt idx="156">
                  <c:v>14041</c:v>
                </c:pt>
                <c:pt idx="157">
                  <c:v>14064.5</c:v>
                </c:pt>
                <c:pt idx="158">
                  <c:v>14090.5</c:v>
                </c:pt>
                <c:pt idx="159">
                  <c:v>14090.5</c:v>
                </c:pt>
                <c:pt idx="160">
                  <c:v>14093</c:v>
                </c:pt>
                <c:pt idx="161">
                  <c:v>14128</c:v>
                </c:pt>
                <c:pt idx="162">
                  <c:v>14130</c:v>
                </c:pt>
                <c:pt idx="163">
                  <c:v>14142</c:v>
                </c:pt>
                <c:pt idx="164">
                  <c:v>14212</c:v>
                </c:pt>
                <c:pt idx="165">
                  <c:v>14212.5</c:v>
                </c:pt>
                <c:pt idx="166">
                  <c:v>14231</c:v>
                </c:pt>
                <c:pt idx="167">
                  <c:v>14322</c:v>
                </c:pt>
                <c:pt idx="168">
                  <c:v>14327.5</c:v>
                </c:pt>
                <c:pt idx="169">
                  <c:v>14390</c:v>
                </c:pt>
                <c:pt idx="170">
                  <c:v>14427.5</c:v>
                </c:pt>
                <c:pt idx="171">
                  <c:v>14428</c:v>
                </c:pt>
                <c:pt idx="172">
                  <c:v>14433</c:v>
                </c:pt>
                <c:pt idx="173">
                  <c:v>14435.5</c:v>
                </c:pt>
                <c:pt idx="174">
                  <c:v>14437.5</c:v>
                </c:pt>
                <c:pt idx="175">
                  <c:v>14539</c:v>
                </c:pt>
                <c:pt idx="176">
                  <c:v>14568.5</c:v>
                </c:pt>
                <c:pt idx="177">
                  <c:v>15100</c:v>
                </c:pt>
                <c:pt idx="178">
                  <c:v>15176.5</c:v>
                </c:pt>
                <c:pt idx="179">
                  <c:v>15217</c:v>
                </c:pt>
                <c:pt idx="180">
                  <c:v>15337.5</c:v>
                </c:pt>
                <c:pt idx="181">
                  <c:v>15361</c:v>
                </c:pt>
                <c:pt idx="182">
                  <c:v>15426</c:v>
                </c:pt>
                <c:pt idx="183">
                  <c:v>16169</c:v>
                </c:pt>
                <c:pt idx="184">
                  <c:v>16223</c:v>
                </c:pt>
                <c:pt idx="185">
                  <c:v>16242.5</c:v>
                </c:pt>
                <c:pt idx="186">
                  <c:v>16253</c:v>
                </c:pt>
                <c:pt idx="187">
                  <c:v>16253.5</c:v>
                </c:pt>
                <c:pt idx="188">
                  <c:v>16254</c:v>
                </c:pt>
                <c:pt idx="189">
                  <c:v>16280</c:v>
                </c:pt>
                <c:pt idx="190">
                  <c:v>16281.5</c:v>
                </c:pt>
                <c:pt idx="191">
                  <c:v>16282</c:v>
                </c:pt>
                <c:pt idx="192">
                  <c:v>16358</c:v>
                </c:pt>
                <c:pt idx="193">
                  <c:v>16830</c:v>
                </c:pt>
                <c:pt idx="194">
                  <c:v>16865</c:v>
                </c:pt>
                <c:pt idx="195">
                  <c:v>16892.5</c:v>
                </c:pt>
                <c:pt idx="196">
                  <c:v>16942</c:v>
                </c:pt>
                <c:pt idx="197">
                  <c:v>17056</c:v>
                </c:pt>
                <c:pt idx="198">
                  <c:v>17061.5</c:v>
                </c:pt>
                <c:pt idx="199">
                  <c:v>17098.5</c:v>
                </c:pt>
                <c:pt idx="200">
                  <c:v>17099</c:v>
                </c:pt>
                <c:pt idx="201">
                  <c:v>17167</c:v>
                </c:pt>
                <c:pt idx="202">
                  <c:v>17247</c:v>
                </c:pt>
                <c:pt idx="203">
                  <c:v>17938.5</c:v>
                </c:pt>
                <c:pt idx="204">
                  <c:v>17958</c:v>
                </c:pt>
                <c:pt idx="205">
                  <c:v>18143.5</c:v>
                </c:pt>
                <c:pt idx="206">
                  <c:v>18781.5</c:v>
                </c:pt>
                <c:pt idx="207">
                  <c:v>18902.5</c:v>
                </c:pt>
                <c:pt idx="208">
                  <c:v>18909</c:v>
                </c:pt>
                <c:pt idx="209">
                  <c:v>18909.5</c:v>
                </c:pt>
                <c:pt idx="210">
                  <c:v>18994.5</c:v>
                </c:pt>
                <c:pt idx="211">
                  <c:v>19008.5</c:v>
                </c:pt>
                <c:pt idx="212">
                  <c:v>19026</c:v>
                </c:pt>
                <c:pt idx="213">
                  <c:v>19026.5</c:v>
                </c:pt>
                <c:pt idx="214">
                  <c:v>19778</c:v>
                </c:pt>
                <c:pt idx="215">
                  <c:v>19851</c:v>
                </c:pt>
                <c:pt idx="216">
                  <c:v>19882.5</c:v>
                </c:pt>
                <c:pt idx="217">
                  <c:v>19898.5</c:v>
                </c:pt>
                <c:pt idx="218">
                  <c:v>19898.5</c:v>
                </c:pt>
                <c:pt idx="219">
                  <c:v>19954</c:v>
                </c:pt>
                <c:pt idx="220">
                  <c:v>19957</c:v>
                </c:pt>
                <c:pt idx="221">
                  <c:v>19957.5</c:v>
                </c:pt>
                <c:pt idx="222">
                  <c:v>20044.5</c:v>
                </c:pt>
                <c:pt idx="223">
                  <c:v>20044.5</c:v>
                </c:pt>
                <c:pt idx="224">
                  <c:v>20078.5</c:v>
                </c:pt>
                <c:pt idx="225">
                  <c:v>20666</c:v>
                </c:pt>
                <c:pt idx="226">
                  <c:v>20673</c:v>
                </c:pt>
                <c:pt idx="227">
                  <c:v>20675.5</c:v>
                </c:pt>
                <c:pt idx="228">
                  <c:v>20738</c:v>
                </c:pt>
                <c:pt idx="229">
                  <c:v>20738</c:v>
                </c:pt>
                <c:pt idx="230">
                  <c:v>20771</c:v>
                </c:pt>
                <c:pt idx="231">
                  <c:v>20771.5</c:v>
                </c:pt>
                <c:pt idx="232">
                  <c:v>20845.5</c:v>
                </c:pt>
                <c:pt idx="233">
                  <c:v>20908</c:v>
                </c:pt>
                <c:pt idx="234">
                  <c:v>21064.5</c:v>
                </c:pt>
                <c:pt idx="235">
                  <c:v>22721.5</c:v>
                </c:pt>
                <c:pt idx="236">
                  <c:v>22748.5</c:v>
                </c:pt>
                <c:pt idx="237">
                  <c:v>22767.5</c:v>
                </c:pt>
                <c:pt idx="238">
                  <c:v>22768</c:v>
                </c:pt>
                <c:pt idx="239">
                  <c:v>22787</c:v>
                </c:pt>
                <c:pt idx="240">
                  <c:v>22869</c:v>
                </c:pt>
                <c:pt idx="241">
                  <c:v>23547.5</c:v>
                </c:pt>
                <c:pt idx="242">
                  <c:v>23548</c:v>
                </c:pt>
                <c:pt idx="243">
                  <c:v>23588</c:v>
                </c:pt>
                <c:pt idx="244">
                  <c:v>23721</c:v>
                </c:pt>
                <c:pt idx="245">
                  <c:v>23835</c:v>
                </c:pt>
                <c:pt idx="246">
                  <c:v>23868.5</c:v>
                </c:pt>
                <c:pt idx="247">
                  <c:v>24514</c:v>
                </c:pt>
                <c:pt idx="248">
                  <c:v>24514</c:v>
                </c:pt>
                <c:pt idx="249">
                  <c:v>24595</c:v>
                </c:pt>
                <c:pt idx="250">
                  <c:v>24600</c:v>
                </c:pt>
                <c:pt idx="251">
                  <c:v>24722</c:v>
                </c:pt>
                <c:pt idx="252">
                  <c:v>24779</c:v>
                </c:pt>
                <c:pt idx="253">
                  <c:v>24779</c:v>
                </c:pt>
                <c:pt idx="254">
                  <c:v>24855</c:v>
                </c:pt>
                <c:pt idx="255">
                  <c:v>25418.5</c:v>
                </c:pt>
                <c:pt idx="256">
                  <c:v>25418.5</c:v>
                </c:pt>
                <c:pt idx="257">
                  <c:v>25602</c:v>
                </c:pt>
                <c:pt idx="258">
                  <c:v>25609.5</c:v>
                </c:pt>
                <c:pt idx="259">
                  <c:v>25614.5</c:v>
                </c:pt>
                <c:pt idx="260">
                  <c:v>25615</c:v>
                </c:pt>
                <c:pt idx="261">
                  <c:v>25645</c:v>
                </c:pt>
                <c:pt idx="262">
                  <c:v>25645</c:v>
                </c:pt>
                <c:pt idx="263">
                  <c:v>25661</c:v>
                </c:pt>
                <c:pt idx="264">
                  <c:v>25661</c:v>
                </c:pt>
                <c:pt idx="265">
                  <c:v>25742</c:v>
                </c:pt>
                <c:pt idx="266">
                  <c:v>25797</c:v>
                </c:pt>
                <c:pt idx="267">
                  <c:v>25877</c:v>
                </c:pt>
                <c:pt idx="268">
                  <c:v>25877</c:v>
                </c:pt>
                <c:pt idx="269">
                  <c:v>26395</c:v>
                </c:pt>
                <c:pt idx="270">
                  <c:v>26536</c:v>
                </c:pt>
                <c:pt idx="271">
                  <c:v>26551.5</c:v>
                </c:pt>
                <c:pt idx="272">
                  <c:v>26713</c:v>
                </c:pt>
                <c:pt idx="273">
                  <c:v>27329</c:v>
                </c:pt>
                <c:pt idx="274">
                  <c:v>27540</c:v>
                </c:pt>
                <c:pt idx="275">
                  <c:v>28557.5</c:v>
                </c:pt>
              </c:numCache>
            </c:numRef>
          </c:xVal>
          <c:yVal>
            <c:numRef>
              <c:f>'A(3)'!$I$21:$I$899</c:f>
              <c:numCache>
                <c:formatCode>General</c:formatCode>
                <c:ptCount val="879"/>
                <c:pt idx="62">
                  <c:v>7.7156249972176738E-3</c:v>
                </c:pt>
                <c:pt idx="87">
                  <c:v>7.3584749989095144E-3</c:v>
                </c:pt>
                <c:pt idx="88">
                  <c:v>4.5358474992099218E-2</c:v>
                </c:pt>
                <c:pt idx="98">
                  <c:v>2.4912524997489527E-2</c:v>
                </c:pt>
                <c:pt idx="101">
                  <c:v>3.7508699999307282E-2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11D-4A5C-B08B-18E3C60877DE}"/>
            </c:ext>
          </c:extLst>
        </c:ser>
        <c:ser>
          <c:idx val="2"/>
          <c:order val="2"/>
          <c:tx>
            <c:strRef>
              <c:f>'A(3)'!$J$20:$J$20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'A(3)'!$F$21:$F$899</c:f>
              <c:numCache>
                <c:formatCode>General</c:formatCode>
                <c:ptCount val="879"/>
                <c:pt idx="0">
                  <c:v>-33203</c:v>
                </c:pt>
                <c:pt idx="1">
                  <c:v>-33203</c:v>
                </c:pt>
                <c:pt idx="2">
                  <c:v>-31674</c:v>
                </c:pt>
                <c:pt idx="3">
                  <c:v>-30651</c:v>
                </c:pt>
                <c:pt idx="4">
                  <c:v>-27797</c:v>
                </c:pt>
                <c:pt idx="5">
                  <c:v>-27763</c:v>
                </c:pt>
                <c:pt idx="6">
                  <c:v>-27030</c:v>
                </c:pt>
                <c:pt idx="7">
                  <c:v>-26902</c:v>
                </c:pt>
                <c:pt idx="8">
                  <c:v>-26829</c:v>
                </c:pt>
                <c:pt idx="9">
                  <c:v>-26816</c:v>
                </c:pt>
                <c:pt idx="10">
                  <c:v>-26808</c:v>
                </c:pt>
                <c:pt idx="11">
                  <c:v>-26792.5</c:v>
                </c:pt>
                <c:pt idx="12">
                  <c:v>-26727.5</c:v>
                </c:pt>
                <c:pt idx="13">
                  <c:v>-26691</c:v>
                </c:pt>
                <c:pt idx="14">
                  <c:v>-26689</c:v>
                </c:pt>
                <c:pt idx="15">
                  <c:v>-26683.5</c:v>
                </c:pt>
                <c:pt idx="16">
                  <c:v>-26683</c:v>
                </c:pt>
                <c:pt idx="17">
                  <c:v>-26652</c:v>
                </c:pt>
                <c:pt idx="18">
                  <c:v>-26616</c:v>
                </c:pt>
                <c:pt idx="19">
                  <c:v>-26615.5</c:v>
                </c:pt>
                <c:pt idx="20">
                  <c:v>-26597</c:v>
                </c:pt>
                <c:pt idx="21">
                  <c:v>-26587</c:v>
                </c:pt>
                <c:pt idx="22">
                  <c:v>-26511.5</c:v>
                </c:pt>
                <c:pt idx="23">
                  <c:v>-26508.5</c:v>
                </c:pt>
                <c:pt idx="24">
                  <c:v>-25908</c:v>
                </c:pt>
                <c:pt idx="25">
                  <c:v>-24948</c:v>
                </c:pt>
                <c:pt idx="26">
                  <c:v>-24896</c:v>
                </c:pt>
                <c:pt idx="27">
                  <c:v>-24654</c:v>
                </c:pt>
                <c:pt idx="28">
                  <c:v>-23910</c:v>
                </c:pt>
                <c:pt idx="29">
                  <c:v>-23673</c:v>
                </c:pt>
                <c:pt idx="30">
                  <c:v>-20811</c:v>
                </c:pt>
                <c:pt idx="31">
                  <c:v>-20187</c:v>
                </c:pt>
                <c:pt idx="32">
                  <c:v>-20187</c:v>
                </c:pt>
                <c:pt idx="33">
                  <c:v>-19809</c:v>
                </c:pt>
                <c:pt idx="34">
                  <c:v>-19809</c:v>
                </c:pt>
                <c:pt idx="35">
                  <c:v>-19120</c:v>
                </c:pt>
                <c:pt idx="36">
                  <c:v>-18956</c:v>
                </c:pt>
                <c:pt idx="37">
                  <c:v>-18883</c:v>
                </c:pt>
                <c:pt idx="38">
                  <c:v>-18742</c:v>
                </c:pt>
                <c:pt idx="39">
                  <c:v>-18116</c:v>
                </c:pt>
                <c:pt idx="40">
                  <c:v>-18116</c:v>
                </c:pt>
                <c:pt idx="41">
                  <c:v>-17959.5</c:v>
                </c:pt>
                <c:pt idx="42">
                  <c:v>-15027</c:v>
                </c:pt>
                <c:pt idx="43">
                  <c:v>-14643</c:v>
                </c:pt>
                <c:pt idx="44">
                  <c:v>-11570</c:v>
                </c:pt>
                <c:pt idx="45">
                  <c:v>-8695</c:v>
                </c:pt>
                <c:pt idx="46">
                  <c:v>-5846</c:v>
                </c:pt>
                <c:pt idx="47">
                  <c:v>-4946</c:v>
                </c:pt>
                <c:pt idx="48">
                  <c:v>-4795</c:v>
                </c:pt>
                <c:pt idx="49">
                  <c:v>-3723</c:v>
                </c:pt>
                <c:pt idx="50">
                  <c:v>-3642</c:v>
                </c:pt>
                <c:pt idx="51">
                  <c:v>-3637</c:v>
                </c:pt>
                <c:pt idx="52">
                  <c:v>-1928</c:v>
                </c:pt>
                <c:pt idx="53">
                  <c:v>-1766</c:v>
                </c:pt>
                <c:pt idx="54">
                  <c:v>-1753</c:v>
                </c:pt>
                <c:pt idx="55">
                  <c:v>-1708.5</c:v>
                </c:pt>
                <c:pt idx="56">
                  <c:v>-1683</c:v>
                </c:pt>
                <c:pt idx="57">
                  <c:v>-1233.5</c:v>
                </c:pt>
                <c:pt idx="58">
                  <c:v>-1142.5</c:v>
                </c:pt>
                <c:pt idx="59">
                  <c:v>-1108.5</c:v>
                </c:pt>
                <c:pt idx="60">
                  <c:v>-1080</c:v>
                </c:pt>
                <c:pt idx="61">
                  <c:v>-1074.5</c:v>
                </c:pt>
                <c:pt idx="62">
                  <c:v>-312.5</c:v>
                </c:pt>
                <c:pt idx="63">
                  <c:v>-304.5</c:v>
                </c:pt>
                <c:pt idx="64">
                  <c:v>-297</c:v>
                </c:pt>
                <c:pt idx="65">
                  <c:v>0</c:v>
                </c:pt>
                <c:pt idx="66">
                  <c:v>0</c:v>
                </c:pt>
                <c:pt idx="67">
                  <c:v>2.5</c:v>
                </c:pt>
                <c:pt idx="68">
                  <c:v>2.5</c:v>
                </c:pt>
                <c:pt idx="69">
                  <c:v>3</c:v>
                </c:pt>
                <c:pt idx="70">
                  <c:v>3</c:v>
                </c:pt>
                <c:pt idx="71">
                  <c:v>60</c:v>
                </c:pt>
                <c:pt idx="72">
                  <c:v>60</c:v>
                </c:pt>
                <c:pt idx="73">
                  <c:v>60.5</c:v>
                </c:pt>
                <c:pt idx="74">
                  <c:v>60.5</c:v>
                </c:pt>
                <c:pt idx="75">
                  <c:v>115</c:v>
                </c:pt>
                <c:pt idx="76">
                  <c:v>603</c:v>
                </c:pt>
                <c:pt idx="77">
                  <c:v>603</c:v>
                </c:pt>
                <c:pt idx="78">
                  <c:v>762</c:v>
                </c:pt>
                <c:pt idx="79">
                  <c:v>762</c:v>
                </c:pt>
                <c:pt idx="80">
                  <c:v>1740</c:v>
                </c:pt>
                <c:pt idx="81">
                  <c:v>1740</c:v>
                </c:pt>
                <c:pt idx="82">
                  <c:v>1769</c:v>
                </c:pt>
                <c:pt idx="83">
                  <c:v>2009</c:v>
                </c:pt>
                <c:pt idx="84">
                  <c:v>2009</c:v>
                </c:pt>
                <c:pt idx="85">
                  <c:v>2700.5</c:v>
                </c:pt>
                <c:pt idx="86">
                  <c:v>4844</c:v>
                </c:pt>
                <c:pt idx="87">
                  <c:v>4846.5</c:v>
                </c:pt>
                <c:pt idx="88">
                  <c:v>4846.5</c:v>
                </c:pt>
                <c:pt idx="89">
                  <c:v>5523</c:v>
                </c:pt>
                <c:pt idx="90">
                  <c:v>5523.5</c:v>
                </c:pt>
                <c:pt idx="91">
                  <c:v>5734</c:v>
                </c:pt>
                <c:pt idx="92">
                  <c:v>5767.5</c:v>
                </c:pt>
                <c:pt idx="93">
                  <c:v>5767.5</c:v>
                </c:pt>
                <c:pt idx="94">
                  <c:v>5770</c:v>
                </c:pt>
                <c:pt idx="95">
                  <c:v>5770</c:v>
                </c:pt>
                <c:pt idx="96">
                  <c:v>6517</c:v>
                </c:pt>
                <c:pt idx="97">
                  <c:v>6683.5</c:v>
                </c:pt>
                <c:pt idx="98">
                  <c:v>6693.5</c:v>
                </c:pt>
                <c:pt idx="99">
                  <c:v>7225</c:v>
                </c:pt>
                <c:pt idx="100">
                  <c:v>7829</c:v>
                </c:pt>
                <c:pt idx="101">
                  <c:v>8338</c:v>
                </c:pt>
                <c:pt idx="102">
                  <c:v>8338</c:v>
                </c:pt>
                <c:pt idx="103">
                  <c:v>8579</c:v>
                </c:pt>
                <c:pt idx="104">
                  <c:v>8609</c:v>
                </c:pt>
                <c:pt idx="105">
                  <c:v>8635</c:v>
                </c:pt>
                <c:pt idx="106">
                  <c:v>8635</c:v>
                </c:pt>
                <c:pt idx="107">
                  <c:v>8635</c:v>
                </c:pt>
                <c:pt idx="108">
                  <c:v>8763</c:v>
                </c:pt>
                <c:pt idx="109">
                  <c:v>9371</c:v>
                </c:pt>
                <c:pt idx="110">
                  <c:v>9702</c:v>
                </c:pt>
                <c:pt idx="111">
                  <c:v>10181</c:v>
                </c:pt>
                <c:pt idx="112">
                  <c:v>10181</c:v>
                </c:pt>
                <c:pt idx="113">
                  <c:v>10215</c:v>
                </c:pt>
                <c:pt idx="114">
                  <c:v>10294.5</c:v>
                </c:pt>
                <c:pt idx="115">
                  <c:v>10295</c:v>
                </c:pt>
                <c:pt idx="116">
                  <c:v>10303.5</c:v>
                </c:pt>
                <c:pt idx="117">
                  <c:v>10375.5</c:v>
                </c:pt>
                <c:pt idx="118">
                  <c:v>10393.5</c:v>
                </c:pt>
                <c:pt idx="119">
                  <c:v>10400.5</c:v>
                </c:pt>
                <c:pt idx="120">
                  <c:v>10401</c:v>
                </c:pt>
                <c:pt idx="121">
                  <c:v>10478.5</c:v>
                </c:pt>
                <c:pt idx="122">
                  <c:v>10479</c:v>
                </c:pt>
                <c:pt idx="123">
                  <c:v>10509</c:v>
                </c:pt>
                <c:pt idx="124">
                  <c:v>10509</c:v>
                </c:pt>
                <c:pt idx="125">
                  <c:v>11208</c:v>
                </c:pt>
                <c:pt idx="126">
                  <c:v>11221</c:v>
                </c:pt>
                <c:pt idx="127">
                  <c:v>11260</c:v>
                </c:pt>
                <c:pt idx="128">
                  <c:v>11278</c:v>
                </c:pt>
                <c:pt idx="129">
                  <c:v>11286.5</c:v>
                </c:pt>
                <c:pt idx="130">
                  <c:v>11322.5</c:v>
                </c:pt>
                <c:pt idx="131">
                  <c:v>11323</c:v>
                </c:pt>
                <c:pt idx="132">
                  <c:v>11343.5</c:v>
                </c:pt>
                <c:pt idx="133">
                  <c:v>11343.5</c:v>
                </c:pt>
                <c:pt idx="134">
                  <c:v>11344</c:v>
                </c:pt>
                <c:pt idx="135">
                  <c:v>11344</c:v>
                </c:pt>
                <c:pt idx="136">
                  <c:v>11407</c:v>
                </c:pt>
                <c:pt idx="137">
                  <c:v>11407</c:v>
                </c:pt>
                <c:pt idx="138">
                  <c:v>11427</c:v>
                </c:pt>
                <c:pt idx="139">
                  <c:v>11533</c:v>
                </c:pt>
                <c:pt idx="140">
                  <c:v>12301</c:v>
                </c:pt>
                <c:pt idx="141">
                  <c:v>12303</c:v>
                </c:pt>
                <c:pt idx="142">
                  <c:v>12303</c:v>
                </c:pt>
                <c:pt idx="143">
                  <c:v>12376</c:v>
                </c:pt>
                <c:pt idx="144">
                  <c:v>13122</c:v>
                </c:pt>
                <c:pt idx="145">
                  <c:v>13169.5</c:v>
                </c:pt>
                <c:pt idx="146">
                  <c:v>13169.5</c:v>
                </c:pt>
                <c:pt idx="147">
                  <c:v>13258</c:v>
                </c:pt>
                <c:pt idx="148">
                  <c:v>13265</c:v>
                </c:pt>
                <c:pt idx="149">
                  <c:v>13273</c:v>
                </c:pt>
                <c:pt idx="150">
                  <c:v>13284</c:v>
                </c:pt>
                <c:pt idx="151">
                  <c:v>13305</c:v>
                </c:pt>
                <c:pt idx="152">
                  <c:v>13316</c:v>
                </c:pt>
                <c:pt idx="153">
                  <c:v>13479</c:v>
                </c:pt>
                <c:pt idx="154">
                  <c:v>13526</c:v>
                </c:pt>
                <c:pt idx="155">
                  <c:v>13612</c:v>
                </c:pt>
                <c:pt idx="156">
                  <c:v>14041</c:v>
                </c:pt>
                <c:pt idx="157">
                  <c:v>14064.5</c:v>
                </c:pt>
                <c:pt idx="158">
                  <c:v>14090.5</c:v>
                </c:pt>
                <c:pt idx="159">
                  <c:v>14090.5</c:v>
                </c:pt>
                <c:pt idx="160">
                  <c:v>14093</c:v>
                </c:pt>
                <c:pt idx="161">
                  <c:v>14128</c:v>
                </c:pt>
                <c:pt idx="162">
                  <c:v>14130</c:v>
                </c:pt>
                <c:pt idx="163">
                  <c:v>14142</c:v>
                </c:pt>
                <c:pt idx="164">
                  <c:v>14212</c:v>
                </c:pt>
                <c:pt idx="165">
                  <c:v>14212.5</c:v>
                </c:pt>
                <c:pt idx="166">
                  <c:v>14231</c:v>
                </c:pt>
                <c:pt idx="167">
                  <c:v>14322</c:v>
                </c:pt>
                <c:pt idx="168">
                  <c:v>14327.5</c:v>
                </c:pt>
                <c:pt idx="169">
                  <c:v>14390</c:v>
                </c:pt>
                <c:pt idx="170">
                  <c:v>14427.5</c:v>
                </c:pt>
                <c:pt idx="171">
                  <c:v>14428</c:v>
                </c:pt>
                <c:pt idx="172">
                  <c:v>14433</c:v>
                </c:pt>
                <c:pt idx="173">
                  <c:v>14435.5</c:v>
                </c:pt>
                <c:pt idx="174">
                  <c:v>14437.5</c:v>
                </c:pt>
                <c:pt idx="175">
                  <c:v>14539</c:v>
                </c:pt>
                <c:pt idx="176">
                  <c:v>14568.5</c:v>
                </c:pt>
                <c:pt idx="177">
                  <c:v>15100</c:v>
                </c:pt>
                <c:pt idx="178">
                  <c:v>15176.5</c:v>
                </c:pt>
                <c:pt idx="179">
                  <c:v>15217</c:v>
                </c:pt>
                <c:pt idx="180">
                  <c:v>15337.5</c:v>
                </c:pt>
                <c:pt idx="181">
                  <c:v>15361</c:v>
                </c:pt>
                <c:pt idx="182">
                  <c:v>15426</c:v>
                </c:pt>
                <c:pt idx="183">
                  <c:v>16169</c:v>
                </c:pt>
                <c:pt idx="184">
                  <c:v>16223</c:v>
                </c:pt>
                <c:pt idx="185">
                  <c:v>16242.5</c:v>
                </c:pt>
                <c:pt idx="186">
                  <c:v>16253</c:v>
                </c:pt>
                <c:pt idx="187">
                  <c:v>16253.5</c:v>
                </c:pt>
                <c:pt idx="188">
                  <c:v>16254</c:v>
                </c:pt>
                <c:pt idx="189">
                  <c:v>16280</c:v>
                </c:pt>
                <c:pt idx="190">
                  <c:v>16281.5</c:v>
                </c:pt>
                <c:pt idx="191">
                  <c:v>16282</c:v>
                </c:pt>
                <c:pt idx="192">
                  <c:v>16358</c:v>
                </c:pt>
                <c:pt idx="193">
                  <c:v>16830</c:v>
                </c:pt>
                <c:pt idx="194">
                  <c:v>16865</c:v>
                </c:pt>
                <c:pt idx="195">
                  <c:v>16892.5</c:v>
                </c:pt>
                <c:pt idx="196">
                  <c:v>16942</c:v>
                </c:pt>
                <c:pt idx="197">
                  <c:v>17056</c:v>
                </c:pt>
                <c:pt idx="198">
                  <c:v>17061.5</c:v>
                </c:pt>
                <c:pt idx="199">
                  <c:v>17098.5</c:v>
                </c:pt>
                <c:pt idx="200">
                  <c:v>17099</c:v>
                </c:pt>
                <c:pt idx="201">
                  <c:v>17167</c:v>
                </c:pt>
                <c:pt idx="202">
                  <c:v>17247</c:v>
                </c:pt>
                <c:pt idx="203">
                  <c:v>17938.5</c:v>
                </c:pt>
                <c:pt idx="204">
                  <c:v>17958</c:v>
                </c:pt>
                <c:pt idx="205">
                  <c:v>18143.5</c:v>
                </c:pt>
                <c:pt idx="206">
                  <c:v>18781.5</c:v>
                </c:pt>
                <c:pt idx="207">
                  <c:v>18902.5</c:v>
                </c:pt>
                <c:pt idx="208">
                  <c:v>18909</c:v>
                </c:pt>
                <c:pt idx="209">
                  <c:v>18909.5</c:v>
                </c:pt>
                <c:pt idx="210">
                  <c:v>18994.5</c:v>
                </c:pt>
                <c:pt idx="211">
                  <c:v>19008.5</c:v>
                </c:pt>
                <c:pt idx="212">
                  <c:v>19026</c:v>
                </c:pt>
                <c:pt idx="213">
                  <c:v>19026.5</c:v>
                </c:pt>
                <c:pt idx="214">
                  <c:v>19778</c:v>
                </c:pt>
                <c:pt idx="215">
                  <c:v>19851</c:v>
                </c:pt>
                <c:pt idx="216">
                  <c:v>19882.5</c:v>
                </c:pt>
                <c:pt idx="217">
                  <c:v>19898.5</c:v>
                </c:pt>
                <c:pt idx="218">
                  <c:v>19898.5</c:v>
                </c:pt>
                <c:pt idx="219">
                  <c:v>19954</c:v>
                </c:pt>
                <c:pt idx="220">
                  <c:v>19957</c:v>
                </c:pt>
                <c:pt idx="221">
                  <c:v>19957.5</c:v>
                </c:pt>
                <c:pt idx="222">
                  <c:v>20044.5</c:v>
                </c:pt>
                <c:pt idx="223">
                  <c:v>20044.5</c:v>
                </c:pt>
                <c:pt idx="224">
                  <c:v>20078.5</c:v>
                </c:pt>
                <c:pt idx="225">
                  <c:v>20666</c:v>
                </c:pt>
                <c:pt idx="226">
                  <c:v>20673</c:v>
                </c:pt>
                <c:pt idx="227">
                  <c:v>20675.5</c:v>
                </c:pt>
                <c:pt idx="228">
                  <c:v>20738</c:v>
                </c:pt>
                <c:pt idx="229">
                  <c:v>20738</c:v>
                </c:pt>
                <c:pt idx="230">
                  <c:v>20771</c:v>
                </c:pt>
                <c:pt idx="231">
                  <c:v>20771.5</c:v>
                </c:pt>
                <c:pt idx="232">
                  <c:v>20845.5</c:v>
                </c:pt>
                <c:pt idx="233">
                  <c:v>20908</c:v>
                </c:pt>
                <c:pt idx="234">
                  <c:v>21064.5</c:v>
                </c:pt>
                <c:pt idx="235">
                  <c:v>22721.5</c:v>
                </c:pt>
                <c:pt idx="236">
                  <c:v>22748.5</c:v>
                </c:pt>
                <c:pt idx="237">
                  <c:v>22767.5</c:v>
                </c:pt>
                <c:pt idx="238">
                  <c:v>22768</c:v>
                </c:pt>
                <c:pt idx="239">
                  <c:v>22787</c:v>
                </c:pt>
                <c:pt idx="240">
                  <c:v>22869</c:v>
                </c:pt>
                <c:pt idx="241">
                  <c:v>23547.5</c:v>
                </c:pt>
                <c:pt idx="242">
                  <c:v>23548</c:v>
                </c:pt>
                <c:pt idx="243">
                  <c:v>23588</c:v>
                </c:pt>
                <c:pt idx="244">
                  <c:v>23721</c:v>
                </c:pt>
                <c:pt idx="245">
                  <c:v>23835</c:v>
                </c:pt>
                <c:pt idx="246">
                  <c:v>23868.5</c:v>
                </c:pt>
                <c:pt idx="247">
                  <c:v>24514</c:v>
                </c:pt>
                <c:pt idx="248">
                  <c:v>24514</c:v>
                </c:pt>
                <c:pt idx="249">
                  <c:v>24595</c:v>
                </c:pt>
                <c:pt idx="250">
                  <c:v>24600</c:v>
                </c:pt>
                <c:pt idx="251">
                  <c:v>24722</c:v>
                </c:pt>
                <c:pt idx="252">
                  <c:v>24779</c:v>
                </c:pt>
                <c:pt idx="253">
                  <c:v>24779</c:v>
                </c:pt>
                <c:pt idx="254">
                  <c:v>24855</c:v>
                </c:pt>
                <c:pt idx="255">
                  <c:v>25418.5</c:v>
                </c:pt>
                <c:pt idx="256">
                  <c:v>25418.5</c:v>
                </c:pt>
                <c:pt idx="257">
                  <c:v>25602</c:v>
                </c:pt>
                <c:pt idx="258">
                  <c:v>25609.5</c:v>
                </c:pt>
                <c:pt idx="259">
                  <c:v>25614.5</c:v>
                </c:pt>
                <c:pt idx="260">
                  <c:v>25615</c:v>
                </c:pt>
                <c:pt idx="261">
                  <c:v>25645</c:v>
                </c:pt>
                <c:pt idx="262">
                  <c:v>25645</c:v>
                </c:pt>
                <c:pt idx="263">
                  <c:v>25661</c:v>
                </c:pt>
                <c:pt idx="264">
                  <c:v>25661</c:v>
                </c:pt>
                <c:pt idx="265">
                  <c:v>25742</c:v>
                </c:pt>
                <c:pt idx="266">
                  <c:v>25797</c:v>
                </c:pt>
                <c:pt idx="267">
                  <c:v>25877</c:v>
                </c:pt>
                <c:pt idx="268">
                  <c:v>25877</c:v>
                </c:pt>
                <c:pt idx="269">
                  <c:v>26395</c:v>
                </c:pt>
                <c:pt idx="270">
                  <c:v>26536</c:v>
                </c:pt>
                <c:pt idx="271">
                  <c:v>26551.5</c:v>
                </c:pt>
                <c:pt idx="272">
                  <c:v>26713</c:v>
                </c:pt>
                <c:pt idx="273">
                  <c:v>27329</c:v>
                </c:pt>
                <c:pt idx="274">
                  <c:v>27540</c:v>
                </c:pt>
                <c:pt idx="275">
                  <c:v>28557.5</c:v>
                </c:pt>
              </c:numCache>
            </c:numRef>
          </c:xVal>
          <c:yVal>
            <c:numRef>
              <c:f>'A(3)'!$J$21:$J$899</c:f>
              <c:numCache>
                <c:formatCode>General</c:formatCode>
                <c:ptCount val="879"/>
                <c:pt idx="0">
                  <c:v>-5.5345000146189705E-4</c:v>
                </c:pt>
                <c:pt idx="1">
                  <c:v>5.4465499924845062E-3</c:v>
                </c:pt>
                <c:pt idx="2">
                  <c:v>5.5214899992279243E-2</c:v>
                </c:pt>
                <c:pt idx="3">
                  <c:v>2.6261350001732353E-2</c:v>
                </c:pt>
                <c:pt idx="4">
                  <c:v>1.6803449994768016E-2</c:v>
                </c:pt>
                <c:pt idx="5">
                  <c:v>1.0302549992047716E-2</c:v>
                </c:pt>
                <c:pt idx="6">
                  <c:v>1.6915499996684957E-2</c:v>
                </c:pt>
                <c:pt idx="7">
                  <c:v>9.3826999946031719E-3</c:v>
                </c:pt>
                <c:pt idx="8">
                  <c:v>1.0836649991688319E-2</c:v>
                </c:pt>
                <c:pt idx="9">
                  <c:v>4.8215999995591119E-3</c:v>
                </c:pt>
                <c:pt idx="10">
                  <c:v>6.3508000021101907E-3</c:v>
                </c:pt>
                <c:pt idx="11">
                  <c:v>1.5063624996400904E-2</c:v>
                </c:pt>
                <c:pt idx="12">
                  <c:v>3.9883749996079132E-3</c:v>
                </c:pt>
                <c:pt idx="13">
                  <c:v>-1.2784650010871701E-2</c:v>
                </c:pt>
                <c:pt idx="14">
                  <c:v>3.3597649999137502E-2</c:v>
                </c:pt>
                <c:pt idx="15">
                  <c:v>3.9897499664220959E-4</c:v>
                </c:pt>
                <c:pt idx="16">
                  <c:v>-1.3255450001452118E-2</c:v>
                </c:pt>
                <c:pt idx="17">
                  <c:v>-8.2980000297538936E-4</c:v>
                </c:pt>
                <c:pt idx="18">
                  <c:v>1.0051599994767457E-2</c:v>
                </c:pt>
                <c:pt idx="19">
                  <c:v>3.9717499021207914E-4</c:v>
                </c:pt>
                <c:pt idx="20">
                  <c:v>-1.3816550002957229E-2</c:v>
                </c:pt>
                <c:pt idx="21">
                  <c:v>4.0949499962152913E-3</c:v>
                </c:pt>
                <c:pt idx="22">
                  <c:v>8.2767749991035089E-3</c:v>
                </c:pt>
                <c:pt idx="23">
                  <c:v>-2.7649775001918897E-2</c:v>
                </c:pt>
                <c:pt idx="24">
                  <c:v>-8.6142000072868541E-3</c:v>
                </c:pt>
                <c:pt idx="25">
                  <c:v>-1.9110200002614874E-2</c:v>
                </c:pt>
                <c:pt idx="26">
                  <c:v>2.2829599998658523E-2</c:v>
                </c:pt>
                <c:pt idx="27">
                  <c:v>1.4087899995502084E-2</c:v>
                </c:pt>
                <c:pt idx="28">
                  <c:v>-1.9696499999554362E-2</c:v>
                </c:pt>
                <c:pt idx="29">
                  <c:v>-2.2893950001162011E-2</c:v>
                </c:pt>
                <c:pt idx="30">
                  <c:v>-3.8822650007205084E-2</c:v>
                </c:pt>
                <c:pt idx="31">
                  <c:v>-2.6545050008280668E-2</c:v>
                </c:pt>
                <c:pt idx="32">
                  <c:v>-1.5545050009677652E-2</c:v>
                </c:pt>
                <c:pt idx="33">
                  <c:v>-2.4290350003866479E-2</c:v>
                </c:pt>
                <c:pt idx="34">
                  <c:v>-1.4290350009105168E-2</c:v>
                </c:pt>
                <c:pt idx="35">
                  <c:v>-3.9088000004994683E-2</c:v>
                </c:pt>
                <c:pt idx="36">
                  <c:v>-5.1739400005317293E-2</c:v>
                </c:pt>
                <c:pt idx="37">
                  <c:v>-4.7285450003982987E-2</c:v>
                </c:pt>
                <c:pt idx="38">
                  <c:v>-7.2833300007914659E-2</c:v>
                </c:pt>
                <c:pt idx="39">
                  <c:v>-3.5173400006897282E-2</c:v>
                </c:pt>
                <c:pt idx="40">
                  <c:v>-3.5173400006897282E-2</c:v>
                </c:pt>
                <c:pt idx="41">
                  <c:v>-3.5008425009436905E-2</c:v>
                </c:pt>
                <c:pt idx="42">
                  <c:v>-4.821105000883108E-2</c:v>
                </c:pt>
                <c:pt idx="43">
                  <c:v>-2.0809450004890095E-2</c:v>
                </c:pt>
                <c:pt idx="44">
                  <c:v>-2.3905500005639624E-2</c:v>
                </c:pt>
                <c:pt idx="45">
                  <c:v>-3.1849250000959728E-2</c:v>
                </c:pt>
                <c:pt idx="46">
                  <c:v>-2.4762900007772259E-2</c:v>
                </c:pt>
                <c:pt idx="47">
                  <c:v>-2.7727900007448625E-2</c:v>
                </c:pt>
                <c:pt idx="48">
                  <c:v>-1.1364250007318333E-2</c:v>
                </c:pt>
                <c:pt idx="49">
                  <c:v>-8.4514500049408525E-3</c:v>
                </c:pt>
                <c:pt idx="50">
                  <c:v>5.3169999591773376E-4</c:v>
                </c:pt>
                <c:pt idx="51">
                  <c:v>-1.5012550000392366E-2</c:v>
                </c:pt>
                <c:pt idx="52">
                  <c:v>3.1627999996999279E-3</c:v>
                </c:pt>
                <c:pt idx="57">
                  <c:v>-1.4833524997811764E-2</c:v>
                </c:pt>
                <c:pt idx="58">
                  <c:v>7.0611249975627288E-3</c:v>
                </c:pt>
                <c:pt idx="59">
                  <c:v>-2.4397750021307729E-3</c:v>
                </c:pt>
                <c:pt idx="60">
                  <c:v>0</c:v>
                </c:pt>
                <c:pt idx="63">
                  <c:v>-2.0755175006343052E-2</c:v>
                </c:pt>
                <c:pt idx="64">
                  <c:v>-6.5715500022633933E-3</c:v>
                </c:pt>
                <c:pt idx="65">
                  <c:v>-4.0000000444706529E-4</c:v>
                </c:pt>
                <c:pt idx="66">
                  <c:v>-2.0000000222353265E-4</c:v>
                </c:pt>
                <c:pt idx="67">
                  <c:v>5.2787500317208469E-4</c:v>
                </c:pt>
                <c:pt idx="68">
                  <c:v>1.2278750000405125E-3</c:v>
                </c:pt>
                <c:pt idx="69">
                  <c:v>3.7344999145716429E-4</c:v>
                </c:pt>
                <c:pt idx="70">
                  <c:v>4.7344999620690942E-4</c:v>
                </c:pt>
                <c:pt idx="71">
                  <c:v>-1.7310000039287843E-3</c:v>
                </c:pt>
                <c:pt idx="72">
                  <c:v>-1.5310000017052516E-3</c:v>
                </c:pt>
                <c:pt idx="73">
                  <c:v>1.7145749952760525E-3</c:v>
                </c:pt>
                <c:pt idx="74">
                  <c:v>3.0145749915391207E-3</c:v>
                </c:pt>
                <c:pt idx="75">
                  <c:v>3.8224999298108742E-4</c:v>
                </c:pt>
                <c:pt idx="76">
                  <c:v>2.0634499960578978E-3</c:v>
                </c:pt>
                <c:pt idx="77">
                  <c:v>2.2634499982814305E-3</c:v>
                </c:pt>
                <c:pt idx="78">
                  <c:v>2.756299996690359E-3</c:v>
                </c:pt>
                <c:pt idx="79">
                  <c:v>3.3562999960849993E-3</c:v>
                </c:pt>
                <c:pt idx="80">
                  <c:v>6.3010000012582168E-3</c:v>
                </c:pt>
                <c:pt idx="81">
                  <c:v>6.601000000955537E-3</c:v>
                </c:pt>
                <c:pt idx="83">
                  <c:v>6.5203499907511286E-3</c:v>
                </c:pt>
                <c:pt idx="84">
                  <c:v>8.4203499936847948E-3</c:v>
                </c:pt>
                <c:pt idx="234">
                  <c:v>2.9729174995736685E-2</c:v>
                </c:pt>
                <c:pt idx="235">
                  <c:v>2.7664724999340251E-2</c:v>
                </c:pt>
                <c:pt idx="236">
                  <c:v>2.7625775001069997E-2</c:v>
                </c:pt>
                <c:pt idx="237">
                  <c:v>2.6057624992972706E-2</c:v>
                </c:pt>
                <c:pt idx="238">
                  <c:v>2.4903199999243952E-2</c:v>
                </c:pt>
                <c:pt idx="239">
                  <c:v>2.5335049998830073E-2</c:v>
                </c:pt>
                <c:pt idx="240">
                  <c:v>-2.5990649999585003E-2</c:v>
                </c:pt>
                <c:pt idx="241">
                  <c:v>2.3564625000290107E-2</c:v>
                </c:pt>
                <c:pt idx="242">
                  <c:v>2.4930199993832503E-2</c:v>
                </c:pt>
                <c:pt idx="243">
                  <c:v>2.5246199998946395E-2</c:v>
                </c:pt>
                <c:pt idx="244">
                  <c:v>2.4269149995234329E-2</c:v>
                </c:pt>
                <c:pt idx="245">
                  <c:v>2.3660250000830274E-2</c:v>
                </c:pt>
                <c:pt idx="246">
                  <c:v>2.309377514757216E-2</c:v>
                </c:pt>
                <c:pt idx="247">
                  <c:v>2.205110000068089E-2</c:v>
                </c:pt>
                <c:pt idx="248">
                  <c:v>2.2251100002904423E-2</c:v>
                </c:pt>
                <c:pt idx="249">
                  <c:v>2.2134249993541744E-2</c:v>
                </c:pt>
                <c:pt idx="250">
                  <c:v>2.2590000000491273E-2</c:v>
                </c:pt>
                <c:pt idx="251">
                  <c:v>2.1610299998428673E-2</c:v>
                </c:pt>
                <c:pt idx="252">
                  <c:v>2.2305849997792393E-2</c:v>
                </c:pt>
                <c:pt idx="253">
                  <c:v>2.2305849997792393E-2</c:v>
                </c:pt>
                <c:pt idx="254">
                  <c:v>2.4233249998360407E-2</c:v>
                </c:pt>
                <c:pt idx="255">
                  <c:v>2.0686274998297449E-2</c:v>
                </c:pt>
                <c:pt idx="256">
                  <c:v>2.0686274998297449E-2</c:v>
                </c:pt>
                <c:pt idx="257">
                  <c:v>2.1222299998044036E-2</c:v>
                </c:pt>
                <c:pt idx="258">
                  <c:v>2.1205924989772029E-2</c:v>
                </c:pt>
                <c:pt idx="259">
                  <c:v>2.1461675001773983E-2</c:v>
                </c:pt>
                <c:pt idx="260">
                  <c:v>2.0907250000163913E-2</c:v>
                </c:pt>
                <c:pt idx="261">
                  <c:v>2.1411749999970198E-2</c:v>
                </c:pt>
                <c:pt idx="262">
                  <c:v>2.1411749999970198E-2</c:v>
                </c:pt>
                <c:pt idx="263">
                  <c:v>2.1160149997740518E-2</c:v>
                </c:pt>
                <c:pt idx="264">
                  <c:v>2.1160149997740518E-2</c:v>
                </c:pt>
                <c:pt idx="265">
                  <c:v>2.0483299995248672E-2</c:v>
                </c:pt>
                <c:pt idx="266">
                  <c:v>2.1896549995290115E-2</c:v>
                </c:pt>
                <c:pt idx="267">
                  <c:v>1.6248549996817019E-2</c:v>
                </c:pt>
                <c:pt idx="268">
                  <c:v>1.6248549996817019E-2</c:v>
                </c:pt>
                <c:pt idx="269">
                  <c:v>2.020424999500392E-2</c:v>
                </c:pt>
                <c:pt idx="270">
                  <c:v>2.0756400001118891E-2</c:v>
                </c:pt>
                <c:pt idx="271">
                  <c:v>2.1069224996608682E-2</c:v>
                </c:pt>
                <c:pt idx="272">
                  <c:v>2.0089949997782242E-2</c:v>
                </c:pt>
                <c:pt idx="273">
                  <c:v>2.0638349997170735E-2</c:v>
                </c:pt>
                <c:pt idx="274">
                  <c:v>2.0370999998704065E-2</c:v>
                </c:pt>
                <c:pt idx="275">
                  <c:v>1.9916124998417217E-2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11D-4A5C-B08B-18E3C60877DE}"/>
            </c:ext>
          </c:extLst>
        </c:ser>
        <c:ser>
          <c:idx val="3"/>
          <c:order val="3"/>
          <c:tx>
            <c:strRef>
              <c:f>'A(3)'!$K$20:$K$20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'A(3)'!$F$21:$F$899</c:f>
              <c:numCache>
                <c:formatCode>General</c:formatCode>
                <c:ptCount val="879"/>
                <c:pt idx="0">
                  <c:v>-33203</c:v>
                </c:pt>
                <c:pt idx="1">
                  <c:v>-33203</c:v>
                </c:pt>
                <c:pt idx="2">
                  <c:v>-31674</c:v>
                </c:pt>
                <c:pt idx="3">
                  <c:v>-30651</c:v>
                </c:pt>
                <c:pt idx="4">
                  <c:v>-27797</c:v>
                </c:pt>
                <c:pt idx="5">
                  <c:v>-27763</c:v>
                </c:pt>
                <c:pt idx="6">
                  <c:v>-27030</c:v>
                </c:pt>
                <c:pt idx="7">
                  <c:v>-26902</c:v>
                </c:pt>
                <c:pt idx="8">
                  <c:v>-26829</c:v>
                </c:pt>
                <c:pt idx="9">
                  <c:v>-26816</c:v>
                </c:pt>
                <c:pt idx="10">
                  <c:v>-26808</c:v>
                </c:pt>
                <c:pt idx="11">
                  <c:v>-26792.5</c:v>
                </c:pt>
                <c:pt idx="12">
                  <c:v>-26727.5</c:v>
                </c:pt>
                <c:pt idx="13">
                  <c:v>-26691</c:v>
                </c:pt>
                <c:pt idx="14">
                  <c:v>-26689</c:v>
                </c:pt>
                <c:pt idx="15">
                  <c:v>-26683.5</c:v>
                </c:pt>
                <c:pt idx="16">
                  <c:v>-26683</c:v>
                </c:pt>
                <c:pt idx="17">
                  <c:v>-26652</c:v>
                </c:pt>
                <c:pt idx="18">
                  <c:v>-26616</c:v>
                </c:pt>
                <c:pt idx="19">
                  <c:v>-26615.5</c:v>
                </c:pt>
                <c:pt idx="20">
                  <c:v>-26597</c:v>
                </c:pt>
                <c:pt idx="21">
                  <c:v>-26587</c:v>
                </c:pt>
                <c:pt idx="22">
                  <c:v>-26511.5</c:v>
                </c:pt>
                <c:pt idx="23">
                  <c:v>-26508.5</c:v>
                </c:pt>
                <c:pt idx="24">
                  <c:v>-25908</c:v>
                </c:pt>
                <c:pt idx="25">
                  <c:v>-24948</c:v>
                </c:pt>
                <c:pt idx="26">
                  <c:v>-24896</c:v>
                </c:pt>
                <c:pt idx="27">
                  <c:v>-24654</c:v>
                </c:pt>
                <c:pt idx="28">
                  <c:v>-23910</c:v>
                </c:pt>
                <c:pt idx="29">
                  <c:v>-23673</c:v>
                </c:pt>
                <c:pt idx="30">
                  <c:v>-20811</c:v>
                </c:pt>
                <c:pt idx="31">
                  <c:v>-20187</c:v>
                </c:pt>
                <c:pt idx="32">
                  <c:v>-20187</c:v>
                </c:pt>
                <c:pt idx="33">
                  <c:v>-19809</c:v>
                </c:pt>
                <c:pt idx="34">
                  <c:v>-19809</c:v>
                </c:pt>
                <c:pt idx="35">
                  <c:v>-19120</c:v>
                </c:pt>
                <c:pt idx="36">
                  <c:v>-18956</c:v>
                </c:pt>
                <c:pt idx="37">
                  <c:v>-18883</c:v>
                </c:pt>
                <c:pt idx="38">
                  <c:v>-18742</c:v>
                </c:pt>
                <c:pt idx="39">
                  <c:v>-18116</c:v>
                </c:pt>
                <c:pt idx="40">
                  <c:v>-18116</c:v>
                </c:pt>
                <c:pt idx="41">
                  <c:v>-17959.5</c:v>
                </c:pt>
                <c:pt idx="42">
                  <c:v>-15027</c:v>
                </c:pt>
                <c:pt idx="43">
                  <c:v>-14643</c:v>
                </c:pt>
                <c:pt idx="44">
                  <c:v>-11570</c:v>
                </c:pt>
                <c:pt idx="45">
                  <c:v>-8695</c:v>
                </c:pt>
                <c:pt idx="46">
                  <c:v>-5846</c:v>
                </c:pt>
                <c:pt idx="47">
                  <c:v>-4946</c:v>
                </c:pt>
                <c:pt idx="48">
                  <c:v>-4795</c:v>
                </c:pt>
                <c:pt idx="49">
                  <c:v>-3723</c:v>
                </c:pt>
                <c:pt idx="50">
                  <c:v>-3642</c:v>
                </c:pt>
                <c:pt idx="51">
                  <c:v>-3637</c:v>
                </c:pt>
                <c:pt idx="52">
                  <c:v>-1928</c:v>
                </c:pt>
                <c:pt idx="53">
                  <c:v>-1766</c:v>
                </c:pt>
                <c:pt idx="54">
                  <c:v>-1753</c:v>
                </c:pt>
                <c:pt idx="55">
                  <c:v>-1708.5</c:v>
                </c:pt>
                <c:pt idx="56">
                  <c:v>-1683</c:v>
                </c:pt>
                <c:pt idx="57">
                  <c:v>-1233.5</c:v>
                </c:pt>
                <c:pt idx="58">
                  <c:v>-1142.5</c:v>
                </c:pt>
                <c:pt idx="59">
                  <c:v>-1108.5</c:v>
                </c:pt>
                <c:pt idx="60">
                  <c:v>-1080</c:v>
                </c:pt>
                <c:pt idx="61">
                  <c:v>-1074.5</c:v>
                </c:pt>
                <c:pt idx="62">
                  <c:v>-312.5</c:v>
                </c:pt>
                <c:pt idx="63">
                  <c:v>-304.5</c:v>
                </c:pt>
                <c:pt idx="64">
                  <c:v>-297</c:v>
                </c:pt>
                <c:pt idx="65">
                  <c:v>0</c:v>
                </c:pt>
                <c:pt idx="66">
                  <c:v>0</c:v>
                </c:pt>
                <c:pt idx="67">
                  <c:v>2.5</c:v>
                </c:pt>
                <c:pt idx="68">
                  <c:v>2.5</c:v>
                </c:pt>
                <c:pt idx="69">
                  <c:v>3</c:v>
                </c:pt>
                <c:pt idx="70">
                  <c:v>3</c:v>
                </c:pt>
                <c:pt idx="71">
                  <c:v>60</c:v>
                </c:pt>
                <c:pt idx="72">
                  <c:v>60</c:v>
                </c:pt>
                <c:pt idx="73">
                  <c:v>60.5</c:v>
                </c:pt>
                <c:pt idx="74">
                  <c:v>60.5</c:v>
                </c:pt>
                <c:pt idx="75">
                  <c:v>115</c:v>
                </c:pt>
                <c:pt idx="76">
                  <c:v>603</c:v>
                </c:pt>
                <c:pt idx="77">
                  <c:v>603</c:v>
                </c:pt>
                <c:pt idx="78">
                  <c:v>762</c:v>
                </c:pt>
                <c:pt idx="79">
                  <c:v>762</c:v>
                </c:pt>
                <c:pt idx="80">
                  <c:v>1740</c:v>
                </c:pt>
                <c:pt idx="81">
                  <c:v>1740</c:v>
                </c:pt>
                <c:pt idx="82">
                  <c:v>1769</c:v>
                </c:pt>
                <c:pt idx="83">
                  <c:v>2009</c:v>
                </c:pt>
                <c:pt idx="84">
                  <c:v>2009</c:v>
                </c:pt>
                <c:pt idx="85">
                  <c:v>2700.5</c:v>
                </c:pt>
                <c:pt idx="86">
                  <c:v>4844</c:v>
                </c:pt>
                <c:pt idx="87">
                  <c:v>4846.5</c:v>
                </c:pt>
                <c:pt idx="88">
                  <c:v>4846.5</c:v>
                </c:pt>
                <c:pt idx="89">
                  <c:v>5523</c:v>
                </c:pt>
                <c:pt idx="90">
                  <c:v>5523.5</c:v>
                </c:pt>
                <c:pt idx="91">
                  <c:v>5734</c:v>
                </c:pt>
                <c:pt idx="92">
                  <c:v>5767.5</c:v>
                </c:pt>
                <c:pt idx="93">
                  <c:v>5767.5</c:v>
                </c:pt>
                <c:pt idx="94">
                  <c:v>5770</c:v>
                </c:pt>
                <c:pt idx="95">
                  <c:v>5770</c:v>
                </c:pt>
                <c:pt idx="96">
                  <c:v>6517</c:v>
                </c:pt>
                <c:pt idx="97">
                  <c:v>6683.5</c:v>
                </c:pt>
                <c:pt idx="98">
                  <c:v>6693.5</c:v>
                </c:pt>
                <c:pt idx="99">
                  <c:v>7225</c:v>
                </c:pt>
                <c:pt idx="100">
                  <c:v>7829</c:v>
                </c:pt>
                <c:pt idx="101">
                  <c:v>8338</c:v>
                </c:pt>
                <c:pt idx="102">
                  <c:v>8338</c:v>
                </c:pt>
                <c:pt idx="103">
                  <c:v>8579</c:v>
                </c:pt>
                <c:pt idx="104">
                  <c:v>8609</c:v>
                </c:pt>
                <c:pt idx="105">
                  <c:v>8635</c:v>
                </c:pt>
                <c:pt idx="106">
                  <c:v>8635</c:v>
                </c:pt>
                <c:pt idx="107">
                  <c:v>8635</c:v>
                </c:pt>
                <c:pt idx="108">
                  <c:v>8763</c:v>
                </c:pt>
                <c:pt idx="109">
                  <c:v>9371</c:v>
                </c:pt>
                <c:pt idx="110">
                  <c:v>9702</c:v>
                </c:pt>
                <c:pt idx="111">
                  <c:v>10181</c:v>
                </c:pt>
                <c:pt idx="112">
                  <c:v>10181</c:v>
                </c:pt>
                <c:pt idx="113">
                  <c:v>10215</c:v>
                </c:pt>
                <c:pt idx="114">
                  <c:v>10294.5</c:v>
                </c:pt>
                <c:pt idx="115">
                  <c:v>10295</c:v>
                </c:pt>
                <c:pt idx="116">
                  <c:v>10303.5</c:v>
                </c:pt>
                <c:pt idx="117">
                  <c:v>10375.5</c:v>
                </c:pt>
                <c:pt idx="118">
                  <c:v>10393.5</c:v>
                </c:pt>
                <c:pt idx="119">
                  <c:v>10400.5</c:v>
                </c:pt>
                <c:pt idx="120">
                  <c:v>10401</c:v>
                </c:pt>
                <c:pt idx="121">
                  <c:v>10478.5</c:v>
                </c:pt>
                <c:pt idx="122">
                  <c:v>10479</c:v>
                </c:pt>
                <c:pt idx="123">
                  <c:v>10509</c:v>
                </c:pt>
                <c:pt idx="124">
                  <c:v>10509</c:v>
                </c:pt>
                <c:pt idx="125">
                  <c:v>11208</c:v>
                </c:pt>
                <c:pt idx="126">
                  <c:v>11221</c:v>
                </c:pt>
                <c:pt idx="127">
                  <c:v>11260</c:v>
                </c:pt>
                <c:pt idx="128">
                  <c:v>11278</c:v>
                </c:pt>
                <c:pt idx="129">
                  <c:v>11286.5</c:v>
                </c:pt>
                <c:pt idx="130">
                  <c:v>11322.5</c:v>
                </c:pt>
                <c:pt idx="131">
                  <c:v>11323</c:v>
                </c:pt>
                <c:pt idx="132">
                  <c:v>11343.5</c:v>
                </c:pt>
                <c:pt idx="133">
                  <c:v>11343.5</c:v>
                </c:pt>
                <c:pt idx="134">
                  <c:v>11344</c:v>
                </c:pt>
                <c:pt idx="135">
                  <c:v>11344</c:v>
                </c:pt>
                <c:pt idx="136">
                  <c:v>11407</c:v>
                </c:pt>
                <c:pt idx="137">
                  <c:v>11407</c:v>
                </c:pt>
                <c:pt idx="138">
                  <c:v>11427</c:v>
                </c:pt>
                <c:pt idx="139">
                  <c:v>11533</c:v>
                </c:pt>
                <c:pt idx="140">
                  <c:v>12301</c:v>
                </c:pt>
                <c:pt idx="141">
                  <c:v>12303</c:v>
                </c:pt>
                <c:pt idx="142">
                  <c:v>12303</c:v>
                </c:pt>
                <c:pt idx="143">
                  <c:v>12376</c:v>
                </c:pt>
                <c:pt idx="144">
                  <c:v>13122</c:v>
                </c:pt>
                <c:pt idx="145">
                  <c:v>13169.5</c:v>
                </c:pt>
                <c:pt idx="146">
                  <c:v>13169.5</c:v>
                </c:pt>
                <c:pt idx="147">
                  <c:v>13258</c:v>
                </c:pt>
                <c:pt idx="148">
                  <c:v>13265</c:v>
                </c:pt>
                <c:pt idx="149">
                  <c:v>13273</c:v>
                </c:pt>
                <c:pt idx="150">
                  <c:v>13284</c:v>
                </c:pt>
                <c:pt idx="151">
                  <c:v>13305</c:v>
                </c:pt>
                <c:pt idx="152">
                  <c:v>13316</c:v>
                </c:pt>
                <c:pt idx="153">
                  <c:v>13479</c:v>
                </c:pt>
                <c:pt idx="154">
                  <c:v>13526</c:v>
                </c:pt>
                <c:pt idx="155">
                  <c:v>13612</c:v>
                </c:pt>
                <c:pt idx="156">
                  <c:v>14041</c:v>
                </c:pt>
                <c:pt idx="157">
                  <c:v>14064.5</c:v>
                </c:pt>
                <c:pt idx="158">
                  <c:v>14090.5</c:v>
                </c:pt>
                <c:pt idx="159">
                  <c:v>14090.5</c:v>
                </c:pt>
                <c:pt idx="160">
                  <c:v>14093</c:v>
                </c:pt>
                <c:pt idx="161">
                  <c:v>14128</c:v>
                </c:pt>
                <c:pt idx="162">
                  <c:v>14130</c:v>
                </c:pt>
                <c:pt idx="163">
                  <c:v>14142</c:v>
                </c:pt>
                <c:pt idx="164">
                  <c:v>14212</c:v>
                </c:pt>
                <c:pt idx="165">
                  <c:v>14212.5</c:v>
                </c:pt>
                <c:pt idx="166">
                  <c:v>14231</c:v>
                </c:pt>
                <c:pt idx="167">
                  <c:v>14322</c:v>
                </c:pt>
                <c:pt idx="168">
                  <c:v>14327.5</c:v>
                </c:pt>
                <c:pt idx="169">
                  <c:v>14390</c:v>
                </c:pt>
                <c:pt idx="170">
                  <c:v>14427.5</c:v>
                </c:pt>
                <c:pt idx="171">
                  <c:v>14428</c:v>
                </c:pt>
                <c:pt idx="172">
                  <c:v>14433</c:v>
                </c:pt>
                <c:pt idx="173">
                  <c:v>14435.5</c:v>
                </c:pt>
                <c:pt idx="174">
                  <c:v>14437.5</c:v>
                </c:pt>
                <c:pt idx="175">
                  <c:v>14539</c:v>
                </c:pt>
                <c:pt idx="176">
                  <c:v>14568.5</c:v>
                </c:pt>
                <c:pt idx="177">
                  <c:v>15100</c:v>
                </c:pt>
                <c:pt idx="178">
                  <c:v>15176.5</c:v>
                </c:pt>
                <c:pt idx="179">
                  <c:v>15217</c:v>
                </c:pt>
                <c:pt idx="180">
                  <c:v>15337.5</c:v>
                </c:pt>
                <c:pt idx="181">
                  <c:v>15361</c:v>
                </c:pt>
                <c:pt idx="182">
                  <c:v>15426</c:v>
                </c:pt>
                <c:pt idx="183">
                  <c:v>16169</c:v>
                </c:pt>
                <c:pt idx="184">
                  <c:v>16223</c:v>
                </c:pt>
                <c:pt idx="185">
                  <c:v>16242.5</c:v>
                </c:pt>
                <c:pt idx="186">
                  <c:v>16253</c:v>
                </c:pt>
                <c:pt idx="187">
                  <c:v>16253.5</c:v>
                </c:pt>
                <c:pt idx="188">
                  <c:v>16254</c:v>
                </c:pt>
                <c:pt idx="189">
                  <c:v>16280</c:v>
                </c:pt>
                <c:pt idx="190">
                  <c:v>16281.5</c:v>
                </c:pt>
                <c:pt idx="191">
                  <c:v>16282</c:v>
                </c:pt>
                <c:pt idx="192">
                  <c:v>16358</c:v>
                </c:pt>
                <c:pt idx="193">
                  <c:v>16830</c:v>
                </c:pt>
                <c:pt idx="194">
                  <c:v>16865</c:v>
                </c:pt>
                <c:pt idx="195">
                  <c:v>16892.5</c:v>
                </c:pt>
                <c:pt idx="196">
                  <c:v>16942</c:v>
                </c:pt>
                <c:pt idx="197">
                  <c:v>17056</c:v>
                </c:pt>
                <c:pt idx="198">
                  <c:v>17061.5</c:v>
                </c:pt>
                <c:pt idx="199">
                  <c:v>17098.5</c:v>
                </c:pt>
                <c:pt idx="200">
                  <c:v>17099</c:v>
                </c:pt>
                <c:pt idx="201">
                  <c:v>17167</c:v>
                </c:pt>
                <c:pt idx="202">
                  <c:v>17247</c:v>
                </c:pt>
                <c:pt idx="203">
                  <c:v>17938.5</c:v>
                </c:pt>
                <c:pt idx="204">
                  <c:v>17958</c:v>
                </c:pt>
                <c:pt idx="205">
                  <c:v>18143.5</c:v>
                </c:pt>
                <c:pt idx="206">
                  <c:v>18781.5</c:v>
                </c:pt>
                <c:pt idx="207">
                  <c:v>18902.5</c:v>
                </c:pt>
                <c:pt idx="208">
                  <c:v>18909</c:v>
                </c:pt>
                <c:pt idx="209">
                  <c:v>18909.5</c:v>
                </c:pt>
                <c:pt idx="210">
                  <c:v>18994.5</c:v>
                </c:pt>
                <c:pt idx="211">
                  <c:v>19008.5</c:v>
                </c:pt>
                <c:pt idx="212">
                  <c:v>19026</c:v>
                </c:pt>
                <c:pt idx="213">
                  <c:v>19026.5</c:v>
                </c:pt>
                <c:pt idx="214">
                  <c:v>19778</c:v>
                </c:pt>
                <c:pt idx="215">
                  <c:v>19851</c:v>
                </c:pt>
                <c:pt idx="216">
                  <c:v>19882.5</c:v>
                </c:pt>
                <c:pt idx="217">
                  <c:v>19898.5</c:v>
                </c:pt>
                <c:pt idx="218">
                  <c:v>19898.5</c:v>
                </c:pt>
                <c:pt idx="219">
                  <c:v>19954</c:v>
                </c:pt>
                <c:pt idx="220">
                  <c:v>19957</c:v>
                </c:pt>
                <c:pt idx="221">
                  <c:v>19957.5</c:v>
                </c:pt>
                <c:pt idx="222">
                  <c:v>20044.5</c:v>
                </c:pt>
                <c:pt idx="223">
                  <c:v>20044.5</c:v>
                </c:pt>
                <c:pt idx="224">
                  <c:v>20078.5</c:v>
                </c:pt>
                <c:pt idx="225">
                  <c:v>20666</c:v>
                </c:pt>
                <c:pt idx="226">
                  <c:v>20673</c:v>
                </c:pt>
                <c:pt idx="227">
                  <c:v>20675.5</c:v>
                </c:pt>
                <c:pt idx="228">
                  <c:v>20738</c:v>
                </c:pt>
                <c:pt idx="229">
                  <c:v>20738</c:v>
                </c:pt>
                <c:pt idx="230">
                  <c:v>20771</c:v>
                </c:pt>
                <c:pt idx="231">
                  <c:v>20771.5</c:v>
                </c:pt>
                <c:pt idx="232">
                  <c:v>20845.5</c:v>
                </c:pt>
                <c:pt idx="233">
                  <c:v>20908</c:v>
                </c:pt>
                <c:pt idx="234">
                  <c:v>21064.5</c:v>
                </c:pt>
                <c:pt idx="235">
                  <c:v>22721.5</c:v>
                </c:pt>
                <c:pt idx="236">
                  <c:v>22748.5</c:v>
                </c:pt>
                <c:pt idx="237">
                  <c:v>22767.5</c:v>
                </c:pt>
                <c:pt idx="238">
                  <c:v>22768</c:v>
                </c:pt>
                <c:pt idx="239">
                  <c:v>22787</c:v>
                </c:pt>
                <c:pt idx="240">
                  <c:v>22869</c:v>
                </c:pt>
                <c:pt idx="241">
                  <c:v>23547.5</c:v>
                </c:pt>
                <c:pt idx="242">
                  <c:v>23548</c:v>
                </c:pt>
                <c:pt idx="243">
                  <c:v>23588</c:v>
                </c:pt>
                <c:pt idx="244">
                  <c:v>23721</c:v>
                </c:pt>
                <c:pt idx="245">
                  <c:v>23835</c:v>
                </c:pt>
                <c:pt idx="246">
                  <c:v>23868.5</c:v>
                </c:pt>
                <c:pt idx="247">
                  <c:v>24514</c:v>
                </c:pt>
                <c:pt idx="248">
                  <c:v>24514</c:v>
                </c:pt>
                <c:pt idx="249">
                  <c:v>24595</c:v>
                </c:pt>
                <c:pt idx="250">
                  <c:v>24600</c:v>
                </c:pt>
                <c:pt idx="251">
                  <c:v>24722</c:v>
                </c:pt>
                <c:pt idx="252">
                  <c:v>24779</c:v>
                </c:pt>
                <c:pt idx="253">
                  <c:v>24779</c:v>
                </c:pt>
                <c:pt idx="254">
                  <c:v>24855</c:v>
                </c:pt>
                <c:pt idx="255">
                  <c:v>25418.5</c:v>
                </c:pt>
                <c:pt idx="256">
                  <c:v>25418.5</c:v>
                </c:pt>
                <c:pt idx="257">
                  <c:v>25602</c:v>
                </c:pt>
                <c:pt idx="258">
                  <c:v>25609.5</c:v>
                </c:pt>
                <c:pt idx="259">
                  <c:v>25614.5</c:v>
                </c:pt>
                <c:pt idx="260">
                  <c:v>25615</c:v>
                </c:pt>
                <c:pt idx="261">
                  <c:v>25645</c:v>
                </c:pt>
                <c:pt idx="262">
                  <c:v>25645</c:v>
                </c:pt>
                <c:pt idx="263">
                  <c:v>25661</c:v>
                </c:pt>
                <c:pt idx="264">
                  <c:v>25661</c:v>
                </c:pt>
                <c:pt idx="265">
                  <c:v>25742</c:v>
                </c:pt>
                <c:pt idx="266">
                  <c:v>25797</c:v>
                </c:pt>
                <c:pt idx="267">
                  <c:v>25877</c:v>
                </c:pt>
                <c:pt idx="268">
                  <c:v>25877</c:v>
                </c:pt>
                <c:pt idx="269">
                  <c:v>26395</c:v>
                </c:pt>
                <c:pt idx="270">
                  <c:v>26536</c:v>
                </c:pt>
                <c:pt idx="271">
                  <c:v>26551.5</c:v>
                </c:pt>
                <c:pt idx="272">
                  <c:v>26713</c:v>
                </c:pt>
                <c:pt idx="273">
                  <c:v>27329</c:v>
                </c:pt>
                <c:pt idx="274">
                  <c:v>27540</c:v>
                </c:pt>
                <c:pt idx="275">
                  <c:v>28557.5</c:v>
                </c:pt>
              </c:numCache>
            </c:numRef>
          </c:xVal>
          <c:yVal>
            <c:numRef>
              <c:f>'A(3)'!$K$21:$K$899</c:f>
              <c:numCache>
                <c:formatCode>General</c:formatCode>
                <c:ptCount val="879"/>
                <c:pt idx="82">
                  <c:v>1.4344349998282269E-2</c:v>
                </c:pt>
                <c:pt idx="85">
                  <c:v>1.0550574996159412E-2</c:v>
                </c:pt>
                <c:pt idx="86">
                  <c:v>3.6305999965406954E-3</c:v>
                </c:pt>
                <c:pt idx="89">
                  <c:v>1.9521449998137541E-2</c:v>
                </c:pt>
                <c:pt idx="90">
                  <c:v>2.0167024995316751E-2</c:v>
                </c:pt>
                <c:pt idx="91">
                  <c:v>1.3754100000369363E-2</c:v>
                </c:pt>
                <c:pt idx="92">
                  <c:v>2.2307624996756203E-2</c:v>
                </c:pt>
                <c:pt idx="93">
                  <c:v>2.2607624996453524E-2</c:v>
                </c:pt>
                <c:pt idx="94">
                  <c:v>2.0035499997902662E-2</c:v>
                </c:pt>
                <c:pt idx="95">
                  <c:v>2.1835499996086583E-2</c:v>
                </c:pt>
                <c:pt idx="96">
                  <c:v>1.2924549999297597E-2</c:v>
                </c:pt>
                <c:pt idx="97">
                  <c:v>2.1301024993590545E-2</c:v>
                </c:pt>
                <c:pt idx="99">
                  <c:v>2.0258749995264225E-2</c:v>
                </c:pt>
                <c:pt idx="100">
                  <c:v>3.1713349992060103E-2</c:v>
                </c:pt>
                <c:pt idx="103">
                  <c:v>2.4905849997594487E-2</c:v>
                </c:pt>
                <c:pt idx="104">
                  <c:v>1.6310349994455464E-2</c:v>
                </c:pt>
                <c:pt idx="105">
                  <c:v>2.3680249993049074E-2</c:v>
                </c:pt>
                <c:pt idx="106">
                  <c:v>2.5180249991535675E-2</c:v>
                </c:pt>
                <c:pt idx="107">
                  <c:v>2.6580249992548488E-2</c:v>
                </c:pt>
                <c:pt idx="108">
                  <c:v>2.4247449997346848E-2</c:v>
                </c:pt>
                <c:pt idx="109">
                  <c:v>2.4966649994894397E-2</c:v>
                </c:pt>
                <c:pt idx="110">
                  <c:v>2.6637299997673836E-2</c:v>
                </c:pt>
                <c:pt idx="111">
                  <c:v>2.7398149999498855E-2</c:v>
                </c:pt>
                <c:pt idx="112">
                  <c:v>2.7398149999498855E-2</c:v>
                </c:pt>
                <c:pt idx="113">
                  <c:v>2.6750981895020232E-2</c:v>
                </c:pt>
                <c:pt idx="114">
                  <c:v>2.7243674994679168E-2</c:v>
                </c:pt>
                <c:pt idx="115">
                  <c:v>2.6389250000647735E-2</c:v>
                </c:pt>
                <c:pt idx="116">
                  <c:v>2.658206807973329E-2</c:v>
                </c:pt>
                <c:pt idx="117">
                  <c:v>2.7626824994513299E-2</c:v>
                </c:pt>
                <c:pt idx="118">
                  <c:v>2.5267524993978441E-2</c:v>
                </c:pt>
                <c:pt idx="119">
                  <c:v>2.4105574993882328E-2</c:v>
                </c:pt>
                <c:pt idx="120">
                  <c:v>2.4651150000863709E-2</c:v>
                </c:pt>
                <c:pt idx="121">
                  <c:v>2.8115274995798245E-2</c:v>
                </c:pt>
                <c:pt idx="122">
                  <c:v>2.7560849994188175E-2</c:v>
                </c:pt>
                <c:pt idx="123">
                  <c:v>2.6995349995559081E-2</c:v>
                </c:pt>
                <c:pt idx="124">
                  <c:v>2.6995349995559081E-2</c:v>
                </c:pt>
                <c:pt idx="125">
                  <c:v>2.9709199996432289E-2</c:v>
                </c:pt>
                <c:pt idx="126">
                  <c:v>2.9494149996025953E-2</c:v>
                </c:pt>
                <c:pt idx="127">
                  <c:v>2.8548999995109625E-2</c:v>
                </c:pt>
                <c:pt idx="128">
                  <c:v>2.9289699996297713E-2</c:v>
                </c:pt>
                <c:pt idx="129">
                  <c:v>2.9164474995923229E-2</c:v>
                </c:pt>
                <c:pt idx="130">
                  <c:v>3.0145874996378552E-2</c:v>
                </c:pt>
                <c:pt idx="131">
                  <c:v>2.9191449997597374E-2</c:v>
                </c:pt>
                <c:pt idx="132">
                  <c:v>3.1760024998220615E-2</c:v>
                </c:pt>
                <c:pt idx="133">
                  <c:v>3.1760024998220615E-2</c:v>
                </c:pt>
                <c:pt idx="134">
                  <c:v>2.9105599998729303E-2</c:v>
                </c:pt>
                <c:pt idx="135">
                  <c:v>2.9105599998729303E-2</c:v>
                </c:pt>
                <c:pt idx="136">
                  <c:v>3.0548050002835225E-2</c:v>
                </c:pt>
                <c:pt idx="137">
                  <c:v>3.0548050002835225E-2</c:v>
                </c:pt>
                <c:pt idx="138">
                  <c:v>3.117105000274023E-2</c:v>
                </c:pt>
                <c:pt idx="139">
                  <c:v>3.0432949999521952E-2</c:v>
                </c:pt>
                <c:pt idx="140">
                  <c:v>3.2436149995191954E-2</c:v>
                </c:pt>
                <c:pt idx="141">
                  <c:v>3.3718450002197642E-2</c:v>
                </c:pt>
                <c:pt idx="142">
                  <c:v>3.3718450002197642E-2</c:v>
                </c:pt>
                <c:pt idx="143">
                  <c:v>3.3172399998875335E-2</c:v>
                </c:pt>
                <c:pt idx="144">
                  <c:v>3.6570299998857081E-2</c:v>
                </c:pt>
                <c:pt idx="145">
                  <c:v>3.6499924994132016E-2</c:v>
                </c:pt>
                <c:pt idx="146">
                  <c:v>3.6509924997517373E-2</c:v>
                </c:pt>
                <c:pt idx="147">
                  <c:v>3.7166699999943376E-2</c:v>
                </c:pt>
                <c:pt idx="148">
                  <c:v>3.7674749997677281E-2</c:v>
                </c:pt>
                <c:pt idx="149">
                  <c:v>3.7533950002398342E-2</c:v>
                </c:pt>
                <c:pt idx="150">
                  <c:v>3.7276599992765114E-2</c:v>
                </c:pt>
                <c:pt idx="151">
                  <c:v>3.6950749999959953E-2</c:v>
                </c:pt>
                <c:pt idx="152">
                  <c:v>3.7653400002454873E-2</c:v>
                </c:pt>
                <c:pt idx="153">
                  <c:v>3.811084999324521E-2</c:v>
                </c:pt>
                <c:pt idx="154">
                  <c:v>3.8494899999932386E-2</c:v>
                </c:pt>
                <c:pt idx="155">
                  <c:v>3.8833799997519236E-2</c:v>
                </c:pt>
                <c:pt idx="156">
                  <c:v>4.0937149999081157E-2</c:v>
                </c:pt>
                <c:pt idx="157">
                  <c:v>4.0379174999543466E-2</c:v>
                </c:pt>
                <c:pt idx="158">
                  <c:v>4.0909074996307027E-2</c:v>
                </c:pt>
                <c:pt idx="159">
                  <c:v>4.0949074995296542E-2</c:v>
                </c:pt>
                <c:pt idx="160">
                  <c:v>4.0676949996850453E-2</c:v>
                </c:pt>
                <c:pt idx="161">
                  <c:v>4.1267199994763359E-2</c:v>
                </c:pt>
                <c:pt idx="162">
                  <c:v>4.1249499998230021E-2</c:v>
                </c:pt>
                <c:pt idx="163">
                  <c:v>4.1143299989926163E-2</c:v>
                </c:pt>
                <c:pt idx="164">
                  <c:v>4.142380000121193E-2</c:v>
                </c:pt>
                <c:pt idx="165">
                  <c:v>4.1169374992023222E-2</c:v>
                </c:pt>
                <c:pt idx="166">
                  <c:v>4.118564999953378E-2</c:v>
                </c:pt>
                <c:pt idx="167">
                  <c:v>4.1350299994519446E-2</c:v>
                </c:pt>
                <c:pt idx="168">
                  <c:v>4.2151624991674908E-2</c:v>
                </c:pt>
                <c:pt idx="169">
                  <c:v>4.1348500002641231E-2</c:v>
                </c:pt>
                <c:pt idx="170">
                  <c:v>4.1666624994832091E-2</c:v>
                </c:pt>
                <c:pt idx="171">
                  <c:v>4.1412200000195298E-2</c:v>
                </c:pt>
                <c:pt idx="172">
                  <c:v>4.1467949995421804E-2</c:v>
                </c:pt>
                <c:pt idx="174">
                  <c:v>4.2778124996402767E-2</c:v>
                </c:pt>
                <c:pt idx="175">
                  <c:v>4.0929850001703016E-2</c:v>
                </c:pt>
                <c:pt idx="176">
                  <c:v>4.2318774998420849E-2</c:v>
                </c:pt>
                <c:pt idx="177">
                  <c:v>4.2864999995799735E-2</c:v>
                </c:pt>
                <c:pt idx="178">
                  <c:v>4.2737975003547035E-2</c:v>
                </c:pt>
                <c:pt idx="179">
                  <c:v>4.2129549998207949E-2</c:v>
                </c:pt>
                <c:pt idx="180">
                  <c:v>4.1413124999962747E-2</c:v>
                </c:pt>
                <c:pt idx="181">
                  <c:v>4.2355149998911656E-2</c:v>
                </c:pt>
                <c:pt idx="182">
                  <c:v>4.1279899996879976E-2</c:v>
                </c:pt>
                <c:pt idx="183">
                  <c:v>4.2504349999944679E-2</c:v>
                </c:pt>
                <c:pt idx="184">
                  <c:v>4.0826450000167824E-2</c:v>
                </c:pt>
                <c:pt idx="185">
                  <c:v>4.0503874995920341E-2</c:v>
                </c:pt>
                <c:pt idx="186">
                  <c:v>4.216094999719644E-2</c:v>
                </c:pt>
                <c:pt idx="187">
                  <c:v>4.0806525001244154E-2</c:v>
                </c:pt>
                <c:pt idx="188">
                  <c:v>4.3252099996607285E-2</c:v>
                </c:pt>
                <c:pt idx="189">
                  <c:v>4.1921999996702652E-2</c:v>
                </c:pt>
                <c:pt idx="190">
                  <c:v>4.235872499702964E-2</c:v>
                </c:pt>
                <c:pt idx="191">
                  <c:v>4.2604299997037742E-2</c:v>
                </c:pt>
                <c:pt idx="192">
                  <c:v>4.0931700001237914E-2</c:v>
                </c:pt>
                <c:pt idx="193">
                  <c:v>3.8754499990318436E-2</c:v>
                </c:pt>
                <c:pt idx="194">
                  <c:v>4.0444749996822793E-2</c:v>
                </c:pt>
                <c:pt idx="195">
                  <c:v>3.8951374997850507E-2</c:v>
                </c:pt>
                <c:pt idx="196">
                  <c:v>3.9563299993460532E-2</c:v>
                </c:pt>
                <c:pt idx="197">
                  <c:v>3.8754399996832944E-2</c:v>
                </c:pt>
                <c:pt idx="198">
                  <c:v>3.9355724999040831E-2</c:v>
                </c:pt>
                <c:pt idx="199">
                  <c:v>3.8328274997184053E-2</c:v>
                </c:pt>
                <c:pt idx="200">
                  <c:v>3.9873850000731181E-2</c:v>
                </c:pt>
                <c:pt idx="201">
                  <c:v>3.747204999672249E-2</c:v>
                </c:pt>
                <c:pt idx="202">
                  <c:v>3.936404999694787E-2</c:v>
                </c:pt>
                <c:pt idx="203">
                  <c:v>3.6994274996686727E-2</c:v>
                </c:pt>
                <c:pt idx="204">
                  <c:v>3.7271699999109842E-2</c:v>
                </c:pt>
                <c:pt idx="205">
                  <c:v>3.3680024993373081E-2</c:v>
                </c:pt>
                <c:pt idx="206">
                  <c:v>3.4133724999264814E-2</c:v>
                </c:pt>
                <c:pt idx="207">
                  <c:v>3.446287499536993E-2</c:v>
                </c:pt>
                <c:pt idx="208">
                  <c:v>3.1655349994252902E-2</c:v>
                </c:pt>
                <c:pt idx="209">
                  <c:v>3.7500924998312257E-2</c:v>
                </c:pt>
                <c:pt idx="210">
                  <c:v>3.1948674994055182E-2</c:v>
                </c:pt>
                <c:pt idx="211">
                  <c:v>3.2624774998112116E-2</c:v>
                </c:pt>
                <c:pt idx="212">
                  <c:v>3.3919900000910275E-2</c:v>
                </c:pt>
                <c:pt idx="213">
                  <c:v>3.2065475003037136E-2</c:v>
                </c:pt>
                <c:pt idx="214">
                  <c:v>3.1564699995215051E-2</c:v>
                </c:pt>
                <c:pt idx="215">
                  <c:v>3.2418649992905557E-2</c:v>
                </c:pt>
                <c:pt idx="216">
                  <c:v>3.2889875001274049E-2</c:v>
                </c:pt>
                <c:pt idx="217">
                  <c:v>3.1948274998285342E-2</c:v>
                </c:pt>
                <c:pt idx="218">
                  <c:v>3.204827499575913E-2</c:v>
                </c:pt>
                <c:pt idx="219">
                  <c:v>3.2407099999545608E-2</c:v>
                </c:pt>
                <c:pt idx="220">
                  <c:v>3.2080549994134344E-2</c:v>
                </c:pt>
                <c:pt idx="221">
                  <c:v>3.1926124996971339E-2</c:v>
                </c:pt>
                <c:pt idx="222">
                  <c:v>3.1856174995482434E-2</c:v>
                </c:pt>
                <c:pt idx="223">
                  <c:v>3.2356174997403286E-2</c:v>
                </c:pt>
                <c:pt idx="224">
                  <c:v>3.265527499752352E-2</c:v>
                </c:pt>
                <c:pt idx="225">
                  <c:v>3.0305899992526975E-2</c:v>
                </c:pt>
                <c:pt idx="226">
                  <c:v>3.0843949993140996E-2</c:v>
                </c:pt>
                <c:pt idx="227">
                  <c:v>3.1471824993786868E-2</c:v>
                </c:pt>
                <c:pt idx="228">
                  <c:v>3.0348699998285156E-2</c:v>
                </c:pt>
                <c:pt idx="229">
                  <c:v>3.0368699997779913E-2</c:v>
                </c:pt>
                <c:pt idx="230">
                  <c:v>3.057664999505505E-2</c:v>
                </c:pt>
                <c:pt idx="231">
                  <c:v>3.1222224999510217E-2</c:v>
                </c:pt>
                <c:pt idx="232">
                  <c:v>3.0467324999335688E-2</c:v>
                </c:pt>
                <c:pt idx="233">
                  <c:v>2.9664199995750096E-2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11D-4A5C-B08B-18E3C60877DE}"/>
            </c:ext>
          </c:extLst>
        </c:ser>
        <c:ser>
          <c:idx val="4"/>
          <c:order val="4"/>
          <c:tx>
            <c:strRef>
              <c:f>'A(3)'!$L$20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'A(3)'!$F$21:$F$899</c:f>
              <c:numCache>
                <c:formatCode>General</c:formatCode>
                <c:ptCount val="879"/>
                <c:pt idx="0">
                  <c:v>-33203</c:v>
                </c:pt>
                <c:pt idx="1">
                  <c:v>-33203</c:v>
                </c:pt>
                <c:pt idx="2">
                  <c:v>-31674</c:v>
                </c:pt>
                <c:pt idx="3">
                  <c:v>-30651</c:v>
                </c:pt>
                <c:pt idx="4">
                  <c:v>-27797</c:v>
                </c:pt>
                <c:pt idx="5">
                  <c:v>-27763</c:v>
                </c:pt>
                <c:pt idx="6">
                  <c:v>-27030</c:v>
                </c:pt>
                <c:pt idx="7">
                  <c:v>-26902</c:v>
                </c:pt>
                <c:pt idx="8">
                  <c:v>-26829</c:v>
                </c:pt>
                <c:pt idx="9">
                  <c:v>-26816</c:v>
                </c:pt>
                <c:pt idx="10">
                  <c:v>-26808</c:v>
                </c:pt>
                <c:pt idx="11">
                  <c:v>-26792.5</c:v>
                </c:pt>
                <c:pt idx="12">
                  <c:v>-26727.5</c:v>
                </c:pt>
                <c:pt idx="13">
                  <c:v>-26691</c:v>
                </c:pt>
                <c:pt idx="14">
                  <c:v>-26689</c:v>
                </c:pt>
                <c:pt idx="15">
                  <c:v>-26683.5</c:v>
                </c:pt>
                <c:pt idx="16">
                  <c:v>-26683</c:v>
                </c:pt>
                <c:pt idx="17">
                  <c:v>-26652</c:v>
                </c:pt>
                <c:pt idx="18">
                  <c:v>-26616</c:v>
                </c:pt>
                <c:pt idx="19">
                  <c:v>-26615.5</c:v>
                </c:pt>
                <c:pt idx="20">
                  <c:v>-26597</c:v>
                </c:pt>
                <c:pt idx="21">
                  <c:v>-26587</c:v>
                </c:pt>
                <c:pt idx="22">
                  <c:v>-26511.5</c:v>
                </c:pt>
                <c:pt idx="23">
                  <c:v>-26508.5</c:v>
                </c:pt>
                <c:pt idx="24">
                  <c:v>-25908</c:v>
                </c:pt>
                <c:pt idx="25">
                  <c:v>-24948</c:v>
                </c:pt>
                <c:pt idx="26">
                  <c:v>-24896</c:v>
                </c:pt>
                <c:pt idx="27">
                  <c:v>-24654</c:v>
                </c:pt>
                <c:pt idx="28">
                  <c:v>-23910</c:v>
                </c:pt>
                <c:pt idx="29">
                  <c:v>-23673</c:v>
                </c:pt>
                <c:pt idx="30">
                  <c:v>-20811</c:v>
                </c:pt>
                <c:pt idx="31">
                  <c:v>-20187</c:v>
                </c:pt>
                <c:pt idx="32">
                  <c:v>-20187</c:v>
                </c:pt>
                <c:pt idx="33">
                  <c:v>-19809</c:v>
                </c:pt>
                <c:pt idx="34">
                  <c:v>-19809</c:v>
                </c:pt>
                <c:pt idx="35">
                  <c:v>-19120</c:v>
                </c:pt>
                <c:pt idx="36">
                  <c:v>-18956</c:v>
                </c:pt>
                <c:pt idx="37">
                  <c:v>-18883</c:v>
                </c:pt>
                <c:pt idx="38">
                  <c:v>-18742</c:v>
                </c:pt>
                <c:pt idx="39">
                  <c:v>-18116</c:v>
                </c:pt>
                <c:pt idx="40">
                  <c:v>-18116</c:v>
                </c:pt>
                <c:pt idx="41">
                  <c:v>-17959.5</c:v>
                </c:pt>
                <c:pt idx="42">
                  <c:v>-15027</c:v>
                </c:pt>
                <c:pt idx="43">
                  <c:v>-14643</c:v>
                </c:pt>
                <c:pt idx="44">
                  <c:v>-11570</c:v>
                </c:pt>
                <c:pt idx="45">
                  <c:v>-8695</c:v>
                </c:pt>
                <c:pt idx="46">
                  <c:v>-5846</c:v>
                </c:pt>
                <c:pt idx="47">
                  <c:v>-4946</c:v>
                </c:pt>
                <c:pt idx="48">
                  <c:v>-4795</c:v>
                </c:pt>
                <c:pt idx="49">
                  <c:v>-3723</c:v>
                </c:pt>
                <c:pt idx="50">
                  <c:v>-3642</c:v>
                </c:pt>
                <c:pt idx="51">
                  <c:v>-3637</c:v>
                </c:pt>
                <c:pt idx="52">
                  <c:v>-1928</c:v>
                </c:pt>
                <c:pt idx="53">
                  <c:v>-1766</c:v>
                </c:pt>
                <c:pt idx="54">
                  <c:v>-1753</c:v>
                </c:pt>
                <c:pt idx="55">
                  <c:v>-1708.5</c:v>
                </c:pt>
                <c:pt idx="56">
                  <c:v>-1683</c:v>
                </c:pt>
                <c:pt idx="57">
                  <c:v>-1233.5</c:v>
                </c:pt>
                <c:pt idx="58">
                  <c:v>-1142.5</c:v>
                </c:pt>
                <c:pt idx="59">
                  <c:v>-1108.5</c:v>
                </c:pt>
                <c:pt idx="60">
                  <c:v>-1080</c:v>
                </c:pt>
                <c:pt idx="61">
                  <c:v>-1074.5</c:v>
                </c:pt>
                <c:pt idx="62">
                  <c:v>-312.5</c:v>
                </c:pt>
                <c:pt idx="63">
                  <c:v>-304.5</c:v>
                </c:pt>
                <c:pt idx="64">
                  <c:v>-297</c:v>
                </c:pt>
                <c:pt idx="65">
                  <c:v>0</c:v>
                </c:pt>
                <c:pt idx="66">
                  <c:v>0</c:v>
                </c:pt>
                <c:pt idx="67">
                  <c:v>2.5</c:v>
                </c:pt>
                <c:pt idx="68">
                  <c:v>2.5</c:v>
                </c:pt>
                <c:pt idx="69">
                  <c:v>3</c:v>
                </c:pt>
                <c:pt idx="70">
                  <c:v>3</c:v>
                </c:pt>
                <c:pt idx="71">
                  <c:v>60</c:v>
                </c:pt>
                <c:pt idx="72">
                  <c:v>60</c:v>
                </c:pt>
                <c:pt idx="73">
                  <c:v>60.5</c:v>
                </c:pt>
                <c:pt idx="74">
                  <c:v>60.5</c:v>
                </c:pt>
                <c:pt idx="75">
                  <c:v>115</c:v>
                </c:pt>
                <c:pt idx="76">
                  <c:v>603</c:v>
                </c:pt>
                <c:pt idx="77">
                  <c:v>603</c:v>
                </c:pt>
                <c:pt idx="78">
                  <c:v>762</c:v>
                </c:pt>
                <c:pt idx="79">
                  <c:v>762</c:v>
                </c:pt>
                <c:pt idx="80">
                  <c:v>1740</c:v>
                </c:pt>
                <c:pt idx="81">
                  <c:v>1740</c:v>
                </c:pt>
                <c:pt idx="82">
                  <c:v>1769</c:v>
                </c:pt>
                <c:pt idx="83">
                  <c:v>2009</c:v>
                </c:pt>
                <c:pt idx="84">
                  <c:v>2009</c:v>
                </c:pt>
                <c:pt idx="85">
                  <c:v>2700.5</c:v>
                </c:pt>
                <c:pt idx="86">
                  <c:v>4844</c:v>
                </c:pt>
                <c:pt idx="87">
                  <c:v>4846.5</c:v>
                </c:pt>
                <c:pt idx="88">
                  <c:v>4846.5</c:v>
                </c:pt>
                <c:pt idx="89">
                  <c:v>5523</c:v>
                </c:pt>
                <c:pt idx="90">
                  <c:v>5523.5</c:v>
                </c:pt>
                <c:pt idx="91">
                  <c:v>5734</c:v>
                </c:pt>
                <c:pt idx="92">
                  <c:v>5767.5</c:v>
                </c:pt>
                <c:pt idx="93">
                  <c:v>5767.5</c:v>
                </c:pt>
                <c:pt idx="94">
                  <c:v>5770</c:v>
                </c:pt>
                <c:pt idx="95">
                  <c:v>5770</c:v>
                </c:pt>
                <c:pt idx="96">
                  <c:v>6517</c:v>
                </c:pt>
                <c:pt idx="97">
                  <c:v>6683.5</c:v>
                </c:pt>
                <c:pt idx="98">
                  <c:v>6693.5</c:v>
                </c:pt>
                <c:pt idx="99">
                  <c:v>7225</c:v>
                </c:pt>
                <c:pt idx="100">
                  <c:v>7829</c:v>
                </c:pt>
                <c:pt idx="101">
                  <c:v>8338</c:v>
                </c:pt>
                <c:pt idx="102">
                  <c:v>8338</c:v>
                </c:pt>
                <c:pt idx="103">
                  <c:v>8579</c:v>
                </c:pt>
                <c:pt idx="104">
                  <c:v>8609</c:v>
                </c:pt>
                <c:pt idx="105">
                  <c:v>8635</c:v>
                </c:pt>
                <c:pt idx="106">
                  <c:v>8635</c:v>
                </c:pt>
                <c:pt idx="107">
                  <c:v>8635</c:v>
                </c:pt>
                <c:pt idx="108">
                  <c:v>8763</c:v>
                </c:pt>
                <c:pt idx="109">
                  <c:v>9371</c:v>
                </c:pt>
                <c:pt idx="110">
                  <c:v>9702</c:v>
                </c:pt>
                <c:pt idx="111">
                  <c:v>10181</c:v>
                </c:pt>
                <c:pt idx="112">
                  <c:v>10181</c:v>
                </c:pt>
                <c:pt idx="113">
                  <c:v>10215</c:v>
                </c:pt>
                <c:pt idx="114">
                  <c:v>10294.5</c:v>
                </c:pt>
                <c:pt idx="115">
                  <c:v>10295</c:v>
                </c:pt>
                <c:pt idx="116">
                  <c:v>10303.5</c:v>
                </c:pt>
                <c:pt idx="117">
                  <c:v>10375.5</c:v>
                </c:pt>
                <c:pt idx="118">
                  <c:v>10393.5</c:v>
                </c:pt>
                <c:pt idx="119">
                  <c:v>10400.5</c:v>
                </c:pt>
                <c:pt idx="120">
                  <c:v>10401</c:v>
                </c:pt>
                <c:pt idx="121">
                  <c:v>10478.5</c:v>
                </c:pt>
                <c:pt idx="122">
                  <c:v>10479</c:v>
                </c:pt>
                <c:pt idx="123">
                  <c:v>10509</c:v>
                </c:pt>
                <c:pt idx="124">
                  <c:v>10509</c:v>
                </c:pt>
                <c:pt idx="125">
                  <c:v>11208</c:v>
                </c:pt>
                <c:pt idx="126">
                  <c:v>11221</c:v>
                </c:pt>
                <c:pt idx="127">
                  <c:v>11260</c:v>
                </c:pt>
                <c:pt idx="128">
                  <c:v>11278</c:v>
                </c:pt>
                <c:pt idx="129">
                  <c:v>11286.5</c:v>
                </c:pt>
                <c:pt idx="130">
                  <c:v>11322.5</c:v>
                </c:pt>
                <c:pt idx="131">
                  <c:v>11323</c:v>
                </c:pt>
                <c:pt idx="132">
                  <c:v>11343.5</c:v>
                </c:pt>
                <c:pt idx="133">
                  <c:v>11343.5</c:v>
                </c:pt>
                <c:pt idx="134">
                  <c:v>11344</c:v>
                </c:pt>
                <c:pt idx="135">
                  <c:v>11344</c:v>
                </c:pt>
                <c:pt idx="136">
                  <c:v>11407</c:v>
                </c:pt>
                <c:pt idx="137">
                  <c:v>11407</c:v>
                </c:pt>
                <c:pt idx="138">
                  <c:v>11427</c:v>
                </c:pt>
                <c:pt idx="139">
                  <c:v>11533</c:v>
                </c:pt>
                <c:pt idx="140">
                  <c:v>12301</c:v>
                </c:pt>
                <c:pt idx="141">
                  <c:v>12303</c:v>
                </c:pt>
                <c:pt idx="142">
                  <c:v>12303</c:v>
                </c:pt>
                <c:pt idx="143">
                  <c:v>12376</c:v>
                </c:pt>
                <c:pt idx="144">
                  <c:v>13122</c:v>
                </c:pt>
                <c:pt idx="145">
                  <c:v>13169.5</c:v>
                </c:pt>
                <c:pt idx="146">
                  <c:v>13169.5</c:v>
                </c:pt>
                <c:pt idx="147">
                  <c:v>13258</c:v>
                </c:pt>
                <c:pt idx="148">
                  <c:v>13265</c:v>
                </c:pt>
                <c:pt idx="149">
                  <c:v>13273</c:v>
                </c:pt>
                <c:pt idx="150">
                  <c:v>13284</c:v>
                </c:pt>
                <c:pt idx="151">
                  <c:v>13305</c:v>
                </c:pt>
                <c:pt idx="152">
                  <c:v>13316</c:v>
                </c:pt>
                <c:pt idx="153">
                  <c:v>13479</c:v>
                </c:pt>
                <c:pt idx="154">
                  <c:v>13526</c:v>
                </c:pt>
                <c:pt idx="155">
                  <c:v>13612</c:v>
                </c:pt>
                <c:pt idx="156">
                  <c:v>14041</c:v>
                </c:pt>
                <c:pt idx="157">
                  <c:v>14064.5</c:v>
                </c:pt>
                <c:pt idx="158">
                  <c:v>14090.5</c:v>
                </c:pt>
                <c:pt idx="159">
                  <c:v>14090.5</c:v>
                </c:pt>
                <c:pt idx="160">
                  <c:v>14093</c:v>
                </c:pt>
                <c:pt idx="161">
                  <c:v>14128</c:v>
                </c:pt>
                <c:pt idx="162">
                  <c:v>14130</c:v>
                </c:pt>
                <c:pt idx="163">
                  <c:v>14142</c:v>
                </c:pt>
                <c:pt idx="164">
                  <c:v>14212</c:v>
                </c:pt>
                <c:pt idx="165">
                  <c:v>14212.5</c:v>
                </c:pt>
                <c:pt idx="166">
                  <c:v>14231</c:v>
                </c:pt>
                <c:pt idx="167">
                  <c:v>14322</c:v>
                </c:pt>
                <c:pt idx="168">
                  <c:v>14327.5</c:v>
                </c:pt>
                <c:pt idx="169">
                  <c:v>14390</c:v>
                </c:pt>
                <c:pt idx="170">
                  <c:v>14427.5</c:v>
                </c:pt>
                <c:pt idx="171">
                  <c:v>14428</c:v>
                </c:pt>
                <c:pt idx="172">
                  <c:v>14433</c:v>
                </c:pt>
                <c:pt idx="173">
                  <c:v>14435.5</c:v>
                </c:pt>
                <c:pt idx="174">
                  <c:v>14437.5</c:v>
                </c:pt>
                <c:pt idx="175">
                  <c:v>14539</c:v>
                </c:pt>
                <c:pt idx="176">
                  <c:v>14568.5</c:v>
                </c:pt>
                <c:pt idx="177">
                  <c:v>15100</c:v>
                </c:pt>
                <c:pt idx="178">
                  <c:v>15176.5</c:v>
                </c:pt>
                <c:pt idx="179">
                  <c:v>15217</c:v>
                </c:pt>
                <c:pt idx="180">
                  <c:v>15337.5</c:v>
                </c:pt>
                <c:pt idx="181">
                  <c:v>15361</c:v>
                </c:pt>
                <c:pt idx="182">
                  <c:v>15426</c:v>
                </c:pt>
                <c:pt idx="183">
                  <c:v>16169</c:v>
                </c:pt>
                <c:pt idx="184">
                  <c:v>16223</c:v>
                </c:pt>
                <c:pt idx="185">
                  <c:v>16242.5</c:v>
                </c:pt>
                <c:pt idx="186">
                  <c:v>16253</c:v>
                </c:pt>
                <c:pt idx="187">
                  <c:v>16253.5</c:v>
                </c:pt>
                <c:pt idx="188">
                  <c:v>16254</c:v>
                </c:pt>
                <c:pt idx="189">
                  <c:v>16280</c:v>
                </c:pt>
                <c:pt idx="190">
                  <c:v>16281.5</c:v>
                </c:pt>
                <c:pt idx="191">
                  <c:v>16282</c:v>
                </c:pt>
                <c:pt idx="192">
                  <c:v>16358</c:v>
                </c:pt>
                <c:pt idx="193">
                  <c:v>16830</c:v>
                </c:pt>
                <c:pt idx="194">
                  <c:v>16865</c:v>
                </c:pt>
                <c:pt idx="195">
                  <c:v>16892.5</c:v>
                </c:pt>
                <c:pt idx="196">
                  <c:v>16942</c:v>
                </c:pt>
                <c:pt idx="197">
                  <c:v>17056</c:v>
                </c:pt>
                <c:pt idx="198">
                  <c:v>17061.5</c:v>
                </c:pt>
                <c:pt idx="199">
                  <c:v>17098.5</c:v>
                </c:pt>
                <c:pt idx="200">
                  <c:v>17099</c:v>
                </c:pt>
                <c:pt idx="201">
                  <c:v>17167</c:v>
                </c:pt>
                <c:pt idx="202">
                  <c:v>17247</c:v>
                </c:pt>
                <c:pt idx="203">
                  <c:v>17938.5</c:v>
                </c:pt>
                <c:pt idx="204">
                  <c:v>17958</c:v>
                </c:pt>
                <c:pt idx="205">
                  <c:v>18143.5</c:v>
                </c:pt>
                <c:pt idx="206">
                  <c:v>18781.5</c:v>
                </c:pt>
                <c:pt idx="207">
                  <c:v>18902.5</c:v>
                </c:pt>
                <c:pt idx="208">
                  <c:v>18909</c:v>
                </c:pt>
                <c:pt idx="209">
                  <c:v>18909.5</c:v>
                </c:pt>
                <c:pt idx="210">
                  <c:v>18994.5</c:v>
                </c:pt>
                <c:pt idx="211">
                  <c:v>19008.5</c:v>
                </c:pt>
                <c:pt idx="212">
                  <c:v>19026</c:v>
                </c:pt>
                <c:pt idx="213">
                  <c:v>19026.5</c:v>
                </c:pt>
                <c:pt idx="214">
                  <c:v>19778</c:v>
                </c:pt>
                <c:pt idx="215">
                  <c:v>19851</c:v>
                </c:pt>
                <c:pt idx="216">
                  <c:v>19882.5</c:v>
                </c:pt>
                <c:pt idx="217">
                  <c:v>19898.5</c:v>
                </c:pt>
                <c:pt idx="218">
                  <c:v>19898.5</c:v>
                </c:pt>
                <c:pt idx="219">
                  <c:v>19954</c:v>
                </c:pt>
                <c:pt idx="220">
                  <c:v>19957</c:v>
                </c:pt>
                <c:pt idx="221">
                  <c:v>19957.5</c:v>
                </c:pt>
                <c:pt idx="222">
                  <c:v>20044.5</c:v>
                </c:pt>
                <c:pt idx="223">
                  <c:v>20044.5</c:v>
                </c:pt>
                <c:pt idx="224">
                  <c:v>20078.5</c:v>
                </c:pt>
                <c:pt idx="225">
                  <c:v>20666</c:v>
                </c:pt>
                <c:pt idx="226">
                  <c:v>20673</c:v>
                </c:pt>
                <c:pt idx="227">
                  <c:v>20675.5</c:v>
                </c:pt>
                <c:pt idx="228">
                  <c:v>20738</c:v>
                </c:pt>
                <c:pt idx="229">
                  <c:v>20738</c:v>
                </c:pt>
                <c:pt idx="230">
                  <c:v>20771</c:v>
                </c:pt>
                <c:pt idx="231">
                  <c:v>20771.5</c:v>
                </c:pt>
                <c:pt idx="232">
                  <c:v>20845.5</c:v>
                </c:pt>
                <c:pt idx="233">
                  <c:v>20908</c:v>
                </c:pt>
                <c:pt idx="234">
                  <c:v>21064.5</c:v>
                </c:pt>
                <c:pt idx="235">
                  <c:v>22721.5</c:v>
                </c:pt>
                <c:pt idx="236">
                  <c:v>22748.5</c:v>
                </c:pt>
                <c:pt idx="237">
                  <c:v>22767.5</c:v>
                </c:pt>
                <c:pt idx="238">
                  <c:v>22768</c:v>
                </c:pt>
                <c:pt idx="239">
                  <c:v>22787</c:v>
                </c:pt>
                <c:pt idx="240">
                  <c:v>22869</c:v>
                </c:pt>
                <c:pt idx="241">
                  <c:v>23547.5</c:v>
                </c:pt>
                <c:pt idx="242">
                  <c:v>23548</c:v>
                </c:pt>
                <c:pt idx="243">
                  <c:v>23588</c:v>
                </c:pt>
                <c:pt idx="244">
                  <c:v>23721</c:v>
                </c:pt>
                <c:pt idx="245">
                  <c:v>23835</c:v>
                </c:pt>
                <c:pt idx="246">
                  <c:v>23868.5</c:v>
                </c:pt>
                <c:pt idx="247">
                  <c:v>24514</c:v>
                </c:pt>
                <c:pt idx="248">
                  <c:v>24514</c:v>
                </c:pt>
                <c:pt idx="249">
                  <c:v>24595</c:v>
                </c:pt>
                <c:pt idx="250">
                  <c:v>24600</c:v>
                </c:pt>
                <c:pt idx="251">
                  <c:v>24722</c:v>
                </c:pt>
                <c:pt idx="252">
                  <c:v>24779</c:v>
                </c:pt>
                <c:pt idx="253">
                  <c:v>24779</c:v>
                </c:pt>
                <c:pt idx="254">
                  <c:v>24855</c:v>
                </c:pt>
                <c:pt idx="255">
                  <c:v>25418.5</c:v>
                </c:pt>
                <c:pt idx="256">
                  <c:v>25418.5</c:v>
                </c:pt>
                <c:pt idx="257">
                  <c:v>25602</c:v>
                </c:pt>
                <c:pt idx="258">
                  <c:v>25609.5</c:v>
                </c:pt>
                <c:pt idx="259">
                  <c:v>25614.5</c:v>
                </c:pt>
                <c:pt idx="260">
                  <c:v>25615</c:v>
                </c:pt>
                <c:pt idx="261">
                  <c:v>25645</c:v>
                </c:pt>
                <c:pt idx="262">
                  <c:v>25645</c:v>
                </c:pt>
                <c:pt idx="263">
                  <c:v>25661</c:v>
                </c:pt>
                <c:pt idx="264">
                  <c:v>25661</c:v>
                </c:pt>
                <c:pt idx="265">
                  <c:v>25742</c:v>
                </c:pt>
                <c:pt idx="266">
                  <c:v>25797</c:v>
                </c:pt>
                <c:pt idx="267">
                  <c:v>25877</c:v>
                </c:pt>
                <c:pt idx="268">
                  <c:v>25877</c:v>
                </c:pt>
                <c:pt idx="269">
                  <c:v>26395</c:v>
                </c:pt>
                <c:pt idx="270">
                  <c:v>26536</c:v>
                </c:pt>
                <c:pt idx="271">
                  <c:v>26551.5</c:v>
                </c:pt>
                <c:pt idx="272">
                  <c:v>26713</c:v>
                </c:pt>
                <c:pt idx="273">
                  <c:v>27329</c:v>
                </c:pt>
                <c:pt idx="274">
                  <c:v>27540</c:v>
                </c:pt>
                <c:pt idx="275">
                  <c:v>28557.5</c:v>
                </c:pt>
              </c:numCache>
            </c:numRef>
          </c:xVal>
          <c:yVal>
            <c:numRef>
              <c:f>'A(3)'!$L$21:$L$899</c:f>
              <c:numCache>
                <c:formatCode>General</c:formatCode>
                <c:ptCount val="8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11D-4A5C-B08B-18E3C60877DE}"/>
            </c:ext>
          </c:extLst>
        </c:ser>
        <c:ser>
          <c:idx val="5"/>
          <c:order val="5"/>
          <c:tx>
            <c:strRef>
              <c:f>'A(3)'!$M$20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'A(3)'!$F$21:$F$899</c:f>
              <c:numCache>
                <c:formatCode>General</c:formatCode>
                <c:ptCount val="879"/>
                <c:pt idx="0">
                  <c:v>-33203</c:v>
                </c:pt>
                <c:pt idx="1">
                  <c:v>-33203</c:v>
                </c:pt>
                <c:pt idx="2">
                  <c:v>-31674</c:v>
                </c:pt>
                <c:pt idx="3">
                  <c:v>-30651</c:v>
                </c:pt>
                <c:pt idx="4">
                  <c:v>-27797</c:v>
                </c:pt>
                <c:pt idx="5">
                  <c:v>-27763</c:v>
                </c:pt>
                <c:pt idx="6">
                  <c:v>-27030</c:v>
                </c:pt>
                <c:pt idx="7">
                  <c:v>-26902</c:v>
                </c:pt>
                <c:pt idx="8">
                  <c:v>-26829</c:v>
                </c:pt>
                <c:pt idx="9">
                  <c:v>-26816</c:v>
                </c:pt>
                <c:pt idx="10">
                  <c:v>-26808</c:v>
                </c:pt>
                <c:pt idx="11">
                  <c:v>-26792.5</c:v>
                </c:pt>
                <c:pt idx="12">
                  <c:v>-26727.5</c:v>
                </c:pt>
                <c:pt idx="13">
                  <c:v>-26691</c:v>
                </c:pt>
                <c:pt idx="14">
                  <c:v>-26689</c:v>
                </c:pt>
                <c:pt idx="15">
                  <c:v>-26683.5</c:v>
                </c:pt>
                <c:pt idx="16">
                  <c:v>-26683</c:v>
                </c:pt>
                <c:pt idx="17">
                  <c:v>-26652</c:v>
                </c:pt>
                <c:pt idx="18">
                  <c:v>-26616</c:v>
                </c:pt>
                <c:pt idx="19">
                  <c:v>-26615.5</c:v>
                </c:pt>
                <c:pt idx="20">
                  <c:v>-26597</c:v>
                </c:pt>
                <c:pt idx="21">
                  <c:v>-26587</c:v>
                </c:pt>
                <c:pt idx="22">
                  <c:v>-26511.5</c:v>
                </c:pt>
                <c:pt idx="23">
                  <c:v>-26508.5</c:v>
                </c:pt>
                <c:pt idx="24">
                  <c:v>-25908</c:v>
                </c:pt>
                <c:pt idx="25">
                  <c:v>-24948</c:v>
                </c:pt>
                <c:pt idx="26">
                  <c:v>-24896</c:v>
                </c:pt>
                <c:pt idx="27">
                  <c:v>-24654</c:v>
                </c:pt>
                <c:pt idx="28">
                  <c:v>-23910</c:v>
                </c:pt>
                <c:pt idx="29">
                  <c:v>-23673</c:v>
                </c:pt>
                <c:pt idx="30">
                  <c:v>-20811</c:v>
                </c:pt>
                <c:pt idx="31">
                  <c:v>-20187</c:v>
                </c:pt>
                <c:pt idx="32">
                  <c:v>-20187</c:v>
                </c:pt>
                <c:pt idx="33">
                  <c:v>-19809</c:v>
                </c:pt>
                <c:pt idx="34">
                  <c:v>-19809</c:v>
                </c:pt>
                <c:pt idx="35">
                  <c:v>-19120</c:v>
                </c:pt>
                <c:pt idx="36">
                  <c:v>-18956</c:v>
                </c:pt>
                <c:pt idx="37">
                  <c:v>-18883</c:v>
                </c:pt>
                <c:pt idx="38">
                  <c:v>-18742</c:v>
                </c:pt>
                <c:pt idx="39">
                  <c:v>-18116</c:v>
                </c:pt>
                <c:pt idx="40">
                  <c:v>-18116</c:v>
                </c:pt>
                <c:pt idx="41">
                  <c:v>-17959.5</c:v>
                </c:pt>
                <c:pt idx="42">
                  <c:v>-15027</c:v>
                </c:pt>
                <c:pt idx="43">
                  <c:v>-14643</c:v>
                </c:pt>
                <c:pt idx="44">
                  <c:v>-11570</c:v>
                </c:pt>
                <c:pt idx="45">
                  <c:v>-8695</c:v>
                </c:pt>
                <c:pt idx="46">
                  <c:v>-5846</c:v>
                </c:pt>
                <c:pt idx="47">
                  <c:v>-4946</c:v>
                </c:pt>
                <c:pt idx="48">
                  <c:v>-4795</c:v>
                </c:pt>
                <c:pt idx="49">
                  <c:v>-3723</c:v>
                </c:pt>
                <c:pt idx="50">
                  <c:v>-3642</c:v>
                </c:pt>
                <c:pt idx="51">
                  <c:v>-3637</c:v>
                </c:pt>
                <c:pt idx="52">
                  <c:v>-1928</c:v>
                </c:pt>
                <c:pt idx="53">
                  <c:v>-1766</c:v>
                </c:pt>
                <c:pt idx="54">
                  <c:v>-1753</c:v>
                </c:pt>
                <c:pt idx="55">
                  <c:v>-1708.5</c:v>
                </c:pt>
                <c:pt idx="56">
                  <c:v>-1683</c:v>
                </c:pt>
                <c:pt idx="57">
                  <c:v>-1233.5</c:v>
                </c:pt>
                <c:pt idx="58">
                  <c:v>-1142.5</c:v>
                </c:pt>
                <c:pt idx="59">
                  <c:v>-1108.5</c:v>
                </c:pt>
                <c:pt idx="60">
                  <c:v>-1080</c:v>
                </c:pt>
                <c:pt idx="61">
                  <c:v>-1074.5</c:v>
                </c:pt>
                <c:pt idx="62">
                  <c:v>-312.5</c:v>
                </c:pt>
                <c:pt idx="63">
                  <c:v>-304.5</c:v>
                </c:pt>
                <c:pt idx="64">
                  <c:v>-297</c:v>
                </c:pt>
                <c:pt idx="65">
                  <c:v>0</c:v>
                </c:pt>
                <c:pt idx="66">
                  <c:v>0</c:v>
                </c:pt>
                <c:pt idx="67">
                  <c:v>2.5</c:v>
                </c:pt>
                <c:pt idx="68">
                  <c:v>2.5</c:v>
                </c:pt>
                <c:pt idx="69">
                  <c:v>3</c:v>
                </c:pt>
                <c:pt idx="70">
                  <c:v>3</c:v>
                </c:pt>
                <c:pt idx="71">
                  <c:v>60</c:v>
                </c:pt>
                <c:pt idx="72">
                  <c:v>60</c:v>
                </c:pt>
                <c:pt idx="73">
                  <c:v>60.5</c:v>
                </c:pt>
                <c:pt idx="74">
                  <c:v>60.5</c:v>
                </c:pt>
                <c:pt idx="75">
                  <c:v>115</c:v>
                </c:pt>
                <c:pt idx="76">
                  <c:v>603</c:v>
                </c:pt>
                <c:pt idx="77">
                  <c:v>603</c:v>
                </c:pt>
                <c:pt idx="78">
                  <c:v>762</c:v>
                </c:pt>
                <c:pt idx="79">
                  <c:v>762</c:v>
                </c:pt>
                <c:pt idx="80">
                  <c:v>1740</c:v>
                </c:pt>
                <c:pt idx="81">
                  <c:v>1740</c:v>
                </c:pt>
                <c:pt idx="82">
                  <c:v>1769</c:v>
                </c:pt>
                <c:pt idx="83">
                  <c:v>2009</c:v>
                </c:pt>
                <c:pt idx="84">
                  <c:v>2009</c:v>
                </c:pt>
                <c:pt idx="85">
                  <c:v>2700.5</c:v>
                </c:pt>
                <c:pt idx="86">
                  <c:v>4844</c:v>
                </c:pt>
                <c:pt idx="87">
                  <c:v>4846.5</c:v>
                </c:pt>
                <c:pt idx="88">
                  <c:v>4846.5</c:v>
                </c:pt>
                <c:pt idx="89">
                  <c:v>5523</c:v>
                </c:pt>
                <c:pt idx="90">
                  <c:v>5523.5</c:v>
                </c:pt>
                <c:pt idx="91">
                  <c:v>5734</c:v>
                </c:pt>
                <c:pt idx="92">
                  <c:v>5767.5</c:v>
                </c:pt>
                <c:pt idx="93">
                  <c:v>5767.5</c:v>
                </c:pt>
                <c:pt idx="94">
                  <c:v>5770</c:v>
                </c:pt>
                <c:pt idx="95">
                  <c:v>5770</c:v>
                </c:pt>
                <c:pt idx="96">
                  <c:v>6517</c:v>
                </c:pt>
                <c:pt idx="97">
                  <c:v>6683.5</c:v>
                </c:pt>
                <c:pt idx="98">
                  <c:v>6693.5</c:v>
                </c:pt>
                <c:pt idx="99">
                  <c:v>7225</c:v>
                </c:pt>
                <c:pt idx="100">
                  <c:v>7829</c:v>
                </c:pt>
                <c:pt idx="101">
                  <c:v>8338</c:v>
                </c:pt>
                <c:pt idx="102">
                  <c:v>8338</c:v>
                </c:pt>
                <c:pt idx="103">
                  <c:v>8579</c:v>
                </c:pt>
                <c:pt idx="104">
                  <c:v>8609</c:v>
                </c:pt>
                <c:pt idx="105">
                  <c:v>8635</c:v>
                </c:pt>
                <c:pt idx="106">
                  <c:v>8635</c:v>
                </c:pt>
                <c:pt idx="107">
                  <c:v>8635</c:v>
                </c:pt>
                <c:pt idx="108">
                  <c:v>8763</c:v>
                </c:pt>
                <c:pt idx="109">
                  <c:v>9371</c:v>
                </c:pt>
                <c:pt idx="110">
                  <c:v>9702</c:v>
                </c:pt>
                <c:pt idx="111">
                  <c:v>10181</c:v>
                </c:pt>
                <c:pt idx="112">
                  <c:v>10181</c:v>
                </c:pt>
                <c:pt idx="113">
                  <c:v>10215</c:v>
                </c:pt>
                <c:pt idx="114">
                  <c:v>10294.5</c:v>
                </c:pt>
                <c:pt idx="115">
                  <c:v>10295</c:v>
                </c:pt>
                <c:pt idx="116">
                  <c:v>10303.5</c:v>
                </c:pt>
                <c:pt idx="117">
                  <c:v>10375.5</c:v>
                </c:pt>
                <c:pt idx="118">
                  <c:v>10393.5</c:v>
                </c:pt>
                <c:pt idx="119">
                  <c:v>10400.5</c:v>
                </c:pt>
                <c:pt idx="120">
                  <c:v>10401</c:v>
                </c:pt>
                <c:pt idx="121">
                  <c:v>10478.5</c:v>
                </c:pt>
                <c:pt idx="122">
                  <c:v>10479</c:v>
                </c:pt>
                <c:pt idx="123">
                  <c:v>10509</c:v>
                </c:pt>
                <c:pt idx="124">
                  <c:v>10509</c:v>
                </c:pt>
                <c:pt idx="125">
                  <c:v>11208</c:v>
                </c:pt>
                <c:pt idx="126">
                  <c:v>11221</c:v>
                </c:pt>
                <c:pt idx="127">
                  <c:v>11260</c:v>
                </c:pt>
                <c:pt idx="128">
                  <c:v>11278</c:v>
                </c:pt>
                <c:pt idx="129">
                  <c:v>11286.5</c:v>
                </c:pt>
                <c:pt idx="130">
                  <c:v>11322.5</c:v>
                </c:pt>
                <c:pt idx="131">
                  <c:v>11323</c:v>
                </c:pt>
                <c:pt idx="132">
                  <c:v>11343.5</c:v>
                </c:pt>
                <c:pt idx="133">
                  <c:v>11343.5</c:v>
                </c:pt>
                <c:pt idx="134">
                  <c:v>11344</c:v>
                </c:pt>
                <c:pt idx="135">
                  <c:v>11344</c:v>
                </c:pt>
                <c:pt idx="136">
                  <c:v>11407</c:v>
                </c:pt>
                <c:pt idx="137">
                  <c:v>11407</c:v>
                </c:pt>
                <c:pt idx="138">
                  <c:v>11427</c:v>
                </c:pt>
                <c:pt idx="139">
                  <c:v>11533</c:v>
                </c:pt>
                <c:pt idx="140">
                  <c:v>12301</c:v>
                </c:pt>
                <c:pt idx="141">
                  <c:v>12303</c:v>
                </c:pt>
                <c:pt idx="142">
                  <c:v>12303</c:v>
                </c:pt>
                <c:pt idx="143">
                  <c:v>12376</c:v>
                </c:pt>
                <c:pt idx="144">
                  <c:v>13122</c:v>
                </c:pt>
                <c:pt idx="145">
                  <c:v>13169.5</c:v>
                </c:pt>
                <c:pt idx="146">
                  <c:v>13169.5</c:v>
                </c:pt>
                <c:pt idx="147">
                  <c:v>13258</c:v>
                </c:pt>
                <c:pt idx="148">
                  <c:v>13265</c:v>
                </c:pt>
                <c:pt idx="149">
                  <c:v>13273</c:v>
                </c:pt>
                <c:pt idx="150">
                  <c:v>13284</c:v>
                </c:pt>
                <c:pt idx="151">
                  <c:v>13305</c:v>
                </c:pt>
                <c:pt idx="152">
                  <c:v>13316</c:v>
                </c:pt>
                <c:pt idx="153">
                  <c:v>13479</c:v>
                </c:pt>
                <c:pt idx="154">
                  <c:v>13526</c:v>
                </c:pt>
                <c:pt idx="155">
                  <c:v>13612</c:v>
                </c:pt>
                <c:pt idx="156">
                  <c:v>14041</c:v>
                </c:pt>
                <c:pt idx="157">
                  <c:v>14064.5</c:v>
                </c:pt>
                <c:pt idx="158">
                  <c:v>14090.5</c:v>
                </c:pt>
                <c:pt idx="159">
                  <c:v>14090.5</c:v>
                </c:pt>
                <c:pt idx="160">
                  <c:v>14093</c:v>
                </c:pt>
                <c:pt idx="161">
                  <c:v>14128</c:v>
                </c:pt>
                <c:pt idx="162">
                  <c:v>14130</c:v>
                </c:pt>
                <c:pt idx="163">
                  <c:v>14142</c:v>
                </c:pt>
                <c:pt idx="164">
                  <c:v>14212</c:v>
                </c:pt>
                <c:pt idx="165">
                  <c:v>14212.5</c:v>
                </c:pt>
                <c:pt idx="166">
                  <c:v>14231</c:v>
                </c:pt>
                <c:pt idx="167">
                  <c:v>14322</c:v>
                </c:pt>
                <c:pt idx="168">
                  <c:v>14327.5</c:v>
                </c:pt>
                <c:pt idx="169">
                  <c:v>14390</c:v>
                </c:pt>
                <c:pt idx="170">
                  <c:v>14427.5</c:v>
                </c:pt>
                <c:pt idx="171">
                  <c:v>14428</c:v>
                </c:pt>
                <c:pt idx="172">
                  <c:v>14433</c:v>
                </c:pt>
                <c:pt idx="173">
                  <c:v>14435.5</c:v>
                </c:pt>
                <c:pt idx="174">
                  <c:v>14437.5</c:v>
                </c:pt>
                <c:pt idx="175">
                  <c:v>14539</c:v>
                </c:pt>
                <c:pt idx="176">
                  <c:v>14568.5</c:v>
                </c:pt>
                <c:pt idx="177">
                  <c:v>15100</c:v>
                </c:pt>
                <c:pt idx="178">
                  <c:v>15176.5</c:v>
                </c:pt>
                <c:pt idx="179">
                  <c:v>15217</c:v>
                </c:pt>
                <c:pt idx="180">
                  <c:v>15337.5</c:v>
                </c:pt>
                <c:pt idx="181">
                  <c:v>15361</c:v>
                </c:pt>
                <c:pt idx="182">
                  <c:v>15426</c:v>
                </c:pt>
                <c:pt idx="183">
                  <c:v>16169</c:v>
                </c:pt>
                <c:pt idx="184">
                  <c:v>16223</c:v>
                </c:pt>
                <c:pt idx="185">
                  <c:v>16242.5</c:v>
                </c:pt>
                <c:pt idx="186">
                  <c:v>16253</c:v>
                </c:pt>
                <c:pt idx="187">
                  <c:v>16253.5</c:v>
                </c:pt>
                <c:pt idx="188">
                  <c:v>16254</c:v>
                </c:pt>
                <c:pt idx="189">
                  <c:v>16280</c:v>
                </c:pt>
                <c:pt idx="190">
                  <c:v>16281.5</c:v>
                </c:pt>
                <c:pt idx="191">
                  <c:v>16282</c:v>
                </c:pt>
                <c:pt idx="192">
                  <c:v>16358</c:v>
                </c:pt>
                <c:pt idx="193">
                  <c:v>16830</c:v>
                </c:pt>
                <c:pt idx="194">
                  <c:v>16865</c:v>
                </c:pt>
                <c:pt idx="195">
                  <c:v>16892.5</c:v>
                </c:pt>
                <c:pt idx="196">
                  <c:v>16942</c:v>
                </c:pt>
                <c:pt idx="197">
                  <c:v>17056</c:v>
                </c:pt>
                <c:pt idx="198">
                  <c:v>17061.5</c:v>
                </c:pt>
                <c:pt idx="199">
                  <c:v>17098.5</c:v>
                </c:pt>
                <c:pt idx="200">
                  <c:v>17099</c:v>
                </c:pt>
                <c:pt idx="201">
                  <c:v>17167</c:v>
                </c:pt>
                <c:pt idx="202">
                  <c:v>17247</c:v>
                </c:pt>
                <c:pt idx="203">
                  <c:v>17938.5</c:v>
                </c:pt>
                <c:pt idx="204">
                  <c:v>17958</c:v>
                </c:pt>
                <c:pt idx="205">
                  <c:v>18143.5</c:v>
                </c:pt>
                <c:pt idx="206">
                  <c:v>18781.5</c:v>
                </c:pt>
                <c:pt idx="207">
                  <c:v>18902.5</c:v>
                </c:pt>
                <c:pt idx="208">
                  <c:v>18909</c:v>
                </c:pt>
                <c:pt idx="209">
                  <c:v>18909.5</c:v>
                </c:pt>
                <c:pt idx="210">
                  <c:v>18994.5</c:v>
                </c:pt>
                <c:pt idx="211">
                  <c:v>19008.5</c:v>
                </c:pt>
                <c:pt idx="212">
                  <c:v>19026</c:v>
                </c:pt>
                <c:pt idx="213">
                  <c:v>19026.5</c:v>
                </c:pt>
                <c:pt idx="214">
                  <c:v>19778</c:v>
                </c:pt>
                <c:pt idx="215">
                  <c:v>19851</c:v>
                </c:pt>
                <c:pt idx="216">
                  <c:v>19882.5</c:v>
                </c:pt>
                <c:pt idx="217">
                  <c:v>19898.5</c:v>
                </c:pt>
                <c:pt idx="218">
                  <c:v>19898.5</c:v>
                </c:pt>
                <c:pt idx="219">
                  <c:v>19954</c:v>
                </c:pt>
                <c:pt idx="220">
                  <c:v>19957</c:v>
                </c:pt>
                <c:pt idx="221">
                  <c:v>19957.5</c:v>
                </c:pt>
                <c:pt idx="222">
                  <c:v>20044.5</c:v>
                </c:pt>
                <c:pt idx="223">
                  <c:v>20044.5</c:v>
                </c:pt>
                <c:pt idx="224">
                  <c:v>20078.5</c:v>
                </c:pt>
                <c:pt idx="225">
                  <c:v>20666</c:v>
                </c:pt>
                <c:pt idx="226">
                  <c:v>20673</c:v>
                </c:pt>
                <c:pt idx="227">
                  <c:v>20675.5</c:v>
                </c:pt>
                <c:pt idx="228">
                  <c:v>20738</c:v>
                </c:pt>
                <c:pt idx="229">
                  <c:v>20738</c:v>
                </c:pt>
                <c:pt idx="230">
                  <c:v>20771</c:v>
                </c:pt>
                <c:pt idx="231">
                  <c:v>20771.5</c:v>
                </c:pt>
                <c:pt idx="232">
                  <c:v>20845.5</c:v>
                </c:pt>
                <c:pt idx="233">
                  <c:v>20908</c:v>
                </c:pt>
                <c:pt idx="234">
                  <c:v>21064.5</c:v>
                </c:pt>
                <c:pt idx="235">
                  <c:v>22721.5</c:v>
                </c:pt>
                <c:pt idx="236">
                  <c:v>22748.5</c:v>
                </c:pt>
                <c:pt idx="237">
                  <c:v>22767.5</c:v>
                </c:pt>
                <c:pt idx="238">
                  <c:v>22768</c:v>
                </c:pt>
                <c:pt idx="239">
                  <c:v>22787</c:v>
                </c:pt>
                <c:pt idx="240">
                  <c:v>22869</c:v>
                </c:pt>
                <c:pt idx="241">
                  <c:v>23547.5</c:v>
                </c:pt>
                <c:pt idx="242">
                  <c:v>23548</c:v>
                </c:pt>
                <c:pt idx="243">
                  <c:v>23588</c:v>
                </c:pt>
                <c:pt idx="244">
                  <c:v>23721</c:v>
                </c:pt>
                <c:pt idx="245">
                  <c:v>23835</c:v>
                </c:pt>
                <c:pt idx="246">
                  <c:v>23868.5</c:v>
                </c:pt>
                <c:pt idx="247">
                  <c:v>24514</c:v>
                </c:pt>
                <c:pt idx="248">
                  <c:v>24514</c:v>
                </c:pt>
                <c:pt idx="249">
                  <c:v>24595</c:v>
                </c:pt>
                <c:pt idx="250">
                  <c:v>24600</c:v>
                </c:pt>
                <c:pt idx="251">
                  <c:v>24722</c:v>
                </c:pt>
                <c:pt idx="252">
                  <c:v>24779</c:v>
                </c:pt>
                <c:pt idx="253">
                  <c:v>24779</c:v>
                </c:pt>
                <c:pt idx="254">
                  <c:v>24855</c:v>
                </c:pt>
                <c:pt idx="255">
                  <c:v>25418.5</c:v>
                </c:pt>
                <c:pt idx="256">
                  <c:v>25418.5</c:v>
                </c:pt>
                <c:pt idx="257">
                  <c:v>25602</c:v>
                </c:pt>
                <c:pt idx="258">
                  <c:v>25609.5</c:v>
                </c:pt>
                <c:pt idx="259">
                  <c:v>25614.5</c:v>
                </c:pt>
                <c:pt idx="260">
                  <c:v>25615</c:v>
                </c:pt>
                <c:pt idx="261">
                  <c:v>25645</c:v>
                </c:pt>
                <c:pt idx="262">
                  <c:v>25645</c:v>
                </c:pt>
                <c:pt idx="263">
                  <c:v>25661</c:v>
                </c:pt>
                <c:pt idx="264">
                  <c:v>25661</c:v>
                </c:pt>
                <c:pt idx="265">
                  <c:v>25742</c:v>
                </c:pt>
                <c:pt idx="266">
                  <c:v>25797</c:v>
                </c:pt>
                <c:pt idx="267">
                  <c:v>25877</c:v>
                </c:pt>
                <c:pt idx="268">
                  <c:v>25877</c:v>
                </c:pt>
                <c:pt idx="269">
                  <c:v>26395</c:v>
                </c:pt>
                <c:pt idx="270">
                  <c:v>26536</c:v>
                </c:pt>
                <c:pt idx="271">
                  <c:v>26551.5</c:v>
                </c:pt>
                <c:pt idx="272">
                  <c:v>26713</c:v>
                </c:pt>
                <c:pt idx="273">
                  <c:v>27329</c:v>
                </c:pt>
                <c:pt idx="274">
                  <c:v>27540</c:v>
                </c:pt>
                <c:pt idx="275">
                  <c:v>28557.5</c:v>
                </c:pt>
              </c:numCache>
            </c:numRef>
          </c:xVal>
          <c:yVal>
            <c:numRef>
              <c:f>'A(3)'!$M$21:$M$899</c:f>
              <c:numCache>
                <c:formatCode>General</c:formatCode>
                <c:ptCount val="8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11D-4A5C-B08B-18E3C60877DE}"/>
            </c:ext>
          </c:extLst>
        </c:ser>
        <c:ser>
          <c:idx val="6"/>
          <c:order val="6"/>
          <c:tx>
            <c:strRef>
              <c:f>'A(3)'!$N$20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'A(3)'!$F$21:$F$899</c:f>
              <c:numCache>
                <c:formatCode>General</c:formatCode>
                <c:ptCount val="879"/>
                <c:pt idx="0">
                  <c:v>-33203</c:v>
                </c:pt>
                <c:pt idx="1">
                  <c:v>-33203</c:v>
                </c:pt>
                <c:pt idx="2">
                  <c:v>-31674</c:v>
                </c:pt>
                <c:pt idx="3">
                  <c:v>-30651</c:v>
                </c:pt>
                <c:pt idx="4">
                  <c:v>-27797</c:v>
                </c:pt>
                <c:pt idx="5">
                  <c:v>-27763</c:v>
                </c:pt>
                <c:pt idx="6">
                  <c:v>-27030</c:v>
                </c:pt>
                <c:pt idx="7">
                  <c:v>-26902</c:v>
                </c:pt>
                <c:pt idx="8">
                  <c:v>-26829</c:v>
                </c:pt>
                <c:pt idx="9">
                  <c:v>-26816</c:v>
                </c:pt>
                <c:pt idx="10">
                  <c:v>-26808</c:v>
                </c:pt>
                <c:pt idx="11">
                  <c:v>-26792.5</c:v>
                </c:pt>
                <c:pt idx="12">
                  <c:v>-26727.5</c:v>
                </c:pt>
                <c:pt idx="13">
                  <c:v>-26691</c:v>
                </c:pt>
                <c:pt idx="14">
                  <c:v>-26689</c:v>
                </c:pt>
                <c:pt idx="15">
                  <c:v>-26683.5</c:v>
                </c:pt>
                <c:pt idx="16">
                  <c:v>-26683</c:v>
                </c:pt>
                <c:pt idx="17">
                  <c:v>-26652</c:v>
                </c:pt>
                <c:pt idx="18">
                  <c:v>-26616</c:v>
                </c:pt>
                <c:pt idx="19">
                  <c:v>-26615.5</c:v>
                </c:pt>
                <c:pt idx="20">
                  <c:v>-26597</c:v>
                </c:pt>
                <c:pt idx="21">
                  <c:v>-26587</c:v>
                </c:pt>
                <c:pt idx="22">
                  <c:v>-26511.5</c:v>
                </c:pt>
                <c:pt idx="23">
                  <c:v>-26508.5</c:v>
                </c:pt>
                <c:pt idx="24">
                  <c:v>-25908</c:v>
                </c:pt>
                <c:pt idx="25">
                  <c:v>-24948</c:v>
                </c:pt>
                <c:pt idx="26">
                  <c:v>-24896</c:v>
                </c:pt>
                <c:pt idx="27">
                  <c:v>-24654</c:v>
                </c:pt>
                <c:pt idx="28">
                  <c:v>-23910</c:v>
                </c:pt>
                <c:pt idx="29">
                  <c:v>-23673</c:v>
                </c:pt>
                <c:pt idx="30">
                  <c:v>-20811</c:v>
                </c:pt>
                <c:pt idx="31">
                  <c:v>-20187</c:v>
                </c:pt>
                <c:pt idx="32">
                  <c:v>-20187</c:v>
                </c:pt>
                <c:pt idx="33">
                  <c:v>-19809</c:v>
                </c:pt>
                <c:pt idx="34">
                  <c:v>-19809</c:v>
                </c:pt>
                <c:pt idx="35">
                  <c:v>-19120</c:v>
                </c:pt>
                <c:pt idx="36">
                  <c:v>-18956</c:v>
                </c:pt>
                <c:pt idx="37">
                  <c:v>-18883</c:v>
                </c:pt>
                <c:pt idx="38">
                  <c:v>-18742</c:v>
                </c:pt>
                <c:pt idx="39">
                  <c:v>-18116</c:v>
                </c:pt>
                <c:pt idx="40">
                  <c:v>-18116</c:v>
                </c:pt>
                <c:pt idx="41">
                  <c:v>-17959.5</c:v>
                </c:pt>
                <c:pt idx="42">
                  <c:v>-15027</c:v>
                </c:pt>
                <c:pt idx="43">
                  <c:v>-14643</c:v>
                </c:pt>
                <c:pt idx="44">
                  <c:v>-11570</c:v>
                </c:pt>
                <c:pt idx="45">
                  <c:v>-8695</c:v>
                </c:pt>
                <c:pt idx="46">
                  <c:v>-5846</c:v>
                </c:pt>
                <c:pt idx="47">
                  <c:v>-4946</c:v>
                </c:pt>
                <c:pt idx="48">
                  <c:v>-4795</c:v>
                </c:pt>
                <c:pt idx="49">
                  <c:v>-3723</c:v>
                </c:pt>
                <c:pt idx="50">
                  <c:v>-3642</c:v>
                </c:pt>
                <c:pt idx="51">
                  <c:v>-3637</c:v>
                </c:pt>
                <c:pt idx="52">
                  <c:v>-1928</c:v>
                </c:pt>
                <c:pt idx="53">
                  <c:v>-1766</c:v>
                </c:pt>
                <c:pt idx="54">
                  <c:v>-1753</c:v>
                </c:pt>
                <c:pt idx="55">
                  <c:v>-1708.5</c:v>
                </c:pt>
                <c:pt idx="56">
                  <c:v>-1683</c:v>
                </c:pt>
                <c:pt idx="57">
                  <c:v>-1233.5</c:v>
                </c:pt>
                <c:pt idx="58">
                  <c:v>-1142.5</c:v>
                </c:pt>
                <c:pt idx="59">
                  <c:v>-1108.5</c:v>
                </c:pt>
                <c:pt idx="60">
                  <c:v>-1080</c:v>
                </c:pt>
                <c:pt idx="61">
                  <c:v>-1074.5</c:v>
                </c:pt>
                <c:pt idx="62">
                  <c:v>-312.5</c:v>
                </c:pt>
                <c:pt idx="63">
                  <c:v>-304.5</c:v>
                </c:pt>
                <c:pt idx="64">
                  <c:v>-297</c:v>
                </c:pt>
                <c:pt idx="65">
                  <c:v>0</c:v>
                </c:pt>
                <c:pt idx="66">
                  <c:v>0</c:v>
                </c:pt>
                <c:pt idx="67">
                  <c:v>2.5</c:v>
                </c:pt>
                <c:pt idx="68">
                  <c:v>2.5</c:v>
                </c:pt>
                <c:pt idx="69">
                  <c:v>3</c:v>
                </c:pt>
                <c:pt idx="70">
                  <c:v>3</c:v>
                </c:pt>
                <c:pt idx="71">
                  <c:v>60</c:v>
                </c:pt>
                <c:pt idx="72">
                  <c:v>60</c:v>
                </c:pt>
                <c:pt idx="73">
                  <c:v>60.5</c:v>
                </c:pt>
                <c:pt idx="74">
                  <c:v>60.5</c:v>
                </c:pt>
                <c:pt idx="75">
                  <c:v>115</c:v>
                </c:pt>
                <c:pt idx="76">
                  <c:v>603</c:v>
                </c:pt>
                <c:pt idx="77">
                  <c:v>603</c:v>
                </c:pt>
                <c:pt idx="78">
                  <c:v>762</c:v>
                </c:pt>
                <c:pt idx="79">
                  <c:v>762</c:v>
                </c:pt>
                <c:pt idx="80">
                  <c:v>1740</c:v>
                </c:pt>
                <c:pt idx="81">
                  <c:v>1740</c:v>
                </c:pt>
                <c:pt idx="82">
                  <c:v>1769</c:v>
                </c:pt>
                <c:pt idx="83">
                  <c:v>2009</c:v>
                </c:pt>
                <c:pt idx="84">
                  <c:v>2009</c:v>
                </c:pt>
                <c:pt idx="85">
                  <c:v>2700.5</c:v>
                </c:pt>
                <c:pt idx="86">
                  <c:v>4844</c:v>
                </c:pt>
                <c:pt idx="87">
                  <c:v>4846.5</c:v>
                </c:pt>
                <c:pt idx="88">
                  <c:v>4846.5</c:v>
                </c:pt>
                <c:pt idx="89">
                  <c:v>5523</c:v>
                </c:pt>
                <c:pt idx="90">
                  <c:v>5523.5</c:v>
                </c:pt>
                <c:pt idx="91">
                  <c:v>5734</c:v>
                </c:pt>
                <c:pt idx="92">
                  <c:v>5767.5</c:v>
                </c:pt>
                <c:pt idx="93">
                  <c:v>5767.5</c:v>
                </c:pt>
                <c:pt idx="94">
                  <c:v>5770</c:v>
                </c:pt>
                <c:pt idx="95">
                  <c:v>5770</c:v>
                </c:pt>
                <c:pt idx="96">
                  <c:v>6517</c:v>
                </c:pt>
                <c:pt idx="97">
                  <c:v>6683.5</c:v>
                </c:pt>
                <c:pt idx="98">
                  <c:v>6693.5</c:v>
                </c:pt>
                <c:pt idx="99">
                  <c:v>7225</c:v>
                </c:pt>
                <c:pt idx="100">
                  <c:v>7829</c:v>
                </c:pt>
                <c:pt idx="101">
                  <c:v>8338</c:v>
                </c:pt>
                <c:pt idx="102">
                  <c:v>8338</c:v>
                </c:pt>
                <c:pt idx="103">
                  <c:v>8579</c:v>
                </c:pt>
                <c:pt idx="104">
                  <c:v>8609</c:v>
                </c:pt>
                <c:pt idx="105">
                  <c:v>8635</c:v>
                </c:pt>
                <c:pt idx="106">
                  <c:v>8635</c:v>
                </c:pt>
                <c:pt idx="107">
                  <c:v>8635</c:v>
                </c:pt>
                <c:pt idx="108">
                  <c:v>8763</c:v>
                </c:pt>
                <c:pt idx="109">
                  <c:v>9371</c:v>
                </c:pt>
                <c:pt idx="110">
                  <c:v>9702</c:v>
                </c:pt>
                <c:pt idx="111">
                  <c:v>10181</c:v>
                </c:pt>
                <c:pt idx="112">
                  <c:v>10181</c:v>
                </c:pt>
                <c:pt idx="113">
                  <c:v>10215</c:v>
                </c:pt>
                <c:pt idx="114">
                  <c:v>10294.5</c:v>
                </c:pt>
                <c:pt idx="115">
                  <c:v>10295</c:v>
                </c:pt>
                <c:pt idx="116">
                  <c:v>10303.5</c:v>
                </c:pt>
                <c:pt idx="117">
                  <c:v>10375.5</c:v>
                </c:pt>
                <c:pt idx="118">
                  <c:v>10393.5</c:v>
                </c:pt>
                <c:pt idx="119">
                  <c:v>10400.5</c:v>
                </c:pt>
                <c:pt idx="120">
                  <c:v>10401</c:v>
                </c:pt>
                <c:pt idx="121">
                  <c:v>10478.5</c:v>
                </c:pt>
                <c:pt idx="122">
                  <c:v>10479</c:v>
                </c:pt>
                <c:pt idx="123">
                  <c:v>10509</c:v>
                </c:pt>
                <c:pt idx="124">
                  <c:v>10509</c:v>
                </c:pt>
                <c:pt idx="125">
                  <c:v>11208</c:v>
                </c:pt>
                <c:pt idx="126">
                  <c:v>11221</c:v>
                </c:pt>
                <c:pt idx="127">
                  <c:v>11260</c:v>
                </c:pt>
                <c:pt idx="128">
                  <c:v>11278</c:v>
                </c:pt>
                <c:pt idx="129">
                  <c:v>11286.5</c:v>
                </c:pt>
                <c:pt idx="130">
                  <c:v>11322.5</c:v>
                </c:pt>
                <c:pt idx="131">
                  <c:v>11323</c:v>
                </c:pt>
                <c:pt idx="132">
                  <c:v>11343.5</c:v>
                </c:pt>
                <c:pt idx="133">
                  <c:v>11343.5</c:v>
                </c:pt>
                <c:pt idx="134">
                  <c:v>11344</c:v>
                </c:pt>
                <c:pt idx="135">
                  <c:v>11344</c:v>
                </c:pt>
                <c:pt idx="136">
                  <c:v>11407</c:v>
                </c:pt>
                <c:pt idx="137">
                  <c:v>11407</c:v>
                </c:pt>
                <c:pt idx="138">
                  <c:v>11427</c:v>
                </c:pt>
                <c:pt idx="139">
                  <c:v>11533</c:v>
                </c:pt>
                <c:pt idx="140">
                  <c:v>12301</c:v>
                </c:pt>
                <c:pt idx="141">
                  <c:v>12303</c:v>
                </c:pt>
                <c:pt idx="142">
                  <c:v>12303</c:v>
                </c:pt>
                <c:pt idx="143">
                  <c:v>12376</c:v>
                </c:pt>
                <c:pt idx="144">
                  <c:v>13122</c:v>
                </c:pt>
                <c:pt idx="145">
                  <c:v>13169.5</c:v>
                </c:pt>
                <c:pt idx="146">
                  <c:v>13169.5</c:v>
                </c:pt>
                <c:pt idx="147">
                  <c:v>13258</c:v>
                </c:pt>
                <c:pt idx="148">
                  <c:v>13265</c:v>
                </c:pt>
                <c:pt idx="149">
                  <c:v>13273</c:v>
                </c:pt>
                <c:pt idx="150">
                  <c:v>13284</c:v>
                </c:pt>
                <c:pt idx="151">
                  <c:v>13305</c:v>
                </c:pt>
                <c:pt idx="152">
                  <c:v>13316</c:v>
                </c:pt>
                <c:pt idx="153">
                  <c:v>13479</c:v>
                </c:pt>
                <c:pt idx="154">
                  <c:v>13526</c:v>
                </c:pt>
                <c:pt idx="155">
                  <c:v>13612</c:v>
                </c:pt>
                <c:pt idx="156">
                  <c:v>14041</c:v>
                </c:pt>
                <c:pt idx="157">
                  <c:v>14064.5</c:v>
                </c:pt>
                <c:pt idx="158">
                  <c:v>14090.5</c:v>
                </c:pt>
                <c:pt idx="159">
                  <c:v>14090.5</c:v>
                </c:pt>
                <c:pt idx="160">
                  <c:v>14093</c:v>
                </c:pt>
                <c:pt idx="161">
                  <c:v>14128</c:v>
                </c:pt>
                <c:pt idx="162">
                  <c:v>14130</c:v>
                </c:pt>
                <c:pt idx="163">
                  <c:v>14142</c:v>
                </c:pt>
                <c:pt idx="164">
                  <c:v>14212</c:v>
                </c:pt>
                <c:pt idx="165">
                  <c:v>14212.5</c:v>
                </c:pt>
                <c:pt idx="166">
                  <c:v>14231</c:v>
                </c:pt>
                <c:pt idx="167">
                  <c:v>14322</c:v>
                </c:pt>
                <c:pt idx="168">
                  <c:v>14327.5</c:v>
                </c:pt>
                <c:pt idx="169">
                  <c:v>14390</c:v>
                </c:pt>
                <c:pt idx="170">
                  <c:v>14427.5</c:v>
                </c:pt>
                <c:pt idx="171">
                  <c:v>14428</c:v>
                </c:pt>
                <c:pt idx="172">
                  <c:v>14433</c:v>
                </c:pt>
                <c:pt idx="173">
                  <c:v>14435.5</c:v>
                </c:pt>
                <c:pt idx="174">
                  <c:v>14437.5</c:v>
                </c:pt>
                <c:pt idx="175">
                  <c:v>14539</c:v>
                </c:pt>
                <c:pt idx="176">
                  <c:v>14568.5</c:v>
                </c:pt>
                <c:pt idx="177">
                  <c:v>15100</c:v>
                </c:pt>
                <c:pt idx="178">
                  <c:v>15176.5</c:v>
                </c:pt>
                <c:pt idx="179">
                  <c:v>15217</c:v>
                </c:pt>
                <c:pt idx="180">
                  <c:v>15337.5</c:v>
                </c:pt>
                <c:pt idx="181">
                  <c:v>15361</c:v>
                </c:pt>
                <c:pt idx="182">
                  <c:v>15426</c:v>
                </c:pt>
                <c:pt idx="183">
                  <c:v>16169</c:v>
                </c:pt>
                <c:pt idx="184">
                  <c:v>16223</c:v>
                </c:pt>
                <c:pt idx="185">
                  <c:v>16242.5</c:v>
                </c:pt>
                <c:pt idx="186">
                  <c:v>16253</c:v>
                </c:pt>
                <c:pt idx="187">
                  <c:v>16253.5</c:v>
                </c:pt>
                <c:pt idx="188">
                  <c:v>16254</c:v>
                </c:pt>
                <c:pt idx="189">
                  <c:v>16280</c:v>
                </c:pt>
                <c:pt idx="190">
                  <c:v>16281.5</c:v>
                </c:pt>
                <c:pt idx="191">
                  <c:v>16282</c:v>
                </c:pt>
                <c:pt idx="192">
                  <c:v>16358</c:v>
                </c:pt>
                <c:pt idx="193">
                  <c:v>16830</c:v>
                </c:pt>
                <c:pt idx="194">
                  <c:v>16865</c:v>
                </c:pt>
                <c:pt idx="195">
                  <c:v>16892.5</c:v>
                </c:pt>
                <c:pt idx="196">
                  <c:v>16942</c:v>
                </c:pt>
                <c:pt idx="197">
                  <c:v>17056</c:v>
                </c:pt>
                <c:pt idx="198">
                  <c:v>17061.5</c:v>
                </c:pt>
                <c:pt idx="199">
                  <c:v>17098.5</c:v>
                </c:pt>
                <c:pt idx="200">
                  <c:v>17099</c:v>
                </c:pt>
                <c:pt idx="201">
                  <c:v>17167</c:v>
                </c:pt>
                <c:pt idx="202">
                  <c:v>17247</c:v>
                </c:pt>
                <c:pt idx="203">
                  <c:v>17938.5</c:v>
                </c:pt>
                <c:pt idx="204">
                  <c:v>17958</c:v>
                </c:pt>
                <c:pt idx="205">
                  <c:v>18143.5</c:v>
                </c:pt>
                <c:pt idx="206">
                  <c:v>18781.5</c:v>
                </c:pt>
                <c:pt idx="207">
                  <c:v>18902.5</c:v>
                </c:pt>
                <c:pt idx="208">
                  <c:v>18909</c:v>
                </c:pt>
                <c:pt idx="209">
                  <c:v>18909.5</c:v>
                </c:pt>
                <c:pt idx="210">
                  <c:v>18994.5</c:v>
                </c:pt>
                <c:pt idx="211">
                  <c:v>19008.5</c:v>
                </c:pt>
                <c:pt idx="212">
                  <c:v>19026</c:v>
                </c:pt>
                <c:pt idx="213">
                  <c:v>19026.5</c:v>
                </c:pt>
                <c:pt idx="214">
                  <c:v>19778</c:v>
                </c:pt>
                <c:pt idx="215">
                  <c:v>19851</c:v>
                </c:pt>
                <c:pt idx="216">
                  <c:v>19882.5</c:v>
                </c:pt>
                <c:pt idx="217">
                  <c:v>19898.5</c:v>
                </c:pt>
                <c:pt idx="218">
                  <c:v>19898.5</c:v>
                </c:pt>
                <c:pt idx="219">
                  <c:v>19954</c:v>
                </c:pt>
                <c:pt idx="220">
                  <c:v>19957</c:v>
                </c:pt>
                <c:pt idx="221">
                  <c:v>19957.5</c:v>
                </c:pt>
                <c:pt idx="222">
                  <c:v>20044.5</c:v>
                </c:pt>
                <c:pt idx="223">
                  <c:v>20044.5</c:v>
                </c:pt>
                <c:pt idx="224">
                  <c:v>20078.5</c:v>
                </c:pt>
                <c:pt idx="225">
                  <c:v>20666</c:v>
                </c:pt>
                <c:pt idx="226">
                  <c:v>20673</c:v>
                </c:pt>
                <c:pt idx="227">
                  <c:v>20675.5</c:v>
                </c:pt>
                <c:pt idx="228">
                  <c:v>20738</c:v>
                </c:pt>
                <c:pt idx="229">
                  <c:v>20738</c:v>
                </c:pt>
                <c:pt idx="230">
                  <c:v>20771</c:v>
                </c:pt>
                <c:pt idx="231">
                  <c:v>20771.5</c:v>
                </c:pt>
                <c:pt idx="232">
                  <c:v>20845.5</c:v>
                </c:pt>
                <c:pt idx="233">
                  <c:v>20908</c:v>
                </c:pt>
                <c:pt idx="234">
                  <c:v>21064.5</c:v>
                </c:pt>
                <c:pt idx="235">
                  <c:v>22721.5</c:v>
                </c:pt>
                <c:pt idx="236">
                  <c:v>22748.5</c:v>
                </c:pt>
                <c:pt idx="237">
                  <c:v>22767.5</c:v>
                </c:pt>
                <c:pt idx="238">
                  <c:v>22768</c:v>
                </c:pt>
                <c:pt idx="239">
                  <c:v>22787</c:v>
                </c:pt>
                <c:pt idx="240">
                  <c:v>22869</c:v>
                </c:pt>
                <c:pt idx="241">
                  <c:v>23547.5</c:v>
                </c:pt>
                <c:pt idx="242">
                  <c:v>23548</c:v>
                </c:pt>
                <c:pt idx="243">
                  <c:v>23588</c:v>
                </c:pt>
                <c:pt idx="244">
                  <c:v>23721</c:v>
                </c:pt>
                <c:pt idx="245">
                  <c:v>23835</c:v>
                </c:pt>
                <c:pt idx="246">
                  <c:v>23868.5</c:v>
                </c:pt>
                <c:pt idx="247">
                  <c:v>24514</c:v>
                </c:pt>
                <c:pt idx="248">
                  <c:v>24514</c:v>
                </c:pt>
                <c:pt idx="249">
                  <c:v>24595</c:v>
                </c:pt>
                <c:pt idx="250">
                  <c:v>24600</c:v>
                </c:pt>
                <c:pt idx="251">
                  <c:v>24722</c:v>
                </c:pt>
                <c:pt idx="252">
                  <c:v>24779</c:v>
                </c:pt>
                <c:pt idx="253">
                  <c:v>24779</c:v>
                </c:pt>
                <c:pt idx="254">
                  <c:v>24855</c:v>
                </c:pt>
                <c:pt idx="255">
                  <c:v>25418.5</c:v>
                </c:pt>
                <c:pt idx="256">
                  <c:v>25418.5</c:v>
                </c:pt>
                <c:pt idx="257">
                  <c:v>25602</c:v>
                </c:pt>
                <c:pt idx="258">
                  <c:v>25609.5</c:v>
                </c:pt>
                <c:pt idx="259">
                  <c:v>25614.5</c:v>
                </c:pt>
                <c:pt idx="260">
                  <c:v>25615</c:v>
                </c:pt>
                <c:pt idx="261">
                  <c:v>25645</c:v>
                </c:pt>
                <c:pt idx="262">
                  <c:v>25645</c:v>
                </c:pt>
                <c:pt idx="263">
                  <c:v>25661</c:v>
                </c:pt>
                <c:pt idx="264">
                  <c:v>25661</c:v>
                </c:pt>
                <c:pt idx="265">
                  <c:v>25742</c:v>
                </c:pt>
                <c:pt idx="266">
                  <c:v>25797</c:v>
                </c:pt>
                <c:pt idx="267">
                  <c:v>25877</c:v>
                </c:pt>
                <c:pt idx="268">
                  <c:v>25877</c:v>
                </c:pt>
                <c:pt idx="269">
                  <c:v>26395</c:v>
                </c:pt>
                <c:pt idx="270">
                  <c:v>26536</c:v>
                </c:pt>
                <c:pt idx="271">
                  <c:v>26551.5</c:v>
                </c:pt>
                <c:pt idx="272">
                  <c:v>26713</c:v>
                </c:pt>
                <c:pt idx="273">
                  <c:v>27329</c:v>
                </c:pt>
                <c:pt idx="274">
                  <c:v>27540</c:v>
                </c:pt>
                <c:pt idx="275">
                  <c:v>28557.5</c:v>
                </c:pt>
              </c:numCache>
            </c:numRef>
          </c:xVal>
          <c:yVal>
            <c:numRef>
              <c:f>'A(3)'!$N$21:$N$899</c:f>
              <c:numCache>
                <c:formatCode>General</c:formatCode>
                <c:ptCount val="8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11D-4A5C-B08B-18E3C60877DE}"/>
            </c:ext>
          </c:extLst>
        </c:ser>
        <c:ser>
          <c:idx val="7"/>
          <c:order val="7"/>
          <c:tx>
            <c:strRef>
              <c:f>'A(3)'!$AX$1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'A(3)'!$AW$2:$AW$82</c:f>
              <c:numCache>
                <c:formatCode>General</c:formatCode>
                <c:ptCount val="81"/>
                <c:pt idx="0">
                  <c:v>-40000</c:v>
                </c:pt>
                <c:pt idx="1">
                  <c:v>-39000</c:v>
                </c:pt>
                <c:pt idx="2">
                  <c:v>-38000</c:v>
                </c:pt>
                <c:pt idx="3">
                  <c:v>-37000</c:v>
                </c:pt>
                <c:pt idx="4">
                  <c:v>-36000</c:v>
                </c:pt>
                <c:pt idx="5">
                  <c:v>-35000</c:v>
                </c:pt>
                <c:pt idx="6">
                  <c:v>-34000</c:v>
                </c:pt>
                <c:pt idx="7">
                  <c:v>-33000</c:v>
                </c:pt>
                <c:pt idx="8">
                  <c:v>-32000</c:v>
                </c:pt>
                <c:pt idx="9">
                  <c:v>-31000</c:v>
                </c:pt>
                <c:pt idx="10">
                  <c:v>-30000</c:v>
                </c:pt>
                <c:pt idx="11">
                  <c:v>-29000</c:v>
                </c:pt>
                <c:pt idx="12">
                  <c:v>-28000</c:v>
                </c:pt>
                <c:pt idx="13">
                  <c:v>-27000</c:v>
                </c:pt>
                <c:pt idx="14">
                  <c:v>-26000</c:v>
                </c:pt>
                <c:pt idx="15">
                  <c:v>-25000</c:v>
                </c:pt>
                <c:pt idx="16">
                  <c:v>-24000</c:v>
                </c:pt>
                <c:pt idx="17">
                  <c:v>-23000</c:v>
                </c:pt>
                <c:pt idx="18">
                  <c:v>-22000</c:v>
                </c:pt>
                <c:pt idx="19">
                  <c:v>-21000</c:v>
                </c:pt>
                <c:pt idx="20">
                  <c:v>-20000</c:v>
                </c:pt>
                <c:pt idx="21">
                  <c:v>-19000</c:v>
                </c:pt>
                <c:pt idx="22">
                  <c:v>-18000</c:v>
                </c:pt>
                <c:pt idx="23">
                  <c:v>-17000</c:v>
                </c:pt>
                <c:pt idx="24">
                  <c:v>-16000</c:v>
                </c:pt>
                <c:pt idx="25">
                  <c:v>-15000</c:v>
                </c:pt>
                <c:pt idx="26">
                  <c:v>-14000</c:v>
                </c:pt>
                <c:pt idx="27">
                  <c:v>-13000</c:v>
                </c:pt>
                <c:pt idx="28">
                  <c:v>-12000</c:v>
                </c:pt>
                <c:pt idx="29">
                  <c:v>-11000</c:v>
                </c:pt>
                <c:pt idx="30">
                  <c:v>-10000</c:v>
                </c:pt>
                <c:pt idx="31">
                  <c:v>-9000</c:v>
                </c:pt>
                <c:pt idx="32">
                  <c:v>-8000</c:v>
                </c:pt>
                <c:pt idx="33">
                  <c:v>-7000</c:v>
                </c:pt>
                <c:pt idx="34">
                  <c:v>-6000</c:v>
                </c:pt>
                <c:pt idx="35">
                  <c:v>-5000</c:v>
                </c:pt>
                <c:pt idx="36">
                  <c:v>-4000</c:v>
                </c:pt>
                <c:pt idx="37">
                  <c:v>-3000</c:v>
                </c:pt>
                <c:pt idx="38">
                  <c:v>-2000</c:v>
                </c:pt>
                <c:pt idx="39">
                  <c:v>-1000</c:v>
                </c:pt>
                <c:pt idx="40">
                  <c:v>0</c:v>
                </c:pt>
                <c:pt idx="41">
                  <c:v>1000</c:v>
                </c:pt>
                <c:pt idx="42">
                  <c:v>2000</c:v>
                </c:pt>
                <c:pt idx="43">
                  <c:v>3000</c:v>
                </c:pt>
                <c:pt idx="44">
                  <c:v>4000</c:v>
                </c:pt>
                <c:pt idx="45">
                  <c:v>5000</c:v>
                </c:pt>
                <c:pt idx="46">
                  <c:v>6000</c:v>
                </c:pt>
                <c:pt idx="47">
                  <c:v>7000</c:v>
                </c:pt>
                <c:pt idx="48">
                  <c:v>8000</c:v>
                </c:pt>
                <c:pt idx="49">
                  <c:v>9000</c:v>
                </c:pt>
                <c:pt idx="50">
                  <c:v>10000</c:v>
                </c:pt>
                <c:pt idx="51">
                  <c:v>11000</c:v>
                </c:pt>
                <c:pt idx="52">
                  <c:v>12000</c:v>
                </c:pt>
                <c:pt idx="53">
                  <c:v>13000</c:v>
                </c:pt>
                <c:pt idx="54">
                  <c:v>14000</c:v>
                </c:pt>
                <c:pt idx="55">
                  <c:v>15000</c:v>
                </c:pt>
                <c:pt idx="56">
                  <c:v>16000</c:v>
                </c:pt>
                <c:pt idx="57">
                  <c:v>17000</c:v>
                </c:pt>
                <c:pt idx="58">
                  <c:v>18000</c:v>
                </c:pt>
                <c:pt idx="59">
                  <c:v>19000</c:v>
                </c:pt>
                <c:pt idx="60">
                  <c:v>20000</c:v>
                </c:pt>
                <c:pt idx="61">
                  <c:v>21000</c:v>
                </c:pt>
                <c:pt idx="62">
                  <c:v>22000</c:v>
                </c:pt>
                <c:pt idx="63">
                  <c:v>23000</c:v>
                </c:pt>
                <c:pt idx="64">
                  <c:v>24000</c:v>
                </c:pt>
                <c:pt idx="65">
                  <c:v>25000</c:v>
                </c:pt>
                <c:pt idx="66">
                  <c:v>26000</c:v>
                </c:pt>
                <c:pt idx="67">
                  <c:v>27000</c:v>
                </c:pt>
                <c:pt idx="68">
                  <c:v>28000</c:v>
                </c:pt>
                <c:pt idx="69">
                  <c:v>29000</c:v>
                </c:pt>
                <c:pt idx="70">
                  <c:v>30000</c:v>
                </c:pt>
                <c:pt idx="71">
                  <c:v>31000</c:v>
                </c:pt>
                <c:pt idx="72">
                  <c:v>32000</c:v>
                </c:pt>
                <c:pt idx="73">
                  <c:v>33000</c:v>
                </c:pt>
                <c:pt idx="74">
                  <c:v>34000</c:v>
                </c:pt>
                <c:pt idx="75">
                  <c:v>35000</c:v>
                </c:pt>
                <c:pt idx="76">
                  <c:v>36000</c:v>
                </c:pt>
                <c:pt idx="77">
                  <c:v>37000</c:v>
                </c:pt>
                <c:pt idx="78">
                  <c:v>38000</c:v>
                </c:pt>
                <c:pt idx="79">
                  <c:v>39000</c:v>
                </c:pt>
                <c:pt idx="80">
                  <c:v>40000</c:v>
                </c:pt>
              </c:numCache>
            </c:numRef>
          </c:xVal>
          <c:yVal>
            <c:numRef>
              <c:f>'A(3)'!$AX$2:$AX$82</c:f>
              <c:numCache>
                <c:formatCode>General</c:formatCode>
                <c:ptCount val="81"/>
                <c:pt idx="0">
                  <c:v>-1.5604178393757325E-2</c:v>
                </c:pt>
                <c:pt idx="1">
                  <c:v>-9.6229974634187178E-3</c:v>
                </c:pt>
                <c:pt idx="2">
                  <c:v>-3.9302480238960213E-3</c:v>
                </c:pt>
                <c:pt idx="3">
                  <c:v>1.4175378799287444E-3</c:v>
                </c:pt>
                <c:pt idx="4">
                  <c:v>6.3501785142522915E-3</c:v>
                </c:pt>
                <c:pt idx="5">
                  <c:v>1.0779431131790987E-2</c:v>
                </c:pt>
                <c:pt idx="6">
                  <c:v>1.4592946187699546E-2</c:v>
                </c:pt>
                <c:pt idx="7">
                  <c:v>1.7646271016859782E-2</c:v>
                </c:pt>
                <c:pt idx="8">
                  <c:v>1.9753049502027276E-2</c:v>
                </c:pt>
                <c:pt idx="9">
                  <c:v>2.0675249690036555E-2</c:v>
                </c:pt>
                <c:pt idx="10">
                  <c:v>2.0121794680852949E-2</c:v>
                </c:pt>
                <c:pt idx="11">
                  <c:v>1.7781935757032727E-2</c:v>
                </c:pt>
                <c:pt idx="12">
                  <c:v>1.3442749248221829E-2</c:v>
                </c:pt>
                <c:pt idx="13">
                  <c:v>7.208050322933892E-3</c:v>
                </c:pt>
                <c:pt idx="14">
                  <c:v>-3.267625485403429E-4</c:v>
                </c:pt>
                <c:pt idx="15">
                  <c:v>-8.2072307469276545E-3</c:v>
                </c:pt>
                <c:pt idx="16">
                  <c:v>-1.5538013877465161E-2</c:v>
                </c:pt>
                <c:pt idx="17">
                  <c:v>-2.1795532163389041E-2</c:v>
                </c:pt>
                <c:pt idx="18">
                  <c:v>-2.6825170738227155E-2</c:v>
                </c:pt>
                <c:pt idx="19">
                  <c:v>-3.0681782820909081E-2</c:v>
                </c:pt>
                <c:pt idx="20">
                  <c:v>-3.3496665362312834E-2</c:v>
                </c:pt>
                <c:pt idx="21">
                  <c:v>-3.5412379785442705E-2</c:v>
                </c:pt>
                <c:pt idx="22">
                  <c:v>-3.6559549988156512E-2</c:v>
                </c:pt>
                <c:pt idx="23">
                  <c:v>-3.7051036293372426E-2</c:v>
                </c:pt>
                <c:pt idx="24">
                  <c:v>-3.698215845079203E-2</c:v>
                </c:pt>
                <c:pt idx="25">
                  <c:v>-3.6432851445218753E-2</c:v>
                </c:pt>
                <c:pt idx="26">
                  <c:v>-3.5470207882142862E-2</c:v>
                </c:pt>
                <c:pt idx="27">
                  <c:v>-3.415078783682534E-2</c:v>
                </c:pt>
                <c:pt idx="28">
                  <c:v>-3.252253842503755E-2</c:v>
                </c:pt>
                <c:pt idx="29">
                  <c:v>-3.0626393667611284E-2</c:v>
                </c:pt>
                <c:pt idx="30">
                  <c:v>-2.8497669235837735E-2</c:v>
                </c:pt>
                <c:pt idx="31">
                  <c:v>-2.61673035165415E-2</c:v>
                </c:pt>
                <c:pt idx="32">
                  <c:v>-2.3662915873275785E-2</c:v>
                </c:pt>
                <c:pt idx="33">
                  <c:v>-2.1009614910104737E-2</c:v>
                </c:pt>
                <c:pt idx="34">
                  <c:v>-1.8230510134113018E-2</c:v>
                </c:pt>
                <c:pt idx="35">
                  <c:v>-1.5346942054415679E-2</c:v>
                </c:pt>
                <c:pt idx="36">
                  <c:v>-1.2378515669941961E-2</c:v>
                </c:pt>
                <c:pt idx="37">
                  <c:v>-9.3430695060500273E-3</c:v>
                </c:pt>
                <c:pt idx="38">
                  <c:v>-6.2567185761610005E-3</c:v>
                </c:pt>
                <c:pt idx="39">
                  <c:v>-3.134073201057342E-3</c:v>
                </c:pt>
                <c:pt idx="40">
                  <c:v>1.1330551226500576E-5</c:v>
                </c:pt>
                <c:pt idx="41">
                  <c:v>3.1664272465542365E-3</c:v>
                </c:pt>
                <c:pt idx="42">
                  <c:v>6.3179427503067412E-3</c:v>
                </c:pt>
                <c:pt idx="43">
                  <c:v>9.4517623177320931E-3</c:v>
                </c:pt>
                <c:pt idx="44">
                  <c:v>1.2552453168301583E-2</c:v>
                </c:pt>
                <c:pt idx="45">
                  <c:v>1.5602994346506915E-2</c:v>
                </c:pt>
                <c:pt idx="46">
                  <c:v>1.858468932834282E-2</c:v>
                </c:pt>
                <c:pt idx="47">
                  <c:v>2.1477159565214125E-2</c:v>
                </c:pt>
                <c:pt idx="48">
                  <c:v>2.4258264906749517E-2</c:v>
                </c:pt>
                <c:pt idx="49">
                  <c:v>2.6903788060081632E-2</c:v>
                </c:pt>
                <c:pt idx="50">
                  <c:v>2.9386758593984291E-2</c:v>
                </c:pt>
                <c:pt idx="51">
                  <c:v>3.1676360955416261E-2</c:v>
                </c:pt>
                <c:pt idx="52">
                  <c:v>3.3736434586558658E-2</c:v>
                </c:pt>
                <c:pt idx="53">
                  <c:v>3.5523587115352882E-2</c:v>
                </c:pt>
                <c:pt idx="54">
                  <c:v>3.6984869307984516E-2</c:v>
                </c:pt>
                <c:pt idx="55">
                  <c:v>3.8054806546036241E-2</c:v>
                </c:pt>
                <c:pt idx="56">
                  <c:v>3.8651406922663986E-2</c:v>
                </c:pt>
                <c:pt idx="57">
                  <c:v>3.8670675352298914E-2</c:v>
                </c:pt>
                <c:pt idx="58">
                  <c:v>3.7979246817126056E-2</c:v>
                </c:pt>
                <c:pt idx="59">
                  <c:v>3.6405082452579229E-2</c:v>
                </c:pt>
                <c:pt idx="60">
                  <c:v>3.3727258218170374E-2</c:v>
                </c:pt>
                <c:pt idx="61">
                  <c:v>2.967024661652785E-2</c:v>
                </c:pt>
                <c:pt idx="62">
                  <c:v>2.3921892470265122E-2</c:v>
                </c:pt>
                <c:pt idx="63">
                  <c:v>1.6218822749748132E-2</c:v>
                </c:pt>
                <c:pt idx="64">
                  <c:v>6.5389319093178966E-3</c:v>
                </c:pt>
                <c:pt idx="65">
                  <c:v>-4.6815034870454093E-3</c:v>
                </c:pt>
                <c:pt idx="66">
                  <c:v>-1.6563427655287642E-2</c:v>
                </c:pt>
                <c:pt idx="67">
                  <c:v>-2.8145855049372389E-2</c:v>
                </c:pt>
                <c:pt idx="68">
                  <c:v>-3.877445844956879E-2</c:v>
                </c:pt>
                <c:pt idx="69">
                  <c:v>-4.8193170197451486E-2</c:v>
                </c:pt>
                <c:pt idx="70">
                  <c:v>-5.6408517841122996E-2</c:v>
                </c:pt>
                <c:pt idx="71">
                  <c:v>-6.3537651400696726E-2</c:v>
                </c:pt>
                <c:pt idx="72">
                  <c:v>-6.9723446660261507E-2</c:v>
                </c:pt>
                <c:pt idx="73">
                  <c:v>-7.5101406211774191E-2</c:v>
                </c:pt>
                <c:pt idx="74">
                  <c:v>-7.9790121780746431E-2</c:v>
                </c:pt>
                <c:pt idx="75">
                  <c:v>-8.3890249172848153E-2</c:v>
                </c:pt>
                <c:pt idx="76">
                  <c:v>-8.7486291796267296E-2</c:v>
                </c:pt>
                <c:pt idx="77">
                  <c:v>-9.0649117949747893E-2</c:v>
                </c:pt>
                <c:pt idx="78">
                  <c:v>-9.3438377511200987E-2</c:v>
                </c:pt>
                <c:pt idx="79">
                  <c:v>-9.5904543368108497E-2</c:v>
                </c:pt>
                <c:pt idx="80">
                  <c:v>-9.809059863229394E-2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11D-4A5C-B08B-18E3C60877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4971072"/>
        <c:axId val="1"/>
      </c:scatterChart>
      <c:valAx>
        <c:axId val="364971072"/>
        <c:scaling>
          <c:orientation val="minMax"/>
          <c:max val="25000"/>
          <c:min val="-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377633711507298"/>
              <c:y val="0.855305466237942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3.4035656401944892E-2"/>
              <c:y val="0.401929260450160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4971072"/>
        <c:crossesAt val="0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9.5623987034035657E-2"/>
          <c:y val="0.909967845659164"/>
          <c:w val="0.80388978930307942"/>
          <c:h val="0.9742765273311897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V432 Per -- O-C Diagr.</a:t>
            </a:r>
          </a:p>
        </c:rich>
      </c:tx>
      <c:layout>
        <c:manualLayout>
          <c:xMode val="edge"/>
          <c:yMode val="edge"/>
          <c:x val="0.35332252836304701"/>
          <c:y val="3.2154340836012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79740680713128"/>
          <c:y val="0.23151125401929259"/>
          <c:w val="0.82982171799027549"/>
          <c:h val="0.533762057877813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'A(3)'!$H$20:$H$20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'A(3)'!$F$21:$F$899</c:f>
              <c:numCache>
                <c:formatCode>General</c:formatCode>
                <c:ptCount val="879"/>
                <c:pt idx="0">
                  <c:v>-33203</c:v>
                </c:pt>
                <c:pt idx="1">
                  <c:v>-33203</c:v>
                </c:pt>
                <c:pt idx="2">
                  <c:v>-31674</c:v>
                </c:pt>
                <c:pt idx="3">
                  <c:v>-30651</c:v>
                </c:pt>
                <c:pt idx="4">
                  <c:v>-27797</c:v>
                </c:pt>
                <c:pt idx="5">
                  <c:v>-27763</c:v>
                </c:pt>
                <c:pt idx="6">
                  <c:v>-27030</c:v>
                </c:pt>
                <c:pt idx="7">
                  <c:v>-26902</c:v>
                </c:pt>
                <c:pt idx="8">
                  <c:v>-26829</c:v>
                </c:pt>
                <c:pt idx="9">
                  <c:v>-26816</c:v>
                </c:pt>
                <c:pt idx="10">
                  <c:v>-26808</c:v>
                </c:pt>
                <c:pt idx="11">
                  <c:v>-26792.5</c:v>
                </c:pt>
                <c:pt idx="12">
                  <c:v>-26727.5</c:v>
                </c:pt>
                <c:pt idx="13">
                  <c:v>-26691</c:v>
                </c:pt>
                <c:pt idx="14">
                  <c:v>-26689</c:v>
                </c:pt>
                <c:pt idx="15">
                  <c:v>-26683.5</c:v>
                </c:pt>
                <c:pt idx="16">
                  <c:v>-26683</c:v>
                </c:pt>
                <c:pt idx="17">
                  <c:v>-26652</c:v>
                </c:pt>
                <c:pt idx="18">
                  <c:v>-26616</c:v>
                </c:pt>
                <c:pt idx="19">
                  <c:v>-26615.5</c:v>
                </c:pt>
                <c:pt idx="20">
                  <c:v>-26597</c:v>
                </c:pt>
                <c:pt idx="21">
                  <c:v>-26587</c:v>
                </c:pt>
                <c:pt idx="22">
                  <c:v>-26511.5</c:v>
                </c:pt>
                <c:pt idx="23">
                  <c:v>-26508.5</c:v>
                </c:pt>
                <c:pt idx="24">
                  <c:v>-25908</c:v>
                </c:pt>
                <c:pt idx="25">
                  <c:v>-24948</c:v>
                </c:pt>
                <c:pt idx="26">
                  <c:v>-24896</c:v>
                </c:pt>
                <c:pt idx="27">
                  <c:v>-24654</c:v>
                </c:pt>
                <c:pt idx="28">
                  <c:v>-23910</c:v>
                </c:pt>
                <c:pt idx="29">
                  <c:v>-23673</c:v>
                </c:pt>
                <c:pt idx="30">
                  <c:v>-20811</c:v>
                </c:pt>
                <c:pt idx="31">
                  <c:v>-20187</c:v>
                </c:pt>
                <c:pt idx="32">
                  <c:v>-20187</c:v>
                </c:pt>
                <c:pt idx="33">
                  <c:v>-19809</c:v>
                </c:pt>
                <c:pt idx="34">
                  <c:v>-19809</c:v>
                </c:pt>
                <c:pt idx="35">
                  <c:v>-19120</c:v>
                </c:pt>
                <c:pt idx="36">
                  <c:v>-18956</c:v>
                </c:pt>
                <c:pt idx="37">
                  <c:v>-18883</c:v>
                </c:pt>
                <c:pt idx="38">
                  <c:v>-18742</c:v>
                </c:pt>
                <c:pt idx="39">
                  <c:v>-18116</c:v>
                </c:pt>
                <c:pt idx="40">
                  <c:v>-18116</c:v>
                </c:pt>
                <c:pt idx="41">
                  <c:v>-17959.5</c:v>
                </c:pt>
                <c:pt idx="42">
                  <c:v>-15027</c:v>
                </c:pt>
                <c:pt idx="43">
                  <c:v>-14643</c:v>
                </c:pt>
                <c:pt idx="44">
                  <c:v>-11570</c:v>
                </c:pt>
                <c:pt idx="45">
                  <c:v>-8695</c:v>
                </c:pt>
                <c:pt idx="46">
                  <c:v>-5846</c:v>
                </c:pt>
                <c:pt idx="47">
                  <c:v>-4946</c:v>
                </c:pt>
                <c:pt idx="48">
                  <c:v>-4795</c:v>
                </c:pt>
                <c:pt idx="49">
                  <c:v>-3723</c:v>
                </c:pt>
                <c:pt idx="50">
                  <c:v>-3642</c:v>
                </c:pt>
                <c:pt idx="51">
                  <c:v>-3637</c:v>
                </c:pt>
                <c:pt idx="52">
                  <c:v>-1928</c:v>
                </c:pt>
                <c:pt idx="53">
                  <c:v>-1766</c:v>
                </c:pt>
                <c:pt idx="54">
                  <c:v>-1753</c:v>
                </c:pt>
                <c:pt idx="55">
                  <c:v>-1708.5</c:v>
                </c:pt>
                <c:pt idx="56">
                  <c:v>-1683</c:v>
                </c:pt>
                <c:pt idx="57">
                  <c:v>-1233.5</c:v>
                </c:pt>
                <c:pt idx="58">
                  <c:v>-1142.5</c:v>
                </c:pt>
                <c:pt idx="59">
                  <c:v>-1108.5</c:v>
                </c:pt>
                <c:pt idx="60">
                  <c:v>-1080</c:v>
                </c:pt>
                <c:pt idx="61">
                  <c:v>-1074.5</c:v>
                </c:pt>
                <c:pt idx="62">
                  <c:v>-312.5</c:v>
                </c:pt>
                <c:pt idx="63">
                  <c:v>-304.5</c:v>
                </c:pt>
                <c:pt idx="64">
                  <c:v>-297</c:v>
                </c:pt>
                <c:pt idx="65">
                  <c:v>0</c:v>
                </c:pt>
                <c:pt idx="66">
                  <c:v>0</c:v>
                </c:pt>
                <c:pt idx="67">
                  <c:v>2.5</c:v>
                </c:pt>
                <c:pt idx="68">
                  <c:v>2.5</c:v>
                </c:pt>
                <c:pt idx="69">
                  <c:v>3</c:v>
                </c:pt>
                <c:pt idx="70">
                  <c:v>3</c:v>
                </c:pt>
                <c:pt idx="71">
                  <c:v>60</c:v>
                </c:pt>
                <c:pt idx="72">
                  <c:v>60</c:v>
                </c:pt>
                <c:pt idx="73">
                  <c:v>60.5</c:v>
                </c:pt>
                <c:pt idx="74">
                  <c:v>60.5</c:v>
                </c:pt>
                <c:pt idx="75">
                  <c:v>115</c:v>
                </c:pt>
                <c:pt idx="76">
                  <c:v>603</c:v>
                </c:pt>
                <c:pt idx="77">
                  <c:v>603</c:v>
                </c:pt>
                <c:pt idx="78">
                  <c:v>762</c:v>
                </c:pt>
                <c:pt idx="79">
                  <c:v>762</c:v>
                </c:pt>
                <c:pt idx="80">
                  <c:v>1740</c:v>
                </c:pt>
                <c:pt idx="81">
                  <c:v>1740</c:v>
                </c:pt>
                <c:pt idx="82">
                  <c:v>1769</c:v>
                </c:pt>
                <c:pt idx="83">
                  <c:v>2009</c:v>
                </c:pt>
                <c:pt idx="84">
                  <c:v>2009</c:v>
                </c:pt>
                <c:pt idx="85">
                  <c:v>2700.5</c:v>
                </c:pt>
                <c:pt idx="86">
                  <c:v>4844</c:v>
                </c:pt>
                <c:pt idx="87">
                  <c:v>4846.5</c:v>
                </c:pt>
                <c:pt idx="88">
                  <c:v>4846.5</c:v>
                </c:pt>
                <c:pt idx="89">
                  <c:v>5523</c:v>
                </c:pt>
                <c:pt idx="90">
                  <c:v>5523.5</c:v>
                </c:pt>
                <c:pt idx="91">
                  <c:v>5734</c:v>
                </c:pt>
                <c:pt idx="92">
                  <c:v>5767.5</c:v>
                </c:pt>
                <c:pt idx="93">
                  <c:v>5767.5</c:v>
                </c:pt>
                <c:pt idx="94">
                  <c:v>5770</c:v>
                </c:pt>
                <c:pt idx="95">
                  <c:v>5770</c:v>
                </c:pt>
                <c:pt idx="96">
                  <c:v>6517</c:v>
                </c:pt>
                <c:pt idx="97">
                  <c:v>6683.5</c:v>
                </c:pt>
                <c:pt idx="98">
                  <c:v>6693.5</c:v>
                </c:pt>
                <c:pt idx="99">
                  <c:v>7225</c:v>
                </c:pt>
                <c:pt idx="100">
                  <c:v>7829</c:v>
                </c:pt>
                <c:pt idx="101">
                  <c:v>8338</c:v>
                </c:pt>
                <c:pt idx="102">
                  <c:v>8338</c:v>
                </c:pt>
                <c:pt idx="103">
                  <c:v>8579</c:v>
                </c:pt>
                <c:pt idx="104">
                  <c:v>8609</c:v>
                </c:pt>
                <c:pt idx="105">
                  <c:v>8635</c:v>
                </c:pt>
                <c:pt idx="106">
                  <c:v>8635</c:v>
                </c:pt>
                <c:pt idx="107">
                  <c:v>8635</c:v>
                </c:pt>
                <c:pt idx="108">
                  <c:v>8763</c:v>
                </c:pt>
                <c:pt idx="109">
                  <c:v>9371</c:v>
                </c:pt>
                <c:pt idx="110">
                  <c:v>9702</c:v>
                </c:pt>
                <c:pt idx="111">
                  <c:v>10181</c:v>
                </c:pt>
                <c:pt idx="112">
                  <c:v>10181</c:v>
                </c:pt>
                <c:pt idx="113">
                  <c:v>10215</c:v>
                </c:pt>
                <c:pt idx="114">
                  <c:v>10294.5</c:v>
                </c:pt>
                <c:pt idx="115">
                  <c:v>10295</c:v>
                </c:pt>
                <c:pt idx="116">
                  <c:v>10303.5</c:v>
                </c:pt>
                <c:pt idx="117">
                  <c:v>10375.5</c:v>
                </c:pt>
                <c:pt idx="118">
                  <c:v>10393.5</c:v>
                </c:pt>
                <c:pt idx="119">
                  <c:v>10400.5</c:v>
                </c:pt>
                <c:pt idx="120">
                  <c:v>10401</c:v>
                </c:pt>
                <c:pt idx="121">
                  <c:v>10478.5</c:v>
                </c:pt>
                <c:pt idx="122">
                  <c:v>10479</c:v>
                </c:pt>
                <c:pt idx="123">
                  <c:v>10509</c:v>
                </c:pt>
                <c:pt idx="124">
                  <c:v>10509</c:v>
                </c:pt>
                <c:pt idx="125">
                  <c:v>11208</c:v>
                </c:pt>
                <c:pt idx="126">
                  <c:v>11221</c:v>
                </c:pt>
                <c:pt idx="127">
                  <c:v>11260</c:v>
                </c:pt>
                <c:pt idx="128">
                  <c:v>11278</c:v>
                </c:pt>
                <c:pt idx="129">
                  <c:v>11286.5</c:v>
                </c:pt>
                <c:pt idx="130">
                  <c:v>11322.5</c:v>
                </c:pt>
                <c:pt idx="131">
                  <c:v>11323</c:v>
                </c:pt>
                <c:pt idx="132">
                  <c:v>11343.5</c:v>
                </c:pt>
                <c:pt idx="133">
                  <c:v>11343.5</c:v>
                </c:pt>
                <c:pt idx="134">
                  <c:v>11344</c:v>
                </c:pt>
                <c:pt idx="135">
                  <c:v>11344</c:v>
                </c:pt>
                <c:pt idx="136">
                  <c:v>11407</c:v>
                </c:pt>
                <c:pt idx="137">
                  <c:v>11407</c:v>
                </c:pt>
                <c:pt idx="138">
                  <c:v>11427</c:v>
                </c:pt>
                <c:pt idx="139">
                  <c:v>11533</c:v>
                </c:pt>
                <c:pt idx="140">
                  <c:v>12301</c:v>
                </c:pt>
                <c:pt idx="141">
                  <c:v>12303</c:v>
                </c:pt>
                <c:pt idx="142">
                  <c:v>12303</c:v>
                </c:pt>
                <c:pt idx="143">
                  <c:v>12376</c:v>
                </c:pt>
                <c:pt idx="144">
                  <c:v>13122</c:v>
                </c:pt>
                <c:pt idx="145">
                  <c:v>13169.5</c:v>
                </c:pt>
                <c:pt idx="146">
                  <c:v>13169.5</c:v>
                </c:pt>
                <c:pt idx="147">
                  <c:v>13258</c:v>
                </c:pt>
                <c:pt idx="148">
                  <c:v>13265</c:v>
                </c:pt>
                <c:pt idx="149">
                  <c:v>13273</c:v>
                </c:pt>
                <c:pt idx="150">
                  <c:v>13284</c:v>
                </c:pt>
                <c:pt idx="151">
                  <c:v>13305</c:v>
                </c:pt>
                <c:pt idx="152">
                  <c:v>13316</c:v>
                </c:pt>
                <c:pt idx="153">
                  <c:v>13479</c:v>
                </c:pt>
                <c:pt idx="154">
                  <c:v>13526</c:v>
                </c:pt>
                <c:pt idx="155">
                  <c:v>13612</c:v>
                </c:pt>
                <c:pt idx="156">
                  <c:v>14041</c:v>
                </c:pt>
                <c:pt idx="157">
                  <c:v>14064.5</c:v>
                </c:pt>
                <c:pt idx="158">
                  <c:v>14090.5</c:v>
                </c:pt>
                <c:pt idx="159">
                  <c:v>14090.5</c:v>
                </c:pt>
                <c:pt idx="160">
                  <c:v>14093</c:v>
                </c:pt>
                <c:pt idx="161">
                  <c:v>14128</c:v>
                </c:pt>
                <c:pt idx="162">
                  <c:v>14130</c:v>
                </c:pt>
                <c:pt idx="163">
                  <c:v>14142</c:v>
                </c:pt>
                <c:pt idx="164">
                  <c:v>14212</c:v>
                </c:pt>
                <c:pt idx="165">
                  <c:v>14212.5</c:v>
                </c:pt>
                <c:pt idx="166">
                  <c:v>14231</c:v>
                </c:pt>
                <c:pt idx="167">
                  <c:v>14322</c:v>
                </c:pt>
                <c:pt idx="168">
                  <c:v>14327.5</c:v>
                </c:pt>
                <c:pt idx="169">
                  <c:v>14390</c:v>
                </c:pt>
                <c:pt idx="170">
                  <c:v>14427.5</c:v>
                </c:pt>
                <c:pt idx="171">
                  <c:v>14428</c:v>
                </c:pt>
                <c:pt idx="172">
                  <c:v>14433</c:v>
                </c:pt>
                <c:pt idx="173">
                  <c:v>14435.5</c:v>
                </c:pt>
                <c:pt idx="174">
                  <c:v>14437.5</c:v>
                </c:pt>
                <c:pt idx="175">
                  <c:v>14539</c:v>
                </c:pt>
                <c:pt idx="176">
                  <c:v>14568.5</c:v>
                </c:pt>
                <c:pt idx="177">
                  <c:v>15100</c:v>
                </c:pt>
                <c:pt idx="178">
                  <c:v>15176.5</c:v>
                </c:pt>
                <c:pt idx="179">
                  <c:v>15217</c:v>
                </c:pt>
                <c:pt idx="180">
                  <c:v>15337.5</c:v>
                </c:pt>
                <c:pt idx="181">
                  <c:v>15361</c:v>
                </c:pt>
                <c:pt idx="182">
                  <c:v>15426</c:v>
                </c:pt>
                <c:pt idx="183">
                  <c:v>16169</c:v>
                </c:pt>
                <c:pt idx="184">
                  <c:v>16223</c:v>
                </c:pt>
                <c:pt idx="185">
                  <c:v>16242.5</c:v>
                </c:pt>
                <c:pt idx="186">
                  <c:v>16253</c:v>
                </c:pt>
                <c:pt idx="187">
                  <c:v>16253.5</c:v>
                </c:pt>
                <c:pt idx="188">
                  <c:v>16254</c:v>
                </c:pt>
                <c:pt idx="189">
                  <c:v>16280</c:v>
                </c:pt>
                <c:pt idx="190">
                  <c:v>16281.5</c:v>
                </c:pt>
                <c:pt idx="191">
                  <c:v>16282</c:v>
                </c:pt>
                <c:pt idx="192">
                  <c:v>16358</c:v>
                </c:pt>
                <c:pt idx="193">
                  <c:v>16830</c:v>
                </c:pt>
                <c:pt idx="194">
                  <c:v>16865</c:v>
                </c:pt>
                <c:pt idx="195">
                  <c:v>16892.5</c:v>
                </c:pt>
                <c:pt idx="196">
                  <c:v>16942</c:v>
                </c:pt>
                <c:pt idx="197">
                  <c:v>17056</c:v>
                </c:pt>
                <c:pt idx="198">
                  <c:v>17061.5</c:v>
                </c:pt>
                <c:pt idx="199">
                  <c:v>17098.5</c:v>
                </c:pt>
                <c:pt idx="200">
                  <c:v>17099</c:v>
                </c:pt>
                <c:pt idx="201">
                  <c:v>17167</c:v>
                </c:pt>
                <c:pt idx="202">
                  <c:v>17247</c:v>
                </c:pt>
                <c:pt idx="203">
                  <c:v>17938.5</c:v>
                </c:pt>
                <c:pt idx="204">
                  <c:v>17958</c:v>
                </c:pt>
                <c:pt idx="205">
                  <c:v>18143.5</c:v>
                </c:pt>
                <c:pt idx="206">
                  <c:v>18781.5</c:v>
                </c:pt>
                <c:pt idx="207">
                  <c:v>18902.5</c:v>
                </c:pt>
                <c:pt idx="208">
                  <c:v>18909</c:v>
                </c:pt>
                <c:pt idx="209">
                  <c:v>18909.5</c:v>
                </c:pt>
                <c:pt idx="210">
                  <c:v>18994.5</c:v>
                </c:pt>
                <c:pt idx="211">
                  <c:v>19008.5</c:v>
                </c:pt>
                <c:pt idx="212">
                  <c:v>19026</c:v>
                </c:pt>
                <c:pt idx="213">
                  <c:v>19026.5</c:v>
                </c:pt>
                <c:pt idx="214">
                  <c:v>19778</c:v>
                </c:pt>
                <c:pt idx="215">
                  <c:v>19851</c:v>
                </c:pt>
                <c:pt idx="216">
                  <c:v>19882.5</c:v>
                </c:pt>
                <c:pt idx="217">
                  <c:v>19898.5</c:v>
                </c:pt>
                <c:pt idx="218">
                  <c:v>19898.5</c:v>
                </c:pt>
                <c:pt idx="219">
                  <c:v>19954</c:v>
                </c:pt>
                <c:pt idx="220">
                  <c:v>19957</c:v>
                </c:pt>
                <c:pt idx="221">
                  <c:v>19957.5</c:v>
                </c:pt>
                <c:pt idx="222">
                  <c:v>20044.5</c:v>
                </c:pt>
                <c:pt idx="223">
                  <c:v>20044.5</c:v>
                </c:pt>
                <c:pt idx="224">
                  <c:v>20078.5</c:v>
                </c:pt>
                <c:pt idx="225">
                  <c:v>20666</c:v>
                </c:pt>
                <c:pt idx="226">
                  <c:v>20673</c:v>
                </c:pt>
                <c:pt idx="227">
                  <c:v>20675.5</c:v>
                </c:pt>
                <c:pt idx="228">
                  <c:v>20738</c:v>
                </c:pt>
                <c:pt idx="229">
                  <c:v>20738</c:v>
                </c:pt>
                <c:pt idx="230">
                  <c:v>20771</c:v>
                </c:pt>
                <c:pt idx="231">
                  <c:v>20771.5</c:v>
                </c:pt>
                <c:pt idx="232">
                  <c:v>20845.5</c:v>
                </c:pt>
                <c:pt idx="233">
                  <c:v>20908</c:v>
                </c:pt>
                <c:pt idx="234">
                  <c:v>21064.5</c:v>
                </c:pt>
                <c:pt idx="235">
                  <c:v>22721.5</c:v>
                </c:pt>
                <c:pt idx="236">
                  <c:v>22748.5</c:v>
                </c:pt>
                <c:pt idx="237">
                  <c:v>22767.5</c:v>
                </c:pt>
                <c:pt idx="238">
                  <c:v>22768</c:v>
                </c:pt>
                <c:pt idx="239">
                  <c:v>22787</c:v>
                </c:pt>
                <c:pt idx="240">
                  <c:v>22869</c:v>
                </c:pt>
                <c:pt idx="241">
                  <c:v>23547.5</c:v>
                </c:pt>
                <c:pt idx="242">
                  <c:v>23548</c:v>
                </c:pt>
                <c:pt idx="243">
                  <c:v>23588</c:v>
                </c:pt>
                <c:pt idx="244">
                  <c:v>23721</c:v>
                </c:pt>
                <c:pt idx="245">
                  <c:v>23835</c:v>
                </c:pt>
                <c:pt idx="246">
                  <c:v>23868.5</c:v>
                </c:pt>
                <c:pt idx="247">
                  <c:v>24514</c:v>
                </c:pt>
                <c:pt idx="248">
                  <c:v>24514</c:v>
                </c:pt>
                <c:pt idx="249">
                  <c:v>24595</c:v>
                </c:pt>
                <c:pt idx="250">
                  <c:v>24600</c:v>
                </c:pt>
                <c:pt idx="251">
                  <c:v>24722</c:v>
                </c:pt>
                <c:pt idx="252">
                  <c:v>24779</c:v>
                </c:pt>
                <c:pt idx="253">
                  <c:v>24779</c:v>
                </c:pt>
                <c:pt idx="254">
                  <c:v>24855</c:v>
                </c:pt>
                <c:pt idx="255">
                  <c:v>25418.5</c:v>
                </c:pt>
                <c:pt idx="256">
                  <c:v>25418.5</c:v>
                </c:pt>
                <c:pt idx="257">
                  <c:v>25602</c:v>
                </c:pt>
                <c:pt idx="258">
                  <c:v>25609.5</c:v>
                </c:pt>
                <c:pt idx="259">
                  <c:v>25614.5</c:v>
                </c:pt>
                <c:pt idx="260">
                  <c:v>25615</c:v>
                </c:pt>
                <c:pt idx="261">
                  <c:v>25645</c:v>
                </c:pt>
                <c:pt idx="262">
                  <c:v>25645</c:v>
                </c:pt>
                <c:pt idx="263">
                  <c:v>25661</c:v>
                </c:pt>
                <c:pt idx="264">
                  <c:v>25661</c:v>
                </c:pt>
                <c:pt idx="265">
                  <c:v>25742</c:v>
                </c:pt>
                <c:pt idx="266">
                  <c:v>25797</c:v>
                </c:pt>
                <c:pt idx="267">
                  <c:v>25877</c:v>
                </c:pt>
                <c:pt idx="268">
                  <c:v>25877</c:v>
                </c:pt>
                <c:pt idx="269">
                  <c:v>26395</c:v>
                </c:pt>
                <c:pt idx="270">
                  <c:v>26536</c:v>
                </c:pt>
                <c:pt idx="271">
                  <c:v>26551.5</c:v>
                </c:pt>
                <c:pt idx="272">
                  <c:v>26713</c:v>
                </c:pt>
                <c:pt idx="273">
                  <c:v>27329</c:v>
                </c:pt>
                <c:pt idx="274">
                  <c:v>27540</c:v>
                </c:pt>
                <c:pt idx="275">
                  <c:v>28557.5</c:v>
                </c:pt>
              </c:numCache>
            </c:numRef>
          </c:xVal>
          <c:yVal>
            <c:numRef>
              <c:f>'A(3)'!$H$21:$H$899</c:f>
              <c:numCache>
                <c:formatCode>General</c:formatCode>
                <c:ptCount val="8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E9E-4EA0-B289-F2EB6D9A260C}"/>
            </c:ext>
          </c:extLst>
        </c:ser>
        <c:ser>
          <c:idx val="1"/>
          <c:order val="1"/>
          <c:tx>
            <c:strRef>
              <c:f>'A(3)'!$I$20:$I$20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'A(3)'!$F$21:$F$899</c:f>
              <c:numCache>
                <c:formatCode>General</c:formatCode>
                <c:ptCount val="879"/>
                <c:pt idx="0">
                  <c:v>-33203</c:v>
                </c:pt>
                <c:pt idx="1">
                  <c:v>-33203</c:v>
                </c:pt>
                <c:pt idx="2">
                  <c:v>-31674</c:v>
                </c:pt>
                <c:pt idx="3">
                  <c:v>-30651</c:v>
                </c:pt>
                <c:pt idx="4">
                  <c:v>-27797</c:v>
                </c:pt>
                <c:pt idx="5">
                  <c:v>-27763</c:v>
                </c:pt>
                <c:pt idx="6">
                  <c:v>-27030</c:v>
                </c:pt>
                <c:pt idx="7">
                  <c:v>-26902</c:v>
                </c:pt>
                <c:pt idx="8">
                  <c:v>-26829</c:v>
                </c:pt>
                <c:pt idx="9">
                  <c:v>-26816</c:v>
                </c:pt>
                <c:pt idx="10">
                  <c:v>-26808</c:v>
                </c:pt>
                <c:pt idx="11">
                  <c:v>-26792.5</c:v>
                </c:pt>
                <c:pt idx="12">
                  <c:v>-26727.5</c:v>
                </c:pt>
                <c:pt idx="13">
                  <c:v>-26691</c:v>
                </c:pt>
                <c:pt idx="14">
                  <c:v>-26689</c:v>
                </c:pt>
                <c:pt idx="15">
                  <c:v>-26683.5</c:v>
                </c:pt>
                <c:pt idx="16">
                  <c:v>-26683</c:v>
                </c:pt>
                <c:pt idx="17">
                  <c:v>-26652</c:v>
                </c:pt>
                <c:pt idx="18">
                  <c:v>-26616</c:v>
                </c:pt>
                <c:pt idx="19">
                  <c:v>-26615.5</c:v>
                </c:pt>
                <c:pt idx="20">
                  <c:v>-26597</c:v>
                </c:pt>
                <c:pt idx="21">
                  <c:v>-26587</c:v>
                </c:pt>
                <c:pt idx="22">
                  <c:v>-26511.5</c:v>
                </c:pt>
                <c:pt idx="23">
                  <c:v>-26508.5</c:v>
                </c:pt>
                <c:pt idx="24">
                  <c:v>-25908</c:v>
                </c:pt>
                <c:pt idx="25">
                  <c:v>-24948</c:v>
                </c:pt>
                <c:pt idx="26">
                  <c:v>-24896</c:v>
                </c:pt>
                <c:pt idx="27">
                  <c:v>-24654</c:v>
                </c:pt>
                <c:pt idx="28">
                  <c:v>-23910</c:v>
                </c:pt>
                <c:pt idx="29">
                  <c:v>-23673</c:v>
                </c:pt>
                <c:pt idx="30">
                  <c:v>-20811</c:v>
                </c:pt>
                <c:pt idx="31">
                  <c:v>-20187</c:v>
                </c:pt>
                <c:pt idx="32">
                  <c:v>-20187</c:v>
                </c:pt>
                <c:pt idx="33">
                  <c:v>-19809</c:v>
                </c:pt>
                <c:pt idx="34">
                  <c:v>-19809</c:v>
                </c:pt>
                <c:pt idx="35">
                  <c:v>-19120</c:v>
                </c:pt>
                <c:pt idx="36">
                  <c:v>-18956</c:v>
                </c:pt>
                <c:pt idx="37">
                  <c:v>-18883</c:v>
                </c:pt>
                <c:pt idx="38">
                  <c:v>-18742</c:v>
                </c:pt>
                <c:pt idx="39">
                  <c:v>-18116</c:v>
                </c:pt>
                <c:pt idx="40">
                  <c:v>-18116</c:v>
                </c:pt>
                <c:pt idx="41">
                  <c:v>-17959.5</c:v>
                </c:pt>
                <c:pt idx="42">
                  <c:v>-15027</c:v>
                </c:pt>
                <c:pt idx="43">
                  <c:v>-14643</c:v>
                </c:pt>
                <c:pt idx="44">
                  <c:v>-11570</c:v>
                </c:pt>
                <c:pt idx="45">
                  <c:v>-8695</c:v>
                </c:pt>
                <c:pt idx="46">
                  <c:v>-5846</c:v>
                </c:pt>
                <c:pt idx="47">
                  <c:v>-4946</c:v>
                </c:pt>
                <c:pt idx="48">
                  <c:v>-4795</c:v>
                </c:pt>
                <c:pt idx="49">
                  <c:v>-3723</c:v>
                </c:pt>
                <c:pt idx="50">
                  <c:v>-3642</c:v>
                </c:pt>
                <c:pt idx="51">
                  <c:v>-3637</c:v>
                </c:pt>
                <c:pt idx="52">
                  <c:v>-1928</c:v>
                </c:pt>
                <c:pt idx="53">
                  <c:v>-1766</c:v>
                </c:pt>
                <c:pt idx="54">
                  <c:v>-1753</c:v>
                </c:pt>
                <c:pt idx="55">
                  <c:v>-1708.5</c:v>
                </c:pt>
                <c:pt idx="56">
                  <c:v>-1683</c:v>
                </c:pt>
                <c:pt idx="57">
                  <c:v>-1233.5</c:v>
                </c:pt>
                <c:pt idx="58">
                  <c:v>-1142.5</c:v>
                </c:pt>
                <c:pt idx="59">
                  <c:v>-1108.5</c:v>
                </c:pt>
                <c:pt idx="60">
                  <c:v>-1080</c:v>
                </c:pt>
                <c:pt idx="61">
                  <c:v>-1074.5</c:v>
                </c:pt>
                <c:pt idx="62">
                  <c:v>-312.5</c:v>
                </c:pt>
                <c:pt idx="63">
                  <c:v>-304.5</c:v>
                </c:pt>
                <c:pt idx="64">
                  <c:v>-297</c:v>
                </c:pt>
                <c:pt idx="65">
                  <c:v>0</c:v>
                </c:pt>
                <c:pt idx="66">
                  <c:v>0</c:v>
                </c:pt>
                <c:pt idx="67">
                  <c:v>2.5</c:v>
                </c:pt>
                <c:pt idx="68">
                  <c:v>2.5</c:v>
                </c:pt>
                <c:pt idx="69">
                  <c:v>3</c:v>
                </c:pt>
                <c:pt idx="70">
                  <c:v>3</c:v>
                </c:pt>
                <c:pt idx="71">
                  <c:v>60</c:v>
                </c:pt>
                <c:pt idx="72">
                  <c:v>60</c:v>
                </c:pt>
                <c:pt idx="73">
                  <c:v>60.5</c:v>
                </c:pt>
                <c:pt idx="74">
                  <c:v>60.5</c:v>
                </c:pt>
                <c:pt idx="75">
                  <c:v>115</c:v>
                </c:pt>
                <c:pt idx="76">
                  <c:v>603</c:v>
                </c:pt>
                <c:pt idx="77">
                  <c:v>603</c:v>
                </c:pt>
                <c:pt idx="78">
                  <c:v>762</c:v>
                </c:pt>
                <c:pt idx="79">
                  <c:v>762</c:v>
                </c:pt>
                <c:pt idx="80">
                  <c:v>1740</c:v>
                </c:pt>
                <c:pt idx="81">
                  <c:v>1740</c:v>
                </c:pt>
                <c:pt idx="82">
                  <c:v>1769</c:v>
                </c:pt>
                <c:pt idx="83">
                  <c:v>2009</c:v>
                </c:pt>
                <c:pt idx="84">
                  <c:v>2009</c:v>
                </c:pt>
                <c:pt idx="85">
                  <c:v>2700.5</c:v>
                </c:pt>
                <c:pt idx="86">
                  <c:v>4844</c:v>
                </c:pt>
                <c:pt idx="87">
                  <c:v>4846.5</c:v>
                </c:pt>
                <c:pt idx="88">
                  <c:v>4846.5</c:v>
                </c:pt>
                <c:pt idx="89">
                  <c:v>5523</c:v>
                </c:pt>
                <c:pt idx="90">
                  <c:v>5523.5</c:v>
                </c:pt>
                <c:pt idx="91">
                  <c:v>5734</c:v>
                </c:pt>
                <c:pt idx="92">
                  <c:v>5767.5</c:v>
                </c:pt>
                <c:pt idx="93">
                  <c:v>5767.5</c:v>
                </c:pt>
                <c:pt idx="94">
                  <c:v>5770</c:v>
                </c:pt>
                <c:pt idx="95">
                  <c:v>5770</c:v>
                </c:pt>
                <c:pt idx="96">
                  <c:v>6517</c:v>
                </c:pt>
                <c:pt idx="97">
                  <c:v>6683.5</c:v>
                </c:pt>
                <c:pt idx="98">
                  <c:v>6693.5</c:v>
                </c:pt>
                <c:pt idx="99">
                  <c:v>7225</c:v>
                </c:pt>
                <c:pt idx="100">
                  <c:v>7829</c:v>
                </c:pt>
                <c:pt idx="101">
                  <c:v>8338</c:v>
                </c:pt>
                <c:pt idx="102">
                  <c:v>8338</c:v>
                </c:pt>
                <c:pt idx="103">
                  <c:v>8579</c:v>
                </c:pt>
                <c:pt idx="104">
                  <c:v>8609</c:v>
                </c:pt>
                <c:pt idx="105">
                  <c:v>8635</c:v>
                </c:pt>
                <c:pt idx="106">
                  <c:v>8635</c:v>
                </c:pt>
                <c:pt idx="107">
                  <c:v>8635</c:v>
                </c:pt>
                <c:pt idx="108">
                  <c:v>8763</c:v>
                </c:pt>
                <c:pt idx="109">
                  <c:v>9371</c:v>
                </c:pt>
                <c:pt idx="110">
                  <c:v>9702</c:v>
                </c:pt>
                <c:pt idx="111">
                  <c:v>10181</c:v>
                </c:pt>
                <c:pt idx="112">
                  <c:v>10181</c:v>
                </c:pt>
                <c:pt idx="113">
                  <c:v>10215</c:v>
                </c:pt>
                <c:pt idx="114">
                  <c:v>10294.5</c:v>
                </c:pt>
                <c:pt idx="115">
                  <c:v>10295</c:v>
                </c:pt>
                <c:pt idx="116">
                  <c:v>10303.5</c:v>
                </c:pt>
                <c:pt idx="117">
                  <c:v>10375.5</c:v>
                </c:pt>
                <c:pt idx="118">
                  <c:v>10393.5</c:v>
                </c:pt>
                <c:pt idx="119">
                  <c:v>10400.5</c:v>
                </c:pt>
                <c:pt idx="120">
                  <c:v>10401</c:v>
                </c:pt>
                <c:pt idx="121">
                  <c:v>10478.5</c:v>
                </c:pt>
                <c:pt idx="122">
                  <c:v>10479</c:v>
                </c:pt>
                <c:pt idx="123">
                  <c:v>10509</c:v>
                </c:pt>
                <c:pt idx="124">
                  <c:v>10509</c:v>
                </c:pt>
                <c:pt idx="125">
                  <c:v>11208</c:v>
                </c:pt>
                <c:pt idx="126">
                  <c:v>11221</c:v>
                </c:pt>
                <c:pt idx="127">
                  <c:v>11260</c:v>
                </c:pt>
                <c:pt idx="128">
                  <c:v>11278</c:v>
                </c:pt>
                <c:pt idx="129">
                  <c:v>11286.5</c:v>
                </c:pt>
                <c:pt idx="130">
                  <c:v>11322.5</c:v>
                </c:pt>
                <c:pt idx="131">
                  <c:v>11323</c:v>
                </c:pt>
                <c:pt idx="132">
                  <c:v>11343.5</c:v>
                </c:pt>
                <c:pt idx="133">
                  <c:v>11343.5</c:v>
                </c:pt>
                <c:pt idx="134">
                  <c:v>11344</c:v>
                </c:pt>
                <c:pt idx="135">
                  <c:v>11344</c:v>
                </c:pt>
                <c:pt idx="136">
                  <c:v>11407</c:v>
                </c:pt>
                <c:pt idx="137">
                  <c:v>11407</c:v>
                </c:pt>
                <c:pt idx="138">
                  <c:v>11427</c:v>
                </c:pt>
                <c:pt idx="139">
                  <c:v>11533</c:v>
                </c:pt>
                <c:pt idx="140">
                  <c:v>12301</c:v>
                </c:pt>
                <c:pt idx="141">
                  <c:v>12303</c:v>
                </c:pt>
                <c:pt idx="142">
                  <c:v>12303</c:v>
                </c:pt>
                <c:pt idx="143">
                  <c:v>12376</c:v>
                </c:pt>
                <c:pt idx="144">
                  <c:v>13122</c:v>
                </c:pt>
                <c:pt idx="145">
                  <c:v>13169.5</c:v>
                </c:pt>
                <c:pt idx="146">
                  <c:v>13169.5</c:v>
                </c:pt>
                <c:pt idx="147">
                  <c:v>13258</c:v>
                </c:pt>
                <c:pt idx="148">
                  <c:v>13265</c:v>
                </c:pt>
                <c:pt idx="149">
                  <c:v>13273</c:v>
                </c:pt>
                <c:pt idx="150">
                  <c:v>13284</c:v>
                </c:pt>
                <c:pt idx="151">
                  <c:v>13305</c:v>
                </c:pt>
                <c:pt idx="152">
                  <c:v>13316</c:v>
                </c:pt>
                <c:pt idx="153">
                  <c:v>13479</c:v>
                </c:pt>
                <c:pt idx="154">
                  <c:v>13526</c:v>
                </c:pt>
                <c:pt idx="155">
                  <c:v>13612</c:v>
                </c:pt>
                <c:pt idx="156">
                  <c:v>14041</c:v>
                </c:pt>
                <c:pt idx="157">
                  <c:v>14064.5</c:v>
                </c:pt>
                <c:pt idx="158">
                  <c:v>14090.5</c:v>
                </c:pt>
                <c:pt idx="159">
                  <c:v>14090.5</c:v>
                </c:pt>
                <c:pt idx="160">
                  <c:v>14093</c:v>
                </c:pt>
                <c:pt idx="161">
                  <c:v>14128</c:v>
                </c:pt>
                <c:pt idx="162">
                  <c:v>14130</c:v>
                </c:pt>
                <c:pt idx="163">
                  <c:v>14142</c:v>
                </c:pt>
                <c:pt idx="164">
                  <c:v>14212</c:v>
                </c:pt>
                <c:pt idx="165">
                  <c:v>14212.5</c:v>
                </c:pt>
                <c:pt idx="166">
                  <c:v>14231</c:v>
                </c:pt>
                <c:pt idx="167">
                  <c:v>14322</c:v>
                </c:pt>
                <c:pt idx="168">
                  <c:v>14327.5</c:v>
                </c:pt>
                <c:pt idx="169">
                  <c:v>14390</c:v>
                </c:pt>
                <c:pt idx="170">
                  <c:v>14427.5</c:v>
                </c:pt>
                <c:pt idx="171">
                  <c:v>14428</c:v>
                </c:pt>
                <c:pt idx="172">
                  <c:v>14433</c:v>
                </c:pt>
                <c:pt idx="173">
                  <c:v>14435.5</c:v>
                </c:pt>
                <c:pt idx="174">
                  <c:v>14437.5</c:v>
                </c:pt>
                <c:pt idx="175">
                  <c:v>14539</c:v>
                </c:pt>
                <c:pt idx="176">
                  <c:v>14568.5</c:v>
                </c:pt>
                <c:pt idx="177">
                  <c:v>15100</c:v>
                </c:pt>
                <c:pt idx="178">
                  <c:v>15176.5</c:v>
                </c:pt>
                <c:pt idx="179">
                  <c:v>15217</c:v>
                </c:pt>
                <c:pt idx="180">
                  <c:v>15337.5</c:v>
                </c:pt>
                <c:pt idx="181">
                  <c:v>15361</c:v>
                </c:pt>
                <c:pt idx="182">
                  <c:v>15426</c:v>
                </c:pt>
                <c:pt idx="183">
                  <c:v>16169</c:v>
                </c:pt>
                <c:pt idx="184">
                  <c:v>16223</c:v>
                </c:pt>
                <c:pt idx="185">
                  <c:v>16242.5</c:v>
                </c:pt>
                <c:pt idx="186">
                  <c:v>16253</c:v>
                </c:pt>
                <c:pt idx="187">
                  <c:v>16253.5</c:v>
                </c:pt>
                <c:pt idx="188">
                  <c:v>16254</c:v>
                </c:pt>
                <c:pt idx="189">
                  <c:v>16280</c:v>
                </c:pt>
                <c:pt idx="190">
                  <c:v>16281.5</c:v>
                </c:pt>
                <c:pt idx="191">
                  <c:v>16282</c:v>
                </c:pt>
                <c:pt idx="192">
                  <c:v>16358</c:v>
                </c:pt>
                <c:pt idx="193">
                  <c:v>16830</c:v>
                </c:pt>
                <c:pt idx="194">
                  <c:v>16865</c:v>
                </c:pt>
                <c:pt idx="195">
                  <c:v>16892.5</c:v>
                </c:pt>
                <c:pt idx="196">
                  <c:v>16942</c:v>
                </c:pt>
                <c:pt idx="197">
                  <c:v>17056</c:v>
                </c:pt>
                <c:pt idx="198">
                  <c:v>17061.5</c:v>
                </c:pt>
                <c:pt idx="199">
                  <c:v>17098.5</c:v>
                </c:pt>
                <c:pt idx="200">
                  <c:v>17099</c:v>
                </c:pt>
                <c:pt idx="201">
                  <c:v>17167</c:v>
                </c:pt>
                <c:pt idx="202">
                  <c:v>17247</c:v>
                </c:pt>
                <c:pt idx="203">
                  <c:v>17938.5</c:v>
                </c:pt>
                <c:pt idx="204">
                  <c:v>17958</c:v>
                </c:pt>
                <c:pt idx="205">
                  <c:v>18143.5</c:v>
                </c:pt>
                <c:pt idx="206">
                  <c:v>18781.5</c:v>
                </c:pt>
                <c:pt idx="207">
                  <c:v>18902.5</c:v>
                </c:pt>
                <c:pt idx="208">
                  <c:v>18909</c:v>
                </c:pt>
                <c:pt idx="209">
                  <c:v>18909.5</c:v>
                </c:pt>
                <c:pt idx="210">
                  <c:v>18994.5</c:v>
                </c:pt>
                <c:pt idx="211">
                  <c:v>19008.5</c:v>
                </c:pt>
                <c:pt idx="212">
                  <c:v>19026</c:v>
                </c:pt>
                <c:pt idx="213">
                  <c:v>19026.5</c:v>
                </c:pt>
                <c:pt idx="214">
                  <c:v>19778</c:v>
                </c:pt>
                <c:pt idx="215">
                  <c:v>19851</c:v>
                </c:pt>
                <c:pt idx="216">
                  <c:v>19882.5</c:v>
                </c:pt>
                <c:pt idx="217">
                  <c:v>19898.5</c:v>
                </c:pt>
                <c:pt idx="218">
                  <c:v>19898.5</c:v>
                </c:pt>
                <c:pt idx="219">
                  <c:v>19954</c:v>
                </c:pt>
                <c:pt idx="220">
                  <c:v>19957</c:v>
                </c:pt>
                <c:pt idx="221">
                  <c:v>19957.5</c:v>
                </c:pt>
                <c:pt idx="222">
                  <c:v>20044.5</c:v>
                </c:pt>
                <c:pt idx="223">
                  <c:v>20044.5</c:v>
                </c:pt>
                <c:pt idx="224">
                  <c:v>20078.5</c:v>
                </c:pt>
                <c:pt idx="225">
                  <c:v>20666</c:v>
                </c:pt>
                <c:pt idx="226">
                  <c:v>20673</c:v>
                </c:pt>
                <c:pt idx="227">
                  <c:v>20675.5</c:v>
                </c:pt>
                <c:pt idx="228">
                  <c:v>20738</c:v>
                </c:pt>
                <c:pt idx="229">
                  <c:v>20738</c:v>
                </c:pt>
                <c:pt idx="230">
                  <c:v>20771</c:v>
                </c:pt>
                <c:pt idx="231">
                  <c:v>20771.5</c:v>
                </c:pt>
                <c:pt idx="232">
                  <c:v>20845.5</c:v>
                </c:pt>
                <c:pt idx="233">
                  <c:v>20908</c:v>
                </c:pt>
                <c:pt idx="234">
                  <c:v>21064.5</c:v>
                </c:pt>
                <c:pt idx="235">
                  <c:v>22721.5</c:v>
                </c:pt>
                <c:pt idx="236">
                  <c:v>22748.5</c:v>
                </c:pt>
                <c:pt idx="237">
                  <c:v>22767.5</c:v>
                </c:pt>
                <c:pt idx="238">
                  <c:v>22768</c:v>
                </c:pt>
                <c:pt idx="239">
                  <c:v>22787</c:v>
                </c:pt>
                <c:pt idx="240">
                  <c:v>22869</c:v>
                </c:pt>
                <c:pt idx="241">
                  <c:v>23547.5</c:v>
                </c:pt>
                <c:pt idx="242">
                  <c:v>23548</c:v>
                </c:pt>
                <c:pt idx="243">
                  <c:v>23588</c:v>
                </c:pt>
                <c:pt idx="244">
                  <c:v>23721</c:v>
                </c:pt>
                <c:pt idx="245">
                  <c:v>23835</c:v>
                </c:pt>
                <c:pt idx="246">
                  <c:v>23868.5</c:v>
                </c:pt>
                <c:pt idx="247">
                  <c:v>24514</c:v>
                </c:pt>
                <c:pt idx="248">
                  <c:v>24514</c:v>
                </c:pt>
                <c:pt idx="249">
                  <c:v>24595</c:v>
                </c:pt>
                <c:pt idx="250">
                  <c:v>24600</c:v>
                </c:pt>
                <c:pt idx="251">
                  <c:v>24722</c:v>
                </c:pt>
                <c:pt idx="252">
                  <c:v>24779</c:v>
                </c:pt>
                <c:pt idx="253">
                  <c:v>24779</c:v>
                </c:pt>
                <c:pt idx="254">
                  <c:v>24855</c:v>
                </c:pt>
                <c:pt idx="255">
                  <c:v>25418.5</c:v>
                </c:pt>
                <c:pt idx="256">
                  <c:v>25418.5</c:v>
                </c:pt>
                <c:pt idx="257">
                  <c:v>25602</c:v>
                </c:pt>
                <c:pt idx="258">
                  <c:v>25609.5</c:v>
                </c:pt>
                <c:pt idx="259">
                  <c:v>25614.5</c:v>
                </c:pt>
                <c:pt idx="260">
                  <c:v>25615</c:v>
                </c:pt>
                <c:pt idx="261">
                  <c:v>25645</c:v>
                </c:pt>
                <c:pt idx="262">
                  <c:v>25645</c:v>
                </c:pt>
                <c:pt idx="263">
                  <c:v>25661</c:v>
                </c:pt>
                <c:pt idx="264">
                  <c:v>25661</c:v>
                </c:pt>
                <c:pt idx="265">
                  <c:v>25742</c:v>
                </c:pt>
                <c:pt idx="266">
                  <c:v>25797</c:v>
                </c:pt>
                <c:pt idx="267">
                  <c:v>25877</c:v>
                </c:pt>
                <c:pt idx="268">
                  <c:v>25877</c:v>
                </c:pt>
                <c:pt idx="269">
                  <c:v>26395</c:v>
                </c:pt>
                <c:pt idx="270">
                  <c:v>26536</c:v>
                </c:pt>
                <c:pt idx="271">
                  <c:v>26551.5</c:v>
                </c:pt>
                <c:pt idx="272">
                  <c:v>26713</c:v>
                </c:pt>
                <c:pt idx="273">
                  <c:v>27329</c:v>
                </c:pt>
                <c:pt idx="274">
                  <c:v>27540</c:v>
                </c:pt>
                <c:pt idx="275">
                  <c:v>28557.5</c:v>
                </c:pt>
              </c:numCache>
            </c:numRef>
          </c:xVal>
          <c:yVal>
            <c:numRef>
              <c:f>'A(3)'!$I$21:$I$899</c:f>
              <c:numCache>
                <c:formatCode>General</c:formatCode>
                <c:ptCount val="879"/>
                <c:pt idx="62">
                  <c:v>7.7156249972176738E-3</c:v>
                </c:pt>
                <c:pt idx="87">
                  <c:v>7.3584749989095144E-3</c:v>
                </c:pt>
                <c:pt idx="88">
                  <c:v>4.5358474992099218E-2</c:v>
                </c:pt>
                <c:pt idx="98">
                  <c:v>2.4912524997489527E-2</c:v>
                </c:pt>
                <c:pt idx="101">
                  <c:v>3.7508699999307282E-2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E9E-4EA0-B289-F2EB6D9A260C}"/>
            </c:ext>
          </c:extLst>
        </c:ser>
        <c:ser>
          <c:idx val="2"/>
          <c:order val="2"/>
          <c:tx>
            <c:strRef>
              <c:f>'A(3)'!$J$20:$J$20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'A(3)'!$F$21:$F$899</c:f>
              <c:numCache>
                <c:formatCode>General</c:formatCode>
                <c:ptCount val="879"/>
                <c:pt idx="0">
                  <c:v>-33203</c:v>
                </c:pt>
                <c:pt idx="1">
                  <c:v>-33203</c:v>
                </c:pt>
                <c:pt idx="2">
                  <c:v>-31674</c:v>
                </c:pt>
                <c:pt idx="3">
                  <c:v>-30651</c:v>
                </c:pt>
                <c:pt idx="4">
                  <c:v>-27797</c:v>
                </c:pt>
                <c:pt idx="5">
                  <c:v>-27763</c:v>
                </c:pt>
                <c:pt idx="6">
                  <c:v>-27030</c:v>
                </c:pt>
                <c:pt idx="7">
                  <c:v>-26902</c:v>
                </c:pt>
                <c:pt idx="8">
                  <c:v>-26829</c:v>
                </c:pt>
                <c:pt idx="9">
                  <c:v>-26816</c:v>
                </c:pt>
                <c:pt idx="10">
                  <c:v>-26808</c:v>
                </c:pt>
                <c:pt idx="11">
                  <c:v>-26792.5</c:v>
                </c:pt>
                <c:pt idx="12">
                  <c:v>-26727.5</c:v>
                </c:pt>
                <c:pt idx="13">
                  <c:v>-26691</c:v>
                </c:pt>
                <c:pt idx="14">
                  <c:v>-26689</c:v>
                </c:pt>
                <c:pt idx="15">
                  <c:v>-26683.5</c:v>
                </c:pt>
                <c:pt idx="16">
                  <c:v>-26683</c:v>
                </c:pt>
                <c:pt idx="17">
                  <c:v>-26652</c:v>
                </c:pt>
                <c:pt idx="18">
                  <c:v>-26616</c:v>
                </c:pt>
                <c:pt idx="19">
                  <c:v>-26615.5</c:v>
                </c:pt>
                <c:pt idx="20">
                  <c:v>-26597</c:v>
                </c:pt>
                <c:pt idx="21">
                  <c:v>-26587</c:v>
                </c:pt>
                <c:pt idx="22">
                  <c:v>-26511.5</c:v>
                </c:pt>
                <c:pt idx="23">
                  <c:v>-26508.5</c:v>
                </c:pt>
                <c:pt idx="24">
                  <c:v>-25908</c:v>
                </c:pt>
                <c:pt idx="25">
                  <c:v>-24948</c:v>
                </c:pt>
                <c:pt idx="26">
                  <c:v>-24896</c:v>
                </c:pt>
                <c:pt idx="27">
                  <c:v>-24654</c:v>
                </c:pt>
                <c:pt idx="28">
                  <c:v>-23910</c:v>
                </c:pt>
                <c:pt idx="29">
                  <c:v>-23673</c:v>
                </c:pt>
                <c:pt idx="30">
                  <c:v>-20811</c:v>
                </c:pt>
                <c:pt idx="31">
                  <c:v>-20187</c:v>
                </c:pt>
                <c:pt idx="32">
                  <c:v>-20187</c:v>
                </c:pt>
                <c:pt idx="33">
                  <c:v>-19809</c:v>
                </c:pt>
                <c:pt idx="34">
                  <c:v>-19809</c:v>
                </c:pt>
                <c:pt idx="35">
                  <c:v>-19120</c:v>
                </c:pt>
                <c:pt idx="36">
                  <c:v>-18956</c:v>
                </c:pt>
                <c:pt idx="37">
                  <c:v>-18883</c:v>
                </c:pt>
                <c:pt idx="38">
                  <c:v>-18742</c:v>
                </c:pt>
                <c:pt idx="39">
                  <c:v>-18116</c:v>
                </c:pt>
                <c:pt idx="40">
                  <c:v>-18116</c:v>
                </c:pt>
                <c:pt idx="41">
                  <c:v>-17959.5</c:v>
                </c:pt>
                <c:pt idx="42">
                  <c:v>-15027</c:v>
                </c:pt>
                <c:pt idx="43">
                  <c:v>-14643</c:v>
                </c:pt>
                <c:pt idx="44">
                  <c:v>-11570</c:v>
                </c:pt>
                <c:pt idx="45">
                  <c:v>-8695</c:v>
                </c:pt>
                <c:pt idx="46">
                  <c:v>-5846</c:v>
                </c:pt>
                <c:pt idx="47">
                  <c:v>-4946</c:v>
                </c:pt>
                <c:pt idx="48">
                  <c:v>-4795</c:v>
                </c:pt>
                <c:pt idx="49">
                  <c:v>-3723</c:v>
                </c:pt>
                <c:pt idx="50">
                  <c:v>-3642</c:v>
                </c:pt>
                <c:pt idx="51">
                  <c:v>-3637</c:v>
                </c:pt>
                <c:pt idx="52">
                  <c:v>-1928</c:v>
                </c:pt>
                <c:pt idx="53">
                  <c:v>-1766</c:v>
                </c:pt>
                <c:pt idx="54">
                  <c:v>-1753</c:v>
                </c:pt>
                <c:pt idx="55">
                  <c:v>-1708.5</c:v>
                </c:pt>
                <c:pt idx="56">
                  <c:v>-1683</c:v>
                </c:pt>
                <c:pt idx="57">
                  <c:v>-1233.5</c:v>
                </c:pt>
                <c:pt idx="58">
                  <c:v>-1142.5</c:v>
                </c:pt>
                <c:pt idx="59">
                  <c:v>-1108.5</c:v>
                </c:pt>
                <c:pt idx="60">
                  <c:v>-1080</c:v>
                </c:pt>
                <c:pt idx="61">
                  <c:v>-1074.5</c:v>
                </c:pt>
                <c:pt idx="62">
                  <c:v>-312.5</c:v>
                </c:pt>
                <c:pt idx="63">
                  <c:v>-304.5</c:v>
                </c:pt>
                <c:pt idx="64">
                  <c:v>-297</c:v>
                </c:pt>
                <c:pt idx="65">
                  <c:v>0</c:v>
                </c:pt>
                <c:pt idx="66">
                  <c:v>0</c:v>
                </c:pt>
                <c:pt idx="67">
                  <c:v>2.5</c:v>
                </c:pt>
                <c:pt idx="68">
                  <c:v>2.5</c:v>
                </c:pt>
                <c:pt idx="69">
                  <c:v>3</c:v>
                </c:pt>
                <c:pt idx="70">
                  <c:v>3</c:v>
                </c:pt>
                <c:pt idx="71">
                  <c:v>60</c:v>
                </c:pt>
                <c:pt idx="72">
                  <c:v>60</c:v>
                </c:pt>
                <c:pt idx="73">
                  <c:v>60.5</c:v>
                </c:pt>
                <c:pt idx="74">
                  <c:v>60.5</c:v>
                </c:pt>
                <c:pt idx="75">
                  <c:v>115</c:v>
                </c:pt>
                <c:pt idx="76">
                  <c:v>603</c:v>
                </c:pt>
                <c:pt idx="77">
                  <c:v>603</c:v>
                </c:pt>
                <c:pt idx="78">
                  <c:v>762</c:v>
                </c:pt>
                <c:pt idx="79">
                  <c:v>762</c:v>
                </c:pt>
                <c:pt idx="80">
                  <c:v>1740</c:v>
                </c:pt>
                <c:pt idx="81">
                  <c:v>1740</c:v>
                </c:pt>
                <c:pt idx="82">
                  <c:v>1769</c:v>
                </c:pt>
                <c:pt idx="83">
                  <c:v>2009</c:v>
                </c:pt>
                <c:pt idx="84">
                  <c:v>2009</c:v>
                </c:pt>
                <c:pt idx="85">
                  <c:v>2700.5</c:v>
                </c:pt>
                <c:pt idx="86">
                  <c:v>4844</c:v>
                </c:pt>
                <c:pt idx="87">
                  <c:v>4846.5</c:v>
                </c:pt>
                <c:pt idx="88">
                  <c:v>4846.5</c:v>
                </c:pt>
                <c:pt idx="89">
                  <c:v>5523</c:v>
                </c:pt>
                <c:pt idx="90">
                  <c:v>5523.5</c:v>
                </c:pt>
                <c:pt idx="91">
                  <c:v>5734</c:v>
                </c:pt>
                <c:pt idx="92">
                  <c:v>5767.5</c:v>
                </c:pt>
                <c:pt idx="93">
                  <c:v>5767.5</c:v>
                </c:pt>
                <c:pt idx="94">
                  <c:v>5770</c:v>
                </c:pt>
                <c:pt idx="95">
                  <c:v>5770</c:v>
                </c:pt>
                <c:pt idx="96">
                  <c:v>6517</c:v>
                </c:pt>
                <c:pt idx="97">
                  <c:v>6683.5</c:v>
                </c:pt>
                <c:pt idx="98">
                  <c:v>6693.5</c:v>
                </c:pt>
                <c:pt idx="99">
                  <c:v>7225</c:v>
                </c:pt>
                <c:pt idx="100">
                  <c:v>7829</c:v>
                </c:pt>
                <c:pt idx="101">
                  <c:v>8338</c:v>
                </c:pt>
                <c:pt idx="102">
                  <c:v>8338</c:v>
                </c:pt>
                <c:pt idx="103">
                  <c:v>8579</c:v>
                </c:pt>
                <c:pt idx="104">
                  <c:v>8609</c:v>
                </c:pt>
                <c:pt idx="105">
                  <c:v>8635</c:v>
                </c:pt>
                <c:pt idx="106">
                  <c:v>8635</c:v>
                </c:pt>
                <c:pt idx="107">
                  <c:v>8635</c:v>
                </c:pt>
                <c:pt idx="108">
                  <c:v>8763</c:v>
                </c:pt>
                <c:pt idx="109">
                  <c:v>9371</c:v>
                </c:pt>
                <c:pt idx="110">
                  <c:v>9702</c:v>
                </c:pt>
                <c:pt idx="111">
                  <c:v>10181</c:v>
                </c:pt>
                <c:pt idx="112">
                  <c:v>10181</c:v>
                </c:pt>
                <c:pt idx="113">
                  <c:v>10215</c:v>
                </c:pt>
                <c:pt idx="114">
                  <c:v>10294.5</c:v>
                </c:pt>
                <c:pt idx="115">
                  <c:v>10295</c:v>
                </c:pt>
                <c:pt idx="116">
                  <c:v>10303.5</c:v>
                </c:pt>
                <c:pt idx="117">
                  <c:v>10375.5</c:v>
                </c:pt>
                <c:pt idx="118">
                  <c:v>10393.5</c:v>
                </c:pt>
                <c:pt idx="119">
                  <c:v>10400.5</c:v>
                </c:pt>
                <c:pt idx="120">
                  <c:v>10401</c:v>
                </c:pt>
                <c:pt idx="121">
                  <c:v>10478.5</c:v>
                </c:pt>
                <c:pt idx="122">
                  <c:v>10479</c:v>
                </c:pt>
                <c:pt idx="123">
                  <c:v>10509</c:v>
                </c:pt>
                <c:pt idx="124">
                  <c:v>10509</c:v>
                </c:pt>
                <c:pt idx="125">
                  <c:v>11208</c:v>
                </c:pt>
                <c:pt idx="126">
                  <c:v>11221</c:v>
                </c:pt>
                <c:pt idx="127">
                  <c:v>11260</c:v>
                </c:pt>
                <c:pt idx="128">
                  <c:v>11278</c:v>
                </c:pt>
                <c:pt idx="129">
                  <c:v>11286.5</c:v>
                </c:pt>
                <c:pt idx="130">
                  <c:v>11322.5</c:v>
                </c:pt>
                <c:pt idx="131">
                  <c:v>11323</c:v>
                </c:pt>
                <c:pt idx="132">
                  <c:v>11343.5</c:v>
                </c:pt>
                <c:pt idx="133">
                  <c:v>11343.5</c:v>
                </c:pt>
                <c:pt idx="134">
                  <c:v>11344</c:v>
                </c:pt>
                <c:pt idx="135">
                  <c:v>11344</c:v>
                </c:pt>
                <c:pt idx="136">
                  <c:v>11407</c:v>
                </c:pt>
                <c:pt idx="137">
                  <c:v>11407</c:v>
                </c:pt>
                <c:pt idx="138">
                  <c:v>11427</c:v>
                </c:pt>
                <c:pt idx="139">
                  <c:v>11533</c:v>
                </c:pt>
                <c:pt idx="140">
                  <c:v>12301</c:v>
                </c:pt>
                <c:pt idx="141">
                  <c:v>12303</c:v>
                </c:pt>
                <c:pt idx="142">
                  <c:v>12303</c:v>
                </c:pt>
                <c:pt idx="143">
                  <c:v>12376</c:v>
                </c:pt>
                <c:pt idx="144">
                  <c:v>13122</c:v>
                </c:pt>
                <c:pt idx="145">
                  <c:v>13169.5</c:v>
                </c:pt>
                <c:pt idx="146">
                  <c:v>13169.5</c:v>
                </c:pt>
                <c:pt idx="147">
                  <c:v>13258</c:v>
                </c:pt>
                <c:pt idx="148">
                  <c:v>13265</c:v>
                </c:pt>
                <c:pt idx="149">
                  <c:v>13273</c:v>
                </c:pt>
                <c:pt idx="150">
                  <c:v>13284</c:v>
                </c:pt>
                <c:pt idx="151">
                  <c:v>13305</c:v>
                </c:pt>
                <c:pt idx="152">
                  <c:v>13316</c:v>
                </c:pt>
                <c:pt idx="153">
                  <c:v>13479</c:v>
                </c:pt>
                <c:pt idx="154">
                  <c:v>13526</c:v>
                </c:pt>
                <c:pt idx="155">
                  <c:v>13612</c:v>
                </c:pt>
                <c:pt idx="156">
                  <c:v>14041</c:v>
                </c:pt>
                <c:pt idx="157">
                  <c:v>14064.5</c:v>
                </c:pt>
                <c:pt idx="158">
                  <c:v>14090.5</c:v>
                </c:pt>
                <c:pt idx="159">
                  <c:v>14090.5</c:v>
                </c:pt>
                <c:pt idx="160">
                  <c:v>14093</c:v>
                </c:pt>
                <c:pt idx="161">
                  <c:v>14128</c:v>
                </c:pt>
                <c:pt idx="162">
                  <c:v>14130</c:v>
                </c:pt>
                <c:pt idx="163">
                  <c:v>14142</c:v>
                </c:pt>
                <c:pt idx="164">
                  <c:v>14212</c:v>
                </c:pt>
                <c:pt idx="165">
                  <c:v>14212.5</c:v>
                </c:pt>
                <c:pt idx="166">
                  <c:v>14231</c:v>
                </c:pt>
                <c:pt idx="167">
                  <c:v>14322</c:v>
                </c:pt>
                <c:pt idx="168">
                  <c:v>14327.5</c:v>
                </c:pt>
                <c:pt idx="169">
                  <c:v>14390</c:v>
                </c:pt>
                <c:pt idx="170">
                  <c:v>14427.5</c:v>
                </c:pt>
                <c:pt idx="171">
                  <c:v>14428</c:v>
                </c:pt>
                <c:pt idx="172">
                  <c:v>14433</c:v>
                </c:pt>
                <c:pt idx="173">
                  <c:v>14435.5</c:v>
                </c:pt>
                <c:pt idx="174">
                  <c:v>14437.5</c:v>
                </c:pt>
                <c:pt idx="175">
                  <c:v>14539</c:v>
                </c:pt>
                <c:pt idx="176">
                  <c:v>14568.5</c:v>
                </c:pt>
                <c:pt idx="177">
                  <c:v>15100</c:v>
                </c:pt>
                <c:pt idx="178">
                  <c:v>15176.5</c:v>
                </c:pt>
                <c:pt idx="179">
                  <c:v>15217</c:v>
                </c:pt>
                <c:pt idx="180">
                  <c:v>15337.5</c:v>
                </c:pt>
                <c:pt idx="181">
                  <c:v>15361</c:v>
                </c:pt>
                <c:pt idx="182">
                  <c:v>15426</c:v>
                </c:pt>
                <c:pt idx="183">
                  <c:v>16169</c:v>
                </c:pt>
                <c:pt idx="184">
                  <c:v>16223</c:v>
                </c:pt>
                <c:pt idx="185">
                  <c:v>16242.5</c:v>
                </c:pt>
                <c:pt idx="186">
                  <c:v>16253</c:v>
                </c:pt>
                <c:pt idx="187">
                  <c:v>16253.5</c:v>
                </c:pt>
                <c:pt idx="188">
                  <c:v>16254</c:v>
                </c:pt>
                <c:pt idx="189">
                  <c:v>16280</c:v>
                </c:pt>
                <c:pt idx="190">
                  <c:v>16281.5</c:v>
                </c:pt>
                <c:pt idx="191">
                  <c:v>16282</c:v>
                </c:pt>
                <c:pt idx="192">
                  <c:v>16358</c:v>
                </c:pt>
                <c:pt idx="193">
                  <c:v>16830</c:v>
                </c:pt>
                <c:pt idx="194">
                  <c:v>16865</c:v>
                </c:pt>
                <c:pt idx="195">
                  <c:v>16892.5</c:v>
                </c:pt>
                <c:pt idx="196">
                  <c:v>16942</c:v>
                </c:pt>
                <c:pt idx="197">
                  <c:v>17056</c:v>
                </c:pt>
                <c:pt idx="198">
                  <c:v>17061.5</c:v>
                </c:pt>
                <c:pt idx="199">
                  <c:v>17098.5</c:v>
                </c:pt>
                <c:pt idx="200">
                  <c:v>17099</c:v>
                </c:pt>
                <c:pt idx="201">
                  <c:v>17167</c:v>
                </c:pt>
                <c:pt idx="202">
                  <c:v>17247</c:v>
                </c:pt>
                <c:pt idx="203">
                  <c:v>17938.5</c:v>
                </c:pt>
                <c:pt idx="204">
                  <c:v>17958</c:v>
                </c:pt>
                <c:pt idx="205">
                  <c:v>18143.5</c:v>
                </c:pt>
                <c:pt idx="206">
                  <c:v>18781.5</c:v>
                </c:pt>
                <c:pt idx="207">
                  <c:v>18902.5</c:v>
                </c:pt>
                <c:pt idx="208">
                  <c:v>18909</c:v>
                </c:pt>
                <c:pt idx="209">
                  <c:v>18909.5</c:v>
                </c:pt>
                <c:pt idx="210">
                  <c:v>18994.5</c:v>
                </c:pt>
                <c:pt idx="211">
                  <c:v>19008.5</c:v>
                </c:pt>
                <c:pt idx="212">
                  <c:v>19026</c:v>
                </c:pt>
                <c:pt idx="213">
                  <c:v>19026.5</c:v>
                </c:pt>
                <c:pt idx="214">
                  <c:v>19778</c:v>
                </c:pt>
                <c:pt idx="215">
                  <c:v>19851</c:v>
                </c:pt>
                <c:pt idx="216">
                  <c:v>19882.5</c:v>
                </c:pt>
                <c:pt idx="217">
                  <c:v>19898.5</c:v>
                </c:pt>
                <c:pt idx="218">
                  <c:v>19898.5</c:v>
                </c:pt>
                <c:pt idx="219">
                  <c:v>19954</c:v>
                </c:pt>
                <c:pt idx="220">
                  <c:v>19957</c:v>
                </c:pt>
                <c:pt idx="221">
                  <c:v>19957.5</c:v>
                </c:pt>
                <c:pt idx="222">
                  <c:v>20044.5</c:v>
                </c:pt>
                <c:pt idx="223">
                  <c:v>20044.5</c:v>
                </c:pt>
                <c:pt idx="224">
                  <c:v>20078.5</c:v>
                </c:pt>
                <c:pt idx="225">
                  <c:v>20666</c:v>
                </c:pt>
                <c:pt idx="226">
                  <c:v>20673</c:v>
                </c:pt>
                <c:pt idx="227">
                  <c:v>20675.5</c:v>
                </c:pt>
                <c:pt idx="228">
                  <c:v>20738</c:v>
                </c:pt>
                <c:pt idx="229">
                  <c:v>20738</c:v>
                </c:pt>
                <c:pt idx="230">
                  <c:v>20771</c:v>
                </c:pt>
                <c:pt idx="231">
                  <c:v>20771.5</c:v>
                </c:pt>
                <c:pt idx="232">
                  <c:v>20845.5</c:v>
                </c:pt>
                <c:pt idx="233">
                  <c:v>20908</c:v>
                </c:pt>
                <c:pt idx="234">
                  <c:v>21064.5</c:v>
                </c:pt>
                <c:pt idx="235">
                  <c:v>22721.5</c:v>
                </c:pt>
                <c:pt idx="236">
                  <c:v>22748.5</c:v>
                </c:pt>
                <c:pt idx="237">
                  <c:v>22767.5</c:v>
                </c:pt>
                <c:pt idx="238">
                  <c:v>22768</c:v>
                </c:pt>
                <c:pt idx="239">
                  <c:v>22787</c:v>
                </c:pt>
                <c:pt idx="240">
                  <c:v>22869</c:v>
                </c:pt>
                <c:pt idx="241">
                  <c:v>23547.5</c:v>
                </c:pt>
                <c:pt idx="242">
                  <c:v>23548</c:v>
                </c:pt>
                <c:pt idx="243">
                  <c:v>23588</c:v>
                </c:pt>
                <c:pt idx="244">
                  <c:v>23721</c:v>
                </c:pt>
                <c:pt idx="245">
                  <c:v>23835</c:v>
                </c:pt>
                <c:pt idx="246">
                  <c:v>23868.5</c:v>
                </c:pt>
                <c:pt idx="247">
                  <c:v>24514</c:v>
                </c:pt>
                <c:pt idx="248">
                  <c:v>24514</c:v>
                </c:pt>
                <c:pt idx="249">
                  <c:v>24595</c:v>
                </c:pt>
                <c:pt idx="250">
                  <c:v>24600</c:v>
                </c:pt>
                <c:pt idx="251">
                  <c:v>24722</c:v>
                </c:pt>
                <c:pt idx="252">
                  <c:v>24779</c:v>
                </c:pt>
                <c:pt idx="253">
                  <c:v>24779</c:v>
                </c:pt>
                <c:pt idx="254">
                  <c:v>24855</c:v>
                </c:pt>
                <c:pt idx="255">
                  <c:v>25418.5</c:v>
                </c:pt>
                <c:pt idx="256">
                  <c:v>25418.5</c:v>
                </c:pt>
                <c:pt idx="257">
                  <c:v>25602</c:v>
                </c:pt>
                <c:pt idx="258">
                  <c:v>25609.5</c:v>
                </c:pt>
                <c:pt idx="259">
                  <c:v>25614.5</c:v>
                </c:pt>
                <c:pt idx="260">
                  <c:v>25615</c:v>
                </c:pt>
                <c:pt idx="261">
                  <c:v>25645</c:v>
                </c:pt>
                <c:pt idx="262">
                  <c:v>25645</c:v>
                </c:pt>
                <c:pt idx="263">
                  <c:v>25661</c:v>
                </c:pt>
                <c:pt idx="264">
                  <c:v>25661</c:v>
                </c:pt>
                <c:pt idx="265">
                  <c:v>25742</c:v>
                </c:pt>
                <c:pt idx="266">
                  <c:v>25797</c:v>
                </c:pt>
                <c:pt idx="267">
                  <c:v>25877</c:v>
                </c:pt>
                <c:pt idx="268">
                  <c:v>25877</c:v>
                </c:pt>
                <c:pt idx="269">
                  <c:v>26395</c:v>
                </c:pt>
                <c:pt idx="270">
                  <c:v>26536</c:v>
                </c:pt>
                <c:pt idx="271">
                  <c:v>26551.5</c:v>
                </c:pt>
                <c:pt idx="272">
                  <c:v>26713</c:v>
                </c:pt>
                <c:pt idx="273">
                  <c:v>27329</c:v>
                </c:pt>
                <c:pt idx="274">
                  <c:v>27540</c:v>
                </c:pt>
                <c:pt idx="275">
                  <c:v>28557.5</c:v>
                </c:pt>
              </c:numCache>
            </c:numRef>
          </c:xVal>
          <c:yVal>
            <c:numRef>
              <c:f>'A(3)'!$J$21:$J$899</c:f>
              <c:numCache>
                <c:formatCode>General</c:formatCode>
                <c:ptCount val="879"/>
                <c:pt idx="0">
                  <c:v>-5.5345000146189705E-4</c:v>
                </c:pt>
                <c:pt idx="1">
                  <c:v>5.4465499924845062E-3</c:v>
                </c:pt>
                <c:pt idx="2">
                  <c:v>5.5214899992279243E-2</c:v>
                </c:pt>
                <c:pt idx="3">
                  <c:v>2.6261350001732353E-2</c:v>
                </c:pt>
                <c:pt idx="4">
                  <c:v>1.6803449994768016E-2</c:v>
                </c:pt>
                <c:pt idx="5">
                  <c:v>1.0302549992047716E-2</c:v>
                </c:pt>
                <c:pt idx="6">
                  <c:v>1.6915499996684957E-2</c:v>
                </c:pt>
                <c:pt idx="7">
                  <c:v>9.3826999946031719E-3</c:v>
                </c:pt>
                <c:pt idx="8">
                  <c:v>1.0836649991688319E-2</c:v>
                </c:pt>
                <c:pt idx="9">
                  <c:v>4.8215999995591119E-3</c:v>
                </c:pt>
                <c:pt idx="10">
                  <c:v>6.3508000021101907E-3</c:v>
                </c:pt>
                <c:pt idx="11">
                  <c:v>1.5063624996400904E-2</c:v>
                </c:pt>
                <c:pt idx="12">
                  <c:v>3.9883749996079132E-3</c:v>
                </c:pt>
                <c:pt idx="13">
                  <c:v>-1.2784650010871701E-2</c:v>
                </c:pt>
                <c:pt idx="14">
                  <c:v>3.3597649999137502E-2</c:v>
                </c:pt>
                <c:pt idx="15">
                  <c:v>3.9897499664220959E-4</c:v>
                </c:pt>
                <c:pt idx="16">
                  <c:v>-1.3255450001452118E-2</c:v>
                </c:pt>
                <c:pt idx="17">
                  <c:v>-8.2980000297538936E-4</c:v>
                </c:pt>
                <c:pt idx="18">
                  <c:v>1.0051599994767457E-2</c:v>
                </c:pt>
                <c:pt idx="19">
                  <c:v>3.9717499021207914E-4</c:v>
                </c:pt>
                <c:pt idx="20">
                  <c:v>-1.3816550002957229E-2</c:v>
                </c:pt>
                <c:pt idx="21">
                  <c:v>4.0949499962152913E-3</c:v>
                </c:pt>
                <c:pt idx="22">
                  <c:v>8.2767749991035089E-3</c:v>
                </c:pt>
                <c:pt idx="23">
                  <c:v>-2.7649775001918897E-2</c:v>
                </c:pt>
                <c:pt idx="24">
                  <c:v>-8.6142000072868541E-3</c:v>
                </c:pt>
                <c:pt idx="25">
                  <c:v>-1.9110200002614874E-2</c:v>
                </c:pt>
                <c:pt idx="26">
                  <c:v>2.2829599998658523E-2</c:v>
                </c:pt>
                <c:pt idx="27">
                  <c:v>1.4087899995502084E-2</c:v>
                </c:pt>
                <c:pt idx="28">
                  <c:v>-1.9696499999554362E-2</c:v>
                </c:pt>
                <c:pt idx="29">
                  <c:v>-2.2893950001162011E-2</c:v>
                </c:pt>
                <c:pt idx="30">
                  <c:v>-3.8822650007205084E-2</c:v>
                </c:pt>
                <c:pt idx="31">
                  <c:v>-2.6545050008280668E-2</c:v>
                </c:pt>
                <c:pt idx="32">
                  <c:v>-1.5545050009677652E-2</c:v>
                </c:pt>
                <c:pt idx="33">
                  <c:v>-2.4290350003866479E-2</c:v>
                </c:pt>
                <c:pt idx="34">
                  <c:v>-1.4290350009105168E-2</c:v>
                </c:pt>
                <c:pt idx="35">
                  <c:v>-3.9088000004994683E-2</c:v>
                </c:pt>
                <c:pt idx="36">
                  <c:v>-5.1739400005317293E-2</c:v>
                </c:pt>
                <c:pt idx="37">
                  <c:v>-4.7285450003982987E-2</c:v>
                </c:pt>
                <c:pt idx="38">
                  <c:v>-7.2833300007914659E-2</c:v>
                </c:pt>
                <c:pt idx="39">
                  <c:v>-3.5173400006897282E-2</c:v>
                </c:pt>
                <c:pt idx="40">
                  <c:v>-3.5173400006897282E-2</c:v>
                </c:pt>
                <c:pt idx="41">
                  <c:v>-3.5008425009436905E-2</c:v>
                </c:pt>
                <c:pt idx="42">
                  <c:v>-4.821105000883108E-2</c:v>
                </c:pt>
                <c:pt idx="43">
                  <c:v>-2.0809450004890095E-2</c:v>
                </c:pt>
                <c:pt idx="44">
                  <c:v>-2.3905500005639624E-2</c:v>
                </c:pt>
                <c:pt idx="45">
                  <c:v>-3.1849250000959728E-2</c:v>
                </c:pt>
                <c:pt idx="46">
                  <c:v>-2.4762900007772259E-2</c:v>
                </c:pt>
                <c:pt idx="47">
                  <c:v>-2.7727900007448625E-2</c:v>
                </c:pt>
                <c:pt idx="48">
                  <c:v>-1.1364250007318333E-2</c:v>
                </c:pt>
                <c:pt idx="49">
                  <c:v>-8.4514500049408525E-3</c:v>
                </c:pt>
                <c:pt idx="50">
                  <c:v>5.3169999591773376E-4</c:v>
                </c:pt>
                <c:pt idx="51">
                  <c:v>-1.5012550000392366E-2</c:v>
                </c:pt>
                <c:pt idx="52">
                  <c:v>3.1627999996999279E-3</c:v>
                </c:pt>
                <c:pt idx="57">
                  <c:v>-1.4833524997811764E-2</c:v>
                </c:pt>
                <c:pt idx="58">
                  <c:v>7.0611249975627288E-3</c:v>
                </c:pt>
                <c:pt idx="59">
                  <c:v>-2.4397750021307729E-3</c:v>
                </c:pt>
                <c:pt idx="60">
                  <c:v>0</c:v>
                </c:pt>
                <c:pt idx="63">
                  <c:v>-2.0755175006343052E-2</c:v>
                </c:pt>
                <c:pt idx="64">
                  <c:v>-6.5715500022633933E-3</c:v>
                </c:pt>
                <c:pt idx="65">
                  <c:v>-4.0000000444706529E-4</c:v>
                </c:pt>
                <c:pt idx="66">
                  <c:v>-2.0000000222353265E-4</c:v>
                </c:pt>
                <c:pt idx="67">
                  <c:v>5.2787500317208469E-4</c:v>
                </c:pt>
                <c:pt idx="68">
                  <c:v>1.2278750000405125E-3</c:v>
                </c:pt>
                <c:pt idx="69">
                  <c:v>3.7344999145716429E-4</c:v>
                </c:pt>
                <c:pt idx="70">
                  <c:v>4.7344999620690942E-4</c:v>
                </c:pt>
                <c:pt idx="71">
                  <c:v>-1.7310000039287843E-3</c:v>
                </c:pt>
                <c:pt idx="72">
                  <c:v>-1.5310000017052516E-3</c:v>
                </c:pt>
                <c:pt idx="73">
                  <c:v>1.7145749952760525E-3</c:v>
                </c:pt>
                <c:pt idx="74">
                  <c:v>3.0145749915391207E-3</c:v>
                </c:pt>
                <c:pt idx="75">
                  <c:v>3.8224999298108742E-4</c:v>
                </c:pt>
                <c:pt idx="76">
                  <c:v>2.0634499960578978E-3</c:v>
                </c:pt>
                <c:pt idx="77">
                  <c:v>2.2634499982814305E-3</c:v>
                </c:pt>
                <c:pt idx="78">
                  <c:v>2.756299996690359E-3</c:v>
                </c:pt>
                <c:pt idx="79">
                  <c:v>3.3562999960849993E-3</c:v>
                </c:pt>
                <c:pt idx="80">
                  <c:v>6.3010000012582168E-3</c:v>
                </c:pt>
                <c:pt idx="81">
                  <c:v>6.601000000955537E-3</c:v>
                </c:pt>
                <c:pt idx="83">
                  <c:v>6.5203499907511286E-3</c:v>
                </c:pt>
                <c:pt idx="84">
                  <c:v>8.4203499936847948E-3</c:v>
                </c:pt>
                <c:pt idx="234">
                  <c:v>2.9729174995736685E-2</c:v>
                </c:pt>
                <c:pt idx="235">
                  <c:v>2.7664724999340251E-2</c:v>
                </c:pt>
                <c:pt idx="236">
                  <c:v>2.7625775001069997E-2</c:v>
                </c:pt>
                <c:pt idx="237">
                  <c:v>2.6057624992972706E-2</c:v>
                </c:pt>
                <c:pt idx="238">
                  <c:v>2.4903199999243952E-2</c:v>
                </c:pt>
                <c:pt idx="239">
                  <c:v>2.5335049998830073E-2</c:v>
                </c:pt>
                <c:pt idx="240">
                  <c:v>-2.5990649999585003E-2</c:v>
                </c:pt>
                <c:pt idx="241">
                  <c:v>2.3564625000290107E-2</c:v>
                </c:pt>
                <c:pt idx="242">
                  <c:v>2.4930199993832503E-2</c:v>
                </c:pt>
                <c:pt idx="243">
                  <c:v>2.5246199998946395E-2</c:v>
                </c:pt>
                <c:pt idx="244">
                  <c:v>2.4269149995234329E-2</c:v>
                </c:pt>
                <c:pt idx="245">
                  <c:v>2.3660250000830274E-2</c:v>
                </c:pt>
                <c:pt idx="246">
                  <c:v>2.309377514757216E-2</c:v>
                </c:pt>
                <c:pt idx="247">
                  <c:v>2.205110000068089E-2</c:v>
                </c:pt>
                <c:pt idx="248">
                  <c:v>2.2251100002904423E-2</c:v>
                </c:pt>
                <c:pt idx="249">
                  <c:v>2.2134249993541744E-2</c:v>
                </c:pt>
                <c:pt idx="250">
                  <c:v>2.2590000000491273E-2</c:v>
                </c:pt>
                <c:pt idx="251">
                  <c:v>2.1610299998428673E-2</c:v>
                </c:pt>
                <c:pt idx="252">
                  <c:v>2.2305849997792393E-2</c:v>
                </c:pt>
                <c:pt idx="253">
                  <c:v>2.2305849997792393E-2</c:v>
                </c:pt>
                <c:pt idx="254">
                  <c:v>2.4233249998360407E-2</c:v>
                </c:pt>
                <c:pt idx="255">
                  <c:v>2.0686274998297449E-2</c:v>
                </c:pt>
                <c:pt idx="256">
                  <c:v>2.0686274998297449E-2</c:v>
                </c:pt>
                <c:pt idx="257">
                  <c:v>2.1222299998044036E-2</c:v>
                </c:pt>
                <c:pt idx="258">
                  <c:v>2.1205924989772029E-2</c:v>
                </c:pt>
                <c:pt idx="259">
                  <c:v>2.1461675001773983E-2</c:v>
                </c:pt>
                <c:pt idx="260">
                  <c:v>2.0907250000163913E-2</c:v>
                </c:pt>
                <c:pt idx="261">
                  <c:v>2.1411749999970198E-2</c:v>
                </c:pt>
                <c:pt idx="262">
                  <c:v>2.1411749999970198E-2</c:v>
                </c:pt>
                <c:pt idx="263">
                  <c:v>2.1160149997740518E-2</c:v>
                </c:pt>
                <c:pt idx="264">
                  <c:v>2.1160149997740518E-2</c:v>
                </c:pt>
                <c:pt idx="265">
                  <c:v>2.0483299995248672E-2</c:v>
                </c:pt>
                <c:pt idx="266">
                  <c:v>2.1896549995290115E-2</c:v>
                </c:pt>
                <c:pt idx="267">
                  <c:v>1.6248549996817019E-2</c:v>
                </c:pt>
                <c:pt idx="268">
                  <c:v>1.6248549996817019E-2</c:v>
                </c:pt>
                <c:pt idx="269">
                  <c:v>2.020424999500392E-2</c:v>
                </c:pt>
                <c:pt idx="270">
                  <c:v>2.0756400001118891E-2</c:v>
                </c:pt>
                <c:pt idx="271">
                  <c:v>2.1069224996608682E-2</c:v>
                </c:pt>
                <c:pt idx="272">
                  <c:v>2.0089949997782242E-2</c:v>
                </c:pt>
                <c:pt idx="273">
                  <c:v>2.0638349997170735E-2</c:v>
                </c:pt>
                <c:pt idx="274">
                  <c:v>2.0370999998704065E-2</c:v>
                </c:pt>
                <c:pt idx="275">
                  <c:v>1.9916124998417217E-2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E9E-4EA0-B289-F2EB6D9A260C}"/>
            </c:ext>
          </c:extLst>
        </c:ser>
        <c:ser>
          <c:idx val="3"/>
          <c:order val="3"/>
          <c:tx>
            <c:strRef>
              <c:f>'A(3)'!$K$20:$K$20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'A(3)'!$F$21:$F$899</c:f>
              <c:numCache>
                <c:formatCode>General</c:formatCode>
                <c:ptCount val="879"/>
                <c:pt idx="0">
                  <c:v>-33203</c:v>
                </c:pt>
                <c:pt idx="1">
                  <c:v>-33203</c:v>
                </c:pt>
                <c:pt idx="2">
                  <c:v>-31674</c:v>
                </c:pt>
                <c:pt idx="3">
                  <c:v>-30651</c:v>
                </c:pt>
                <c:pt idx="4">
                  <c:v>-27797</c:v>
                </c:pt>
                <c:pt idx="5">
                  <c:v>-27763</c:v>
                </c:pt>
                <c:pt idx="6">
                  <c:v>-27030</c:v>
                </c:pt>
                <c:pt idx="7">
                  <c:v>-26902</c:v>
                </c:pt>
                <c:pt idx="8">
                  <c:v>-26829</c:v>
                </c:pt>
                <c:pt idx="9">
                  <c:v>-26816</c:v>
                </c:pt>
                <c:pt idx="10">
                  <c:v>-26808</c:v>
                </c:pt>
                <c:pt idx="11">
                  <c:v>-26792.5</c:v>
                </c:pt>
                <c:pt idx="12">
                  <c:v>-26727.5</c:v>
                </c:pt>
                <c:pt idx="13">
                  <c:v>-26691</c:v>
                </c:pt>
                <c:pt idx="14">
                  <c:v>-26689</c:v>
                </c:pt>
                <c:pt idx="15">
                  <c:v>-26683.5</c:v>
                </c:pt>
                <c:pt idx="16">
                  <c:v>-26683</c:v>
                </c:pt>
                <c:pt idx="17">
                  <c:v>-26652</c:v>
                </c:pt>
                <c:pt idx="18">
                  <c:v>-26616</c:v>
                </c:pt>
                <c:pt idx="19">
                  <c:v>-26615.5</c:v>
                </c:pt>
                <c:pt idx="20">
                  <c:v>-26597</c:v>
                </c:pt>
                <c:pt idx="21">
                  <c:v>-26587</c:v>
                </c:pt>
                <c:pt idx="22">
                  <c:v>-26511.5</c:v>
                </c:pt>
                <c:pt idx="23">
                  <c:v>-26508.5</c:v>
                </c:pt>
                <c:pt idx="24">
                  <c:v>-25908</c:v>
                </c:pt>
                <c:pt idx="25">
                  <c:v>-24948</c:v>
                </c:pt>
                <c:pt idx="26">
                  <c:v>-24896</c:v>
                </c:pt>
                <c:pt idx="27">
                  <c:v>-24654</c:v>
                </c:pt>
                <c:pt idx="28">
                  <c:v>-23910</c:v>
                </c:pt>
                <c:pt idx="29">
                  <c:v>-23673</c:v>
                </c:pt>
                <c:pt idx="30">
                  <c:v>-20811</c:v>
                </c:pt>
                <c:pt idx="31">
                  <c:v>-20187</c:v>
                </c:pt>
                <c:pt idx="32">
                  <c:v>-20187</c:v>
                </c:pt>
                <c:pt idx="33">
                  <c:v>-19809</c:v>
                </c:pt>
                <c:pt idx="34">
                  <c:v>-19809</c:v>
                </c:pt>
                <c:pt idx="35">
                  <c:v>-19120</c:v>
                </c:pt>
                <c:pt idx="36">
                  <c:v>-18956</c:v>
                </c:pt>
                <c:pt idx="37">
                  <c:v>-18883</c:v>
                </c:pt>
                <c:pt idx="38">
                  <c:v>-18742</c:v>
                </c:pt>
                <c:pt idx="39">
                  <c:v>-18116</c:v>
                </c:pt>
                <c:pt idx="40">
                  <c:v>-18116</c:v>
                </c:pt>
                <c:pt idx="41">
                  <c:v>-17959.5</c:v>
                </c:pt>
                <c:pt idx="42">
                  <c:v>-15027</c:v>
                </c:pt>
                <c:pt idx="43">
                  <c:v>-14643</c:v>
                </c:pt>
                <c:pt idx="44">
                  <c:v>-11570</c:v>
                </c:pt>
                <c:pt idx="45">
                  <c:v>-8695</c:v>
                </c:pt>
                <c:pt idx="46">
                  <c:v>-5846</c:v>
                </c:pt>
                <c:pt idx="47">
                  <c:v>-4946</c:v>
                </c:pt>
                <c:pt idx="48">
                  <c:v>-4795</c:v>
                </c:pt>
                <c:pt idx="49">
                  <c:v>-3723</c:v>
                </c:pt>
                <c:pt idx="50">
                  <c:v>-3642</c:v>
                </c:pt>
                <c:pt idx="51">
                  <c:v>-3637</c:v>
                </c:pt>
                <c:pt idx="52">
                  <c:v>-1928</c:v>
                </c:pt>
                <c:pt idx="53">
                  <c:v>-1766</c:v>
                </c:pt>
                <c:pt idx="54">
                  <c:v>-1753</c:v>
                </c:pt>
                <c:pt idx="55">
                  <c:v>-1708.5</c:v>
                </c:pt>
                <c:pt idx="56">
                  <c:v>-1683</c:v>
                </c:pt>
                <c:pt idx="57">
                  <c:v>-1233.5</c:v>
                </c:pt>
                <c:pt idx="58">
                  <c:v>-1142.5</c:v>
                </c:pt>
                <c:pt idx="59">
                  <c:v>-1108.5</c:v>
                </c:pt>
                <c:pt idx="60">
                  <c:v>-1080</c:v>
                </c:pt>
                <c:pt idx="61">
                  <c:v>-1074.5</c:v>
                </c:pt>
                <c:pt idx="62">
                  <c:v>-312.5</c:v>
                </c:pt>
                <c:pt idx="63">
                  <c:v>-304.5</c:v>
                </c:pt>
                <c:pt idx="64">
                  <c:v>-297</c:v>
                </c:pt>
                <c:pt idx="65">
                  <c:v>0</c:v>
                </c:pt>
                <c:pt idx="66">
                  <c:v>0</c:v>
                </c:pt>
                <c:pt idx="67">
                  <c:v>2.5</c:v>
                </c:pt>
                <c:pt idx="68">
                  <c:v>2.5</c:v>
                </c:pt>
                <c:pt idx="69">
                  <c:v>3</c:v>
                </c:pt>
                <c:pt idx="70">
                  <c:v>3</c:v>
                </c:pt>
                <c:pt idx="71">
                  <c:v>60</c:v>
                </c:pt>
                <c:pt idx="72">
                  <c:v>60</c:v>
                </c:pt>
                <c:pt idx="73">
                  <c:v>60.5</c:v>
                </c:pt>
                <c:pt idx="74">
                  <c:v>60.5</c:v>
                </c:pt>
                <c:pt idx="75">
                  <c:v>115</c:v>
                </c:pt>
                <c:pt idx="76">
                  <c:v>603</c:v>
                </c:pt>
                <c:pt idx="77">
                  <c:v>603</c:v>
                </c:pt>
                <c:pt idx="78">
                  <c:v>762</c:v>
                </c:pt>
                <c:pt idx="79">
                  <c:v>762</c:v>
                </c:pt>
                <c:pt idx="80">
                  <c:v>1740</c:v>
                </c:pt>
                <c:pt idx="81">
                  <c:v>1740</c:v>
                </c:pt>
                <c:pt idx="82">
                  <c:v>1769</c:v>
                </c:pt>
                <c:pt idx="83">
                  <c:v>2009</c:v>
                </c:pt>
                <c:pt idx="84">
                  <c:v>2009</c:v>
                </c:pt>
                <c:pt idx="85">
                  <c:v>2700.5</c:v>
                </c:pt>
                <c:pt idx="86">
                  <c:v>4844</c:v>
                </c:pt>
                <c:pt idx="87">
                  <c:v>4846.5</c:v>
                </c:pt>
                <c:pt idx="88">
                  <c:v>4846.5</c:v>
                </c:pt>
                <c:pt idx="89">
                  <c:v>5523</c:v>
                </c:pt>
                <c:pt idx="90">
                  <c:v>5523.5</c:v>
                </c:pt>
                <c:pt idx="91">
                  <c:v>5734</c:v>
                </c:pt>
                <c:pt idx="92">
                  <c:v>5767.5</c:v>
                </c:pt>
                <c:pt idx="93">
                  <c:v>5767.5</c:v>
                </c:pt>
                <c:pt idx="94">
                  <c:v>5770</c:v>
                </c:pt>
                <c:pt idx="95">
                  <c:v>5770</c:v>
                </c:pt>
                <c:pt idx="96">
                  <c:v>6517</c:v>
                </c:pt>
                <c:pt idx="97">
                  <c:v>6683.5</c:v>
                </c:pt>
                <c:pt idx="98">
                  <c:v>6693.5</c:v>
                </c:pt>
                <c:pt idx="99">
                  <c:v>7225</c:v>
                </c:pt>
                <c:pt idx="100">
                  <c:v>7829</c:v>
                </c:pt>
                <c:pt idx="101">
                  <c:v>8338</c:v>
                </c:pt>
                <c:pt idx="102">
                  <c:v>8338</c:v>
                </c:pt>
                <c:pt idx="103">
                  <c:v>8579</c:v>
                </c:pt>
                <c:pt idx="104">
                  <c:v>8609</c:v>
                </c:pt>
                <c:pt idx="105">
                  <c:v>8635</c:v>
                </c:pt>
                <c:pt idx="106">
                  <c:v>8635</c:v>
                </c:pt>
                <c:pt idx="107">
                  <c:v>8635</c:v>
                </c:pt>
                <c:pt idx="108">
                  <c:v>8763</c:v>
                </c:pt>
                <c:pt idx="109">
                  <c:v>9371</c:v>
                </c:pt>
                <c:pt idx="110">
                  <c:v>9702</c:v>
                </c:pt>
                <c:pt idx="111">
                  <c:v>10181</c:v>
                </c:pt>
                <c:pt idx="112">
                  <c:v>10181</c:v>
                </c:pt>
                <c:pt idx="113">
                  <c:v>10215</c:v>
                </c:pt>
                <c:pt idx="114">
                  <c:v>10294.5</c:v>
                </c:pt>
                <c:pt idx="115">
                  <c:v>10295</c:v>
                </c:pt>
                <c:pt idx="116">
                  <c:v>10303.5</c:v>
                </c:pt>
                <c:pt idx="117">
                  <c:v>10375.5</c:v>
                </c:pt>
                <c:pt idx="118">
                  <c:v>10393.5</c:v>
                </c:pt>
                <c:pt idx="119">
                  <c:v>10400.5</c:v>
                </c:pt>
                <c:pt idx="120">
                  <c:v>10401</c:v>
                </c:pt>
                <c:pt idx="121">
                  <c:v>10478.5</c:v>
                </c:pt>
                <c:pt idx="122">
                  <c:v>10479</c:v>
                </c:pt>
                <c:pt idx="123">
                  <c:v>10509</c:v>
                </c:pt>
                <c:pt idx="124">
                  <c:v>10509</c:v>
                </c:pt>
                <c:pt idx="125">
                  <c:v>11208</c:v>
                </c:pt>
                <c:pt idx="126">
                  <c:v>11221</c:v>
                </c:pt>
                <c:pt idx="127">
                  <c:v>11260</c:v>
                </c:pt>
                <c:pt idx="128">
                  <c:v>11278</c:v>
                </c:pt>
                <c:pt idx="129">
                  <c:v>11286.5</c:v>
                </c:pt>
                <c:pt idx="130">
                  <c:v>11322.5</c:v>
                </c:pt>
                <c:pt idx="131">
                  <c:v>11323</c:v>
                </c:pt>
                <c:pt idx="132">
                  <c:v>11343.5</c:v>
                </c:pt>
                <c:pt idx="133">
                  <c:v>11343.5</c:v>
                </c:pt>
                <c:pt idx="134">
                  <c:v>11344</c:v>
                </c:pt>
                <c:pt idx="135">
                  <c:v>11344</c:v>
                </c:pt>
                <c:pt idx="136">
                  <c:v>11407</c:v>
                </c:pt>
                <c:pt idx="137">
                  <c:v>11407</c:v>
                </c:pt>
                <c:pt idx="138">
                  <c:v>11427</c:v>
                </c:pt>
                <c:pt idx="139">
                  <c:v>11533</c:v>
                </c:pt>
                <c:pt idx="140">
                  <c:v>12301</c:v>
                </c:pt>
                <c:pt idx="141">
                  <c:v>12303</c:v>
                </c:pt>
                <c:pt idx="142">
                  <c:v>12303</c:v>
                </c:pt>
                <c:pt idx="143">
                  <c:v>12376</c:v>
                </c:pt>
                <c:pt idx="144">
                  <c:v>13122</c:v>
                </c:pt>
                <c:pt idx="145">
                  <c:v>13169.5</c:v>
                </c:pt>
                <c:pt idx="146">
                  <c:v>13169.5</c:v>
                </c:pt>
                <c:pt idx="147">
                  <c:v>13258</c:v>
                </c:pt>
                <c:pt idx="148">
                  <c:v>13265</c:v>
                </c:pt>
                <c:pt idx="149">
                  <c:v>13273</c:v>
                </c:pt>
                <c:pt idx="150">
                  <c:v>13284</c:v>
                </c:pt>
                <c:pt idx="151">
                  <c:v>13305</c:v>
                </c:pt>
                <c:pt idx="152">
                  <c:v>13316</c:v>
                </c:pt>
                <c:pt idx="153">
                  <c:v>13479</c:v>
                </c:pt>
                <c:pt idx="154">
                  <c:v>13526</c:v>
                </c:pt>
                <c:pt idx="155">
                  <c:v>13612</c:v>
                </c:pt>
                <c:pt idx="156">
                  <c:v>14041</c:v>
                </c:pt>
                <c:pt idx="157">
                  <c:v>14064.5</c:v>
                </c:pt>
                <c:pt idx="158">
                  <c:v>14090.5</c:v>
                </c:pt>
                <c:pt idx="159">
                  <c:v>14090.5</c:v>
                </c:pt>
                <c:pt idx="160">
                  <c:v>14093</c:v>
                </c:pt>
                <c:pt idx="161">
                  <c:v>14128</c:v>
                </c:pt>
                <c:pt idx="162">
                  <c:v>14130</c:v>
                </c:pt>
                <c:pt idx="163">
                  <c:v>14142</c:v>
                </c:pt>
                <c:pt idx="164">
                  <c:v>14212</c:v>
                </c:pt>
                <c:pt idx="165">
                  <c:v>14212.5</c:v>
                </c:pt>
                <c:pt idx="166">
                  <c:v>14231</c:v>
                </c:pt>
                <c:pt idx="167">
                  <c:v>14322</c:v>
                </c:pt>
                <c:pt idx="168">
                  <c:v>14327.5</c:v>
                </c:pt>
                <c:pt idx="169">
                  <c:v>14390</c:v>
                </c:pt>
                <c:pt idx="170">
                  <c:v>14427.5</c:v>
                </c:pt>
                <c:pt idx="171">
                  <c:v>14428</c:v>
                </c:pt>
                <c:pt idx="172">
                  <c:v>14433</c:v>
                </c:pt>
                <c:pt idx="173">
                  <c:v>14435.5</c:v>
                </c:pt>
                <c:pt idx="174">
                  <c:v>14437.5</c:v>
                </c:pt>
                <c:pt idx="175">
                  <c:v>14539</c:v>
                </c:pt>
                <c:pt idx="176">
                  <c:v>14568.5</c:v>
                </c:pt>
                <c:pt idx="177">
                  <c:v>15100</c:v>
                </c:pt>
                <c:pt idx="178">
                  <c:v>15176.5</c:v>
                </c:pt>
                <c:pt idx="179">
                  <c:v>15217</c:v>
                </c:pt>
                <c:pt idx="180">
                  <c:v>15337.5</c:v>
                </c:pt>
                <c:pt idx="181">
                  <c:v>15361</c:v>
                </c:pt>
                <c:pt idx="182">
                  <c:v>15426</c:v>
                </c:pt>
                <c:pt idx="183">
                  <c:v>16169</c:v>
                </c:pt>
                <c:pt idx="184">
                  <c:v>16223</c:v>
                </c:pt>
                <c:pt idx="185">
                  <c:v>16242.5</c:v>
                </c:pt>
                <c:pt idx="186">
                  <c:v>16253</c:v>
                </c:pt>
                <c:pt idx="187">
                  <c:v>16253.5</c:v>
                </c:pt>
                <c:pt idx="188">
                  <c:v>16254</c:v>
                </c:pt>
                <c:pt idx="189">
                  <c:v>16280</c:v>
                </c:pt>
                <c:pt idx="190">
                  <c:v>16281.5</c:v>
                </c:pt>
                <c:pt idx="191">
                  <c:v>16282</c:v>
                </c:pt>
                <c:pt idx="192">
                  <c:v>16358</c:v>
                </c:pt>
                <c:pt idx="193">
                  <c:v>16830</c:v>
                </c:pt>
                <c:pt idx="194">
                  <c:v>16865</c:v>
                </c:pt>
                <c:pt idx="195">
                  <c:v>16892.5</c:v>
                </c:pt>
                <c:pt idx="196">
                  <c:v>16942</c:v>
                </c:pt>
                <c:pt idx="197">
                  <c:v>17056</c:v>
                </c:pt>
                <c:pt idx="198">
                  <c:v>17061.5</c:v>
                </c:pt>
                <c:pt idx="199">
                  <c:v>17098.5</c:v>
                </c:pt>
                <c:pt idx="200">
                  <c:v>17099</c:v>
                </c:pt>
                <c:pt idx="201">
                  <c:v>17167</c:v>
                </c:pt>
                <c:pt idx="202">
                  <c:v>17247</c:v>
                </c:pt>
                <c:pt idx="203">
                  <c:v>17938.5</c:v>
                </c:pt>
                <c:pt idx="204">
                  <c:v>17958</c:v>
                </c:pt>
                <c:pt idx="205">
                  <c:v>18143.5</c:v>
                </c:pt>
                <c:pt idx="206">
                  <c:v>18781.5</c:v>
                </c:pt>
                <c:pt idx="207">
                  <c:v>18902.5</c:v>
                </c:pt>
                <c:pt idx="208">
                  <c:v>18909</c:v>
                </c:pt>
                <c:pt idx="209">
                  <c:v>18909.5</c:v>
                </c:pt>
                <c:pt idx="210">
                  <c:v>18994.5</c:v>
                </c:pt>
                <c:pt idx="211">
                  <c:v>19008.5</c:v>
                </c:pt>
                <c:pt idx="212">
                  <c:v>19026</c:v>
                </c:pt>
                <c:pt idx="213">
                  <c:v>19026.5</c:v>
                </c:pt>
                <c:pt idx="214">
                  <c:v>19778</c:v>
                </c:pt>
                <c:pt idx="215">
                  <c:v>19851</c:v>
                </c:pt>
                <c:pt idx="216">
                  <c:v>19882.5</c:v>
                </c:pt>
                <c:pt idx="217">
                  <c:v>19898.5</c:v>
                </c:pt>
                <c:pt idx="218">
                  <c:v>19898.5</c:v>
                </c:pt>
                <c:pt idx="219">
                  <c:v>19954</c:v>
                </c:pt>
                <c:pt idx="220">
                  <c:v>19957</c:v>
                </c:pt>
                <c:pt idx="221">
                  <c:v>19957.5</c:v>
                </c:pt>
                <c:pt idx="222">
                  <c:v>20044.5</c:v>
                </c:pt>
                <c:pt idx="223">
                  <c:v>20044.5</c:v>
                </c:pt>
                <c:pt idx="224">
                  <c:v>20078.5</c:v>
                </c:pt>
                <c:pt idx="225">
                  <c:v>20666</c:v>
                </c:pt>
                <c:pt idx="226">
                  <c:v>20673</c:v>
                </c:pt>
                <c:pt idx="227">
                  <c:v>20675.5</c:v>
                </c:pt>
                <c:pt idx="228">
                  <c:v>20738</c:v>
                </c:pt>
                <c:pt idx="229">
                  <c:v>20738</c:v>
                </c:pt>
                <c:pt idx="230">
                  <c:v>20771</c:v>
                </c:pt>
                <c:pt idx="231">
                  <c:v>20771.5</c:v>
                </c:pt>
                <c:pt idx="232">
                  <c:v>20845.5</c:v>
                </c:pt>
                <c:pt idx="233">
                  <c:v>20908</c:v>
                </c:pt>
                <c:pt idx="234">
                  <c:v>21064.5</c:v>
                </c:pt>
                <c:pt idx="235">
                  <c:v>22721.5</c:v>
                </c:pt>
                <c:pt idx="236">
                  <c:v>22748.5</c:v>
                </c:pt>
                <c:pt idx="237">
                  <c:v>22767.5</c:v>
                </c:pt>
                <c:pt idx="238">
                  <c:v>22768</c:v>
                </c:pt>
                <c:pt idx="239">
                  <c:v>22787</c:v>
                </c:pt>
                <c:pt idx="240">
                  <c:v>22869</c:v>
                </c:pt>
                <c:pt idx="241">
                  <c:v>23547.5</c:v>
                </c:pt>
                <c:pt idx="242">
                  <c:v>23548</c:v>
                </c:pt>
                <c:pt idx="243">
                  <c:v>23588</c:v>
                </c:pt>
                <c:pt idx="244">
                  <c:v>23721</c:v>
                </c:pt>
                <c:pt idx="245">
                  <c:v>23835</c:v>
                </c:pt>
                <c:pt idx="246">
                  <c:v>23868.5</c:v>
                </c:pt>
                <c:pt idx="247">
                  <c:v>24514</c:v>
                </c:pt>
                <c:pt idx="248">
                  <c:v>24514</c:v>
                </c:pt>
                <c:pt idx="249">
                  <c:v>24595</c:v>
                </c:pt>
                <c:pt idx="250">
                  <c:v>24600</c:v>
                </c:pt>
                <c:pt idx="251">
                  <c:v>24722</c:v>
                </c:pt>
                <c:pt idx="252">
                  <c:v>24779</c:v>
                </c:pt>
                <c:pt idx="253">
                  <c:v>24779</c:v>
                </c:pt>
                <c:pt idx="254">
                  <c:v>24855</c:v>
                </c:pt>
                <c:pt idx="255">
                  <c:v>25418.5</c:v>
                </c:pt>
                <c:pt idx="256">
                  <c:v>25418.5</c:v>
                </c:pt>
                <c:pt idx="257">
                  <c:v>25602</c:v>
                </c:pt>
                <c:pt idx="258">
                  <c:v>25609.5</c:v>
                </c:pt>
                <c:pt idx="259">
                  <c:v>25614.5</c:v>
                </c:pt>
                <c:pt idx="260">
                  <c:v>25615</c:v>
                </c:pt>
                <c:pt idx="261">
                  <c:v>25645</c:v>
                </c:pt>
                <c:pt idx="262">
                  <c:v>25645</c:v>
                </c:pt>
                <c:pt idx="263">
                  <c:v>25661</c:v>
                </c:pt>
                <c:pt idx="264">
                  <c:v>25661</c:v>
                </c:pt>
                <c:pt idx="265">
                  <c:v>25742</c:v>
                </c:pt>
                <c:pt idx="266">
                  <c:v>25797</c:v>
                </c:pt>
                <c:pt idx="267">
                  <c:v>25877</c:v>
                </c:pt>
                <c:pt idx="268">
                  <c:v>25877</c:v>
                </c:pt>
                <c:pt idx="269">
                  <c:v>26395</c:v>
                </c:pt>
                <c:pt idx="270">
                  <c:v>26536</c:v>
                </c:pt>
                <c:pt idx="271">
                  <c:v>26551.5</c:v>
                </c:pt>
                <c:pt idx="272">
                  <c:v>26713</c:v>
                </c:pt>
                <c:pt idx="273">
                  <c:v>27329</c:v>
                </c:pt>
                <c:pt idx="274">
                  <c:v>27540</c:v>
                </c:pt>
                <c:pt idx="275">
                  <c:v>28557.5</c:v>
                </c:pt>
              </c:numCache>
            </c:numRef>
          </c:xVal>
          <c:yVal>
            <c:numRef>
              <c:f>'A(3)'!$K$21:$K$899</c:f>
              <c:numCache>
                <c:formatCode>General</c:formatCode>
                <c:ptCount val="879"/>
                <c:pt idx="82">
                  <c:v>1.4344349998282269E-2</c:v>
                </c:pt>
                <c:pt idx="85">
                  <c:v>1.0550574996159412E-2</c:v>
                </c:pt>
                <c:pt idx="86">
                  <c:v>3.6305999965406954E-3</c:v>
                </c:pt>
                <c:pt idx="89">
                  <c:v>1.9521449998137541E-2</c:v>
                </c:pt>
                <c:pt idx="90">
                  <c:v>2.0167024995316751E-2</c:v>
                </c:pt>
                <c:pt idx="91">
                  <c:v>1.3754100000369363E-2</c:v>
                </c:pt>
                <c:pt idx="92">
                  <c:v>2.2307624996756203E-2</c:v>
                </c:pt>
                <c:pt idx="93">
                  <c:v>2.2607624996453524E-2</c:v>
                </c:pt>
                <c:pt idx="94">
                  <c:v>2.0035499997902662E-2</c:v>
                </c:pt>
                <c:pt idx="95">
                  <c:v>2.1835499996086583E-2</c:v>
                </c:pt>
                <c:pt idx="96">
                  <c:v>1.2924549999297597E-2</c:v>
                </c:pt>
                <c:pt idx="97">
                  <c:v>2.1301024993590545E-2</c:v>
                </c:pt>
                <c:pt idx="99">
                  <c:v>2.0258749995264225E-2</c:v>
                </c:pt>
                <c:pt idx="100">
                  <c:v>3.1713349992060103E-2</c:v>
                </c:pt>
                <c:pt idx="103">
                  <c:v>2.4905849997594487E-2</c:v>
                </c:pt>
                <c:pt idx="104">
                  <c:v>1.6310349994455464E-2</c:v>
                </c:pt>
                <c:pt idx="105">
                  <c:v>2.3680249993049074E-2</c:v>
                </c:pt>
                <c:pt idx="106">
                  <c:v>2.5180249991535675E-2</c:v>
                </c:pt>
                <c:pt idx="107">
                  <c:v>2.6580249992548488E-2</c:v>
                </c:pt>
                <c:pt idx="108">
                  <c:v>2.4247449997346848E-2</c:v>
                </c:pt>
                <c:pt idx="109">
                  <c:v>2.4966649994894397E-2</c:v>
                </c:pt>
                <c:pt idx="110">
                  <c:v>2.6637299997673836E-2</c:v>
                </c:pt>
                <c:pt idx="111">
                  <c:v>2.7398149999498855E-2</c:v>
                </c:pt>
                <c:pt idx="112">
                  <c:v>2.7398149999498855E-2</c:v>
                </c:pt>
                <c:pt idx="113">
                  <c:v>2.6750981895020232E-2</c:v>
                </c:pt>
                <c:pt idx="114">
                  <c:v>2.7243674994679168E-2</c:v>
                </c:pt>
                <c:pt idx="115">
                  <c:v>2.6389250000647735E-2</c:v>
                </c:pt>
                <c:pt idx="116">
                  <c:v>2.658206807973329E-2</c:v>
                </c:pt>
                <c:pt idx="117">
                  <c:v>2.7626824994513299E-2</c:v>
                </c:pt>
                <c:pt idx="118">
                  <c:v>2.5267524993978441E-2</c:v>
                </c:pt>
                <c:pt idx="119">
                  <c:v>2.4105574993882328E-2</c:v>
                </c:pt>
                <c:pt idx="120">
                  <c:v>2.4651150000863709E-2</c:v>
                </c:pt>
                <c:pt idx="121">
                  <c:v>2.8115274995798245E-2</c:v>
                </c:pt>
                <c:pt idx="122">
                  <c:v>2.7560849994188175E-2</c:v>
                </c:pt>
                <c:pt idx="123">
                  <c:v>2.6995349995559081E-2</c:v>
                </c:pt>
                <c:pt idx="124">
                  <c:v>2.6995349995559081E-2</c:v>
                </c:pt>
                <c:pt idx="125">
                  <c:v>2.9709199996432289E-2</c:v>
                </c:pt>
                <c:pt idx="126">
                  <c:v>2.9494149996025953E-2</c:v>
                </c:pt>
                <c:pt idx="127">
                  <c:v>2.8548999995109625E-2</c:v>
                </c:pt>
                <c:pt idx="128">
                  <c:v>2.9289699996297713E-2</c:v>
                </c:pt>
                <c:pt idx="129">
                  <c:v>2.9164474995923229E-2</c:v>
                </c:pt>
                <c:pt idx="130">
                  <c:v>3.0145874996378552E-2</c:v>
                </c:pt>
                <c:pt idx="131">
                  <c:v>2.9191449997597374E-2</c:v>
                </c:pt>
                <c:pt idx="132">
                  <c:v>3.1760024998220615E-2</c:v>
                </c:pt>
                <c:pt idx="133">
                  <c:v>3.1760024998220615E-2</c:v>
                </c:pt>
                <c:pt idx="134">
                  <c:v>2.9105599998729303E-2</c:v>
                </c:pt>
                <c:pt idx="135">
                  <c:v>2.9105599998729303E-2</c:v>
                </c:pt>
                <c:pt idx="136">
                  <c:v>3.0548050002835225E-2</c:v>
                </c:pt>
                <c:pt idx="137">
                  <c:v>3.0548050002835225E-2</c:v>
                </c:pt>
                <c:pt idx="138">
                  <c:v>3.117105000274023E-2</c:v>
                </c:pt>
                <c:pt idx="139">
                  <c:v>3.0432949999521952E-2</c:v>
                </c:pt>
                <c:pt idx="140">
                  <c:v>3.2436149995191954E-2</c:v>
                </c:pt>
                <c:pt idx="141">
                  <c:v>3.3718450002197642E-2</c:v>
                </c:pt>
                <c:pt idx="142">
                  <c:v>3.3718450002197642E-2</c:v>
                </c:pt>
                <c:pt idx="143">
                  <c:v>3.3172399998875335E-2</c:v>
                </c:pt>
                <c:pt idx="144">
                  <c:v>3.6570299998857081E-2</c:v>
                </c:pt>
                <c:pt idx="145">
                  <c:v>3.6499924994132016E-2</c:v>
                </c:pt>
                <c:pt idx="146">
                  <c:v>3.6509924997517373E-2</c:v>
                </c:pt>
                <c:pt idx="147">
                  <c:v>3.7166699999943376E-2</c:v>
                </c:pt>
                <c:pt idx="148">
                  <c:v>3.7674749997677281E-2</c:v>
                </c:pt>
                <c:pt idx="149">
                  <c:v>3.7533950002398342E-2</c:v>
                </c:pt>
                <c:pt idx="150">
                  <c:v>3.7276599992765114E-2</c:v>
                </c:pt>
                <c:pt idx="151">
                  <c:v>3.6950749999959953E-2</c:v>
                </c:pt>
                <c:pt idx="152">
                  <c:v>3.7653400002454873E-2</c:v>
                </c:pt>
                <c:pt idx="153">
                  <c:v>3.811084999324521E-2</c:v>
                </c:pt>
                <c:pt idx="154">
                  <c:v>3.8494899999932386E-2</c:v>
                </c:pt>
                <c:pt idx="155">
                  <c:v>3.8833799997519236E-2</c:v>
                </c:pt>
                <c:pt idx="156">
                  <c:v>4.0937149999081157E-2</c:v>
                </c:pt>
                <c:pt idx="157">
                  <c:v>4.0379174999543466E-2</c:v>
                </c:pt>
                <c:pt idx="158">
                  <c:v>4.0909074996307027E-2</c:v>
                </c:pt>
                <c:pt idx="159">
                  <c:v>4.0949074995296542E-2</c:v>
                </c:pt>
                <c:pt idx="160">
                  <c:v>4.0676949996850453E-2</c:v>
                </c:pt>
                <c:pt idx="161">
                  <c:v>4.1267199994763359E-2</c:v>
                </c:pt>
                <c:pt idx="162">
                  <c:v>4.1249499998230021E-2</c:v>
                </c:pt>
                <c:pt idx="163">
                  <c:v>4.1143299989926163E-2</c:v>
                </c:pt>
                <c:pt idx="164">
                  <c:v>4.142380000121193E-2</c:v>
                </c:pt>
                <c:pt idx="165">
                  <c:v>4.1169374992023222E-2</c:v>
                </c:pt>
                <c:pt idx="166">
                  <c:v>4.118564999953378E-2</c:v>
                </c:pt>
                <c:pt idx="167">
                  <c:v>4.1350299994519446E-2</c:v>
                </c:pt>
                <c:pt idx="168">
                  <c:v>4.2151624991674908E-2</c:v>
                </c:pt>
                <c:pt idx="169">
                  <c:v>4.1348500002641231E-2</c:v>
                </c:pt>
                <c:pt idx="170">
                  <c:v>4.1666624994832091E-2</c:v>
                </c:pt>
                <c:pt idx="171">
                  <c:v>4.1412200000195298E-2</c:v>
                </c:pt>
                <c:pt idx="172">
                  <c:v>4.1467949995421804E-2</c:v>
                </c:pt>
                <c:pt idx="174">
                  <c:v>4.2778124996402767E-2</c:v>
                </c:pt>
                <c:pt idx="175">
                  <c:v>4.0929850001703016E-2</c:v>
                </c:pt>
                <c:pt idx="176">
                  <c:v>4.2318774998420849E-2</c:v>
                </c:pt>
                <c:pt idx="177">
                  <c:v>4.2864999995799735E-2</c:v>
                </c:pt>
                <c:pt idx="178">
                  <c:v>4.2737975003547035E-2</c:v>
                </c:pt>
                <c:pt idx="179">
                  <c:v>4.2129549998207949E-2</c:v>
                </c:pt>
                <c:pt idx="180">
                  <c:v>4.1413124999962747E-2</c:v>
                </c:pt>
                <c:pt idx="181">
                  <c:v>4.2355149998911656E-2</c:v>
                </c:pt>
                <c:pt idx="182">
                  <c:v>4.1279899996879976E-2</c:v>
                </c:pt>
                <c:pt idx="183">
                  <c:v>4.2504349999944679E-2</c:v>
                </c:pt>
                <c:pt idx="184">
                  <c:v>4.0826450000167824E-2</c:v>
                </c:pt>
                <c:pt idx="185">
                  <c:v>4.0503874995920341E-2</c:v>
                </c:pt>
                <c:pt idx="186">
                  <c:v>4.216094999719644E-2</c:v>
                </c:pt>
                <c:pt idx="187">
                  <c:v>4.0806525001244154E-2</c:v>
                </c:pt>
                <c:pt idx="188">
                  <c:v>4.3252099996607285E-2</c:v>
                </c:pt>
                <c:pt idx="189">
                  <c:v>4.1921999996702652E-2</c:v>
                </c:pt>
                <c:pt idx="190">
                  <c:v>4.235872499702964E-2</c:v>
                </c:pt>
                <c:pt idx="191">
                  <c:v>4.2604299997037742E-2</c:v>
                </c:pt>
                <c:pt idx="192">
                  <c:v>4.0931700001237914E-2</c:v>
                </c:pt>
                <c:pt idx="193">
                  <c:v>3.8754499990318436E-2</c:v>
                </c:pt>
                <c:pt idx="194">
                  <c:v>4.0444749996822793E-2</c:v>
                </c:pt>
                <c:pt idx="195">
                  <c:v>3.8951374997850507E-2</c:v>
                </c:pt>
                <c:pt idx="196">
                  <c:v>3.9563299993460532E-2</c:v>
                </c:pt>
                <c:pt idx="197">
                  <c:v>3.8754399996832944E-2</c:v>
                </c:pt>
                <c:pt idx="198">
                  <c:v>3.9355724999040831E-2</c:v>
                </c:pt>
                <c:pt idx="199">
                  <c:v>3.8328274997184053E-2</c:v>
                </c:pt>
                <c:pt idx="200">
                  <c:v>3.9873850000731181E-2</c:v>
                </c:pt>
                <c:pt idx="201">
                  <c:v>3.747204999672249E-2</c:v>
                </c:pt>
                <c:pt idx="202">
                  <c:v>3.936404999694787E-2</c:v>
                </c:pt>
                <c:pt idx="203">
                  <c:v>3.6994274996686727E-2</c:v>
                </c:pt>
                <c:pt idx="204">
                  <c:v>3.7271699999109842E-2</c:v>
                </c:pt>
                <c:pt idx="205">
                  <c:v>3.3680024993373081E-2</c:v>
                </c:pt>
                <c:pt idx="206">
                  <c:v>3.4133724999264814E-2</c:v>
                </c:pt>
                <c:pt idx="207">
                  <c:v>3.446287499536993E-2</c:v>
                </c:pt>
                <c:pt idx="208">
                  <c:v>3.1655349994252902E-2</c:v>
                </c:pt>
                <c:pt idx="209">
                  <c:v>3.7500924998312257E-2</c:v>
                </c:pt>
                <c:pt idx="210">
                  <c:v>3.1948674994055182E-2</c:v>
                </c:pt>
                <c:pt idx="211">
                  <c:v>3.2624774998112116E-2</c:v>
                </c:pt>
                <c:pt idx="212">
                  <c:v>3.3919900000910275E-2</c:v>
                </c:pt>
                <c:pt idx="213">
                  <c:v>3.2065475003037136E-2</c:v>
                </c:pt>
                <c:pt idx="214">
                  <c:v>3.1564699995215051E-2</c:v>
                </c:pt>
                <c:pt idx="215">
                  <c:v>3.2418649992905557E-2</c:v>
                </c:pt>
                <c:pt idx="216">
                  <c:v>3.2889875001274049E-2</c:v>
                </c:pt>
                <c:pt idx="217">
                  <c:v>3.1948274998285342E-2</c:v>
                </c:pt>
                <c:pt idx="218">
                  <c:v>3.204827499575913E-2</c:v>
                </c:pt>
                <c:pt idx="219">
                  <c:v>3.2407099999545608E-2</c:v>
                </c:pt>
                <c:pt idx="220">
                  <c:v>3.2080549994134344E-2</c:v>
                </c:pt>
                <c:pt idx="221">
                  <c:v>3.1926124996971339E-2</c:v>
                </c:pt>
                <c:pt idx="222">
                  <c:v>3.1856174995482434E-2</c:v>
                </c:pt>
                <c:pt idx="223">
                  <c:v>3.2356174997403286E-2</c:v>
                </c:pt>
                <c:pt idx="224">
                  <c:v>3.265527499752352E-2</c:v>
                </c:pt>
                <c:pt idx="225">
                  <c:v>3.0305899992526975E-2</c:v>
                </c:pt>
                <c:pt idx="226">
                  <c:v>3.0843949993140996E-2</c:v>
                </c:pt>
                <c:pt idx="227">
                  <c:v>3.1471824993786868E-2</c:v>
                </c:pt>
                <c:pt idx="228">
                  <c:v>3.0348699998285156E-2</c:v>
                </c:pt>
                <c:pt idx="229">
                  <c:v>3.0368699997779913E-2</c:v>
                </c:pt>
                <c:pt idx="230">
                  <c:v>3.057664999505505E-2</c:v>
                </c:pt>
                <c:pt idx="231">
                  <c:v>3.1222224999510217E-2</c:v>
                </c:pt>
                <c:pt idx="232">
                  <c:v>3.0467324999335688E-2</c:v>
                </c:pt>
                <c:pt idx="233">
                  <c:v>2.9664199995750096E-2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E9E-4EA0-B289-F2EB6D9A260C}"/>
            </c:ext>
          </c:extLst>
        </c:ser>
        <c:ser>
          <c:idx val="4"/>
          <c:order val="4"/>
          <c:tx>
            <c:strRef>
              <c:f>'A(3)'!$L$20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'A(3)'!$F$21:$F$899</c:f>
              <c:numCache>
                <c:formatCode>General</c:formatCode>
                <c:ptCount val="879"/>
                <c:pt idx="0">
                  <c:v>-33203</c:v>
                </c:pt>
                <c:pt idx="1">
                  <c:v>-33203</c:v>
                </c:pt>
                <c:pt idx="2">
                  <c:v>-31674</c:v>
                </c:pt>
                <c:pt idx="3">
                  <c:v>-30651</c:v>
                </c:pt>
                <c:pt idx="4">
                  <c:v>-27797</c:v>
                </c:pt>
                <c:pt idx="5">
                  <c:v>-27763</c:v>
                </c:pt>
                <c:pt idx="6">
                  <c:v>-27030</c:v>
                </c:pt>
                <c:pt idx="7">
                  <c:v>-26902</c:v>
                </c:pt>
                <c:pt idx="8">
                  <c:v>-26829</c:v>
                </c:pt>
                <c:pt idx="9">
                  <c:v>-26816</c:v>
                </c:pt>
                <c:pt idx="10">
                  <c:v>-26808</c:v>
                </c:pt>
                <c:pt idx="11">
                  <c:v>-26792.5</c:v>
                </c:pt>
                <c:pt idx="12">
                  <c:v>-26727.5</c:v>
                </c:pt>
                <c:pt idx="13">
                  <c:v>-26691</c:v>
                </c:pt>
                <c:pt idx="14">
                  <c:v>-26689</c:v>
                </c:pt>
                <c:pt idx="15">
                  <c:v>-26683.5</c:v>
                </c:pt>
                <c:pt idx="16">
                  <c:v>-26683</c:v>
                </c:pt>
                <c:pt idx="17">
                  <c:v>-26652</c:v>
                </c:pt>
                <c:pt idx="18">
                  <c:v>-26616</c:v>
                </c:pt>
                <c:pt idx="19">
                  <c:v>-26615.5</c:v>
                </c:pt>
                <c:pt idx="20">
                  <c:v>-26597</c:v>
                </c:pt>
                <c:pt idx="21">
                  <c:v>-26587</c:v>
                </c:pt>
                <c:pt idx="22">
                  <c:v>-26511.5</c:v>
                </c:pt>
                <c:pt idx="23">
                  <c:v>-26508.5</c:v>
                </c:pt>
                <c:pt idx="24">
                  <c:v>-25908</c:v>
                </c:pt>
                <c:pt idx="25">
                  <c:v>-24948</c:v>
                </c:pt>
                <c:pt idx="26">
                  <c:v>-24896</c:v>
                </c:pt>
                <c:pt idx="27">
                  <c:v>-24654</c:v>
                </c:pt>
                <c:pt idx="28">
                  <c:v>-23910</c:v>
                </c:pt>
                <c:pt idx="29">
                  <c:v>-23673</c:v>
                </c:pt>
                <c:pt idx="30">
                  <c:v>-20811</c:v>
                </c:pt>
                <c:pt idx="31">
                  <c:v>-20187</c:v>
                </c:pt>
                <c:pt idx="32">
                  <c:v>-20187</c:v>
                </c:pt>
                <c:pt idx="33">
                  <c:v>-19809</c:v>
                </c:pt>
                <c:pt idx="34">
                  <c:v>-19809</c:v>
                </c:pt>
                <c:pt idx="35">
                  <c:v>-19120</c:v>
                </c:pt>
                <c:pt idx="36">
                  <c:v>-18956</c:v>
                </c:pt>
                <c:pt idx="37">
                  <c:v>-18883</c:v>
                </c:pt>
                <c:pt idx="38">
                  <c:v>-18742</c:v>
                </c:pt>
                <c:pt idx="39">
                  <c:v>-18116</c:v>
                </c:pt>
                <c:pt idx="40">
                  <c:v>-18116</c:v>
                </c:pt>
                <c:pt idx="41">
                  <c:v>-17959.5</c:v>
                </c:pt>
                <c:pt idx="42">
                  <c:v>-15027</c:v>
                </c:pt>
                <c:pt idx="43">
                  <c:v>-14643</c:v>
                </c:pt>
                <c:pt idx="44">
                  <c:v>-11570</c:v>
                </c:pt>
                <c:pt idx="45">
                  <c:v>-8695</c:v>
                </c:pt>
                <c:pt idx="46">
                  <c:v>-5846</c:v>
                </c:pt>
                <c:pt idx="47">
                  <c:v>-4946</c:v>
                </c:pt>
                <c:pt idx="48">
                  <c:v>-4795</c:v>
                </c:pt>
                <c:pt idx="49">
                  <c:v>-3723</c:v>
                </c:pt>
                <c:pt idx="50">
                  <c:v>-3642</c:v>
                </c:pt>
                <c:pt idx="51">
                  <c:v>-3637</c:v>
                </c:pt>
                <c:pt idx="52">
                  <c:v>-1928</c:v>
                </c:pt>
                <c:pt idx="53">
                  <c:v>-1766</c:v>
                </c:pt>
                <c:pt idx="54">
                  <c:v>-1753</c:v>
                </c:pt>
                <c:pt idx="55">
                  <c:v>-1708.5</c:v>
                </c:pt>
                <c:pt idx="56">
                  <c:v>-1683</c:v>
                </c:pt>
                <c:pt idx="57">
                  <c:v>-1233.5</c:v>
                </c:pt>
                <c:pt idx="58">
                  <c:v>-1142.5</c:v>
                </c:pt>
                <c:pt idx="59">
                  <c:v>-1108.5</c:v>
                </c:pt>
                <c:pt idx="60">
                  <c:v>-1080</c:v>
                </c:pt>
                <c:pt idx="61">
                  <c:v>-1074.5</c:v>
                </c:pt>
                <c:pt idx="62">
                  <c:v>-312.5</c:v>
                </c:pt>
                <c:pt idx="63">
                  <c:v>-304.5</c:v>
                </c:pt>
                <c:pt idx="64">
                  <c:v>-297</c:v>
                </c:pt>
                <c:pt idx="65">
                  <c:v>0</c:v>
                </c:pt>
                <c:pt idx="66">
                  <c:v>0</c:v>
                </c:pt>
                <c:pt idx="67">
                  <c:v>2.5</c:v>
                </c:pt>
                <c:pt idx="68">
                  <c:v>2.5</c:v>
                </c:pt>
                <c:pt idx="69">
                  <c:v>3</c:v>
                </c:pt>
                <c:pt idx="70">
                  <c:v>3</c:v>
                </c:pt>
                <c:pt idx="71">
                  <c:v>60</c:v>
                </c:pt>
                <c:pt idx="72">
                  <c:v>60</c:v>
                </c:pt>
                <c:pt idx="73">
                  <c:v>60.5</c:v>
                </c:pt>
                <c:pt idx="74">
                  <c:v>60.5</c:v>
                </c:pt>
                <c:pt idx="75">
                  <c:v>115</c:v>
                </c:pt>
                <c:pt idx="76">
                  <c:v>603</c:v>
                </c:pt>
                <c:pt idx="77">
                  <c:v>603</c:v>
                </c:pt>
                <c:pt idx="78">
                  <c:v>762</c:v>
                </c:pt>
                <c:pt idx="79">
                  <c:v>762</c:v>
                </c:pt>
                <c:pt idx="80">
                  <c:v>1740</c:v>
                </c:pt>
                <c:pt idx="81">
                  <c:v>1740</c:v>
                </c:pt>
                <c:pt idx="82">
                  <c:v>1769</c:v>
                </c:pt>
                <c:pt idx="83">
                  <c:v>2009</c:v>
                </c:pt>
                <c:pt idx="84">
                  <c:v>2009</c:v>
                </c:pt>
                <c:pt idx="85">
                  <c:v>2700.5</c:v>
                </c:pt>
                <c:pt idx="86">
                  <c:v>4844</c:v>
                </c:pt>
                <c:pt idx="87">
                  <c:v>4846.5</c:v>
                </c:pt>
                <c:pt idx="88">
                  <c:v>4846.5</c:v>
                </c:pt>
                <c:pt idx="89">
                  <c:v>5523</c:v>
                </c:pt>
                <c:pt idx="90">
                  <c:v>5523.5</c:v>
                </c:pt>
                <c:pt idx="91">
                  <c:v>5734</c:v>
                </c:pt>
                <c:pt idx="92">
                  <c:v>5767.5</c:v>
                </c:pt>
                <c:pt idx="93">
                  <c:v>5767.5</c:v>
                </c:pt>
                <c:pt idx="94">
                  <c:v>5770</c:v>
                </c:pt>
                <c:pt idx="95">
                  <c:v>5770</c:v>
                </c:pt>
                <c:pt idx="96">
                  <c:v>6517</c:v>
                </c:pt>
                <c:pt idx="97">
                  <c:v>6683.5</c:v>
                </c:pt>
                <c:pt idx="98">
                  <c:v>6693.5</c:v>
                </c:pt>
                <c:pt idx="99">
                  <c:v>7225</c:v>
                </c:pt>
                <c:pt idx="100">
                  <c:v>7829</c:v>
                </c:pt>
                <c:pt idx="101">
                  <c:v>8338</c:v>
                </c:pt>
                <c:pt idx="102">
                  <c:v>8338</c:v>
                </c:pt>
                <c:pt idx="103">
                  <c:v>8579</c:v>
                </c:pt>
                <c:pt idx="104">
                  <c:v>8609</c:v>
                </c:pt>
                <c:pt idx="105">
                  <c:v>8635</c:v>
                </c:pt>
                <c:pt idx="106">
                  <c:v>8635</c:v>
                </c:pt>
                <c:pt idx="107">
                  <c:v>8635</c:v>
                </c:pt>
                <c:pt idx="108">
                  <c:v>8763</c:v>
                </c:pt>
                <c:pt idx="109">
                  <c:v>9371</c:v>
                </c:pt>
                <c:pt idx="110">
                  <c:v>9702</c:v>
                </c:pt>
                <c:pt idx="111">
                  <c:v>10181</c:v>
                </c:pt>
                <c:pt idx="112">
                  <c:v>10181</c:v>
                </c:pt>
                <c:pt idx="113">
                  <c:v>10215</c:v>
                </c:pt>
                <c:pt idx="114">
                  <c:v>10294.5</c:v>
                </c:pt>
                <c:pt idx="115">
                  <c:v>10295</c:v>
                </c:pt>
                <c:pt idx="116">
                  <c:v>10303.5</c:v>
                </c:pt>
                <c:pt idx="117">
                  <c:v>10375.5</c:v>
                </c:pt>
                <c:pt idx="118">
                  <c:v>10393.5</c:v>
                </c:pt>
                <c:pt idx="119">
                  <c:v>10400.5</c:v>
                </c:pt>
                <c:pt idx="120">
                  <c:v>10401</c:v>
                </c:pt>
                <c:pt idx="121">
                  <c:v>10478.5</c:v>
                </c:pt>
                <c:pt idx="122">
                  <c:v>10479</c:v>
                </c:pt>
                <c:pt idx="123">
                  <c:v>10509</c:v>
                </c:pt>
                <c:pt idx="124">
                  <c:v>10509</c:v>
                </c:pt>
                <c:pt idx="125">
                  <c:v>11208</c:v>
                </c:pt>
                <c:pt idx="126">
                  <c:v>11221</c:v>
                </c:pt>
                <c:pt idx="127">
                  <c:v>11260</c:v>
                </c:pt>
                <c:pt idx="128">
                  <c:v>11278</c:v>
                </c:pt>
                <c:pt idx="129">
                  <c:v>11286.5</c:v>
                </c:pt>
                <c:pt idx="130">
                  <c:v>11322.5</c:v>
                </c:pt>
                <c:pt idx="131">
                  <c:v>11323</c:v>
                </c:pt>
                <c:pt idx="132">
                  <c:v>11343.5</c:v>
                </c:pt>
                <c:pt idx="133">
                  <c:v>11343.5</c:v>
                </c:pt>
                <c:pt idx="134">
                  <c:v>11344</c:v>
                </c:pt>
                <c:pt idx="135">
                  <c:v>11344</c:v>
                </c:pt>
                <c:pt idx="136">
                  <c:v>11407</c:v>
                </c:pt>
                <c:pt idx="137">
                  <c:v>11407</c:v>
                </c:pt>
                <c:pt idx="138">
                  <c:v>11427</c:v>
                </c:pt>
                <c:pt idx="139">
                  <c:v>11533</c:v>
                </c:pt>
                <c:pt idx="140">
                  <c:v>12301</c:v>
                </c:pt>
                <c:pt idx="141">
                  <c:v>12303</c:v>
                </c:pt>
                <c:pt idx="142">
                  <c:v>12303</c:v>
                </c:pt>
                <c:pt idx="143">
                  <c:v>12376</c:v>
                </c:pt>
                <c:pt idx="144">
                  <c:v>13122</c:v>
                </c:pt>
                <c:pt idx="145">
                  <c:v>13169.5</c:v>
                </c:pt>
                <c:pt idx="146">
                  <c:v>13169.5</c:v>
                </c:pt>
                <c:pt idx="147">
                  <c:v>13258</c:v>
                </c:pt>
                <c:pt idx="148">
                  <c:v>13265</c:v>
                </c:pt>
                <c:pt idx="149">
                  <c:v>13273</c:v>
                </c:pt>
                <c:pt idx="150">
                  <c:v>13284</c:v>
                </c:pt>
                <c:pt idx="151">
                  <c:v>13305</c:v>
                </c:pt>
                <c:pt idx="152">
                  <c:v>13316</c:v>
                </c:pt>
                <c:pt idx="153">
                  <c:v>13479</c:v>
                </c:pt>
                <c:pt idx="154">
                  <c:v>13526</c:v>
                </c:pt>
                <c:pt idx="155">
                  <c:v>13612</c:v>
                </c:pt>
                <c:pt idx="156">
                  <c:v>14041</c:v>
                </c:pt>
                <c:pt idx="157">
                  <c:v>14064.5</c:v>
                </c:pt>
                <c:pt idx="158">
                  <c:v>14090.5</c:v>
                </c:pt>
                <c:pt idx="159">
                  <c:v>14090.5</c:v>
                </c:pt>
                <c:pt idx="160">
                  <c:v>14093</c:v>
                </c:pt>
                <c:pt idx="161">
                  <c:v>14128</c:v>
                </c:pt>
                <c:pt idx="162">
                  <c:v>14130</c:v>
                </c:pt>
                <c:pt idx="163">
                  <c:v>14142</c:v>
                </c:pt>
                <c:pt idx="164">
                  <c:v>14212</c:v>
                </c:pt>
                <c:pt idx="165">
                  <c:v>14212.5</c:v>
                </c:pt>
                <c:pt idx="166">
                  <c:v>14231</c:v>
                </c:pt>
                <c:pt idx="167">
                  <c:v>14322</c:v>
                </c:pt>
                <c:pt idx="168">
                  <c:v>14327.5</c:v>
                </c:pt>
                <c:pt idx="169">
                  <c:v>14390</c:v>
                </c:pt>
                <c:pt idx="170">
                  <c:v>14427.5</c:v>
                </c:pt>
                <c:pt idx="171">
                  <c:v>14428</c:v>
                </c:pt>
                <c:pt idx="172">
                  <c:v>14433</c:v>
                </c:pt>
                <c:pt idx="173">
                  <c:v>14435.5</c:v>
                </c:pt>
                <c:pt idx="174">
                  <c:v>14437.5</c:v>
                </c:pt>
                <c:pt idx="175">
                  <c:v>14539</c:v>
                </c:pt>
                <c:pt idx="176">
                  <c:v>14568.5</c:v>
                </c:pt>
                <c:pt idx="177">
                  <c:v>15100</c:v>
                </c:pt>
                <c:pt idx="178">
                  <c:v>15176.5</c:v>
                </c:pt>
                <c:pt idx="179">
                  <c:v>15217</c:v>
                </c:pt>
                <c:pt idx="180">
                  <c:v>15337.5</c:v>
                </c:pt>
                <c:pt idx="181">
                  <c:v>15361</c:v>
                </c:pt>
                <c:pt idx="182">
                  <c:v>15426</c:v>
                </c:pt>
                <c:pt idx="183">
                  <c:v>16169</c:v>
                </c:pt>
                <c:pt idx="184">
                  <c:v>16223</c:v>
                </c:pt>
                <c:pt idx="185">
                  <c:v>16242.5</c:v>
                </c:pt>
                <c:pt idx="186">
                  <c:v>16253</c:v>
                </c:pt>
                <c:pt idx="187">
                  <c:v>16253.5</c:v>
                </c:pt>
                <c:pt idx="188">
                  <c:v>16254</c:v>
                </c:pt>
                <c:pt idx="189">
                  <c:v>16280</c:v>
                </c:pt>
                <c:pt idx="190">
                  <c:v>16281.5</c:v>
                </c:pt>
                <c:pt idx="191">
                  <c:v>16282</c:v>
                </c:pt>
                <c:pt idx="192">
                  <c:v>16358</c:v>
                </c:pt>
                <c:pt idx="193">
                  <c:v>16830</c:v>
                </c:pt>
                <c:pt idx="194">
                  <c:v>16865</c:v>
                </c:pt>
                <c:pt idx="195">
                  <c:v>16892.5</c:v>
                </c:pt>
                <c:pt idx="196">
                  <c:v>16942</c:v>
                </c:pt>
                <c:pt idx="197">
                  <c:v>17056</c:v>
                </c:pt>
                <c:pt idx="198">
                  <c:v>17061.5</c:v>
                </c:pt>
                <c:pt idx="199">
                  <c:v>17098.5</c:v>
                </c:pt>
                <c:pt idx="200">
                  <c:v>17099</c:v>
                </c:pt>
                <c:pt idx="201">
                  <c:v>17167</c:v>
                </c:pt>
                <c:pt idx="202">
                  <c:v>17247</c:v>
                </c:pt>
                <c:pt idx="203">
                  <c:v>17938.5</c:v>
                </c:pt>
                <c:pt idx="204">
                  <c:v>17958</c:v>
                </c:pt>
                <c:pt idx="205">
                  <c:v>18143.5</c:v>
                </c:pt>
                <c:pt idx="206">
                  <c:v>18781.5</c:v>
                </c:pt>
                <c:pt idx="207">
                  <c:v>18902.5</c:v>
                </c:pt>
                <c:pt idx="208">
                  <c:v>18909</c:v>
                </c:pt>
                <c:pt idx="209">
                  <c:v>18909.5</c:v>
                </c:pt>
                <c:pt idx="210">
                  <c:v>18994.5</c:v>
                </c:pt>
                <c:pt idx="211">
                  <c:v>19008.5</c:v>
                </c:pt>
                <c:pt idx="212">
                  <c:v>19026</c:v>
                </c:pt>
                <c:pt idx="213">
                  <c:v>19026.5</c:v>
                </c:pt>
                <c:pt idx="214">
                  <c:v>19778</c:v>
                </c:pt>
                <c:pt idx="215">
                  <c:v>19851</c:v>
                </c:pt>
                <c:pt idx="216">
                  <c:v>19882.5</c:v>
                </c:pt>
                <c:pt idx="217">
                  <c:v>19898.5</c:v>
                </c:pt>
                <c:pt idx="218">
                  <c:v>19898.5</c:v>
                </c:pt>
                <c:pt idx="219">
                  <c:v>19954</c:v>
                </c:pt>
                <c:pt idx="220">
                  <c:v>19957</c:v>
                </c:pt>
                <c:pt idx="221">
                  <c:v>19957.5</c:v>
                </c:pt>
                <c:pt idx="222">
                  <c:v>20044.5</c:v>
                </c:pt>
                <c:pt idx="223">
                  <c:v>20044.5</c:v>
                </c:pt>
                <c:pt idx="224">
                  <c:v>20078.5</c:v>
                </c:pt>
                <c:pt idx="225">
                  <c:v>20666</c:v>
                </c:pt>
                <c:pt idx="226">
                  <c:v>20673</c:v>
                </c:pt>
                <c:pt idx="227">
                  <c:v>20675.5</c:v>
                </c:pt>
                <c:pt idx="228">
                  <c:v>20738</c:v>
                </c:pt>
                <c:pt idx="229">
                  <c:v>20738</c:v>
                </c:pt>
                <c:pt idx="230">
                  <c:v>20771</c:v>
                </c:pt>
                <c:pt idx="231">
                  <c:v>20771.5</c:v>
                </c:pt>
                <c:pt idx="232">
                  <c:v>20845.5</c:v>
                </c:pt>
                <c:pt idx="233">
                  <c:v>20908</c:v>
                </c:pt>
                <c:pt idx="234">
                  <c:v>21064.5</c:v>
                </c:pt>
                <c:pt idx="235">
                  <c:v>22721.5</c:v>
                </c:pt>
                <c:pt idx="236">
                  <c:v>22748.5</c:v>
                </c:pt>
                <c:pt idx="237">
                  <c:v>22767.5</c:v>
                </c:pt>
                <c:pt idx="238">
                  <c:v>22768</c:v>
                </c:pt>
                <c:pt idx="239">
                  <c:v>22787</c:v>
                </c:pt>
                <c:pt idx="240">
                  <c:v>22869</c:v>
                </c:pt>
                <c:pt idx="241">
                  <c:v>23547.5</c:v>
                </c:pt>
                <c:pt idx="242">
                  <c:v>23548</c:v>
                </c:pt>
                <c:pt idx="243">
                  <c:v>23588</c:v>
                </c:pt>
                <c:pt idx="244">
                  <c:v>23721</c:v>
                </c:pt>
                <c:pt idx="245">
                  <c:v>23835</c:v>
                </c:pt>
                <c:pt idx="246">
                  <c:v>23868.5</c:v>
                </c:pt>
                <c:pt idx="247">
                  <c:v>24514</c:v>
                </c:pt>
                <c:pt idx="248">
                  <c:v>24514</c:v>
                </c:pt>
                <c:pt idx="249">
                  <c:v>24595</c:v>
                </c:pt>
                <c:pt idx="250">
                  <c:v>24600</c:v>
                </c:pt>
                <c:pt idx="251">
                  <c:v>24722</c:v>
                </c:pt>
                <c:pt idx="252">
                  <c:v>24779</c:v>
                </c:pt>
                <c:pt idx="253">
                  <c:v>24779</c:v>
                </c:pt>
                <c:pt idx="254">
                  <c:v>24855</c:v>
                </c:pt>
                <c:pt idx="255">
                  <c:v>25418.5</c:v>
                </c:pt>
                <c:pt idx="256">
                  <c:v>25418.5</c:v>
                </c:pt>
                <c:pt idx="257">
                  <c:v>25602</c:v>
                </c:pt>
                <c:pt idx="258">
                  <c:v>25609.5</c:v>
                </c:pt>
                <c:pt idx="259">
                  <c:v>25614.5</c:v>
                </c:pt>
                <c:pt idx="260">
                  <c:v>25615</c:v>
                </c:pt>
                <c:pt idx="261">
                  <c:v>25645</c:v>
                </c:pt>
                <c:pt idx="262">
                  <c:v>25645</c:v>
                </c:pt>
                <c:pt idx="263">
                  <c:v>25661</c:v>
                </c:pt>
                <c:pt idx="264">
                  <c:v>25661</c:v>
                </c:pt>
                <c:pt idx="265">
                  <c:v>25742</c:v>
                </c:pt>
                <c:pt idx="266">
                  <c:v>25797</c:v>
                </c:pt>
                <c:pt idx="267">
                  <c:v>25877</c:v>
                </c:pt>
                <c:pt idx="268">
                  <c:v>25877</c:v>
                </c:pt>
                <c:pt idx="269">
                  <c:v>26395</c:v>
                </c:pt>
                <c:pt idx="270">
                  <c:v>26536</c:v>
                </c:pt>
                <c:pt idx="271">
                  <c:v>26551.5</c:v>
                </c:pt>
                <c:pt idx="272">
                  <c:v>26713</c:v>
                </c:pt>
                <c:pt idx="273">
                  <c:v>27329</c:v>
                </c:pt>
                <c:pt idx="274">
                  <c:v>27540</c:v>
                </c:pt>
                <c:pt idx="275">
                  <c:v>28557.5</c:v>
                </c:pt>
              </c:numCache>
            </c:numRef>
          </c:xVal>
          <c:yVal>
            <c:numRef>
              <c:f>'A(3)'!$L$21:$L$899</c:f>
              <c:numCache>
                <c:formatCode>General</c:formatCode>
                <c:ptCount val="8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E9E-4EA0-B289-F2EB6D9A260C}"/>
            </c:ext>
          </c:extLst>
        </c:ser>
        <c:ser>
          <c:idx val="5"/>
          <c:order val="5"/>
          <c:tx>
            <c:strRef>
              <c:f>'A(3)'!$M$20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'A(3)'!$F$21:$F$899</c:f>
              <c:numCache>
                <c:formatCode>General</c:formatCode>
                <c:ptCount val="879"/>
                <c:pt idx="0">
                  <c:v>-33203</c:v>
                </c:pt>
                <c:pt idx="1">
                  <c:v>-33203</c:v>
                </c:pt>
                <c:pt idx="2">
                  <c:v>-31674</c:v>
                </c:pt>
                <c:pt idx="3">
                  <c:v>-30651</c:v>
                </c:pt>
                <c:pt idx="4">
                  <c:v>-27797</c:v>
                </c:pt>
                <c:pt idx="5">
                  <c:v>-27763</c:v>
                </c:pt>
                <c:pt idx="6">
                  <c:v>-27030</c:v>
                </c:pt>
                <c:pt idx="7">
                  <c:v>-26902</c:v>
                </c:pt>
                <c:pt idx="8">
                  <c:v>-26829</c:v>
                </c:pt>
                <c:pt idx="9">
                  <c:v>-26816</c:v>
                </c:pt>
                <c:pt idx="10">
                  <c:v>-26808</c:v>
                </c:pt>
                <c:pt idx="11">
                  <c:v>-26792.5</c:v>
                </c:pt>
                <c:pt idx="12">
                  <c:v>-26727.5</c:v>
                </c:pt>
                <c:pt idx="13">
                  <c:v>-26691</c:v>
                </c:pt>
                <c:pt idx="14">
                  <c:v>-26689</c:v>
                </c:pt>
                <c:pt idx="15">
                  <c:v>-26683.5</c:v>
                </c:pt>
                <c:pt idx="16">
                  <c:v>-26683</c:v>
                </c:pt>
                <c:pt idx="17">
                  <c:v>-26652</c:v>
                </c:pt>
                <c:pt idx="18">
                  <c:v>-26616</c:v>
                </c:pt>
                <c:pt idx="19">
                  <c:v>-26615.5</c:v>
                </c:pt>
                <c:pt idx="20">
                  <c:v>-26597</c:v>
                </c:pt>
                <c:pt idx="21">
                  <c:v>-26587</c:v>
                </c:pt>
                <c:pt idx="22">
                  <c:v>-26511.5</c:v>
                </c:pt>
                <c:pt idx="23">
                  <c:v>-26508.5</c:v>
                </c:pt>
                <c:pt idx="24">
                  <c:v>-25908</c:v>
                </c:pt>
                <c:pt idx="25">
                  <c:v>-24948</c:v>
                </c:pt>
                <c:pt idx="26">
                  <c:v>-24896</c:v>
                </c:pt>
                <c:pt idx="27">
                  <c:v>-24654</c:v>
                </c:pt>
                <c:pt idx="28">
                  <c:v>-23910</c:v>
                </c:pt>
                <c:pt idx="29">
                  <c:v>-23673</c:v>
                </c:pt>
                <c:pt idx="30">
                  <c:v>-20811</c:v>
                </c:pt>
                <c:pt idx="31">
                  <c:v>-20187</c:v>
                </c:pt>
                <c:pt idx="32">
                  <c:v>-20187</c:v>
                </c:pt>
                <c:pt idx="33">
                  <c:v>-19809</c:v>
                </c:pt>
                <c:pt idx="34">
                  <c:v>-19809</c:v>
                </c:pt>
                <c:pt idx="35">
                  <c:v>-19120</c:v>
                </c:pt>
                <c:pt idx="36">
                  <c:v>-18956</c:v>
                </c:pt>
                <c:pt idx="37">
                  <c:v>-18883</c:v>
                </c:pt>
                <c:pt idx="38">
                  <c:v>-18742</c:v>
                </c:pt>
                <c:pt idx="39">
                  <c:v>-18116</c:v>
                </c:pt>
                <c:pt idx="40">
                  <c:v>-18116</c:v>
                </c:pt>
                <c:pt idx="41">
                  <c:v>-17959.5</c:v>
                </c:pt>
                <c:pt idx="42">
                  <c:v>-15027</c:v>
                </c:pt>
                <c:pt idx="43">
                  <c:v>-14643</c:v>
                </c:pt>
                <c:pt idx="44">
                  <c:v>-11570</c:v>
                </c:pt>
                <c:pt idx="45">
                  <c:v>-8695</c:v>
                </c:pt>
                <c:pt idx="46">
                  <c:v>-5846</c:v>
                </c:pt>
                <c:pt idx="47">
                  <c:v>-4946</c:v>
                </c:pt>
                <c:pt idx="48">
                  <c:v>-4795</c:v>
                </c:pt>
                <c:pt idx="49">
                  <c:v>-3723</c:v>
                </c:pt>
                <c:pt idx="50">
                  <c:v>-3642</c:v>
                </c:pt>
                <c:pt idx="51">
                  <c:v>-3637</c:v>
                </c:pt>
                <c:pt idx="52">
                  <c:v>-1928</c:v>
                </c:pt>
                <c:pt idx="53">
                  <c:v>-1766</c:v>
                </c:pt>
                <c:pt idx="54">
                  <c:v>-1753</c:v>
                </c:pt>
                <c:pt idx="55">
                  <c:v>-1708.5</c:v>
                </c:pt>
                <c:pt idx="56">
                  <c:v>-1683</c:v>
                </c:pt>
                <c:pt idx="57">
                  <c:v>-1233.5</c:v>
                </c:pt>
                <c:pt idx="58">
                  <c:v>-1142.5</c:v>
                </c:pt>
                <c:pt idx="59">
                  <c:v>-1108.5</c:v>
                </c:pt>
                <c:pt idx="60">
                  <c:v>-1080</c:v>
                </c:pt>
                <c:pt idx="61">
                  <c:v>-1074.5</c:v>
                </c:pt>
                <c:pt idx="62">
                  <c:v>-312.5</c:v>
                </c:pt>
                <c:pt idx="63">
                  <c:v>-304.5</c:v>
                </c:pt>
                <c:pt idx="64">
                  <c:v>-297</c:v>
                </c:pt>
                <c:pt idx="65">
                  <c:v>0</c:v>
                </c:pt>
                <c:pt idx="66">
                  <c:v>0</c:v>
                </c:pt>
                <c:pt idx="67">
                  <c:v>2.5</c:v>
                </c:pt>
                <c:pt idx="68">
                  <c:v>2.5</c:v>
                </c:pt>
                <c:pt idx="69">
                  <c:v>3</c:v>
                </c:pt>
                <c:pt idx="70">
                  <c:v>3</c:v>
                </c:pt>
                <c:pt idx="71">
                  <c:v>60</c:v>
                </c:pt>
                <c:pt idx="72">
                  <c:v>60</c:v>
                </c:pt>
                <c:pt idx="73">
                  <c:v>60.5</c:v>
                </c:pt>
                <c:pt idx="74">
                  <c:v>60.5</c:v>
                </c:pt>
                <c:pt idx="75">
                  <c:v>115</c:v>
                </c:pt>
                <c:pt idx="76">
                  <c:v>603</c:v>
                </c:pt>
                <c:pt idx="77">
                  <c:v>603</c:v>
                </c:pt>
                <c:pt idx="78">
                  <c:v>762</c:v>
                </c:pt>
                <c:pt idx="79">
                  <c:v>762</c:v>
                </c:pt>
                <c:pt idx="80">
                  <c:v>1740</c:v>
                </c:pt>
                <c:pt idx="81">
                  <c:v>1740</c:v>
                </c:pt>
                <c:pt idx="82">
                  <c:v>1769</c:v>
                </c:pt>
                <c:pt idx="83">
                  <c:v>2009</c:v>
                </c:pt>
                <c:pt idx="84">
                  <c:v>2009</c:v>
                </c:pt>
                <c:pt idx="85">
                  <c:v>2700.5</c:v>
                </c:pt>
                <c:pt idx="86">
                  <c:v>4844</c:v>
                </c:pt>
                <c:pt idx="87">
                  <c:v>4846.5</c:v>
                </c:pt>
                <c:pt idx="88">
                  <c:v>4846.5</c:v>
                </c:pt>
                <c:pt idx="89">
                  <c:v>5523</c:v>
                </c:pt>
                <c:pt idx="90">
                  <c:v>5523.5</c:v>
                </c:pt>
                <c:pt idx="91">
                  <c:v>5734</c:v>
                </c:pt>
                <c:pt idx="92">
                  <c:v>5767.5</c:v>
                </c:pt>
                <c:pt idx="93">
                  <c:v>5767.5</c:v>
                </c:pt>
                <c:pt idx="94">
                  <c:v>5770</c:v>
                </c:pt>
                <c:pt idx="95">
                  <c:v>5770</c:v>
                </c:pt>
                <c:pt idx="96">
                  <c:v>6517</c:v>
                </c:pt>
                <c:pt idx="97">
                  <c:v>6683.5</c:v>
                </c:pt>
                <c:pt idx="98">
                  <c:v>6693.5</c:v>
                </c:pt>
                <c:pt idx="99">
                  <c:v>7225</c:v>
                </c:pt>
                <c:pt idx="100">
                  <c:v>7829</c:v>
                </c:pt>
                <c:pt idx="101">
                  <c:v>8338</c:v>
                </c:pt>
                <c:pt idx="102">
                  <c:v>8338</c:v>
                </c:pt>
                <c:pt idx="103">
                  <c:v>8579</c:v>
                </c:pt>
                <c:pt idx="104">
                  <c:v>8609</c:v>
                </c:pt>
                <c:pt idx="105">
                  <c:v>8635</c:v>
                </c:pt>
                <c:pt idx="106">
                  <c:v>8635</c:v>
                </c:pt>
                <c:pt idx="107">
                  <c:v>8635</c:v>
                </c:pt>
                <c:pt idx="108">
                  <c:v>8763</c:v>
                </c:pt>
                <c:pt idx="109">
                  <c:v>9371</c:v>
                </c:pt>
                <c:pt idx="110">
                  <c:v>9702</c:v>
                </c:pt>
                <c:pt idx="111">
                  <c:v>10181</c:v>
                </c:pt>
                <c:pt idx="112">
                  <c:v>10181</c:v>
                </c:pt>
                <c:pt idx="113">
                  <c:v>10215</c:v>
                </c:pt>
                <c:pt idx="114">
                  <c:v>10294.5</c:v>
                </c:pt>
                <c:pt idx="115">
                  <c:v>10295</c:v>
                </c:pt>
                <c:pt idx="116">
                  <c:v>10303.5</c:v>
                </c:pt>
                <c:pt idx="117">
                  <c:v>10375.5</c:v>
                </c:pt>
                <c:pt idx="118">
                  <c:v>10393.5</c:v>
                </c:pt>
                <c:pt idx="119">
                  <c:v>10400.5</c:v>
                </c:pt>
                <c:pt idx="120">
                  <c:v>10401</c:v>
                </c:pt>
                <c:pt idx="121">
                  <c:v>10478.5</c:v>
                </c:pt>
                <c:pt idx="122">
                  <c:v>10479</c:v>
                </c:pt>
                <c:pt idx="123">
                  <c:v>10509</c:v>
                </c:pt>
                <c:pt idx="124">
                  <c:v>10509</c:v>
                </c:pt>
                <c:pt idx="125">
                  <c:v>11208</c:v>
                </c:pt>
                <c:pt idx="126">
                  <c:v>11221</c:v>
                </c:pt>
                <c:pt idx="127">
                  <c:v>11260</c:v>
                </c:pt>
                <c:pt idx="128">
                  <c:v>11278</c:v>
                </c:pt>
                <c:pt idx="129">
                  <c:v>11286.5</c:v>
                </c:pt>
                <c:pt idx="130">
                  <c:v>11322.5</c:v>
                </c:pt>
                <c:pt idx="131">
                  <c:v>11323</c:v>
                </c:pt>
                <c:pt idx="132">
                  <c:v>11343.5</c:v>
                </c:pt>
                <c:pt idx="133">
                  <c:v>11343.5</c:v>
                </c:pt>
                <c:pt idx="134">
                  <c:v>11344</c:v>
                </c:pt>
                <c:pt idx="135">
                  <c:v>11344</c:v>
                </c:pt>
                <c:pt idx="136">
                  <c:v>11407</c:v>
                </c:pt>
                <c:pt idx="137">
                  <c:v>11407</c:v>
                </c:pt>
                <c:pt idx="138">
                  <c:v>11427</c:v>
                </c:pt>
                <c:pt idx="139">
                  <c:v>11533</c:v>
                </c:pt>
                <c:pt idx="140">
                  <c:v>12301</c:v>
                </c:pt>
                <c:pt idx="141">
                  <c:v>12303</c:v>
                </c:pt>
                <c:pt idx="142">
                  <c:v>12303</c:v>
                </c:pt>
                <c:pt idx="143">
                  <c:v>12376</c:v>
                </c:pt>
                <c:pt idx="144">
                  <c:v>13122</c:v>
                </c:pt>
                <c:pt idx="145">
                  <c:v>13169.5</c:v>
                </c:pt>
                <c:pt idx="146">
                  <c:v>13169.5</c:v>
                </c:pt>
                <c:pt idx="147">
                  <c:v>13258</c:v>
                </c:pt>
                <c:pt idx="148">
                  <c:v>13265</c:v>
                </c:pt>
                <c:pt idx="149">
                  <c:v>13273</c:v>
                </c:pt>
                <c:pt idx="150">
                  <c:v>13284</c:v>
                </c:pt>
                <c:pt idx="151">
                  <c:v>13305</c:v>
                </c:pt>
                <c:pt idx="152">
                  <c:v>13316</c:v>
                </c:pt>
                <c:pt idx="153">
                  <c:v>13479</c:v>
                </c:pt>
                <c:pt idx="154">
                  <c:v>13526</c:v>
                </c:pt>
                <c:pt idx="155">
                  <c:v>13612</c:v>
                </c:pt>
                <c:pt idx="156">
                  <c:v>14041</c:v>
                </c:pt>
                <c:pt idx="157">
                  <c:v>14064.5</c:v>
                </c:pt>
                <c:pt idx="158">
                  <c:v>14090.5</c:v>
                </c:pt>
                <c:pt idx="159">
                  <c:v>14090.5</c:v>
                </c:pt>
                <c:pt idx="160">
                  <c:v>14093</c:v>
                </c:pt>
                <c:pt idx="161">
                  <c:v>14128</c:v>
                </c:pt>
                <c:pt idx="162">
                  <c:v>14130</c:v>
                </c:pt>
                <c:pt idx="163">
                  <c:v>14142</c:v>
                </c:pt>
                <c:pt idx="164">
                  <c:v>14212</c:v>
                </c:pt>
                <c:pt idx="165">
                  <c:v>14212.5</c:v>
                </c:pt>
                <c:pt idx="166">
                  <c:v>14231</c:v>
                </c:pt>
                <c:pt idx="167">
                  <c:v>14322</c:v>
                </c:pt>
                <c:pt idx="168">
                  <c:v>14327.5</c:v>
                </c:pt>
                <c:pt idx="169">
                  <c:v>14390</c:v>
                </c:pt>
                <c:pt idx="170">
                  <c:v>14427.5</c:v>
                </c:pt>
                <c:pt idx="171">
                  <c:v>14428</c:v>
                </c:pt>
                <c:pt idx="172">
                  <c:v>14433</c:v>
                </c:pt>
                <c:pt idx="173">
                  <c:v>14435.5</c:v>
                </c:pt>
                <c:pt idx="174">
                  <c:v>14437.5</c:v>
                </c:pt>
                <c:pt idx="175">
                  <c:v>14539</c:v>
                </c:pt>
                <c:pt idx="176">
                  <c:v>14568.5</c:v>
                </c:pt>
                <c:pt idx="177">
                  <c:v>15100</c:v>
                </c:pt>
                <c:pt idx="178">
                  <c:v>15176.5</c:v>
                </c:pt>
                <c:pt idx="179">
                  <c:v>15217</c:v>
                </c:pt>
                <c:pt idx="180">
                  <c:v>15337.5</c:v>
                </c:pt>
                <c:pt idx="181">
                  <c:v>15361</c:v>
                </c:pt>
                <c:pt idx="182">
                  <c:v>15426</c:v>
                </c:pt>
                <c:pt idx="183">
                  <c:v>16169</c:v>
                </c:pt>
                <c:pt idx="184">
                  <c:v>16223</c:v>
                </c:pt>
                <c:pt idx="185">
                  <c:v>16242.5</c:v>
                </c:pt>
                <c:pt idx="186">
                  <c:v>16253</c:v>
                </c:pt>
                <c:pt idx="187">
                  <c:v>16253.5</c:v>
                </c:pt>
                <c:pt idx="188">
                  <c:v>16254</c:v>
                </c:pt>
                <c:pt idx="189">
                  <c:v>16280</c:v>
                </c:pt>
                <c:pt idx="190">
                  <c:v>16281.5</c:v>
                </c:pt>
                <c:pt idx="191">
                  <c:v>16282</c:v>
                </c:pt>
                <c:pt idx="192">
                  <c:v>16358</c:v>
                </c:pt>
                <c:pt idx="193">
                  <c:v>16830</c:v>
                </c:pt>
                <c:pt idx="194">
                  <c:v>16865</c:v>
                </c:pt>
                <c:pt idx="195">
                  <c:v>16892.5</c:v>
                </c:pt>
                <c:pt idx="196">
                  <c:v>16942</c:v>
                </c:pt>
                <c:pt idx="197">
                  <c:v>17056</c:v>
                </c:pt>
                <c:pt idx="198">
                  <c:v>17061.5</c:v>
                </c:pt>
                <c:pt idx="199">
                  <c:v>17098.5</c:v>
                </c:pt>
                <c:pt idx="200">
                  <c:v>17099</c:v>
                </c:pt>
                <c:pt idx="201">
                  <c:v>17167</c:v>
                </c:pt>
                <c:pt idx="202">
                  <c:v>17247</c:v>
                </c:pt>
                <c:pt idx="203">
                  <c:v>17938.5</c:v>
                </c:pt>
                <c:pt idx="204">
                  <c:v>17958</c:v>
                </c:pt>
                <c:pt idx="205">
                  <c:v>18143.5</c:v>
                </c:pt>
                <c:pt idx="206">
                  <c:v>18781.5</c:v>
                </c:pt>
                <c:pt idx="207">
                  <c:v>18902.5</c:v>
                </c:pt>
                <c:pt idx="208">
                  <c:v>18909</c:v>
                </c:pt>
                <c:pt idx="209">
                  <c:v>18909.5</c:v>
                </c:pt>
                <c:pt idx="210">
                  <c:v>18994.5</c:v>
                </c:pt>
                <c:pt idx="211">
                  <c:v>19008.5</c:v>
                </c:pt>
                <c:pt idx="212">
                  <c:v>19026</c:v>
                </c:pt>
                <c:pt idx="213">
                  <c:v>19026.5</c:v>
                </c:pt>
                <c:pt idx="214">
                  <c:v>19778</c:v>
                </c:pt>
                <c:pt idx="215">
                  <c:v>19851</c:v>
                </c:pt>
                <c:pt idx="216">
                  <c:v>19882.5</c:v>
                </c:pt>
                <c:pt idx="217">
                  <c:v>19898.5</c:v>
                </c:pt>
                <c:pt idx="218">
                  <c:v>19898.5</c:v>
                </c:pt>
                <c:pt idx="219">
                  <c:v>19954</c:v>
                </c:pt>
                <c:pt idx="220">
                  <c:v>19957</c:v>
                </c:pt>
                <c:pt idx="221">
                  <c:v>19957.5</c:v>
                </c:pt>
                <c:pt idx="222">
                  <c:v>20044.5</c:v>
                </c:pt>
                <c:pt idx="223">
                  <c:v>20044.5</c:v>
                </c:pt>
                <c:pt idx="224">
                  <c:v>20078.5</c:v>
                </c:pt>
                <c:pt idx="225">
                  <c:v>20666</c:v>
                </c:pt>
                <c:pt idx="226">
                  <c:v>20673</c:v>
                </c:pt>
                <c:pt idx="227">
                  <c:v>20675.5</c:v>
                </c:pt>
                <c:pt idx="228">
                  <c:v>20738</c:v>
                </c:pt>
                <c:pt idx="229">
                  <c:v>20738</c:v>
                </c:pt>
                <c:pt idx="230">
                  <c:v>20771</c:v>
                </c:pt>
                <c:pt idx="231">
                  <c:v>20771.5</c:v>
                </c:pt>
                <c:pt idx="232">
                  <c:v>20845.5</c:v>
                </c:pt>
                <c:pt idx="233">
                  <c:v>20908</c:v>
                </c:pt>
                <c:pt idx="234">
                  <c:v>21064.5</c:v>
                </c:pt>
                <c:pt idx="235">
                  <c:v>22721.5</c:v>
                </c:pt>
                <c:pt idx="236">
                  <c:v>22748.5</c:v>
                </c:pt>
                <c:pt idx="237">
                  <c:v>22767.5</c:v>
                </c:pt>
                <c:pt idx="238">
                  <c:v>22768</c:v>
                </c:pt>
                <c:pt idx="239">
                  <c:v>22787</c:v>
                </c:pt>
                <c:pt idx="240">
                  <c:v>22869</c:v>
                </c:pt>
                <c:pt idx="241">
                  <c:v>23547.5</c:v>
                </c:pt>
                <c:pt idx="242">
                  <c:v>23548</c:v>
                </c:pt>
                <c:pt idx="243">
                  <c:v>23588</c:v>
                </c:pt>
                <c:pt idx="244">
                  <c:v>23721</c:v>
                </c:pt>
                <c:pt idx="245">
                  <c:v>23835</c:v>
                </c:pt>
                <c:pt idx="246">
                  <c:v>23868.5</c:v>
                </c:pt>
                <c:pt idx="247">
                  <c:v>24514</c:v>
                </c:pt>
                <c:pt idx="248">
                  <c:v>24514</c:v>
                </c:pt>
                <c:pt idx="249">
                  <c:v>24595</c:v>
                </c:pt>
                <c:pt idx="250">
                  <c:v>24600</c:v>
                </c:pt>
                <c:pt idx="251">
                  <c:v>24722</c:v>
                </c:pt>
                <c:pt idx="252">
                  <c:v>24779</c:v>
                </c:pt>
                <c:pt idx="253">
                  <c:v>24779</c:v>
                </c:pt>
                <c:pt idx="254">
                  <c:v>24855</c:v>
                </c:pt>
                <c:pt idx="255">
                  <c:v>25418.5</c:v>
                </c:pt>
                <c:pt idx="256">
                  <c:v>25418.5</c:v>
                </c:pt>
                <c:pt idx="257">
                  <c:v>25602</c:v>
                </c:pt>
                <c:pt idx="258">
                  <c:v>25609.5</c:v>
                </c:pt>
                <c:pt idx="259">
                  <c:v>25614.5</c:v>
                </c:pt>
                <c:pt idx="260">
                  <c:v>25615</c:v>
                </c:pt>
                <c:pt idx="261">
                  <c:v>25645</c:v>
                </c:pt>
                <c:pt idx="262">
                  <c:v>25645</c:v>
                </c:pt>
                <c:pt idx="263">
                  <c:v>25661</c:v>
                </c:pt>
                <c:pt idx="264">
                  <c:v>25661</c:v>
                </c:pt>
                <c:pt idx="265">
                  <c:v>25742</c:v>
                </c:pt>
                <c:pt idx="266">
                  <c:v>25797</c:v>
                </c:pt>
                <c:pt idx="267">
                  <c:v>25877</c:v>
                </c:pt>
                <c:pt idx="268">
                  <c:v>25877</c:v>
                </c:pt>
                <c:pt idx="269">
                  <c:v>26395</c:v>
                </c:pt>
                <c:pt idx="270">
                  <c:v>26536</c:v>
                </c:pt>
                <c:pt idx="271">
                  <c:v>26551.5</c:v>
                </c:pt>
                <c:pt idx="272">
                  <c:v>26713</c:v>
                </c:pt>
                <c:pt idx="273">
                  <c:v>27329</c:v>
                </c:pt>
                <c:pt idx="274">
                  <c:v>27540</c:v>
                </c:pt>
                <c:pt idx="275">
                  <c:v>28557.5</c:v>
                </c:pt>
              </c:numCache>
            </c:numRef>
          </c:xVal>
          <c:yVal>
            <c:numRef>
              <c:f>'A(3)'!$M$21:$M$899</c:f>
              <c:numCache>
                <c:formatCode>General</c:formatCode>
                <c:ptCount val="8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E9E-4EA0-B289-F2EB6D9A260C}"/>
            </c:ext>
          </c:extLst>
        </c:ser>
        <c:ser>
          <c:idx val="6"/>
          <c:order val="6"/>
          <c:tx>
            <c:strRef>
              <c:f>'A(3)'!$N$20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'A(3)'!$F$21:$F$899</c:f>
              <c:numCache>
                <c:formatCode>General</c:formatCode>
                <c:ptCount val="879"/>
                <c:pt idx="0">
                  <c:v>-33203</c:v>
                </c:pt>
                <c:pt idx="1">
                  <c:v>-33203</c:v>
                </c:pt>
                <c:pt idx="2">
                  <c:v>-31674</c:v>
                </c:pt>
                <c:pt idx="3">
                  <c:v>-30651</c:v>
                </c:pt>
                <c:pt idx="4">
                  <c:v>-27797</c:v>
                </c:pt>
                <c:pt idx="5">
                  <c:v>-27763</c:v>
                </c:pt>
                <c:pt idx="6">
                  <c:v>-27030</c:v>
                </c:pt>
                <c:pt idx="7">
                  <c:v>-26902</c:v>
                </c:pt>
                <c:pt idx="8">
                  <c:v>-26829</c:v>
                </c:pt>
                <c:pt idx="9">
                  <c:v>-26816</c:v>
                </c:pt>
                <c:pt idx="10">
                  <c:v>-26808</c:v>
                </c:pt>
                <c:pt idx="11">
                  <c:v>-26792.5</c:v>
                </c:pt>
                <c:pt idx="12">
                  <c:v>-26727.5</c:v>
                </c:pt>
                <c:pt idx="13">
                  <c:v>-26691</c:v>
                </c:pt>
                <c:pt idx="14">
                  <c:v>-26689</c:v>
                </c:pt>
                <c:pt idx="15">
                  <c:v>-26683.5</c:v>
                </c:pt>
                <c:pt idx="16">
                  <c:v>-26683</c:v>
                </c:pt>
                <c:pt idx="17">
                  <c:v>-26652</c:v>
                </c:pt>
                <c:pt idx="18">
                  <c:v>-26616</c:v>
                </c:pt>
                <c:pt idx="19">
                  <c:v>-26615.5</c:v>
                </c:pt>
                <c:pt idx="20">
                  <c:v>-26597</c:v>
                </c:pt>
                <c:pt idx="21">
                  <c:v>-26587</c:v>
                </c:pt>
                <c:pt idx="22">
                  <c:v>-26511.5</c:v>
                </c:pt>
                <c:pt idx="23">
                  <c:v>-26508.5</c:v>
                </c:pt>
                <c:pt idx="24">
                  <c:v>-25908</c:v>
                </c:pt>
                <c:pt idx="25">
                  <c:v>-24948</c:v>
                </c:pt>
                <c:pt idx="26">
                  <c:v>-24896</c:v>
                </c:pt>
                <c:pt idx="27">
                  <c:v>-24654</c:v>
                </c:pt>
                <c:pt idx="28">
                  <c:v>-23910</c:v>
                </c:pt>
                <c:pt idx="29">
                  <c:v>-23673</c:v>
                </c:pt>
                <c:pt idx="30">
                  <c:v>-20811</c:v>
                </c:pt>
                <c:pt idx="31">
                  <c:v>-20187</c:v>
                </c:pt>
                <c:pt idx="32">
                  <c:v>-20187</c:v>
                </c:pt>
                <c:pt idx="33">
                  <c:v>-19809</c:v>
                </c:pt>
                <c:pt idx="34">
                  <c:v>-19809</c:v>
                </c:pt>
                <c:pt idx="35">
                  <c:v>-19120</c:v>
                </c:pt>
                <c:pt idx="36">
                  <c:v>-18956</c:v>
                </c:pt>
                <c:pt idx="37">
                  <c:v>-18883</c:v>
                </c:pt>
                <c:pt idx="38">
                  <c:v>-18742</c:v>
                </c:pt>
                <c:pt idx="39">
                  <c:v>-18116</c:v>
                </c:pt>
                <c:pt idx="40">
                  <c:v>-18116</c:v>
                </c:pt>
                <c:pt idx="41">
                  <c:v>-17959.5</c:v>
                </c:pt>
                <c:pt idx="42">
                  <c:v>-15027</c:v>
                </c:pt>
                <c:pt idx="43">
                  <c:v>-14643</c:v>
                </c:pt>
                <c:pt idx="44">
                  <c:v>-11570</c:v>
                </c:pt>
                <c:pt idx="45">
                  <c:v>-8695</c:v>
                </c:pt>
                <c:pt idx="46">
                  <c:v>-5846</c:v>
                </c:pt>
                <c:pt idx="47">
                  <c:v>-4946</c:v>
                </c:pt>
                <c:pt idx="48">
                  <c:v>-4795</c:v>
                </c:pt>
                <c:pt idx="49">
                  <c:v>-3723</c:v>
                </c:pt>
                <c:pt idx="50">
                  <c:v>-3642</c:v>
                </c:pt>
                <c:pt idx="51">
                  <c:v>-3637</c:v>
                </c:pt>
                <c:pt idx="52">
                  <c:v>-1928</c:v>
                </c:pt>
                <c:pt idx="53">
                  <c:v>-1766</c:v>
                </c:pt>
                <c:pt idx="54">
                  <c:v>-1753</c:v>
                </c:pt>
                <c:pt idx="55">
                  <c:v>-1708.5</c:v>
                </c:pt>
                <c:pt idx="56">
                  <c:v>-1683</c:v>
                </c:pt>
                <c:pt idx="57">
                  <c:v>-1233.5</c:v>
                </c:pt>
                <c:pt idx="58">
                  <c:v>-1142.5</c:v>
                </c:pt>
                <c:pt idx="59">
                  <c:v>-1108.5</c:v>
                </c:pt>
                <c:pt idx="60">
                  <c:v>-1080</c:v>
                </c:pt>
                <c:pt idx="61">
                  <c:v>-1074.5</c:v>
                </c:pt>
                <c:pt idx="62">
                  <c:v>-312.5</c:v>
                </c:pt>
                <c:pt idx="63">
                  <c:v>-304.5</c:v>
                </c:pt>
                <c:pt idx="64">
                  <c:v>-297</c:v>
                </c:pt>
                <c:pt idx="65">
                  <c:v>0</c:v>
                </c:pt>
                <c:pt idx="66">
                  <c:v>0</c:v>
                </c:pt>
                <c:pt idx="67">
                  <c:v>2.5</c:v>
                </c:pt>
                <c:pt idx="68">
                  <c:v>2.5</c:v>
                </c:pt>
                <c:pt idx="69">
                  <c:v>3</c:v>
                </c:pt>
                <c:pt idx="70">
                  <c:v>3</c:v>
                </c:pt>
                <c:pt idx="71">
                  <c:v>60</c:v>
                </c:pt>
                <c:pt idx="72">
                  <c:v>60</c:v>
                </c:pt>
                <c:pt idx="73">
                  <c:v>60.5</c:v>
                </c:pt>
                <c:pt idx="74">
                  <c:v>60.5</c:v>
                </c:pt>
                <c:pt idx="75">
                  <c:v>115</c:v>
                </c:pt>
                <c:pt idx="76">
                  <c:v>603</c:v>
                </c:pt>
                <c:pt idx="77">
                  <c:v>603</c:v>
                </c:pt>
                <c:pt idx="78">
                  <c:v>762</c:v>
                </c:pt>
                <c:pt idx="79">
                  <c:v>762</c:v>
                </c:pt>
                <c:pt idx="80">
                  <c:v>1740</c:v>
                </c:pt>
                <c:pt idx="81">
                  <c:v>1740</c:v>
                </c:pt>
                <c:pt idx="82">
                  <c:v>1769</c:v>
                </c:pt>
                <c:pt idx="83">
                  <c:v>2009</c:v>
                </c:pt>
                <c:pt idx="84">
                  <c:v>2009</c:v>
                </c:pt>
                <c:pt idx="85">
                  <c:v>2700.5</c:v>
                </c:pt>
                <c:pt idx="86">
                  <c:v>4844</c:v>
                </c:pt>
                <c:pt idx="87">
                  <c:v>4846.5</c:v>
                </c:pt>
                <c:pt idx="88">
                  <c:v>4846.5</c:v>
                </c:pt>
                <c:pt idx="89">
                  <c:v>5523</c:v>
                </c:pt>
                <c:pt idx="90">
                  <c:v>5523.5</c:v>
                </c:pt>
                <c:pt idx="91">
                  <c:v>5734</c:v>
                </c:pt>
                <c:pt idx="92">
                  <c:v>5767.5</c:v>
                </c:pt>
                <c:pt idx="93">
                  <c:v>5767.5</c:v>
                </c:pt>
                <c:pt idx="94">
                  <c:v>5770</c:v>
                </c:pt>
                <c:pt idx="95">
                  <c:v>5770</c:v>
                </c:pt>
                <c:pt idx="96">
                  <c:v>6517</c:v>
                </c:pt>
                <c:pt idx="97">
                  <c:v>6683.5</c:v>
                </c:pt>
                <c:pt idx="98">
                  <c:v>6693.5</c:v>
                </c:pt>
                <c:pt idx="99">
                  <c:v>7225</c:v>
                </c:pt>
                <c:pt idx="100">
                  <c:v>7829</c:v>
                </c:pt>
                <c:pt idx="101">
                  <c:v>8338</c:v>
                </c:pt>
                <c:pt idx="102">
                  <c:v>8338</c:v>
                </c:pt>
                <c:pt idx="103">
                  <c:v>8579</c:v>
                </c:pt>
                <c:pt idx="104">
                  <c:v>8609</c:v>
                </c:pt>
                <c:pt idx="105">
                  <c:v>8635</c:v>
                </c:pt>
                <c:pt idx="106">
                  <c:v>8635</c:v>
                </c:pt>
                <c:pt idx="107">
                  <c:v>8635</c:v>
                </c:pt>
                <c:pt idx="108">
                  <c:v>8763</c:v>
                </c:pt>
                <c:pt idx="109">
                  <c:v>9371</c:v>
                </c:pt>
                <c:pt idx="110">
                  <c:v>9702</c:v>
                </c:pt>
                <c:pt idx="111">
                  <c:v>10181</c:v>
                </c:pt>
                <c:pt idx="112">
                  <c:v>10181</c:v>
                </c:pt>
                <c:pt idx="113">
                  <c:v>10215</c:v>
                </c:pt>
                <c:pt idx="114">
                  <c:v>10294.5</c:v>
                </c:pt>
                <c:pt idx="115">
                  <c:v>10295</c:v>
                </c:pt>
                <c:pt idx="116">
                  <c:v>10303.5</c:v>
                </c:pt>
                <c:pt idx="117">
                  <c:v>10375.5</c:v>
                </c:pt>
                <c:pt idx="118">
                  <c:v>10393.5</c:v>
                </c:pt>
                <c:pt idx="119">
                  <c:v>10400.5</c:v>
                </c:pt>
                <c:pt idx="120">
                  <c:v>10401</c:v>
                </c:pt>
                <c:pt idx="121">
                  <c:v>10478.5</c:v>
                </c:pt>
                <c:pt idx="122">
                  <c:v>10479</c:v>
                </c:pt>
                <c:pt idx="123">
                  <c:v>10509</c:v>
                </c:pt>
                <c:pt idx="124">
                  <c:v>10509</c:v>
                </c:pt>
                <c:pt idx="125">
                  <c:v>11208</c:v>
                </c:pt>
                <c:pt idx="126">
                  <c:v>11221</c:v>
                </c:pt>
                <c:pt idx="127">
                  <c:v>11260</c:v>
                </c:pt>
                <c:pt idx="128">
                  <c:v>11278</c:v>
                </c:pt>
                <c:pt idx="129">
                  <c:v>11286.5</c:v>
                </c:pt>
                <c:pt idx="130">
                  <c:v>11322.5</c:v>
                </c:pt>
                <c:pt idx="131">
                  <c:v>11323</c:v>
                </c:pt>
                <c:pt idx="132">
                  <c:v>11343.5</c:v>
                </c:pt>
                <c:pt idx="133">
                  <c:v>11343.5</c:v>
                </c:pt>
                <c:pt idx="134">
                  <c:v>11344</c:v>
                </c:pt>
                <c:pt idx="135">
                  <c:v>11344</c:v>
                </c:pt>
                <c:pt idx="136">
                  <c:v>11407</c:v>
                </c:pt>
                <c:pt idx="137">
                  <c:v>11407</c:v>
                </c:pt>
                <c:pt idx="138">
                  <c:v>11427</c:v>
                </c:pt>
                <c:pt idx="139">
                  <c:v>11533</c:v>
                </c:pt>
                <c:pt idx="140">
                  <c:v>12301</c:v>
                </c:pt>
                <c:pt idx="141">
                  <c:v>12303</c:v>
                </c:pt>
                <c:pt idx="142">
                  <c:v>12303</c:v>
                </c:pt>
                <c:pt idx="143">
                  <c:v>12376</c:v>
                </c:pt>
                <c:pt idx="144">
                  <c:v>13122</c:v>
                </c:pt>
                <c:pt idx="145">
                  <c:v>13169.5</c:v>
                </c:pt>
                <c:pt idx="146">
                  <c:v>13169.5</c:v>
                </c:pt>
                <c:pt idx="147">
                  <c:v>13258</c:v>
                </c:pt>
                <c:pt idx="148">
                  <c:v>13265</c:v>
                </c:pt>
                <c:pt idx="149">
                  <c:v>13273</c:v>
                </c:pt>
                <c:pt idx="150">
                  <c:v>13284</c:v>
                </c:pt>
                <c:pt idx="151">
                  <c:v>13305</c:v>
                </c:pt>
                <c:pt idx="152">
                  <c:v>13316</c:v>
                </c:pt>
                <c:pt idx="153">
                  <c:v>13479</c:v>
                </c:pt>
                <c:pt idx="154">
                  <c:v>13526</c:v>
                </c:pt>
                <c:pt idx="155">
                  <c:v>13612</c:v>
                </c:pt>
                <c:pt idx="156">
                  <c:v>14041</c:v>
                </c:pt>
                <c:pt idx="157">
                  <c:v>14064.5</c:v>
                </c:pt>
                <c:pt idx="158">
                  <c:v>14090.5</c:v>
                </c:pt>
                <c:pt idx="159">
                  <c:v>14090.5</c:v>
                </c:pt>
                <c:pt idx="160">
                  <c:v>14093</c:v>
                </c:pt>
                <c:pt idx="161">
                  <c:v>14128</c:v>
                </c:pt>
                <c:pt idx="162">
                  <c:v>14130</c:v>
                </c:pt>
                <c:pt idx="163">
                  <c:v>14142</c:v>
                </c:pt>
                <c:pt idx="164">
                  <c:v>14212</c:v>
                </c:pt>
                <c:pt idx="165">
                  <c:v>14212.5</c:v>
                </c:pt>
                <c:pt idx="166">
                  <c:v>14231</c:v>
                </c:pt>
                <c:pt idx="167">
                  <c:v>14322</c:v>
                </c:pt>
                <c:pt idx="168">
                  <c:v>14327.5</c:v>
                </c:pt>
                <c:pt idx="169">
                  <c:v>14390</c:v>
                </c:pt>
                <c:pt idx="170">
                  <c:v>14427.5</c:v>
                </c:pt>
                <c:pt idx="171">
                  <c:v>14428</c:v>
                </c:pt>
                <c:pt idx="172">
                  <c:v>14433</c:v>
                </c:pt>
                <c:pt idx="173">
                  <c:v>14435.5</c:v>
                </c:pt>
                <c:pt idx="174">
                  <c:v>14437.5</c:v>
                </c:pt>
                <c:pt idx="175">
                  <c:v>14539</c:v>
                </c:pt>
                <c:pt idx="176">
                  <c:v>14568.5</c:v>
                </c:pt>
                <c:pt idx="177">
                  <c:v>15100</c:v>
                </c:pt>
                <c:pt idx="178">
                  <c:v>15176.5</c:v>
                </c:pt>
                <c:pt idx="179">
                  <c:v>15217</c:v>
                </c:pt>
                <c:pt idx="180">
                  <c:v>15337.5</c:v>
                </c:pt>
                <c:pt idx="181">
                  <c:v>15361</c:v>
                </c:pt>
                <c:pt idx="182">
                  <c:v>15426</c:v>
                </c:pt>
                <c:pt idx="183">
                  <c:v>16169</c:v>
                </c:pt>
                <c:pt idx="184">
                  <c:v>16223</c:v>
                </c:pt>
                <c:pt idx="185">
                  <c:v>16242.5</c:v>
                </c:pt>
                <c:pt idx="186">
                  <c:v>16253</c:v>
                </c:pt>
                <c:pt idx="187">
                  <c:v>16253.5</c:v>
                </c:pt>
                <c:pt idx="188">
                  <c:v>16254</c:v>
                </c:pt>
                <c:pt idx="189">
                  <c:v>16280</c:v>
                </c:pt>
                <c:pt idx="190">
                  <c:v>16281.5</c:v>
                </c:pt>
                <c:pt idx="191">
                  <c:v>16282</c:v>
                </c:pt>
                <c:pt idx="192">
                  <c:v>16358</c:v>
                </c:pt>
                <c:pt idx="193">
                  <c:v>16830</c:v>
                </c:pt>
                <c:pt idx="194">
                  <c:v>16865</c:v>
                </c:pt>
                <c:pt idx="195">
                  <c:v>16892.5</c:v>
                </c:pt>
                <c:pt idx="196">
                  <c:v>16942</c:v>
                </c:pt>
                <c:pt idx="197">
                  <c:v>17056</c:v>
                </c:pt>
                <c:pt idx="198">
                  <c:v>17061.5</c:v>
                </c:pt>
                <c:pt idx="199">
                  <c:v>17098.5</c:v>
                </c:pt>
                <c:pt idx="200">
                  <c:v>17099</c:v>
                </c:pt>
                <c:pt idx="201">
                  <c:v>17167</c:v>
                </c:pt>
                <c:pt idx="202">
                  <c:v>17247</c:v>
                </c:pt>
                <c:pt idx="203">
                  <c:v>17938.5</c:v>
                </c:pt>
                <c:pt idx="204">
                  <c:v>17958</c:v>
                </c:pt>
                <c:pt idx="205">
                  <c:v>18143.5</c:v>
                </c:pt>
                <c:pt idx="206">
                  <c:v>18781.5</c:v>
                </c:pt>
                <c:pt idx="207">
                  <c:v>18902.5</c:v>
                </c:pt>
                <c:pt idx="208">
                  <c:v>18909</c:v>
                </c:pt>
                <c:pt idx="209">
                  <c:v>18909.5</c:v>
                </c:pt>
                <c:pt idx="210">
                  <c:v>18994.5</c:v>
                </c:pt>
                <c:pt idx="211">
                  <c:v>19008.5</c:v>
                </c:pt>
                <c:pt idx="212">
                  <c:v>19026</c:v>
                </c:pt>
                <c:pt idx="213">
                  <c:v>19026.5</c:v>
                </c:pt>
                <c:pt idx="214">
                  <c:v>19778</c:v>
                </c:pt>
                <c:pt idx="215">
                  <c:v>19851</c:v>
                </c:pt>
                <c:pt idx="216">
                  <c:v>19882.5</c:v>
                </c:pt>
                <c:pt idx="217">
                  <c:v>19898.5</c:v>
                </c:pt>
                <c:pt idx="218">
                  <c:v>19898.5</c:v>
                </c:pt>
                <c:pt idx="219">
                  <c:v>19954</c:v>
                </c:pt>
                <c:pt idx="220">
                  <c:v>19957</c:v>
                </c:pt>
                <c:pt idx="221">
                  <c:v>19957.5</c:v>
                </c:pt>
                <c:pt idx="222">
                  <c:v>20044.5</c:v>
                </c:pt>
                <c:pt idx="223">
                  <c:v>20044.5</c:v>
                </c:pt>
                <c:pt idx="224">
                  <c:v>20078.5</c:v>
                </c:pt>
                <c:pt idx="225">
                  <c:v>20666</c:v>
                </c:pt>
                <c:pt idx="226">
                  <c:v>20673</c:v>
                </c:pt>
                <c:pt idx="227">
                  <c:v>20675.5</c:v>
                </c:pt>
                <c:pt idx="228">
                  <c:v>20738</c:v>
                </c:pt>
                <c:pt idx="229">
                  <c:v>20738</c:v>
                </c:pt>
                <c:pt idx="230">
                  <c:v>20771</c:v>
                </c:pt>
                <c:pt idx="231">
                  <c:v>20771.5</c:v>
                </c:pt>
                <c:pt idx="232">
                  <c:v>20845.5</c:v>
                </c:pt>
                <c:pt idx="233">
                  <c:v>20908</c:v>
                </c:pt>
                <c:pt idx="234">
                  <c:v>21064.5</c:v>
                </c:pt>
                <c:pt idx="235">
                  <c:v>22721.5</c:v>
                </c:pt>
                <c:pt idx="236">
                  <c:v>22748.5</c:v>
                </c:pt>
                <c:pt idx="237">
                  <c:v>22767.5</c:v>
                </c:pt>
                <c:pt idx="238">
                  <c:v>22768</c:v>
                </c:pt>
                <c:pt idx="239">
                  <c:v>22787</c:v>
                </c:pt>
                <c:pt idx="240">
                  <c:v>22869</c:v>
                </c:pt>
                <c:pt idx="241">
                  <c:v>23547.5</c:v>
                </c:pt>
                <c:pt idx="242">
                  <c:v>23548</c:v>
                </c:pt>
                <c:pt idx="243">
                  <c:v>23588</c:v>
                </c:pt>
                <c:pt idx="244">
                  <c:v>23721</c:v>
                </c:pt>
                <c:pt idx="245">
                  <c:v>23835</c:v>
                </c:pt>
                <c:pt idx="246">
                  <c:v>23868.5</c:v>
                </c:pt>
                <c:pt idx="247">
                  <c:v>24514</c:v>
                </c:pt>
                <c:pt idx="248">
                  <c:v>24514</c:v>
                </c:pt>
                <c:pt idx="249">
                  <c:v>24595</c:v>
                </c:pt>
                <c:pt idx="250">
                  <c:v>24600</c:v>
                </c:pt>
                <c:pt idx="251">
                  <c:v>24722</c:v>
                </c:pt>
                <c:pt idx="252">
                  <c:v>24779</c:v>
                </c:pt>
                <c:pt idx="253">
                  <c:v>24779</c:v>
                </c:pt>
                <c:pt idx="254">
                  <c:v>24855</c:v>
                </c:pt>
                <c:pt idx="255">
                  <c:v>25418.5</c:v>
                </c:pt>
                <c:pt idx="256">
                  <c:v>25418.5</c:v>
                </c:pt>
                <c:pt idx="257">
                  <c:v>25602</c:v>
                </c:pt>
                <c:pt idx="258">
                  <c:v>25609.5</c:v>
                </c:pt>
                <c:pt idx="259">
                  <c:v>25614.5</c:v>
                </c:pt>
                <c:pt idx="260">
                  <c:v>25615</c:v>
                </c:pt>
                <c:pt idx="261">
                  <c:v>25645</c:v>
                </c:pt>
                <c:pt idx="262">
                  <c:v>25645</c:v>
                </c:pt>
                <c:pt idx="263">
                  <c:v>25661</c:v>
                </c:pt>
                <c:pt idx="264">
                  <c:v>25661</c:v>
                </c:pt>
                <c:pt idx="265">
                  <c:v>25742</c:v>
                </c:pt>
                <c:pt idx="266">
                  <c:v>25797</c:v>
                </c:pt>
                <c:pt idx="267">
                  <c:v>25877</c:v>
                </c:pt>
                <c:pt idx="268">
                  <c:v>25877</c:v>
                </c:pt>
                <c:pt idx="269">
                  <c:v>26395</c:v>
                </c:pt>
                <c:pt idx="270">
                  <c:v>26536</c:v>
                </c:pt>
                <c:pt idx="271">
                  <c:v>26551.5</c:v>
                </c:pt>
                <c:pt idx="272">
                  <c:v>26713</c:v>
                </c:pt>
                <c:pt idx="273">
                  <c:v>27329</c:v>
                </c:pt>
                <c:pt idx="274">
                  <c:v>27540</c:v>
                </c:pt>
                <c:pt idx="275">
                  <c:v>28557.5</c:v>
                </c:pt>
              </c:numCache>
            </c:numRef>
          </c:xVal>
          <c:yVal>
            <c:numRef>
              <c:f>'A(3)'!$N$21:$N$899</c:f>
              <c:numCache>
                <c:formatCode>General</c:formatCode>
                <c:ptCount val="8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E9E-4EA0-B289-F2EB6D9A260C}"/>
            </c:ext>
          </c:extLst>
        </c:ser>
        <c:ser>
          <c:idx val="7"/>
          <c:order val="7"/>
          <c:tx>
            <c:strRef>
              <c:f>'A(3)'!$AX$1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'A(3)'!$AW$2:$AW$82</c:f>
              <c:numCache>
                <c:formatCode>General</c:formatCode>
                <c:ptCount val="81"/>
                <c:pt idx="0">
                  <c:v>-40000</c:v>
                </c:pt>
                <c:pt idx="1">
                  <c:v>-39000</c:v>
                </c:pt>
                <c:pt idx="2">
                  <c:v>-38000</c:v>
                </c:pt>
                <c:pt idx="3">
                  <c:v>-37000</c:v>
                </c:pt>
                <c:pt idx="4">
                  <c:v>-36000</c:v>
                </c:pt>
                <c:pt idx="5">
                  <c:v>-35000</c:v>
                </c:pt>
                <c:pt idx="6">
                  <c:v>-34000</c:v>
                </c:pt>
                <c:pt idx="7">
                  <c:v>-33000</c:v>
                </c:pt>
                <c:pt idx="8">
                  <c:v>-32000</c:v>
                </c:pt>
                <c:pt idx="9">
                  <c:v>-31000</c:v>
                </c:pt>
                <c:pt idx="10">
                  <c:v>-30000</c:v>
                </c:pt>
                <c:pt idx="11">
                  <c:v>-29000</c:v>
                </c:pt>
                <c:pt idx="12">
                  <c:v>-28000</c:v>
                </c:pt>
                <c:pt idx="13">
                  <c:v>-27000</c:v>
                </c:pt>
                <c:pt idx="14">
                  <c:v>-26000</c:v>
                </c:pt>
                <c:pt idx="15">
                  <c:v>-25000</c:v>
                </c:pt>
                <c:pt idx="16">
                  <c:v>-24000</c:v>
                </c:pt>
                <c:pt idx="17">
                  <c:v>-23000</c:v>
                </c:pt>
                <c:pt idx="18">
                  <c:v>-22000</c:v>
                </c:pt>
                <c:pt idx="19">
                  <c:v>-21000</c:v>
                </c:pt>
                <c:pt idx="20">
                  <c:v>-20000</c:v>
                </c:pt>
                <c:pt idx="21">
                  <c:v>-19000</c:v>
                </c:pt>
                <c:pt idx="22">
                  <c:v>-18000</c:v>
                </c:pt>
                <c:pt idx="23">
                  <c:v>-17000</c:v>
                </c:pt>
                <c:pt idx="24">
                  <c:v>-16000</c:v>
                </c:pt>
                <c:pt idx="25">
                  <c:v>-15000</c:v>
                </c:pt>
                <c:pt idx="26">
                  <c:v>-14000</c:v>
                </c:pt>
                <c:pt idx="27">
                  <c:v>-13000</c:v>
                </c:pt>
                <c:pt idx="28">
                  <c:v>-12000</c:v>
                </c:pt>
                <c:pt idx="29">
                  <c:v>-11000</c:v>
                </c:pt>
                <c:pt idx="30">
                  <c:v>-10000</c:v>
                </c:pt>
                <c:pt idx="31">
                  <c:v>-9000</c:v>
                </c:pt>
                <c:pt idx="32">
                  <c:v>-8000</c:v>
                </c:pt>
                <c:pt idx="33">
                  <c:v>-7000</c:v>
                </c:pt>
                <c:pt idx="34">
                  <c:v>-6000</c:v>
                </c:pt>
                <c:pt idx="35">
                  <c:v>-5000</c:v>
                </c:pt>
                <c:pt idx="36">
                  <c:v>-4000</c:v>
                </c:pt>
                <c:pt idx="37">
                  <c:v>-3000</c:v>
                </c:pt>
                <c:pt idx="38">
                  <c:v>-2000</c:v>
                </c:pt>
                <c:pt idx="39">
                  <c:v>-1000</c:v>
                </c:pt>
                <c:pt idx="40">
                  <c:v>0</c:v>
                </c:pt>
                <c:pt idx="41">
                  <c:v>1000</c:v>
                </c:pt>
                <c:pt idx="42">
                  <c:v>2000</c:v>
                </c:pt>
                <c:pt idx="43">
                  <c:v>3000</c:v>
                </c:pt>
                <c:pt idx="44">
                  <c:v>4000</c:v>
                </c:pt>
                <c:pt idx="45">
                  <c:v>5000</c:v>
                </c:pt>
                <c:pt idx="46">
                  <c:v>6000</c:v>
                </c:pt>
                <c:pt idx="47">
                  <c:v>7000</c:v>
                </c:pt>
                <c:pt idx="48">
                  <c:v>8000</c:v>
                </c:pt>
                <c:pt idx="49">
                  <c:v>9000</c:v>
                </c:pt>
                <c:pt idx="50">
                  <c:v>10000</c:v>
                </c:pt>
                <c:pt idx="51">
                  <c:v>11000</c:v>
                </c:pt>
                <c:pt idx="52">
                  <c:v>12000</c:v>
                </c:pt>
                <c:pt idx="53">
                  <c:v>13000</c:v>
                </c:pt>
                <c:pt idx="54">
                  <c:v>14000</c:v>
                </c:pt>
                <c:pt idx="55">
                  <c:v>15000</c:v>
                </c:pt>
                <c:pt idx="56">
                  <c:v>16000</c:v>
                </c:pt>
                <c:pt idx="57">
                  <c:v>17000</c:v>
                </c:pt>
                <c:pt idx="58">
                  <c:v>18000</c:v>
                </c:pt>
                <c:pt idx="59">
                  <c:v>19000</c:v>
                </c:pt>
                <c:pt idx="60">
                  <c:v>20000</c:v>
                </c:pt>
                <c:pt idx="61">
                  <c:v>21000</c:v>
                </c:pt>
                <c:pt idx="62">
                  <c:v>22000</c:v>
                </c:pt>
                <c:pt idx="63">
                  <c:v>23000</c:v>
                </c:pt>
                <c:pt idx="64">
                  <c:v>24000</c:v>
                </c:pt>
                <c:pt idx="65">
                  <c:v>25000</c:v>
                </c:pt>
                <c:pt idx="66">
                  <c:v>26000</c:v>
                </c:pt>
                <c:pt idx="67">
                  <c:v>27000</c:v>
                </c:pt>
                <c:pt idx="68">
                  <c:v>28000</c:v>
                </c:pt>
                <c:pt idx="69">
                  <c:v>29000</c:v>
                </c:pt>
                <c:pt idx="70">
                  <c:v>30000</c:v>
                </c:pt>
                <c:pt idx="71">
                  <c:v>31000</c:v>
                </c:pt>
                <c:pt idx="72">
                  <c:v>32000</c:v>
                </c:pt>
                <c:pt idx="73">
                  <c:v>33000</c:v>
                </c:pt>
                <c:pt idx="74">
                  <c:v>34000</c:v>
                </c:pt>
                <c:pt idx="75">
                  <c:v>35000</c:v>
                </c:pt>
                <c:pt idx="76">
                  <c:v>36000</c:v>
                </c:pt>
                <c:pt idx="77">
                  <c:v>37000</c:v>
                </c:pt>
                <c:pt idx="78">
                  <c:v>38000</c:v>
                </c:pt>
                <c:pt idx="79">
                  <c:v>39000</c:v>
                </c:pt>
                <c:pt idx="80">
                  <c:v>40000</c:v>
                </c:pt>
              </c:numCache>
            </c:numRef>
          </c:xVal>
          <c:yVal>
            <c:numRef>
              <c:f>'A(3)'!$AX$2:$AX$82</c:f>
              <c:numCache>
                <c:formatCode>General</c:formatCode>
                <c:ptCount val="81"/>
                <c:pt idx="0">
                  <c:v>-1.5604178393757325E-2</c:v>
                </c:pt>
                <c:pt idx="1">
                  <c:v>-9.6229974634187178E-3</c:v>
                </c:pt>
                <c:pt idx="2">
                  <c:v>-3.9302480238960213E-3</c:v>
                </c:pt>
                <c:pt idx="3">
                  <c:v>1.4175378799287444E-3</c:v>
                </c:pt>
                <c:pt idx="4">
                  <c:v>6.3501785142522915E-3</c:v>
                </c:pt>
                <c:pt idx="5">
                  <c:v>1.0779431131790987E-2</c:v>
                </c:pt>
                <c:pt idx="6">
                  <c:v>1.4592946187699546E-2</c:v>
                </c:pt>
                <c:pt idx="7">
                  <c:v>1.7646271016859782E-2</c:v>
                </c:pt>
                <c:pt idx="8">
                  <c:v>1.9753049502027276E-2</c:v>
                </c:pt>
                <c:pt idx="9">
                  <c:v>2.0675249690036555E-2</c:v>
                </c:pt>
                <c:pt idx="10">
                  <c:v>2.0121794680852949E-2</c:v>
                </c:pt>
                <c:pt idx="11">
                  <c:v>1.7781935757032727E-2</c:v>
                </c:pt>
                <c:pt idx="12">
                  <c:v>1.3442749248221829E-2</c:v>
                </c:pt>
                <c:pt idx="13">
                  <c:v>7.208050322933892E-3</c:v>
                </c:pt>
                <c:pt idx="14">
                  <c:v>-3.267625485403429E-4</c:v>
                </c:pt>
                <c:pt idx="15">
                  <c:v>-8.2072307469276545E-3</c:v>
                </c:pt>
                <c:pt idx="16">
                  <c:v>-1.5538013877465161E-2</c:v>
                </c:pt>
                <c:pt idx="17">
                  <c:v>-2.1795532163389041E-2</c:v>
                </c:pt>
                <c:pt idx="18">
                  <c:v>-2.6825170738227155E-2</c:v>
                </c:pt>
                <c:pt idx="19">
                  <c:v>-3.0681782820909081E-2</c:v>
                </c:pt>
                <c:pt idx="20">
                  <c:v>-3.3496665362312834E-2</c:v>
                </c:pt>
                <c:pt idx="21">
                  <c:v>-3.5412379785442705E-2</c:v>
                </c:pt>
                <c:pt idx="22">
                  <c:v>-3.6559549988156512E-2</c:v>
                </c:pt>
                <c:pt idx="23">
                  <c:v>-3.7051036293372426E-2</c:v>
                </c:pt>
                <c:pt idx="24">
                  <c:v>-3.698215845079203E-2</c:v>
                </c:pt>
                <c:pt idx="25">
                  <c:v>-3.6432851445218753E-2</c:v>
                </c:pt>
                <c:pt idx="26">
                  <c:v>-3.5470207882142862E-2</c:v>
                </c:pt>
                <c:pt idx="27">
                  <c:v>-3.415078783682534E-2</c:v>
                </c:pt>
                <c:pt idx="28">
                  <c:v>-3.252253842503755E-2</c:v>
                </c:pt>
                <c:pt idx="29">
                  <c:v>-3.0626393667611284E-2</c:v>
                </c:pt>
                <c:pt idx="30">
                  <c:v>-2.8497669235837735E-2</c:v>
                </c:pt>
                <c:pt idx="31">
                  <c:v>-2.61673035165415E-2</c:v>
                </c:pt>
                <c:pt idx="32">
                  <c:v>-2.3662915873275785E-2</c:v>
                </c:pt>
                <c:pt idx="33">
                  <c:v>-2.1009614910104737E-2</c:v>
                </c:pt>
                <c:pt idx="34">
                  <c:v>-1.8230510134113018E-2</c:v>
                </c:pt>
                <c:pt idx="35">
                  <c:v>-1.5346942054415679E-2</c:v>
                </c:pt>
                <c:pt idx="36">
                  <c:v>-1.2378515669941961E-2</c:v>
                </c:pt>
                <c:pt idx="37">
                  <c:v>-9.3430695060500273E-3</c:v>
                </c:pt>
                <c:pt idx="38">
                  <c:v>-6.2567185761610005E-3</c:v>
                </c:pt>
                <c:pt idx="39">
                  <c:v>-3.134073201057342E-3</c:v>
                </c:pt>
                <c:pt idx="40">
                  <c:v>1.1330551226500576E-5</c:v>
                </c:pt>
                <c:pt idx="41">
                  <c:v>3.1664272465542365E-3</c:v>
                </c:pt>
                <c:pt idx="42">
                  <c:v>6.3179427503067412E-3</c:v>
                </c:pt>
                <c:pt idx="43">
                  <c:v>9.4517623177320931E-3</c:v>
                </c:pt>
                <c:pt idx="44">
                  <c:v>1.2552453168301583E-2</c:v>
                </c:pt>
                <c:pt idx="45">
                  <c:v>1.5602994346506915E-2</c:v>
                </c:pt>
                <c:pt idx="46">
                  <c:v>1.858468932834282E-2</c:v>
                </c:pt>
                <c:pt idx="47">
                  <c:v>2.1477159565214125E-2</c:v>
                </c:pt>
                <c:pt idx="48">
                  <c:v>2.4258264906749517E-2</c:v>
                </c:pt>
                <c:pt idx="49">
                  <c:v>2.6903788060081632E-2</c:v>
                </c:pt>
                <c:pt idx="50">
                  <c:v>2.9386758593984291E-2</c:v>
                </c:pt>
                <c:pt idx="51">
                  <c:v>3.1676360955416261E-2</c:v>
                </c:pt>
                <c:pt idx="52">
                  <c:v>3.3736434586558658E-2</c:v>
                </c:pt>
                <c:pt idx="53">
                  <c:v>3.5523587115352882E-2</c:v>
                </c:pt>
                <c:pt idx="54">
                  <c:v>3.6984869307984516E-2</c:v>
                </c:pt>
                <c:pt idx="55">
                  <c:v>3.8054806546036241E-2</c:v>
                </c:pt>
                <c:pt idx="56">
                  <c:v>3.8651406922663986E-2</c:v>
                </c:pt>
                <c:pt idx="57">
                  <c:v>3.8670675352298914E-2</c:v>
                </c:pt>
                <c:pt idx="58">
                  <c:v>3.7979246817126056E-2</c:v>
                </c:pt>
                <c:pt idx="59">
                  <c:v>3.6405082452579229E-2</c:v>
                </c:pt>
                <c:pt idx="60">
                  <c:v>3.3727258218170374E-2</c:v>
                </c:pt>
                <c:pt idx="61">
                  <c:v>2.967024661652785E-2</c:v>
                </c:pt>
                <c:pt idx="62">
                  <c:v>2.3921892470265122E-2</c:v>
                </c:pt>
                <c:pt idx="63">
                  <c:v>1.6218822749748132E-2</c:v>
                </c:pt>
                <c:pt idx="64">
                  <c:v>6.5389319093178966E-3</c:v>
                </c:pt>
                <c:pt idx="65">
                  <c:v>-4.6815034870454093E-3</c:v>
                </c:pt>
                <c:pt idx="66">
                  <c:v>-1.6563427655287642E-2</c:v>
                </c:pt>
                <c:pt idx="67">
                  <c:v>-2.8145855049372389E-2</c:v>
                </c:pt>
                <c:pt idx="68">
                  <c:v>-3.877445844956879E-2</c:v>
                </c:pt>
                <c:pt idx="69">
                  <c:v>-4.8193170197451486E-2</c:v>
                </c:pt>
                <c:pt idx="70">
                  <c:v>-5.6408517841122996E-2</c:v>
                </c:pt>
                <c:pt idx="71">
                  <c:v>-6.3537651400696726E-2</c:v>
                </c:pt>
                <c:pt idx="72">
                  <c:v>-6.9723446660261507E-2</c:v>
                </c:pt>
                <c:pt idx="73">
                  <c:v>-7.5101406211774191E-2</c:v>
                </c:pt>
                <c:pt idx="74">
                  <c:v>-7.9790121780746431E-2</c:v>
                </c:pt>
                <c:pt idx="75">
                  <c:v>-8.3890249172848153E-2</c:v>
                </c:pt>
                <c:pt idx="76">
                  <c:v>-8.7486291796267296E-2</c:v>
                </c:pt>
                <c:pt idx="77">
                  <c:v>-9.0649117949747893E-2</c:v>
                </c:pt>
                <c:pt idx="78">
                  <c:v>-9.3438377511200987E-2</c:v>
                </c:pt>
                <c:pt idx="79">
                  <c:v>-9.5904543368108497E-2</c:v>
                </c:pt>
                <c:pt idx="80">
                  <c:v>-9.809059863229394E-2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E9E-4EA0-B289-F2EB6D9A2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4975664"/>
        <c:axId val="1"/>
      </c:scatterChart>
      <c:valAx>
        <c:axId val="364975664"/>
        <c:scaling>
          <c:orientation val="minMax"/>
          <c:max val="25000"/>
          <c:min val="-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39708265802264"/>
              <c:y val="0.852090032154340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3.4035656401944892E-2"/>
              <c:y val="0.401929260450160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4975664"/>
        <c:crossesAt val="0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9.5623987034035657E-2"/>
          <c:y val="0.90675241157556274"/>
          <c:w val="0.70826580226904379"/>
          <c:h val="6.430868167202574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V432 Per -- O-C Diagr.--</a:t>
            </a:r>
            <a:r>
              <a:rPr lang="en-AU" sz="12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NOT SO GOOD</a:t>
            </a:r>
          </a:p>
        </c:rich>
      </c:tx>
      <c:layout>
        <c:manualLayout>
          <c:xMode val="edge"/>
          <c:yMode val="edge"/>
          <c:x val="0.25404564720672052"/>
          <c:y val="3.20512820512820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3191721012402"/>
          <c:y val="0.23076995308103304"/>
          <c:w val="0.82848027356434817"/>
          <c:h val="0.5384632238557437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'A(3)'!$H$20:$H$20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'A(3)'!$F$21:$F$899</c:f>
              <c:numCache>
                <c:formatCode>General</c:formatCode>
                <c:ptCount val="879"/>
                <c:pt idx="0">
                  <c:v>-33203</c:v>
                </c:pt>
                <c:pt idx="1">
                  <c:v>-33203</c:v>
                </c:pt>
                <c:pt idx="2">
                  <c:v>-31674</c:v>
                </c:pt>
                <c:pt idx="3">
                  <c:v>-30651</c:v>
                </c:pt>
                <c:pt idx="4">
                  <c:v>-27797</c:v>
                </c:pt>
                <c:pt idx="5">
                  <c:v>-27763</c:v>
                </c:pt>
                <c:pt idx="6">
                  <c:v>-27030</c:v>
                </c:pt>
                <c:pt idx="7">
                  <c:v>-26902</c:v>
                </c:pt>
                <c:pt idx="8">
                  <c:v>-26829</c:v>
                </c:pt>
                <c:pt idx="9">
                  <c:v>-26816</c:v>
                </c:pt>
                <c:pt idx="10">
                  <c:v>-26808</c:v>
                </c:pt>
                <c:pt idx="11">
                  <c:v>-26792.5</c:v>
                </c:pt>
                <c:pt idx="12">
                  <c:v>-26727.5</c:v>
                </c:pt>
                <c:pt idx="13">
                  <c:v>-26691</c:v>
                </c:pt>
                <c:pt idx="14">
                  <c:v>-26689</c:v>
                </c:pt>
                <c:pt idx="15">
                  <c:v>-26683.5</c:v>
                </c:pt>
                <c:pt idx="16">
                  <c:v>-26683</c:v>
                </c:pt>
                <c:pt idx="17">
                  <c:v>-26652</c:v>
                </c:pt>
                <c:pt idx="18">
                  <c:v>-26616</c:v>
                </c:pt>
                <c:pt idx="19">
                  <c:v>-26615.5</c:v>
                </c:pt>
                <c:pt idx="20">
                  <c:v>-26597</c:v>
                </c:pt>
                <c:pt idx="21">
                  <c:v>-26587</c:v>
                </c:pt>
                <c:pt idx="22">
                  <c:v>-26511.5</c:v>
                </c:pt>
                <c:pt idx="23">
                  <c:v>-26508.5</c:v>
                </c:pt>
                <c:pt idx="24">
                  <c:v>-25908</c:v>
                </c:pt>
                <c:pt idx="25">
                  <c:v>-24948</c:v>
                </c:pt>
                <c:pt idx="26">
                  <c:v>-24896</c:v>
                </c:pt>
                <c:pt idx="27">
                  <c:v>-24654</c:v>
                </c:pt>
                <c:pt idx="28">
                  <c:v>-23910</c:v>
                </c:pt>
                <c:pt idx="29">
                  <c:v>-23673</c:v>
                </c:pt>
                <c:pt idx="30">
                  <c:v>-20811</c:v>
                </c:pt>
                <c:pt idx="31">
                  <c:v>-20187</c:v>
                </c:pt>
                <c:pt idx="32">
                  <c:v>-20187</c:v>
                </c:pt>
                <c:pt idx="33">
                  <c:v>-19809</c:v>
                </c:pt>
                <c:pt idx="34">
                  <c:v>-19809</c:v>
                </c:pt>
                <c:pt idx="35">
                  <c:v>-19120</c:v>
                </c:pt>
                <c:pt idx="36">
                  <c:v>-18956</c:v>
                </c:pt>
                <c:pt idx="37">
                  <c:v>-18883</c:v>
                </c:pt>
                <c:pt idx="38">
                  <c:v>-18742</c:v>
                </c:pt>
                <c:pt idx="39">
                  <c:v>-18116</c:v>
                </c:pt>
                <c:pt idx="40">
                  <c:v>-18116</c:v>
                </c:pt>
                <c:pt idx="41">
                  <c:v>-17959.5</c:v>
                </c:pt>
                <c:pt idx="42">
                  <c:v>-15027</c:v>
                </c:pt>
                <c:pt idx="43">
                  <c:v>-14643</c:v>
                </c:pt>
                <c:pt idx="44">
                  <c:v>-11570</c:v>
                </c:pt>
                <c:pt idx="45">
                  <c:v>-8695</c:v>
                </c:pt>
                <c:pt idx="46">
                  <c:v>-5846</c:v>
                </c:pt>
                <c:pt idx="47">
                  <c:v>-4946</c:v>
                </c:pt>
                <c:pt idx="48">
                  <c:v>-4795</c:v>
                </c:pt>
                <c:pt idx="49">
                  <c:v>-3723</c:v>
                </c:pt>
                <c:pt idx="50">
                  <c:v>-3642</c:v>
                </c:pt>
                <c:pt idx="51">
                  <c:v>-3637</c:v>
                </c:pt>
                <c:pt idx="52">
                  <c:v>-1928</c:v>
                </c:pt>
                <c:pt idx="53">
                  <c:v>-1766</c:v>
                </c:pt>
                <c:pt idx="54">
                  <c:v>-1753</c:v>
                </c:pt>
                <c:pt idx="55">
                  <c:v>-1708.5</c:v>
                </c:pt>
                <c:pt idx="56">
                  <c:v>-1683</c:v>
                </c:pt>
                <c:pt idx="57">
                  <c:v>-1233.5</c:v>
                </c:pt>
                <c:pt idx="58">
                  <c:v>-1142.5</c:v>
                </c:pt>
                <c:pt idx="59">
                  <c:v>-1108.5</c:v>
                </c:pt>
                <c:pt idx="60">
                  <c:v>-1080</c:v>
                </c:pt>
                <c:pt idx="61">
                  <c:v>-1074.5</c:v>
                </c:pt>
                <c:pt idx="62">
                  <c:v>-312.5</c:v>
                </c:pt>
                <c:pt idx="63">
                  <c:v>-304.5</c:v>
                </c:pt>
                <c:pt idx="64">
                  <c:v>-297</c:v>
                </c:pt>
                <c:pt idx="65">
                  <c:v>0</c:v>
                </c:pt>
                <c:pt idx="66">
                  <c:v>0</c:v>
                </c:pt>
                <c:pt idx="67">
                  <c:v>2.5</c:v>
                </c:pt>
                <c:pt idx="68">
                  <c:v>2.5</c:v>
                </c:pt>
                <c:pt idx="69">
                  <c:v>3</c:v>
                </c:pt>
                <c:pt idx="70">
                  <c:v>3</c:v>
                </c:pt>
                <c:pt idx="71">
                  <c:v>60</c:v>
                </c:pt>
                <c:pt idx="72">
                  <c:v>60</c:v>
                </c:pt>
                <c:pt idx="73">
                  <c:v>60.5</c:v>
                </c:pt>
                <c:pt idx="74">
                  <c:v>60.5</c:v>
                </c:pt>
                <c:pt idx="75">
                  <c:v>115</c:v>
                </c:pt>
                <c:pt idx="76">
                  <c:v>603</c:v>
                </c:pt>
                <c:pt idx="77">
                  <c:v>603</c:v>
                </c:pt>
                <c:pt idx="78">
                  <c:v>762</c:v>
                </c:pt>
                <c:pt idx="79">
                  <c:v>762</c:v>
                </c:pt>
                <c:pt idx="80">
                  <c:v>1740</c:v>
                </c:pt>
                <c:pt idx="81">
                  <c:v>1740</c:v>
                </c:pt>
                <c:pt idx="82">
                  <c:v>1769</c:v>
                </c:pt>
                <c:pt idx="83">
                  <c:v>2009</c:v>
                </c:pt>
                <c:pt idx="84">
                  <c:v>2009</c:v>
                </c:pt>
                <c:pt idx="85">
                  <c:v>2700.5</c:v>
                </c:pt>
                <c:pt idx="86">
                  <c:v>4844</c:v>
                </c:pt>
                <c:pt idx="87">
                  <c:v>4846.5</c:v>
                </c:pt>
                <c:pt idx="88">
                  <c:v>4846.5</c:v>
                </c:pt>
                <c:pt idx="89">
                  <c:v>5523</c:v>
                </c:pt>
                <c:pt idx="90">
                  <c:v>5523.5</c:v>
                </c:pt>
                <c:pt idx="91">
                  <c:v>5734</c:v>
                </c:pt>
                <c:pt idx="92">
                  <c:v>5767.5</c:v>
                </c:pt>
                <c:pt idx="93">
                  <c:v>5767.5</c:v>
                </c:pt>
                <c:pt idx="94">
                  <c:v>5770</c:v>
                </c:pt>
                <c:pt idx="95">
                  <c:v>5770</c:v>
                </c:pt>
                <c:pt idx="96">
                  <c:v>6517</c:v>
                </c:pt>
                <c:pt idx="97">
                  <c:v>6683.5</c:v>
                </c:pt>
                <c:pt idx="98">
                  <c:v>6693.5</c:v>
                </c:pt>
                <c:pt idx="99">
                  <c:v>7225</c:v>
                </c:pt>
                <c:pt idx="100">
                  <c:v>7829</c:v>
                </c:pt>
                <c:pt idx="101">
                  <c:v>8338</c:v>
                </c:pt>
                <c:pt idx="102">
                  <c:v>8338</c:v>
                </c:pt>
                <c:pt idx="103">
                  <c:v>8579</c:v>
                </c:pt>
                <c:pt idx="104">
                  <c:v>8609</c:v>
                </c:pt>
                <c:pt idx="105">
                  <c:v>8635</c:v>
                </c:pt>
                <c:pt idx="106">
                  <c:v>8635</c:v>
                </c:pt>
                <c:pt idx="107">
                  <c:v>8635</c:v>
                </c:pt>
                <c:pt idx="108">
                  <c:v>8763</c:v>
                </c:pt>
                <c:pt idx="109">
                  <c:v>9371</c:v>
                </c:pt>
                <c:pt idx="110">
                  <c:v>9702</c:v>
                </c:pt>
                <c:pt idx="111">
                  <c:v>10181</c:v>
                </c:pt>
                <c:pt idx="112">
                  <c:v>10181</c:v>
                </c:pt>
                <c:pt idx="113">
                  <c:v>10215</c:v>
                </c:pt>
                <c:pt idx="114">
                  <c:v>10294.5</c:v>
                </c:pt>
                <c:pt idx="115">
                  <c:v>10295</c:v>
                </c:pt>
                <c:pt idx="116">
                  <c:v>10303.5</c:v>
                </c:pt>
                <c:pt idx="117">
                  <c:v>10375.5</c:v>
                </c:pt>
                <c:pt idx="118">
                  <c:v>10393.5</c:v>
                </c:pt>
                <c:pt idx="119">
                  <c:v>10400.5</c:v>
                </c:pt>
                <c:pt idx="120">
                  <c:v>10401</c:v>
                </c:pt>
                <c:pt idx="121">
                  <c:v>10478.5</c:v>
                </c:pt>
                <c:pt idx="122">
                  <c:v>10479</c:v>
                </c:pt>
                <c:pt idx="123">
                  <c:v>10509</c:v>
                </c:pt>
                <c:pt idx="124">
                  <c:v>10509</c:v>
                </c:pt>
                <c:pt idx="125">
                  <c:v>11208</c:v>
                </c:pt>
                <c:pt idx="126">
                  <c:v>11221</c:v>
                </c:pt>
                <c:pt idx="127">
                  <c:v>11260</c:v>
                </c:pt>
                <c:pt idx="128">
                  <c:v>11278</c:v>
                </c:pt>
                <c:pt idx="129">
                  <c:v>11286.5</c:v>
                </c:pt>
                <c:pt idx="130">
                  <c:v>11322.5</c:v>
                </c:pt>
                <c:pt idx="131">
                  <c:v>11323</c:v>
                </c:pt>
                <c:pt idx="132">
                  <c:v>11343.5</c:v>
                </c:pt>
                <c:pt idx="133">
                  <c:v>11343.5</c:v>
                </c:pt>
                <c:pt idx="134">
                  <c:v>11344</c:v>
                </c:pt>
                <c:pt idx="135">
                  <c:v>11344</c:v>
                </c:pt>
                <c:pt idx="136">
                  <c:v>11407</c:v>
                </c:pt>
                <c:pt idx="137">
                  <c:v>11407</c:v>
                </c:pt>
                <c:pt idx="138">
                  <c:v>11427</c:v>
                </c:pt>
                <c:pt idx="139">
                  <c:v>11533</c:v>
                </c:pt>
                <c:pt idx="140">
                  <c:v>12301</c:v>
                </c:pt>
                <c:pt idx="141">
                  <c:v>12303</c:v>
                </c:pt>
                <c:pt idx="142">
                  <c:v>12303</c:v>
                </c:pt>
                <c:pt idx="143">
                  <c:v>12376</c:v>
                </c:pt>
                <c:pt idx="144">
                  <c:v>13122</c:v>
                </c:pt>
                <c:pt idx="145">
                  <c:v>13169.5</c:v>
                </c:pt>
                <c:pt idx="146">
                  <c:v>13169.5</c:v>
                </c:pt>
                <c:pt idx="147">
                  <c:v>13258</c:v>
                </c:pt>
                <c:pt idx="148">
                  <c:v>13265</c:v>
                </c:pt>
                <c:pt idx="149">
                  <c:v>13273</c:v>
                </c:pt>
                <c:pt idx="150">
                  <c:v>13284</c:v>
                </c:pt>
                <c:pt idx="151">
                  <c:v>13305</c:v>
                </c:pt>
                <c:pt idx="152">
                  <c:v>13316</c:v>
                </c:pt>
                <c:pt idx="153">
                  <c:v>13479</c:v>
                </c:pt>
                <c:pt idx="154">
                  <c:v>13526</c:v>
                </c:pt>
                <c:pt idx="155">
                  <c:v>13612</c:v>
                </c:pt>
                <c:pt idx="156">
                  <c:v>14041</c:v>
                </c:pt>
                <c:pt idx="157">
                  <c:v>14064.5</c:v>
                </c:pt>
                <c:pt idx="158">
                  <c:v>14090.5</c:v>
                </c:pt>
                <c:pt idx="159">
                  <c:v>14090.5</c:v>
                </c:pt>
                <c:pt idx="160">
                  <c:v>14093</c:v>
                </c:pt>
                <c:pt idx="161">
                  <c:v>14128</c:v>
                </c:pt>
                <c:pt idx="162">
                  <c:v>14130</c:v>
                </c:pt>
                <c:pt idx="163">
                  <c:v>14142</c:v>
                </c:pt>
                <c:pt idx="164">
                  <c:v>14212</c:v>
                </c:pt>
                <c:pt idx="165">
                  <c:v>14212.5</c:v>
                </c:pt>
                <c:pt idx="166">
                  <c:v>14231</c:v>
                </c:pt>
                <c:pt idx="167">
                  <c:v>14322</c:v>
                </c:pt>
                <c:pt idx="168">
                  <c:v>14327.5</c:v>
                </c:pt>
                <c:pt idx="169">
                  <c:v>14390</c:v>
                </c:pt>
                <c:pt idx="170">
                  <c:v>14427.5</c:v>
                </c:pt>
                <c:pt idx="171">
                  <c:v>14428</c:v>
                </c:pt>
                <c:pt idx="172">
                  <c:v>14433</c:v>
                </c:pt>
                <c:pt idx="173">
                  <c:v>14435.5</c:v>
                </c:pt>
                <c:pt idx="174">
                  <c:v>14437.5</c:v>
                </c:pt>
                <c:pt idx="175">
                  <c:v>14539</c:v>
                </c:pt>
                <c:pt idx="176">
                  <c:v>14568.5</c:v>
                </c:pt>
                <c:pt idx="177">
                  <c:v>15100</c:v>
                </c:pt>
                <c:pt idx="178">
                  <c:v>15176.5</c:v>
                </c:pt>
                <c:pt idx="179">
                  <c:v>15217</c:v>
                </c:pt>
                <c:pt idx="180">
                  <c:v>15337.5</c:v>
                </c:pt>
                <c:pt idx="181">
                  <c:v>15361</c:v>
                </c:pt>
                <c:pt idx="182">
                  <c:v>15426</c:v>
                </c:pt>
                <c:pt idx="183">
                  <c:v>16169</c:v>
                </c:pt>
                <c:pt idx="184">
                  <c:v>16223</c:v>
                </c:pt>
                <c:pt idx="185">
                  <c:v>16242.5</c:v>
                </c:pt>
                <c:pt idx="186">
                  <c:v>16253</c:v>
                </c:pt>
                <c:pt idx="187">
                  <c:v>16253.5</c:v>
                </c:pt>
                <c:pt idx="188">
                  <c:v>16254</c:v>
                </c:pt>
                <c:pt idx="189">
                  <c:v>16280</c:v>
                </c:pt>
                <c:pt idx="190">
                  <c:v>16281.5</c:v>
                </c:pt>
                <c:pt idx="191">
                  <c:v>16282</c:v>
                </c:pt>
                <c:pt idx="192">
                  <c:v>16358</c:v>
                </c:pt>
                <c:pt idx="193">
                  <c:v>16830</c:v>
                </c:pt>
                <c:pt idx="194">
                  <c:v>16865</c:v>
                </c:pt>
                <c:pt idx="195">
                  <c:v>16892.5</c:v>
                </c:pt>
                <c:pt idx="196">
                  <c:v>16942</c:v>
                </c:pt>
                <c:pt idx="197">
                  <c:v>17056</c:v>
                </c:pt>
                <c:pt idx="198">
                  <c:v>17061.5</c:v>
                </c:pt>
                <c:pt idx="199">
                  <c:v>17098.5</c:v>
                </c:pt>
                <c:pt idx="200">
                  <c:v>17099</c:v>
                </c:pt>
                <c:pt idx="201">
                  <c:v>17167</c:v>
                </c:pt>
                <c:pt idx="202">
                  <c:v>17247</c:v>
                </c:pt>
                <c:pt idx="203">
                  <c:v>17938.5</c:v>
                </c:pt>
                <c:pt idx="204">
                  <c:v>17958</c:v>
                </c:pt>
                <c:pt idx="205">
                  <c:v>18143.5</c:v>
                </c:pt>
                <c:pt idx="206">
                  <c:v>18781.5</c:v>
                </c:pt>
                <c:pt idx="207">
                  <c:v>18902.5</c:v>
                </c:pt>
                <c:pt idx="208">
                  <c:v>18909</c:v>
                </c:pt>
                <c:pt idx="209">
                  <c:v>18909.5</c:v>
                </c:pt>
                <c:pt idx="210">
                  <c:v>18994.5</c:v>
                </c:pt>
                <c:pt idx="211">
                  <c:v>19008.5</c:v>
                </c:pt>
                <c:pt idx="212">
                  <c:v>19026</c:v>
                </c:pt>
                <c:pt idx="213">
                  <c:v>19026.5</c:v>
                </c:pt>
                <c:pt idx="214">
                  <c:v>19778</c:v>
                </c:pt>
                <c:pt idx="215">
                  <c:v>19851</c:v>
                </c:pt>
                <c:pt idx="216">
                  <c:v>19882.5</c:v>
                </c:pt>
                <c:pt idx="217">
                  <c:v>19898.5</c:v>
                </c:pt>
                <c:pt idx="218">
                  <c:v>19898.5</c:v>
                </c:pt>
                <c:pt idx="219">
                  <c:v>19954</c:v>
                </c:pt>
                <c:pt idx="220">
                  <c:v>19957</c:v>
                </c:pt>
                <c:pt idx="221">
                  <c:v>19957.5</c:v>
                </c:pt>
                <c:pt idx="222">
                  <c:v>20044.5</c:v>
                </c:pt>
                <c:pt idx="223">
                  <c:v>20044.5</c:v>
                </c:pt>
                <c:pt idx="224">
                  <c:v>20078.5</c:v>
                </c:pt>
                <c:pt idx="225">
                  <c:v>20666</c:v>
                </c:pt>
                <c:pt idx="226">
                  <c:v>20673</c:v>
                </c:pt>
                <c:pt idx="227">
                  <c:v>20675.5</c:v>
                </c:pt>
                <c:pt idx="228">
                  <c:v>20738</c:v>
                </c:pt>
                <c:pt idx="229">
                  <c:v>20738</c:v>
                </c:pt>
                <c:pt idx="230">
                  <c:v>20771</c:v>
                </c:pt>
                <c:pt idx="231">
                  <c:v>20771.5</c:v>
                </c:pt>
                <c:pt idx="232">
                  <c:v>20845.5</c:v>
                </c:pt>
                <c:pt idx="233">
                  <c:v>20908</c:v>
                </c:pt>
                <c:pt idx="234">
                  <c:v>21064.5</c:v>
                </c:pt>
                <c:pt idx="235">
                  <c:v>22721.5</c:v>
                </c:pt>
                <c:pt idx="236">
                  <c:v>22748.5</c:v>
                </c:pt>
                <c:pt idx="237">
                  <c:v>22767.5</c:v>
                </c:pt>
                <c:pt idx="238">
                  <c:v>22768</c:v>
                </c:pt>
                <c:pt idx="239">
                  <c:v>22787</c:v>
                </c:pt>
                <c:pt idx="240">
                  <c:v>22869</c:v>
                </c:pt>
                <c:pt idx="241">
                  <c:v>23547.5</c:v>
                </c:pt>
                <c:pt idx="242">
                  <c:v>23548</c:v>
                </c:pt>
                <c:pt idx="243">
                  <c:v>23588</c:v>
                </c:pt>
                <c:pt idx="244">
                  <c:v>23721</c:v>
                </c:pt>
                <c:pt idx="245">
                  <c:v>23835</c:v>
                </c:pt>
                <c:pt idx="246">
                  <c:v>23868.5</c:v>
                </c:pt>
                <c:pt idx="247">
                  <c:v>24514</c:v>
                </c:pt>
                <c:pt idx="248">
                  <c:v>24514</c:v>
                </c:pt>
                <c:pt idx="249">
                  <c:v>24595</c:v>
                </c:pt>
                <c:pt idx="250">
                  <c:v>24600</c:v>
                </c:pt>
                <c:pt idx="251">
                  <c:v>24722</c:v>
                </c:pt>
                <c:pt idx="252">
                  <c:v>24779</c:v>
                </c:pt>
                <c:pt idx="253">
                  <c:v>24779</c:v>
                </c:pt>
                <c:pt idx="254">
                  <c:v>24855</c:v>
                </c:pt>
                <c:pt idx="255">
                  <c:v>25418.5</c:v>
                </c:pt>
                <c:pt idx="256">
                  <c:v>25418.5</c:v>
                </c:pt>
                <c:pt idx="257">
                  <c:v>25602</c:v>
                </c:pt>
                <c:pt idx="258">
                  <c:v>25609.5</c:v>
                </c:pt>
                <c:pt idx="259">
                  <c:v>25614.5</c:v>
                </c:pt>
                <c:pt idx="260">
                  <c:v>25615</c:v>
                </c:pt>
                <c:pt idx="261">
                  <c:v>25645</c:v>
                </c:pt>
                <c:pt idx="262">
                  <c:v>25645</c:v>
                </c:pt>
                <c:pt idx="263">
                  <c:v>25661</c:v>
                </c:pt>
                <c:pt idx="264">
                  <c:v>25661</c:v>
                </c:pt>
                <c:pt idx="265">
                  <c:v>25742</c:v>
                </c:pt>
                <c:pt idx="266">
                  <c:v>25797</c:v>
                </c:pt>
                <c:pt idx="267">
                  <c:v>25877</c:v>
                </c:pt>
                <c:pt idx="268">
                  <c:v>25877</c:v>
                </c:pt>
                <c:pt idx="269">
                  <c:v>26395</c:v>
                </c:pt>
                <c:pt idx="270">
                  <c:v>26536</c:v>
                </c:pt>
                <c:pt idx="271">
                  <c:v>26551.5</c:v>
                </c:pt>
                <c:pt idx="272">
                  <c:v>26713</c:v>
                </c:pt>
                <c:pt idx="273">
                  <c:v>27329</c:v>
                </c:pt>
                <c:pt idx="274">
                  <c:v>27540</c:v>
                </c:pt>
                <c:pt idx="275">
                  <c:v>28557.5</c:v>
                </c:pt>
              </c:numCache>
            </c:numRef>
          </c:xVal>
          <c:yVal>
            <c:numRef>
              <c:f>'A(3)'!$H$21:$H$899</c:f>
              <c:numCache>
                <c:formatCode>General</c:formatCode>
                <c:ptCount val="8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5A-46ED-B1BD-EA9AA6C596FB}"/>
            </c:ext>
          </c:extLst>
        </c:ser>
        <c:ser>
          <c:idx val="1"/>
          <c:order val="1"/>
          <c:tx>
            <c:strRef>
              <c:f>'A(3)'!$I$20:$I$20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'A(3)'!$F$21:$F$899</c:f>
              <c:numCache>
                <c:formatCode>General</c:formatCode>
                <c:ptCount val="879"/>
                <c:pt idx="0">
                  <c:v>-33203</c:v>
                </c:pt>
                <c:pt idx="1">
                  <c:v>-33203</c:v>
                </c:pt>
                <c:pt idx="2">
                  <c:v>-31674</c:v>
                </c:pt>
                <c:pt idx="3">
                  <c:v>-30651</c:v>
                </c:pt>
                <c:pt idx="4">
                  <c:v>-27797</c:v>
                </c:pt>
                <c:pt idx="5">
                  <c:v>-27763</c:v>
                </c:pt>
                <c:pt idx="6">
                  <c:v>-27030</c:v>
                </c:pt>
                <c:pt idx="7">
                  <c:v>-26902</c:v>
                </c:pt>
                <c:pt idx="8">
                  <c:v>-26829</c:v>
                </c:pt>
                <c:pt idx="9">
                  <c:v>-26816</c:v>
                </c:pt>
                <c:pt idx="10">
                  <c:v>-26808</c:v>
                </c:pt>
                <c:pt idx="11">
                  <c:v>-26792.5</c:v>
                </c:pt>
                <c:pt idx="12">
                  <c:v>-26727.5</c:v>
                </c:pt>
                <c:pt idx="13">
                  <c:v>-26691</c:v>
                </c:pt>
                <c:pt idx="14">
                  <c:v>-26689</c:v>
                </c:pt>
                <c:pt idx="15">
                  <c:v>-26683.5</c:v>
                </c:pt>
                <c:pt idx="16">
                  <c:v>-26683</c:v>
                </c:pt>
                <c:pt idx="17">
                  <c:v>-26652</c:v>
                </c:pt>
                <c:pt idx="18">
                  <c:v>-26616</c:v>
                </c:pt>
                <c:pt idx="19">
                  <c:v>-26615.5</c:v>
                </c:pt>
                <c:pt idx="20">
                  <c:v>-26597</c:v>
                </c:pt>
                <c:pt idx="21">
                  <c:v>-26587</c:v>
                </c:pt>
                <c:pt idx="22">
                  <c:v>-26511.5</c:v>
                </c:pt>
                <c:pt idx="23">
                  <c:v>-26508.5</c:v>
                </c:pt>
                <c:pt idx="24">
                  <c:v>-25908</c:v>
                </c:pt>
                <c:pt idx="25">
                  <c:v>-24948</c:v>
                </c:pt>
                <c:pt idx="26">
                  <c:v>-24896</c:v>
                </c:pt>
                <c:pt idx="27">
                  <c:v>-24654</c:v>
                </c:pt>
                <c:pt idx="28">
                  <c:v>-23910</c:v>
                </c:pt>
                <c:pt idx="29">
                  <c:v>-23673</c:v>
                </c:pt>
                <c:pt idx="30">
                  <c:v>-20811</c:v>
                </c:pt>
                <c:pt idx="31">
                  <c:v>-20187</c:v>
                </c:pt>
                <c:pt idx="32">
                  <c:v>-20187</c:v>
                </c:pt>
                <c:pt idx="33">
                  <c:v>-19809</c:v>
                </c:pt>
                <c:pt idx="34">
                  <c:v>-19809</c:v>
                </c:pt>
                <c:pt idx="35">
                  <c:v>-19120</c:v>
                </c:pt>
                <c:pt idx="36">
                  <c:v>-18956</c:v>
                </c:pt>
                <c:pt idx="37">
                  <c:v>-18883</c:v>
                </c:pt>
                <c:pt idx="38">
                  <c:v>-18742</c:v>
                </c:pt>
                <c:pt idx="39">
                  <c:v>-18116</c:v>
                </c:pt>
                <c:pt idx="40">
                  <c:v>-18116</c:v>
                </c:pt>
                <c:pt idx="41">
                  <c:v>-17959.5</c:v>
                </c:pt>
                <c:pt idx="42">
                  <c:v>-15027</c:v>
                </c:pt>
                <c:pt idx="43">
                  <c:v>-14643</c:v>
                </c:pt>
                <c:pt idx="44">
                  <c:v>-11570</c:v>
                </c:pt>
                <c:pt idx="45">
                  <c:v>-8695</c:v>
                </c:pt>
                <c:pt idx="46">
                  <c:v>-5846</c:v>
                </c:pt>
                <c:pt idx="47">
                  <c:v>-4946</c:v>
                </c:pt>
                <c:pt idx="48">
                  <c:v>-4795</c:v>
                </c:pt>
                <c:pt idx="49">
                  <c:v>-3723</c:v>
                </c:pt>
                <c:pt idx="50">
                  <c:v>-3642</c:v>
                </c:pt>
                <c:pt idx="51">
                  <c:v>-3637</c:v>
                </c:pt>
                <c:pt idx="52">
                  <c:v>-1928</c:v>
                </c:pt>
                <c:pt idx="53">
                  <c:v>-1766</c:v>
                </c:pt>
                <c:pt idx="54">
                  <c:v>-1753</c:v>
                </c:pt>
                <c:pt idx="55">
                  <c:v>-1708.5</c:v>
                </c:pt>
                <c:pt idx="56">
                  <c:v>-1683</c:v>
                </c:pt>
                <c:pt idx="57">
                  <c:v>-1233.5</c:v>
                </c:pt>
                <c:pt idx="58">
                  <c:v>-1142.5</c:v>
                </c:pt>
                <c:pt idx="59">
                  <c:v>-1108.5</c:v>
                </c:pt>
                <c:pt idx="60">
                  <c:v>-1080</c:v>
                </c:pt>
                <c:pt idx="61">
                  <c:v>-1074.5</c:v>
                </c:pt>
                <c:pt idx="62">
                  <c:v>-312.5</c:v>
                </c:pt>
                <c:pt idx="63">
                  <c:v>-304.5</c:v>
                </c:pt>
                <c:pt idx="64">
                  <c:v>-297</c:v>
                </c:pt>
                <c:pt idx="65">
                  <c:v>0</c:v>
                </c:pt>
                <c:pt idx="66">
                  <c:v>0</c:v>
                </c:pt>
                <c:pt idx="67">
                  <c:v>2.5</c:v>
                </c:pt>
                <c:pt idx="68">
                  <c:v>2.5</c:v>
                </c:pt>
                <c:pt idx="69">
                  <c:v>3</c:v>
                </c:pt>
                <c:pt idx="70">
                  <c:v>3</c:v>
                </c:pt>
                <c:pt idx="71">
                  <c:v>60</c:v>
                </c:pt>
                <c:pt idx="72">
                  <c:v>60</c:v>
                </c:pt>
                <c:pt idx="73">
                  <c:v>60.5</c:v>
                </c:pt>
                <c:pt idx="74">
                  <c:v>60.5</c:v>
                </c:pt>
                <c:pt idx="75">
                  <c:v>115</c:v>
                </c:pt>
                <c:pt idx="76">
                  <c:v>603</c:v>
                </c:pt>
                <c:pt idx="77">
                  <c:v>603</c:v>
                </c:pt>
                <c:pt idx="78">
                  <c:v>762</c:v>
                </c:pt>
                <c:pt idx="79">
                  <c:v>762</c:v>
                </c:pt>
                <c:pt idx="80">
                  <c:v>1740</c:v>
                </c:pt>
                <c:pt idx="81">
                  <c:v>1740</c:v>
                </c:pt>
                <c:pt idx="82">
                  <c:v>1769</c:v>
                </c:pt>
                <c:pt idx="83">
                  <c:v>2009</c:v>
                </c:pt>
                <c:pt idx="84">
                  <c:v>2009</c:v>
                </c:pt>
                <c:pt idx="85">
                  <c:v>2700.5</c:v>
                </c:pt>
                <c:pt idx="86">
                  <c:v>4844</c:v>
                </c:pt>
                <c:pt idx="87">
                  <c:v>4846.5</c:v>
                </c:pt>
                <c:pt idx="88">
                  <c:v>4846.5</c:v>
                </c:pt>
                <c:pt idx="89">
                  <c:v>5523</c:v>
                </c:pt>
                <c:pt idx="90">
                  <c:v>5523.5</c:v>
                </c:pt>
                <c:pt idx="91">
                  <c:v>5734</c:v>
                </c:pt>
                <c:pt idx="92">
                  <c:v>5767.5</c:v>
                </c:pt>
                <c:pt idx="93">
                  <c:v>5767.5</c:v>
                </c:pt>
                <c:pt idx="94">
                  <c:v>5770</c:v>
                </c:pt>
                <c:pt idx="95">
                  <c:v>5770</c:v>
                </c:pt>
                <c:pt idx="96">
                  <c:v>6517</c:v>
                </c:pt>
                <c:pt idx="97">
                  <c:v>6683.5</c:v>
                </c:pt>
                <c:pt idx="98">
                  <c:v>6693.5</c:v>
                </c:pt>
                <c:pt idx="99">
                  <c:v>7225</c:v>
                </c:pt>
                <c:pt idx="100">
                  <c:v>7829</c:v>
                </c:pt>
                <c:pt idx="101">
                  <c:v>8338</c:v>
                </c:pt>
                <c:pt idx="102">
                  <c:v>8338</c:v>
                </c:pt>
                <c:pt idx="103">
                  <c:v>8579</c:v>
                </c:pt>
                <c:pt idx="104">
                  <c:v>8609</c:v>
                </c:pt>
                <c:pt idx="105">
                  <c:v>8635</c:v>
                </c:pt>
                <c:pt idx="106">
                  <c:v>8635</c:v>
                </c:pt>
                <c:pt idx="107">
                  <c:v>8635</c:v>
                </c:pt>
                <c:pt idx="108">
                  <c:v>8763</c:v>
                </c:pt>
                <c:pt idx="109">
                  <c:v>9371</c:v>
                </c:pt>
                <c:pt idx="110">
                  <c:v>9702</c:v>
                </c:pt>
                <c:pt idx="111">
                  <c:v>10181</c:v>
                </c:pt>
                <c:pt idx="112">
                  <c:v>10181</c:v>
                </c:pt>
                <c:pt idx="113">
                  <c:v>10215</c:v>
                </c:pt>
                <c:pt idx="114">
                  <c:v>10294.5</c:v>
                </c:pt>
                <c:pt idx="115">
                  <c:v>10295</c:v>
                </c:pt>
                <c:pt idx="116">
                  <c:v>10303.5</c:v>
                </c:pt>
                <c:pt idx="117">
                  <c:v>10375.5</c:v>
                </c:pt>
                <c:pt idx="118">
                  <c:v>10393.5</c:v>
                </c:pt>
                <c:pt idx="119">
                  <c:v>10400.5</c:v>
                </c:pt>
                <c:pt idx="120">
                  <c:v>10401</c:v>
                </c:pt>
                <c:pt idx="121">
                  <c:v>10478.5</c:v>
                </c:pt>
                <c:pt idx="122">
                  <c:v>10479</c:v>
                </c:pt>
                <c:pt idx="123">
                  <c:v>10509</c:v>
                </c:pt>
                <c:pt idx="124">
                  <c:v>10509</c:v>
                </c:pt>
                <c:pt idx="125">
                  <c:v>11208</c:v>
                </c:pt>
                <c:pt idx="126">
                  <c:v>11221</c:v>
                </c:pt>
                <c:pt idx="127">
                  <c:v>11260</c:v>
                </c:pt>
                <c:pt idx="128">
                  <c:v>11278</c:v>
                </c:pt>
                <c:pt idx="129">
                  <c:v>11286.5</c:v>
                </c:pt>
                <c:pt idx="130">
                  <c:v>11322.5</c:v>
                </c:pt>
                <c:pt idx="131">
                  <c:v>11323</c:v>
                </c:pt>
                <c:pt idx="132">
                  <c:v>11343.5</c:v>
                </c:pt>
                <c:pt idx="133">
                  <c:v>11343.5</c:v>
                </c:pt>
                <c:pt idx="134">
                  <c:v>11344</c:v>
                </c:pt>
                <c:pt idx="135">
                  <c:v>11344</c:v>
                </c:pt>
                <c:pt idx="136">
                  <c:v>11407</c:v>
                </c:pt>
                <c:pt idx="137">
                  <c:v>11407</c:v>
                </c:pt>
                <c:pt idx="138">
                  <c:v>11427</c:v>
                </c:pt>
                <c:pt idx="139">
                  <c:v>11533</c:v>
                </c:pt>
                <c:pt idx="140">
                  <c:v>12301</c:v>
                </c:pt>
                <c:pt idx="141">
                  <c:v>12303</c:v>
                </c:pt>
                <c:pt idx="142">
                  <c:v>12303</c:v>
                </c:pt>
                <c:pt idx="143">
                  <c:v>12376</c:v>
                </c:pt>
                <c:pt idx="144">
                  <c:v>13122</c:v>
                </c:pt>
                <c:pt idx="145">
                  <c:v>13169.5</c:v>
                </c:pt>
                <c:pt idx="146">
                  <c:v>13169.5</c:v>
                </c:pt>
                <c:pt idx="147">
                  <c:v>13258</c:v>
                </c:pt>
                <c:pt idx="148">
                  <c:v>13265</c:v>
                </c:pt>
                <c:pt idx="149">
                  <c:v>13273</c:v>
                </c:pt>
                <c:pt idx="150">
                  <c:v>13284</c:v>
                </c:pt>
                <c:pt idx="151">
                  <c:v>13305</c:v>
                </c:pt>
                <c:pt idx="152">
                  <c:v>13316</c:v>
                </c:pt>
                <c:pt idx="153">
                  <c:v>13479</c:v>
                </c:pt>
                <c:pt idx="154">
                  <c:v>13526</c:v>
                </c:pt>
                <c:pt idx="155">
                  <c:v>13612</c:v>
                </c:pt>
                <c:pt idx="156">
                  <c:v>14041</c:v>
                </c:pt>
                <c:pt idx="157">
                  <c:v>14064.5</c:v>
                </c:pt>
                <c:pt idx="158">
                  <c:v>14090.5</c:v>
                </c:pt>
                <c:pt idx="159">
                  <c:v>14090.5</c:v>
                </c:pt>
                <c:pt idx="160">
                  <c:v>14093</c:v>
                </c:pt>
                <c:pt idx="161">
                  <c:v>14128</c:v>
                </c:pt>
                <c:pt idx="162">
                  <c:v>14130</c:v>
                </c:pt>
                <c:pt idx="163">
                  <c:v>14142</c:v>
                </c:pt>
                <c:pt idx="164">
                  <c:v>14212</c:v>
                </c:pt>
                <c:pt idx="165">
                  <c:v>14212.5</c:v>
                </c:pt>
                <c:pt idx="166">
                  <c:v>14231</c:v>
                </c:pt>
                <c:pt idx="167">
                  <c:v>14322</c:v>
                </c:pt>
                <c:pt idx="168">
                  <c:v>14327.5</c:v>
                </c:pt>
                <c:pt idx="169">
                  <c:v>14390</c:v>
                </c:pt>
                <c:pt idx="170">
                  <c:v>14427.5</c:v>
                </c:pt>
                <c:pt idx="171">
                  <c:v>14428</c:v>
                </c:pt>
                <c:pt idx="172">
                  <c:v>14433</c:v>
                </c:pt>
                <c:pt idx="173">
                  <c:v>14435.5</c:v>
                </c:pt>
                <c:pt idx="174">
                  <c:v>14437.5</c:v>
                </c:pt>
                <c:pt idx="175">
                  <c:v>14539</c:v>
                </c:pt>
                <c:pt idx="176">
                  <c:v>14568.5</c:v>
                </c:pt>
                <c:pt idx="177">
                  <c:v>15100</c:v>
                </c:pt>
                <c:pt idx="178">
                  <c:v>15176.5</c:v>
                </c:pt>
                <c:pt idx="179">
                  <c:v>15217</c:v>
                </c:pt>
                <c:pt idx="180">
                  <c:v>15337.5</c:v>
                </c:pt>
                <c:pt idx="181">
                  <c:v>15361</c:v>
                </c:pt>
                <c:pt idx="182">
                  <c:v>15426</c:v>
                </c:pt>
                <c:pt idx="183">
                  <c:v>16169</c:v>
                </c:pt>
                <c:pt idx="184">
                  <c:v>16223</c:v>
                </c:pt>
                <c:pt idx="185">
                  <c:v>16242.5</c:v>
                </c:pt>
                <c:pt idx="186">
                  <c:v>16253</c:v>
                </c:pt>
                <c:pt idx="187">
                  <c:v>16253.5</c:v>
                </c:pt>
                <c:pt idx="188">
                  <c:v>16254</c:v>
                </c:pt>
                <c:pt idx="189">
                  <c:v>16280</c:v>
                </c:pt>
                <c:pt idx="190">
                  <c:v>16281.5</c:v>
                </c:pt>
                <c:pt idx="191">
                  <c:v>16282</c:v>
                </c:pt>
                <c:pt idx="192">
                  <c:v>16358</c:v>
                </c:pt>
                <c:pt idx="193">
                  <c:v>16830</c:v>
                </c:pt>
                <c:pt idx="194">
                  <c:v>16865</c:v>
                </c:pt>
                <c:pt idx="195">
                  <c:v>16892.5</c:v>
                </c:pt>
                <c:pt idx="196">
                  <c:v>16942</c:v>
                </c:pt>
                <c:pt idx="197">
                  <c:v>17056</c:v>
                </c:pt>
                <c:pt idx="198">
                  <c:v>17061.5</c:v>
                </c:pt>
                <c:pt idx="199">
                  <c:v>17098.5</c:v>
                </c:pt>
                <c:pt idx="200">
                  <c:v>17099</c:v>
                </c:pt>
                <c:pt idx="201">
                  <c:v>17167</c:v>
                </c:pt>
                <c:pt idx="202">
                  <c:v>17247</c:v>
                </c:pt>
                <c:pt idx="203">
                  <c:v>17938.5</c:v>
                </c:pt>
                <c:pt idx="204">
                  <c:v>17958</c:v>
                </c:pt>
                <c:pt idx="205">
                  <c:v>18143.5</c:v>
                </c:pt>
                <c:pt idx="206">
                  <c:v>18781.5</c:v>
                </c:pt>
                <c:pt idx="207">
                  <c:v>18902.5</c:v>
                </c:pt>
                <c:pt idx="208">
                  <c:v>18909</c:v>
                </c:pt>
                <c:pt idx="209">
                  <c:v>18909.5</c:v>
                </c:pt>
                <c:pt idx="210">
                  <c:v>18994.5</c:v>
                </c:pt>
                <c:pt idx="211">
                  <c:v>19008.5</c:v>
                </c:pt>
                <c:pt idx="212">
                  <c:v>19026</c:v>
                </c:pt>
                <c:pt idx="213">
                  <c:v>19026.5</c:v>
                </c:pt>
                <c:pt idx="214">
                  <c:v>19778</c:v>
                </c:pt>
                <c:pt idx="215">
                  <c:v>19851</c:v>
                </c:pt>
                <c:pt idx="216">
                  <c:v>19882.5</c:v>
                </c:pt>
                <c:pt idx="217">
                  <c:v>19898.5</c:v>
                </c:pt>
                <c:pt idx="218">
                  <c:v>19898.5</c:v>
                </c:pt>
                <c:pt idx="219">
                  <c:v>19954</c:v>
                </c:pt>
                <c:pt idx="220">
                  <c:v>19957</c:v>
                </c:pt>
                <c:pt idx="221">
                  <c:v>19957.5</c:v>
                </c:pt>
                <c:pt idx="222">
                  <c:v>20044.5</c:v>
                </c:pt>
                <c:pt idx="223">
                  <c:v>20044.5</c:v>
                </c:pt>
                <c:pt idx="224">
                  <c:v>20078.5</c:v>
                </c:pt>
                <c:pt idx="225">
                  <c:v>20666</c:v>
                </c:pt>
                <c:pt idx="226">
                  <c:v>20673</c:v>
                </c:pt>
                <c:pt idx="227">
                  <c:v>20675.5</c:v>
                </c:pt>
                <c:pt idx="228">
                  <c:v>20738</c:v>
                </c:pt>
                <c:pt idx="229">
                  <c:v>20738</c:v>
                </c:pt>
                <c:pt idx="230">
                  <c:v>20771</c:v>
                </c:pt>
                <c:pt idx="231">
                  <c:v>20771.5</c:v>
                </c:pt>
                <c:pt idx="232">
                  <c:v>20845.5</c:v>
                </c:pt>
                <c:pt idx="233">
                  <c:v>20908</c:v>
                </c:pt>
                <c:pt idx="234">
                  <c:v>21064.5</c:v>
                </c:pt>
                <c:pt idx="235">
                  <c:v>22721.5</c:v>
                </c:pt>
                <c:pt idx="236">
                  <c:v>22748.5</c:v>
                </c:pt>
                <c:pt idx="237">
                  <c:v>22767.5</c:v>
                </c:pt>
                <c:pt idx="238">
                  <c:v>22768</c:v>
                </c:pt>
                <c:pt idx="239">
                  <c:v>22787</c:v>
                </c:pt>
                <c:pt idx="240">
                  <c:v>22869</c:v>
                </c:pt>
                <c:pt idx="241">
                  <c:v>23547.5</c:v>
                </c:pt>
                <c:pt idx="242">
                  <c:v>23548</c:v>
                </c:pt>
                <c:pt idx="243">
                  <c:v>23588</c:v>
                </c:pt>
                <c:pt idx="244">
                  <c:v>23721</c:v>
                </c:pt>
                <c:pt idx="245">
                  <c:v>23835</c:v>
                </c:pt>
                <c:pt idx="246">
                  <c:v>23868.5</c:v>
                </c:pt>
                <c:pt idx="247">
                  <c:v>24514</c:v>
                </c:pt>
                <c:pt idx="248">
                  <c:v>24514</c:v>
                </c:pt>
                <c:pt idx="249">
                  <c:v>24595</c:v>
                </c:pt>
                <c:pt idx="250">
                  <c:v>24600</c:v>
                </c:pt>
                <c:pt idx="251">
                  <c:v>24722</c:v>
                </c:pt>
                <c:pt idx="252">
                  <c:v>24779</c:v>
                </c:pt>
                <c:pt idx="253">
                  <c:v>24779</c:v>
                </c:pt>
                <c:pt idx="254">
                  <c:v>24855</c:v>
                </c:pt>
                <c:pt idx="255">
                  <c:v>25418.5</c:v>
                </c:pt>
                <c:pt idx="256">
                  <c:v>25418.5</c:v>
                </c:pt>
                <c:pt idx="257">
                  <c:v>25602</c:v>
                </c:pt>
                <c:pt idx="258">
                  <c:v>25609.5</c:v>
                </c:pt>
                <c:pt idx="259">
                  <c:v>25614.5</c:v>
                </c:pt>
                <c:pt idx="260">
                  <c:v>25615</c:v>
                </c:pt>
                <c:pt idx="261">
                  <c:v>25645</c:v>
                </c:pt>
                <c:pt idx="262">
                  <c:v>25645</c:v>
                </c:pt>
                <c:pt idx="263">
                  <c:v>25661</c:v>
                </c:pt>
                <c:pt idx="264">
                  <c:v>25661</c:v>
                </c:pt>
                <c:pt idx="265">
                  <c:v>25742</c:v>
                </c:pt>
                <c:pt idx="266">
                  <c:v>25797</c:v>
                </c:pt>
                <c:pt idx="267">
                  <c:v>25877</c:v>
                </c:pt>
                <c:pt idx="268">
                  <c:v>25877</c:v>
                </c:pt>
                <c:pt idx="269">
                  <c:v>26395</c:v>
                </c:pt>
                <c:pt idx="270">
                  <c:v>26536</c:v>
                </c:pt>
                <c:pt idx="271">
                  <c:v>26551.5</c:v>
                </c:pt>
                <c:pt idx="272">
                  <c:v>26713</c:v>
                </c:pt>
                <c:pt idx="273">
                  <c:v>27329</c:v>
                </c:pt>
                <c:pt idx="274">
                  <c:v>27540</c:v>
                </c:pt>
                <c:pt idx="275">
                  <c:v>28557.5</c:v>
                </c:pt>
              </c:numCache>
            </c:numRef>
          </c:xVal>
          <c:yVal>
            <c:numRef>
              <c:f>'A(3)'!$I$21:$I$899</c:f>
              <c:numCache>
                <c:formatCode>General</c:formatCode>
                <c:ptCount val="879"/>
                <c:pt idx="62">
                  <c:v>7.7156249972176738E-3</c:v>
                </c:pt>
                <c:pt idx="87">
                  <c:v>7.3584749989095144E-3</c:v>
                </c:pt>
                <c:pt idx="88">
                  <c:v>4.5358474992099218E-2</c:v>
                </c:pt>
                <c:pt idx="98">
                  <c:v>2.4912524997489527E-2</c:v>
                </c:pt>
                <c:pt idx="101">
                  <c:v>3.7508699999307282E-2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45A-46ED-B1BD-EA9AA6C596FB}"/>
            </c:ext>
          </c:extLst>
        </c:ser>
        <c:ser>
          <c:idx val="2"/>
          <c:order val="2"/>
          <c:tx>
            <c:strRef>
              <c:f>'A(3)'!$J$20:$J$20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'A(3)'!$F$21:$F$899</c:f>
              <c:numCache>
                <c:formatCode>General</c:formatCode>
                <c:ptCount val="879"/>
                <c:pt idx="0">
                  <c:v>-33203</c:v>
                </c:pt>
                <c:pt idx="1">
                  <c:v>-33203</c:v>
                </c:pt>
                <c:pt idx="2">
                  <c:v>-31674</c:v>
                </c:pt>
                <c:pt idx="3">
                  <c:v>-30651</c:v>
                </c:pt>
                <c:pt idx="4">
                  <c:v>-27797</c:v>
                </c:pt>
                <c:pt idx="5">
                  <c:v>-27763</c:v>
                </c:pt>
                <c:pt idx="6">
                  <c:v>-27030</c:v>
                </c:pt>
                <c:pt idx="7">
                  <c:v>-26902</c:v>
                </c:pt>
                <c:pt idx="8">
                  <c:v>-26829</c:v>
                </c:pt>
                <c:pt idx="9">
                  <c:v>-26816</c:v>
                </c:pt>
                <c:pt idx="10">
                  <c:v>-26808</c:v>
                </c:pt>
                <c:pt idx="11">
                  <c:v>-26792.5</c:v>
                </c:pt>
                <c:pt idx="12">
                  <c:v>-26727.5</c:v>
                </c:pt>
                <c:pt idx="13">
                  <c:v>-26691</c:v>
                </c:pt>
                <c:pt idx="14">
                  <c:v>-26689</c:v>
                </c:pt>
                <c:pt idx="15">
                  <c:v>-26683.5</c:v>
                </c:pt>
                <c:pt idx="16">
                  <c:v>-26683</c:v>
                </c:pt>
                <c:pt idx="17">
                  <c:v>-26652</c:v>
                </c:pt>
                <c:pt idx="18">
                  <c:v>-26616</c:v>
                </c:pt>
                <c:pt idx="19">
                  <c:v>-26615.5</c:v>
                </c:pt>
                <c:pt idx="20">
                  <c:v>-26597</c:v>
                </c:pt>
                <c:pt idx="21">
                  <c:v>-26587</c:v>
                </c:pt>
                <c:pt idx="22">
                  <c:v>-26511.5</c:v>
                </c:pt>
                <c:pt idx="23">
                  <c:v>-26508.5</c:v>
                </c:pt>
                <c:pt idx="24">
                  <c:v>-25908</c:v>
                </c:pt>
                <c:pt idx="25">
                  <c:v>-24948</c:v>
                </c:pt>
                <c:pt idx="26">
                  <c:v>-24896</c:v>
                </c:pt>
                <c:pt idx="27">
                  <c:v>-24654</c:v>
                </c:pt>
                <c:pt idx="28">
                  <c:v>-23910</c:v>
                </c:pt>
                <c:pt idx="29">
                  <c:v>-23673</c:v>
                </c:pt>
                <c:pt idx="30">
                  <c:v>-20811</c:v>
                </c:pt>
                <c:pt idx="31">
                  <c:v>-20187</c:v>
                </c:pt>
                <c:pt idx="32">
                  <c:v>-20187</c:v>
                </c:pt>
                <c:pt idx="33">
                  <c:v>-19809</c:v>
                </c:pt>
                <c:pt idx="34">
                  <c:v>-19809</c:v>
                </c:pt>
                <c:pt idx="35">
                  <c:v>-19120</c:v>
                </c:pt>
                <c:pt idx="36">
                  <c:v>-18956</c:v>
                </c:pt>
                <c:pt idx="37">
                  <c:v>-18883</c:v>
                </c:pt>
                <c:pt idx="38">
                  <c:v>-18742</c:v>
                </c:pt>
                <c:pt idx="39">
                  <c:v>-18116</c:v>
                </c:pt>
                <c:pt idx="40">
                  <c:v>-18116</c:v>
                </c:pt>
                <c:pt idx="41">
                  <c:v>-17959.5</c:v>
                </c:pt>
                <c:pt idx="42">
                  <c:v>-15027</c:v>
                </c:pt>
                <c:pt idx="43">
                  <c:v>-14643</c:v>
                </c:pt>
                <c:pt idx="44">
                  <c:v>-11570</c:v>
                </c:pt>
                <c:pt idx="45">
                  <c:v>-8695</c:v>
                </c:pt>
                <c:pt idx="46">
                  <c:v>-5846</c:v>
                </c:pt>
                <c:pt idx="47">
                  <c:v>-4946</c:v>
                </c:pt>
                <c:pt idx="48">
                  <c:v>-4795</c:v>
                </c:pt>
                <c:pt idx="49">
                  <c:v>-3723</c:v>
                </c:pt>
                <c:pt idx="50">
                  <c:v>-3642</c:v>
                </c:pt>
                <c:pt idx="51">
                  <c:v>-3637</c:v>
                </c:pt>
                <c:pt idx="52">
                  <c:v>-1928</c:v>
                </c:pt>
                <c:pt idx="53">
                  <c:v>-1766</c:v>
                </c:pt>
                <c:pt idx="54">
                  <c:v>-1753</c:v>
                </c:pt>
                <c:pt idx="55">
                  <c:v>-1708.5</c:v>
                </c:pt>
                <c:pt idx="56">
                  <c:v>-1683</c:v>
                </c:pt>
                <c:pt idx="57">
                  <c:v>-1233.5</c:v>
                </c:pt>
                <c:pt idx="58">
                  <c:v>-1142.5</c:v>
                </c:pt>
                <c:pt idx="59">
                  <c:v>-1108.5</c:v>
                </c:pt>
                <c:pt idx="60">
                  <c:v>-1080</c:v>
                </c:pt>
                <c:pt idx="61">
                  <c:v>-1074.5</c:v>
                </c:pt>
                <c:pt idx="62">
                  <c:v>-312.5</c:v>
                </c:pt>
                <c:pt idx="63">
                  <c:v>-304.5</c:v>
                </c:pt>
                <c:pt idx="64">
                  <c:v>-297</c:v>
                </c:pt>
                <c:pt idx="65">
                  <c:v>0</c:v>
                </c:pt>
                <c:pt idx="66">
                  <c:v>0</c:v>
                </c:pt>
                <c:pt idx="67">
                  <c:v>2.5</c:v>
                </c:pt>
                <c:pt idx="68">
                  <c:v>2.5</c:v>
                </c:pt>
                <c:pt idx="69">
                  <c:v>3</c:v>
                </c:pt>
                <c:pt idx="70">
                  <c:v>3</c:v>
                </c:pt>
                <c:pt idx="71">
                  <c:v>60</c:v>
                </c:pt>
                <c:pt idx="72">
                  <c:v>60</c:v>
                </c:pt>
                <c:pt idx="73">
                  <c:v>60.5</c:v>
                </c:pt>
                <c:pt idx="74">
                  <c:v>60.5</c:v>
                </c:pt>
                <c:pt idx="75">
                  <c:v>115</c:v>
                </c:pt>
                <c:pt idx="76">
                  <c:v>603</c:v>
                </c:pt>
                <c:pt idx="77">
                  <c:v>603</c:v>
                </c:pt>
                <c:pt idx="78">
                  <c:v>762</c:v>
                </c:pt>
                <c:pt idx="79">
                  <c:v>762</c:v>
                </c:pt>
                <c:pt idx="80">
                  <c:v>1740</c:v>
                </c:pt>
                <c:pt idx="81">
                  <c:v>1740</c:v>
                </c:pt>
                <c:pt idx="82">
                  <c:v>1769</c:v>
                </c:pt>
                <c:pt idx="83">
                  <c:v>2009</c:v>
                </c:pt>
                <c:pt idx="84">
                  <c:v>2009</c:v>
                </c:pt>
                <c:pt idx="85">
                  <c:v>2700.5</c:v>
                </c:pt>
                <c:pt idx="86">
                  <c:v>4844</c:v>
                </c:pt>
                <c:pt idx="87">
                  <c:v>4846.5</c:v>
                </c:pt>
                <c:pt idx="88">
                  <c:v>4846.5</c:v>
                </c:pt>
                <c:pt idx="89">
                  <c:v>5523</c:v>
                </c:pt>
                <c:pt idx="90">
                  <c:v>5523.5</c:v>
                </c:pt>
                <c:pt idx="91">
                  <c:v>5734</c:v>
                </c:pt>
                <c:pt idx="92">
                  <c:v>5767.5</c:v>
                </c:pt>
                <c:pt idx="93">
                  <c:v>5767.5</c:v>
                </c:pt>
                <c:pt idx="94">
                  <c:v>5770</c:v>
                </c:pt>
                <c:pt idx="95">
                  <c:v>5770</c:v>
                </c:pt>
                <c:pt idx="96">
                  <c:v>6517</c:v>
                </c:pt>
                <c:pt idx="97">
                  <c:v>6683.5</c:v>
                </c:pt>
                <c:pt idx="98">
                  <c:v>6693.5</c:v>
                </c:pt>
                <c:pt idx="99">
                  <c:v>7225</c:v>
                </c:pt>
                <c:pt idx="100">
                  <c:v>7829</c:v>
                </c:pt>
                <c:pt idx="101">
                  <c:v>8338</c:v>
                </c:pt>
                <c:pt idx="102">
                  <c:v>8338</c:v>
                </c:pt>
                <c:pt idx="103">
                  <c:v>8579</c:v>
                </c:pt>
                <c:pt idx="104">
                  <c:v>8609</c:v>
                </c:pt>
                <c:pt idx="105">
                  <c:v>8635</c:v>
                </c:pt>
                <c:pt idx="106">
                  <c:v>8635</c:v>
                </c:pt>
                <c:pt idx="107">
                  <c:v>8635</c:v>
                </c:pt>
                <c:pt idx="108">
                  <c:v>8763</c:v>
                </c:pt>
                <c:pt idx="109">
                  <c:v>9371</c:v>
                </c:pt>
                <c:pt idx="110">
                  <c:v>9702</c:v>
                </c:pt>
                <c:pt idx="111">
                  <c:v>10181</c:v>
                </c:pt>
                <c:pt idx="112">
                  <c:v>10181</c:v>
                </c:pt>
                <c:pt idx="113">
                  <c:v>10215</c:v>
                </c:pt>
                <c:pt idx="114">
                  <c:v>10294.5</c:v>
                </c:pt>
                <c:pt idx="115">
                  <c:v>10295</c:v>
                </c:pt>
                <c:pt idx="116">
                  <c:v>10303.5</c:v>
                </c:pt>
                <c:pt idx="117">
                  <c:v>10375.5</c:v>
                </c:pt>
                <c:pt idx="118">
                  <c:v>10393.5</c:v>
                </c:pt>
                <c:pt idx="119">
                  <c:v>10400.5</c:v>
                </c:pt>
                <c:pt idx="120">
                  <c:v>10401</c:v>
                </c:pt>
                <c:pt idx="121">
                  <c:v>10478.5</c:v>
                </c:pt>
                <c:pt idx="122">
                  <c:v>10479</c:v>
                </c:pt>
                <c:pt idx="123">
                  <c:v>10509</c:v>
                </c:pt>
                <c:pt idx="124">
                  <c:v>10509</c:v>
                </c:pt>
                <c:pt idx="125">
                  <c:v>11208</c:v>
                </c:pt>
                <c:pt idx="126">
                  <c:v>11221</c:v>
                </c:pt>
                <c:pt idx="127">
                  <c:v>11260</c:v>
                </c:pt>
                <c:pt idx="128">
                  <c:v>11278</c:v>
                </c:pt>
                <c:pt idx="129">
                  <c:v>11286.5</c:v>
                </c:pt>
                <c:pt idx="130">
                  <c:v>11322.5</c:v>
                </c:pt>
                <c:pt idx="131">
                  <c:v>11323</c:v>
                </c:pt>
                <c:pt idx="132">
                  <c:v>11343.5</c:v>
                </c:pt>
                <c:pt idx="133">
                  <c:v>11343.5</c:v>
                </c:pt>
                <c:pt idx="134">
                  <c:v>11344</c:v>
                </c:pt>
                <c:pt idx="135">
                  <c:v>11344</c:v>
                </c:pt>
                <c:pt idx="136">
                  <c:v>11407</c:v>
                </c:pt>
                <c:pt idx="137">
                  <c:v>11407</c:v>
                </c:pt>
                <c:pt idx="138">
                  <c:v>11427</c:v>
                </c:pt>
                <c:pt idx="139">
                  <c:v>11533</c:v>
                </c:pt>
                <c:pt idx="140">
                  <c:v>12301</c:v>
                </c:pt>
                <c:pt idx="141">
                  <c:v>12303</c:v>
                </c:pt>
                <c:pt idx="142">
                  <c:v>12303</c:v>
                </c:pt>
                <c:pt idx="143">
                  <c:v>12376</c:v>
                </c:pt>
                <c:pt idx="144">
                  <c:v>13122</c:v>
                </c:pt>
                <c:pt idx="145">
                  <c:v>13169.5</c:v>
                </c:pt>
                <c:pt idx="146">
                  <c:v>13169.5</c:v>
                </c:pt>
                <c:pt idx="147">
                  <c:v>13258</c:v>
                </c:pt>
                <c:pt idx="148">
                  <c:v>13265</c:v>
                </c:pt>
                <c:pt idx="149">
                  <c:v>13273</c:v>
                </c:pt>
                <c:pt idx="150">
                  <c:v>13284</c:v>
                </c:pt>
                <c:pt idx="151">
                  <c:v>13305</c:v>
                </c:pt>
                <c:pt idx="152">
                  <c:v>13316</c:v>
                </c:pt>
                <c:pt idx="153">
                  <c:v>13479</c:v>
                </c:pt>
                <c:pt idx="154">
                  <c:v>13526</c:v>
                </c:pt>
                <c:pt idx="155">
                  <c:v>13612</c:v>
                </c:pt>
                <c:pt idx="156">
                  <c:v>14041</c:v>
                </c:pt>
                <c:pt idx="157">
                  <c:v>14064.5</c:v>
                </c:pt>
                <c:pt idx="158">
                  <c:v>14090.5</c:v>
                </c:pt>
                <c:pt idx="159">
                  <c:v>14090.5</c:v>
                </c:pt>
                <c:pt idx="160">
                  <c:v>14093</c:v>
                </c:pt>
                <c:pt idx="161">
                  <c:v>14128</c:v>
                </c:pt>
                <c:pt idx="162">
                  <c:v>14130</c:v>
                </c:pt>
                <c:pt idx="163">
                  <c:v>14142</c:v>
                </c:pt>
                <c:pt idx="164">
                  <c:v>14212</c:v>
                </c:pt>
                <c:pt idx="165">
                  <c:v>14212.5</c:v>
                </c:pt>
                <c:pt idx="166">
                  <c:v>14231</c:v>
                </c:pt>
                <c:pt idx="167">
                  <c:v>14322</c:v>
                </c:pt>
                <c:pt idx="168">
                  <c:v>14327.5</c:v>
                </c:pt>
                <c:pt idx="169">
                  <c:v>14390</c:v>
                </c:pt>
                <c:pt idx="170">
                  <c:v>14427.5</c:v>
                </c:pt>
                <c:pt idx="171">
                  <c:v>14428</c:v>
                </c:pt>
                <c:pt idx="172">
                  <c:v>14433</c:v>
                </c:pt>
                <c:pt idx="173">
                  <c:v>14435.5</c:v>
                </c:pt>
                <c:pt idx="174">
                  <c:v>14437.5</c:v>
                </c:pt>
                <c:pt idx="175">
                  <c:v>14539</c:v>
                </c:pt>
                <c:pt idx="176">
                  <c:v>14568.5</c:v>
                </c:pt>
                <c:pt idx="177">
                  <c:v>15100</c:v>
                </c:pt>
                <c:pt idx="178">
                  <c:v>15176.5</c:v>
                </c:pt>
                <c:pt idx="179">
                  <c:v>15217</c:v>
                </c:pt>
                <c:pt idx="180">
                  <c:v>15337.5</c:v>
                </c:pt>
                <c:pt idx="181">
                  <c:v>15361</c:v>
                </c:pt>
                <c:pt idx="182">
                  <c:v>15426</c:v>
                </c:pt>
                <c:pt idx="183">
                  <c:v>16169</c:v>
                </c:pt>
                <c:pt idx="184">
                  <c:v>16223</c:v>
                </c:pt>
                <c:pt idx="185">
                  <c:v>16242.5</c:v>
                </c:pt>
                <c:pt idx="186">
                  <c:v>16253</c:v>
                </c:pt>
                <c:pt idx="187">
                  <c:v>16253.5</c:v>
                </c:pt>
                <c:pt idx="188">
                  <c:v>16254</c:v>
                </c:pt>
                <c:pt idx="189">
                  <c:v>16280</c:v>
                </c:pt>
                <c:pt idx="190">
                  <c:v>16281.5</c:v>
                </c:pt>
                <c:pt idx="191">
                  <c:v>16282</c:v>
                </c:pt>
                <c:pt idx="192">
                  <c:v>16358</c:v>
                </c:pt>
                <c:pt idx="193">
                  <c:v>16830</c:v>
                </c:pt>
                <c:pt idx="194">
                  <c:v>16865</c:v>
                </c:pt>
                <c:pt idx="195">
                  <c:v>16892.5</c:v>
                </c:pt>
                <c:pt idx="196">
                  <c:v>16942</c:v>
                </c:pt>
                <c:pt idx="197">
                  <c:v>17056</c:v>
                </c:pt>
                <c:pt idx="198">
                  <c:v>17061.5</c:v>
                </c:pt>
                <c:pt idx="199">
                  <c:v>17098.5</c:v>
                </c:pt>
                <c:pt idx="200">
                  <c:v>17099</c:v>
                </c:pt>
                <c:pt idx="201">
                  <c:v>17167</c:v>
                </c:pt>
                <c:pt idx="202">
                  <c:v>17247</c:v>
                </c:pt>
                <c:pt idx="203">
                  <c:v>17938.5</c:v>
                </c:pt>
                <c:pt idx="204">
                  <c:v>17958</c:v>
                </c:pt>
                <c:pt idx="205">
                  <c:v>18143.5</c:v>
                </c:pt>
                <c:pt idx="206">
                  <c:v>18781.5</c:v>
                </c:pt>
                <c:pt idx="207">
                  <c:v>18902.5</c:v>
                </c:pt>
                <c:pt idx="208">
                  <c:v>18909</c:v>
                </c:pt>
                <c:pt idx="209">
                  <c:v>18909.5</c:v>
                </c:pt>
                <c:pt idx="210">
                  <c:v>18994.5</c:v>
                </c:pt>
                <c:pt idx="211">
                  <c:v>19008.5</c:v>
                </c:pt>
                <c:pt idx="212">
                  <c:v>19026</c:v>
                </c:pt>
                <c:pt idx="213">
                  <c:v>19026.5</c:v>
                </c:pt>
                <c:pt idx="214">
                  <c:v>19778</c:v>
                </c:pt>
                <c:pt idx="215">
                  <c:v>19851</c:v>
                </c:pt>
                <c:pt idx="216">
                  <c:v>19882.5</c:v>
                </c:pt>
                <c:pt idx="217">
                  <c:v>19898.5</c:v>
                </c:pt>
                <c:pt idx="218">
                  <c:v>19898.5</c:v>
                </c:pt>
                <c:pt idx="219">
                  <c:v>19954</c:v>
                </c:pt>
                <c:pt idx="220">
                  <c:v>19957</c:v>
                </c:pt>
                <c:pt idx="221">
                  <c:v>19957.5</c:v>
                </c:pt>
                <c:pt idx="222">
                  <c:v>20044.5</c:v>
                </c:pt>
                <c:pt idx="223">
                  <c:v>20044.5</c:v>
                </c:pt>
                <c:pt idx="224">
                  <c:v>20078.5</c:v>
                </c:pt>
                <c:pt idx="225">
                  <c:v>20666</c:v>
                </c:pt>
                <c:pt idx="226">
                  <c:v>20673</c:v>
                </c:pt>
                <c:pt idx="227">
                  <c:v>20675.5</c:v>
                </c:pt>
                <c:pt idx="228">
                  <c:v>20738</c:v>
                </c:pt>
                <c:pt idx="229">
                  <c:v>20738</c:v>
                </c:pt>
                <c:pt idx="230">
                  <c:v>20771</c:v>
                </c:pt>
                <c:pt idx="231">
                  <c:v>20771.5</c:v>
                </c:pt>
                <c:pt idx="232">
                  <c:v>20845.5</c:v>
                </c:pt>
                <c:pt idx="233">
                  <c:v>20908</c:v>
                </c:pt>
                <c:pt idx="234">
                  <c:v>21064.5</c:v>
                </c:pt>
                <c:pt idx="235">
                  <c:v>22721.5</c:v>
                </c:pt>
                <c:pt idx="236">
                  <c:v>22748.5</c:v>
                </c:pt>
                <c:pt idx="237">
                  <c:v>22767.5</c:v>
                </c:pt>
                <c:pt idx="238">
                  <c:v>22768</c:v>
                </c:pt>
                <c:pt idx="239">
                  <c:v>22787</c:v>
                </c:pt>
                <c:pt idx="240">
                  <c:v>22869</c:v>
                </c:pt>
                <c:pt idx="241">
                  <c:v>23547.5</c:v>
                </c:pt>
                <c:pt idx="242">
                  <c:v>23548</c:v>
                </c:pt>
                <c:pt idx="243">
                  <c:v>23588</c:v>
                </c:pt>
                <c:pt idx="244">
                  <c:v>23721</c:v>
                </c:pt>
                <c:pt idx="245">
                  <c:v>23835</c:v>
                </c:pt>
                <c:pt idx="246">
                  <c:v>23868.5</c:v>
                </c:pt>
                <c:pt idx="247">
                  <c:v>24514</c:v>
                </c:pt>
                <c:pt idx="248">
                  <c:v>24514</c:v>
                </c:pt>
                <c:pt idx="249">
                  <c:v>24595</c:v>
                </c:pt>
                <c:pt idx="250">
                  <c:v>24600</c:v>
                </c:pt>
                <c:pt idx="251">
                  <c:v>24722</c:v>
                </c:pt>
                <c:pt idx="252">
                  <c:v>24779</c:v>
                </c:pt>
                <c:pt idx="253">
                  <c:v>24779</c:v>
                </c:pt>
                <c:pt idx="254">
                  <c:v>24855</c:v>
                </c:pt>
                <c:pt idx="255">
                  <c:v>25418.5</c:v>
                </c:pt>
                <c:pt idx="256">
                  <c:v>25418.5</c:v>
                </c:pt>
                <c:pt idx="257">
                  <c:v>25602</c:v>
                </c:pt>
                <c:pt idx="258">
                  <c:v>25609.5</c:v>
                </c:pt>
                <c:pt idx="259">
                  <c:v>25614.5</c:v>
                </c:pt>
                <c:pt idx="260">
                  <c:v>25615</c:v>
                </c:pt>
                <c:pt idx="261">
                  <c:v>25645</c:v>
                </c:pt>
                <c:pt idx="262">
                  <c:v>25645</c:v>
                </c:pt>
                <c:pt idx="263">
                  <c:v>25661</c:v>
                </c:pt>
                <c:pt idx="264">
                  <c:v>25661</c:v>
                </c:pt>
                <c:pt idx="265">
                  <c:v>25742</c:v>
                </c:pt>
                <c:pt idx="266">
                  <c:v>25797</c:v>
                </c:pt>
                <c:pt idx="267">
                  <c:v>25877</c:v>
                </c:pt>
                <c:pt idx="268">
                  <c:v>25877</c:v>
                </c:pt>
                <c:pt idx="269">
                  <c:v>26395</c:v>
                </c:pt>
                <c:pt idx="270">
                  <c:v>26536</c:v>
                </c:pt>
                <c:pt idx="271">
                  <c:v>26551.5</c:v>
                </c:pt>
                <c:pt idx="272">
                  <c:v>26713</c:v>
                </c:pt>
                <c:pt idx="273">
                  <c:v>27329</c:v>
                </c:pt>
                <c:pt idx="274">
                  <c:v>27540</c:v>
                </c:pt>
                <c:pt idx="275">
                  <c:v>28557.5</c:v>
                </c:pt>
              </c:numCache>
            </c:numRef>
          </c:xVal>
          <c:yVal>
            <c:numRef>
              <c:f>'A(3)'!$J$21:$J$899</c:f>
              <c:numCache>
                <c:formatCode>General</c:formatCode>
                <c:ptCount val="879"/>
                <c:pt idx="0">
                  <c:v>-5.5345000146189705E-4</c:v>
                </c:pt>
                <c:pt idx="1">
                  <c:v>5.4465499924845062E-3</c:v>
                </c:pt>
                <c:pt idx="2">
                  <c:v>5.5214899992279243E-2</c:v>
                </c:pt>
                <c:pt idx="3">
                  <c:v>2.6261350001732353E-2</c:v>
                </c:pt>
                <c:pt idx="4">
                  <c:v>1.6803449994768016E-2</c:v>
                </c:pt>
                <c:pt idx="5">
                  <c:v>1.0302549992047716E-2</c:v>
                </c:pt>
                <c:pt idx="6">
                  <c:v>1.6915499996684957E-2</c:v>
                </c:pt>
                <c:pt idx="7">
                  <c:v>9.3826999946031719E-3</c:v>
                </c:pt>
                <c:pt idx="8">
                  <c:v>1.0836649991688319E-2</c:v>
                </c:pt>
                <c:pt idx="9">
                  <c:v>4.8215999995591119E-3</c:v>
                </c:pt>
                <c:pt idx="10">
                  <c:v>6.3508000021101907E-3</c:v>
                </c:pt>
                <c:pt idx="11">
                  <c:v>1.5063624996400904E-2</c:v>
                </c:pt>
                <c:pt idx="12">
                  <c:v>3.9883749996079132E-3</c:v>
                </c:pt>
                <c:pt idx="13">
                  <c:v>-1.2784650010871701E-2</c:v>
                </c:pt>
                <c:pt idx="14">
                  <c:v>3.3597649999137502E-2</c:v>
                </c:pt>
                <c:pt idx="15">
                  <c:v>3.9897499664220959E-4</c:v>
                </c:pt>
                <c:pt idx="16">
                  <c:v>-1.3255450001452118E-2</c:v>
                </c:pt>
                <c:pt idx="17">
                  <c:v>-8.2980000297538936E-4</c:v>
                </c:pt>
                <c:pt idx="18">
                  <c:v>1.0051599994767457E-2</c:v>
                </c:pt>
                <c:pt idx="19">
                  <c:v>3.9717499021207914E-4</c:v>
                </c:pt>
                <c:pt idx="20">
                  <c:v>-1.3816550002957229E-2</c:v>
                </c:pt>
                <c:pt idx="21">
                  <c:v>4.0949499962152913E-3</c:v>
                </c:pt>
                <c:pt idx="22">
                  <c:v>8.2767749991035089E-3</c:v>
                </c:pt>
                <c:pt idx="23">
                  <c:v>-2.7649775001918897E-2</c:v>
                </c:pt>
                <c:pt idx="24">
                  <c:v>-8.6142000072868541E-3</c:v>
                </c:pt>
                <c:pt idx="25">
                  <c:v>-1.9110200002614874E-2</c:v>
                </c:pt>
                <c:pt idx="26">
                  <c:v>2.2829599998658523E-2</c:v>
                </c:pt>
                <c:pt idx="27">
                  <c:v>1.4087899995502084E-2</c:v>
                </c:pt>
                <c:pt idx="28">
                  <c:v>-1.9696499999554362E-2</c:v>
                </c:pt>
                <c:pt idx="29">
                  <c:v>-2.2893950001162011E-2</c:v>
                </c:pt>
                <c:pt idx="30">
                  <c:v>-3.8822650007205084E-2</c:v>
                </c:pt>
                <c:pt idx="31">
                  <c:v>-2.6545050008280668E-2</c:v>
                </c:pt>
                <c:pt idx="32">
                  <c:v>-1.5545050009677652E-2</c:v>
                </c:pt>
                <c:pt idx="33">
                  <c:v>-2.4290350003866479E-2</c:v>
                </c:pt>
                <c:pt idx="34">
                  <c:v>-1.4290350009105168E-2</c:v>
                </c:pt>
                <c:pt idx="35">
                  <c:v>-3.9088000004994683E-2</c:v>
                </c:pt>
                <c:pt idx="36">
                  <c:v>-5.1739400005317293E-2</c:v>
                </c:pt>
                <c:pt idx="37">
                  <c:v>-4.7285450003982987E-2</c:v>
                </c:pt>
                <c:pt idx="38">
                  <c:v>-7.2833300007914659E-2</c:v>
                </c:pt>
                <c:pt idx="39">
                  <c:v>-3.5173400006897282E-2</c:v>
                </c:pt>
                <c:pt idx="40">
                  <c:v>-3.5173400006897282E-2</c:v>
                </c:pt>
                <c:pt idx="41">
                  <c:v>-3.5008425009436905E-2</c:v>
                </c:pt>
                <c:pt idx="42">
                  <c:v>-4.821105000883108E-2</c:v>
                </c:pt>
                <c:pt idx="43">
                  <c:v>-2.0809450004890095E-2</c:v>
                </c:pt>
                <c:pt idx="44">
                  <c:v>-2.3905500005639624E-2</c:v>
                </c:pt>
                <c:pt idx="45">
                  <c:v>-3.1849250000959728E-2</c:v>
                </c:pt>
                <c:pt idx="46">
                  <c:v>-2.4762900007772259E-2</c:v>
                </c:pt>
                <c:pt idx="47">
                  <c:v>-2.7727900007448625E-2</c:v>
                </c:pt>
                <c:pt idx="48">
                  <c:v>-1.1364250007318333E-2</c:v>
                </c:pt>
                <c:pt idx="49">
                  <c:v>-8.4514500049408525E-3</c:v>
                </c:pt>
                <c:pt idx="50">
                  <c:v>5.3169999591773376E-4</c:v>
                </c:pt>
                <c:pt idx="51">
                  <c:v>-1.5012550000392366E-2</c:v>
                </c:pt>
                <c:pt idx="52">
                  <c:v>3.1627999996999279E-3</c:v>
                </c:pt>
                <c:pt idx="57">
                  <c:v>-1.4833524997811764E-2</c:v>
                </c:pt>
                <c:pt idx="58">
                  <c:v>7.0611249975627288E-3</c:v>
                </c:pt>
                <c:pt idx="59">
                  <c:v>-2.4397750021307729E-3</c:v>
                </c:pt>
                <c:pt idx="60">
                  <c:v>0</c:v>
                </c:pt>
                <c:pt idx="63">
                  <c:v>-2.0755175006343052E-2</c:v>
                </c:pt>
                <c:pt idx="64">
                  <c:v>-6.5715500022633933E-3</c:v>
                </c:pt>
                <c:pt idx="65">
                  <c:v>-4.0000000444706529E-4</c:v>
                </c:pt>
                <c:pt idx="66">
                  <c:v>-2.0000000222353265E-4</c:v>
                </c:pt>
                <c:pt idx="67">
                  <c:v>5.2787500317208469E-4</c:v>
                </c:pt>
                <c:pt idx="68">
                  <c:v>1.2278750000405125E-3</c:v>
                </c:pt>
                <c:pt idx="69">
                  <c:v>3.7344999145716429E-4</c:v>
                </c:pt>
                <c:pt idx="70">
                  <c:v>4.7344999620690942E-4</c:v>
                </c:pt>
                <c:pt idx="71">
                  <c:v>-1.7310000039287843E-3</c:v>
                </c:pt>
                <c:pt idx="72">
                  <c:v>-1.5310000017052516E-3</c:v>
                </c:pt>
                <c:pt idx="73">
                  <c:v>1.7145749952760525E-3</c:v>
                </c:pt>
                <c:pt idx="74">
                  <c:v>3.0145749915391207E-3</c:v>
                </c:pt>
                <c:pt idx="75">
                  <c:v>3.8224999298108742E-4</c:v>
                </c:pt>
                <c:pt idx="76">
                  <c:v>2.0634499960578978E-3</c:v>
                </c:pt>
                <c:pt idx="77">
                  <c:v>2.2634499982814305E-3</c:v>
                </c:pt>
                <c:pt idx="78">
                  <c:v>2.756299996690359E-3</c:v>
                </c:pt>
                <c:pt idx="79">
                  <c:v>3.3562999960849993E-3</c:v>
                </c:pt>
                <c:pt idx="80">
                  <c:v>6.3010000012582168E-3</c:v>
                </c:pt>
                <c:pt idx="81">
                  <c:v>6.601000000955537E-3</c:v>
                </c:pt>
                <c:pt idx="83">
                  <c:v>6.5203499907511286E-3</c:v>
                </c:pt>
                <c:pt idx="84">
                  <c:v>8.4203499936847948E-3</c:v>
                </c:pt>
                <c:pt idx="234">
                  <c:v>2.9729174995736685E-2</c:v>
                </c:pt>
                <c:pt idx="235">
                  <c:v>2.7664724999340251E-2</c:v>
                </c:pt>
                <c:pt idx="236">
                  <c:v>2.7625775001069997E-2</c:v>
                </c:pt>
                <c:pt idx="237">
                  <c:v>2.6057624992972706E-2</c:v>
                </c:pt>
                <c:pt idx="238">
                  <c:v>2.4903199999243952E-2</c:v>
                </c:pt>
                <c:pt idx="239">
                  <c:v>2.5335049998830073E-2</c:v>
                </c:pt>
                <c:pt idx="240">
                  <c:v>-2.5990649999585003E-2</c:v>
                </c:pt>
                <c:pt idx="241">
                  <c:v>2.3564625000290107E-2</c:v>
                </c:pt>
                <c:pt idx="242">
                  <c:v>2.4930199993832503E-2</c:v>
                </c:pt>
                <c:pt idx="243">
                  <c:v>2.5246199998946395E-2</c:v>
                </c:pt>
                <c:pt idx="244">
                  <c:v>2.4269149995234329E-2</c:v>
                </c:pt>
                <c:pt idx="245">
                  <c:v>2.3660250000830274E-2</c:v>
                </c:pt>
                <c:pt idx="246">
                  <c:v>2.309377514757216E-2</c:v>
                </c:pt>
                <c:pt idx="247">
                  <c:v>2.205110000068089E-2</c:v>
                </c:pt>
                <c:pt idx="248">
                  <c:v>2.2251100002904423E-2</c:v>
                </c:pt>
                <c:pt idx="249">
                  <c:v>2.2134249993541744E-2</c:v>
                </c:pt>
                <c:pt idx="250">
                  <c:v>2.2590000000491273E-2</c:v>
                </c:pt>
                <c:pt idx="251">
                  <c:v>2.1610299998428673E-2</c:v>
                </c:pt>
                <c:pt idx="252">
                  <c:v>2.2305849997792393E-2</c:v>
                </c:pt>
                <c:pt idx="253">
                  <c:v>2.2305849997792393E-2</c:v>
                </c:pt>
                <c:pt idx="254">
                  <c:v>2.4233249998360407E-2</c:v>
                </c:pt>
                <c:pt idx="255">
                  <c:v>2.0686274998297449E-2</c:v>
                </c:pt>
                <c:pt idx="256">
                  <c:v>2.0686274998297449E-2</c:v>
                </c:pt>
                <c:pt idx="257">
                  <c:v>2.1222299998044036E-2</c:v>
                </c:pt>
                <c:pt idx="258">
                  <c:v>2.1205924989772029E-2</c:v>
                </c:pt>
                <c:pt idx="259">
                  <c:v>2.1461675001773983E-2</c:v>
                </c:pt>
                <c:pt idx="260">
                  <c:v>2.0907250000163913E-2</c:v>
                </c:pt>
                <c:pt idx="261">
                  <c:v>2.1411749999970198E-2</c:v>
                </c:pt>
                <c:pt idx="262">
                  <c:v>2.1411749999970198E-2</c:v>
                </c:pt>
                <c:pt idx="263">
                  <c:v>2.1160149997740518E-2</c:v>
                </c:pt>
                <c:pt idx="264">
                  <c:v>2.1160149997740518E-2</c:v>
                </c:pt>
                <c:pt idx="265">
                  <c:v>2.0483299995248672E-2</c:v>
                </c:pt>
                <c:pt idx="266">
                  <c:v>2.1896549995290115E-2</c:v>
                </c:pt>
                <c:pt idx="267">
                  <c:v>1.6248549996817019E-2</c:v>
                </c:pt>
                <c:pt idx="268">
                  <c:v>1.6248549996817019E-2</c:v>
                </c:pt>
                <c:pt idx="269">
                  <c:v>2.020424999500392E-2</c:v>
                </c:pt>
                <c:pt idx="270">
                  <c:v>2.0756400001118891E-2</c:v>
                </c:pt>
                <c:pt idx="271">
                  <c:v>2.1069224996608682E-2</c:v>
                </c:pt>
                <c:pt idx="272">
                  <c:v>2.0089949997782242E-2</c:v>
                </c:pt>
                <c:pt idx="273">
                  <c:v>2.0638349997170735E-2</c:v>
                </c:pt>
                <c:pt idx="274">
                  <c:v>2.0370999998704065E-2</c:v>
                </c:pt>
                <c:pt idx="275">
                  <c:v>1.9916124998417217E-2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45A-46ED-B1BD-EA9AA6C596FB}"/>
            </c:ext>
          </c:extLst>
        </c:ser>
        <c:ser>
          <c:idx val="3"/>
          <c:order val="3"/>
          <c:tx>
            <c:strRef>
              <c:f>'A(3)'!$K$20:$K$20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'A(3)'!$F$21:$F$899</c:f>
              <c:numCache>
                <c:formatCode>General</c:formatCode>
                <c:ptCount val="879"/>
                <c:pt idx="0">
                  <c:v>-33203</c:v>
                </c:pt>
                <c:pt idx="1">
                  <c:v>-33203</c:v>
                </c:pt>
                <c:pt idx="2">
                  <c:v>-31674</c:v>
                </c:pt>
                <c:pt idx="3">
                  <c:v>-30651</c:v>
                </c:pt>
                <c:pt idx="4">
                  <c:v>-27797</c:v>
                </c:pt>
                <c:pt idx="5">
                  <c:v>-27763</c:v>
                </c:pt>
                <c:pt idx="6">
                  <c:v>-27030</c:v>
                </c:pt>
                <c:pt idx="7">
                  <c:v>-26902</c:v>
                </c:pt>
                <c:pt idx="8">
                  <c:v>-26829</c:v>
                </c:pt>
                <c:pt idx="9">
                  <c:v>-26816</c:v>
                </c:pt>
                <c:pt idx="10">
                  <c:v>-26808</c:v>
                </c:pt>
                <c:pt idx="11">
                  <c:v>-26792.5</c:v>
                </c:pt>
                <c:pt idx="12">
                  <c:v>-26727.5</c:v>
                </c:pt>
                <c:pt idx="13">
                  <c:v>-26691</c:v>
                </c:pt>
                <c:pt idx="14">
                  <c:v>-26689</c:v>
                </c:pt>
                <c:pt idx="15">
                  <c:v>-26683.5</c:v>
                </c:pt>
                <c:pt idx="16">
                  <c:v>-26683</c:v>
                </c:pt>
                <c:pt idx="17">
                  <c:v>-26652</c:v>
                </c:pt>
                <c:pt idx="18">
                  <c:v>-26616</c:v>
                </c:pt>
                <c:pt idx="19">
                  <c:v>-26615.5</c:v>
                </c:pt>
                <c:pt idx="20">
                  <c:v>-26597</c:v>
                </c:pt>
                <c:pt idx="21">
                  <c:v>-26587</c:v>
                </c:pt>
                <c:pt idx="22">
                  <c:v>-26511.5</c:v>
                </c:pt>
                <c:pt idx="23">
                  <c:v>-26508.5</c:v>
                </c:pt>
                <c:pt idx="24">
                  <c:v>-25908</c:v>
                </c:pt>
                <c:pt idx="25">
                  <c:v>-24948</c:v>
                </c:pt>
                <c:pt idx="26">
                  <c:v>-24896</c:v>
                </c:pt>
                <c:pt idx="27">
                  <c:v>-24654</c:v>
                </c:pt>
                <c:pt idx="28">
                  <c:v>-23910</c:v>
                </c:pt>
                <c:pt idx="29">
                  <c:v>-23673</c:v>
                </c:pt>
                <c:pt idx="30">
                  <c:v>-20811</c:v>
                </c:pt>
                <c:pt idx="31">
                  <c:v>-20187</c:v>
                </c:pt>
                <c:pt idx="32">
                  <c:v>-20187</c:v>
                </c:pt>
                <c:pt idx="33">
                  <c:v>-19809</c:v>
                </c:pt>
                <c:pt idx="34">
                  <c:v>-19809</c:v>
                </c:pt>
                <c:pt idx="35">
                  <c:v>-19120</c:v>
                </c:pt>
                <c:pt idx="36">
                  <c:v>-18956</c:v>
                </c:pt>
                <c:pt idx="37">
                  <c:v>-18883</c:v>
                </c:pt>
                <c:pt idx="38">
                  <c:v>-18742</c:v>
                </c:pt>
                <c:pt idx="39">
                  <c:v>-18116</c:v>
                </c:pt>
                <c:pt idx="40">
                  <c:v>-18116</c:v>
                </c:pt>
                <c:pt idx="41">
                  <c:v>-17959.5</c:v>
                </c:pt>
                <c:pt idx="42">
                  <c:v>-15027</c:v>
                </c:pt>
                <c:pt idx="43">
                  <c:v>-14643</c:v>
                </c:pt>
                <c:pt idx="44">
                  <c:v>-11570</c:v>
                </c:pt>
                <c:pt idx="45">
                  <c:v>-8695</c:v>
                </c:pt>
                <c:pt idx="46">
                  <c:v>-5846</c:v>
                </c:pt>
                <c:pt idx="47">
                  <c:v>-4946</c:v>
                </c:pt>
                <c:pt idx="48">
                  <c:v>-4795</c:v>
                </c:pt>
                <c:pt idx="49">
                  <c:v>-3723</c:v>
                </c:pt>
                <c:pt idx="50">
                  <c:v>-3642</c:v>
                </c:pt>
                <c:pt idx="51">
                  <c:v>-3637</c:v>
                </c:pt>
                <c:pt idx="52">
                  <c:v>-1928</c:v>
                </c:pt>
                <c:pt idx="53">
                  <c:v>-1766</c:v>
                </c:pt>
                <c:pt idx="54">
                  <c:v>-1753</c:v>
                </c:pt>
                <c:pt idx="55">
                  <c:v>-1708.5</c:v>
                </c:pt>
                <c:pt idx="56">
                  <c:v>-1683</c:v>
                </c:pt>
                <c:pt idx="57">
                  <c:v>-1233.5</c:v>
                </c:pt>
                <c:pt idx="58">
                  <c:v>-1142.5</c:v>
                </c:pt>
                <c:pt idx="59">
                  <c:v>-1108.5</c:v>
                </c:pt>
                <c:pt idx="60">
                  <c:v>-1080</c:v>
                </c:pt>
                <c:pt idx="61">
                  <c:v>-1074.5</c:v>
                </c:pt>
                <c:pt idx="62">
                  <c:v>-312.5</c:v>
                </c:pt>
                <c:pt idx="63">
                  <c:v>-304.5</c:v>
                </c:pt>
                <c:pt idx="64">
                  <c:v>-297</c:v>
                </c:pt>
                <c:pt idx="65">
                  <c:v>0</c:v>
                </c:pt>
                <c:pt idx="66">
                  <c:v>0</c:v>
                </c:pt>
                <c:pt idx="67">
                  <c:v>2.5</c:v>
                </c:pt>
                <c:pt idx="68">
                  <c:v>2.5</c:v>
                </c:pt>
                <c:pt idx="69">
                  <c:v>3</c:v>
                </c:pt>
                <c:pt idx="70">
                  <c:v>3</c:v>
                </c:pt>
                <c:pt idx="71">
                  <c:v>60</c:v>
                </c:pt>
                <c:pt idx="72">
                  <c:v>60</c:v>
                </c:pt>
                <c:pt idx="73">
                  <c:v>60.5</c:v>
                </c:pt>
                <c:pt idx="74">
                  <c:v>60.5</c:v>
                </c:pt>
                <c:pt idx="75">
                  <c:v>115</c:v>
                </c:pt>
                <c:pt idx="76">
                  <c:v>603</c:v>
                </c:pt>
                <c:pt idx="77">
                  <c:v>603</c:v>
                </c:pt>
                <c:pt idx="78">
                  <c:v>762</c:v>
                </c:pt>
                <c:pt idx="79">
                  <c:v>762</c:v>
                </c:pt>
                <c:pt idx="80">
                  <c:v>1740</c:v>
                </c:pt>
                <c:pt idx="81">
                  <c:v>1740</c:v>
                </c:pt>
                <c:pt idx="82">
                  <c:v>1769</c:v>
                </c:pt>
                <c:pt idx="83">
                  <c:v>2009</c:v>
                </c:pt>
                <c:pt idx="84">
                  <c:v>2009</c:v>
                </c:pt>
                <c:pt idx="85">
                  <c:v>2700.5</c:v>
                </c:pt>
                <c:pt idx="86">
                  <c:v>4844</c:v>
                </c:pt>
                <c:pt idx="87">
                  <c:v>4846.5</c:v>
                </c:pt>
                <c:pt idx="88">
                  <c:v>4846.5</c:v>
                </c:pt>
                <c:pt idx="89">
                  <c:v>5523</c:v>
                </c:pt>
                <c:pt idx="90">
                  <c:v>5523.5</c:v>
                </c:pt>
                <c:pt idx="91">
                  <c:v>5734</c:v>
                </c:pt>
                <c:pt idx="92">
                  <c:v>5767.5</c:v>
                </c:pt>
                <c:pt idx="93">
                  <c:v>5767.5</c:v>
                </c:pt>
                <c:pt idx="94">
                  <c:v>5770</c:v>
                </c:pt>
                <c:pt idx="95">
                  <c:v>5770</c:v>
                </c:pt>
                <c:pt idx="96">
                  <c:v>6517</c:v>
                </c:pt>
                <c:pt idx="97">
                  <c:v>6683.5</c:v>
                </c:pt>
                <c:pt idx="98">
                  <c:v>6693.5</c:v>
                </c:pt>
                <c:pt idx="99">
                  <c:v>7225</c:v>
                </c:pt>
                <c:pt idx="100">
                  <c:v>7829</c:v>
                </c:pt>
                <c:pt idx="101">
                  <c:v>8338</c:v>
                </c:pt>
                <c:pt idx="102">
                  <c:v>8338</c:v>
                </c:pt>
                <c:pt idx="103">
                  <c:v>8579</c:v>
                </c:pt>
                <c:pt idx="104">
                  <c:v>8609</c:v>
                </c:pt>
                <c:pt idx="105">
                  <c:v>8635</c:v>
                </c:pt>
                <c:pt idx="106">
                  <c:v>8635</c:v>
                </c:pt>
                <c:pt idx="107">
                  <c:v>8635</c:v>
                </c:pt>
                <c:pt idx="108">
                  <c:v>8763</c:v>
                </c:pt>
                <c:pt idx="109">
                  <c:v>9371</c:v>
                </c:pt>
                <c:pt idx="110">
                  <c:v>9702</c:v>
                </c:pt>
                <c:pt idx="111">
                  <c:v>10181</c:v>
                </c:pt>
                <c:pt idx="112">
                  <c:v>10181</c:v>
                </c:pt>
                <c:pt idx="113">
                  <c:v>10215</c:v>
                </c:pt>
                <c:pt idx="114">
                  <c:v>10294.5</c:v>
                </c:pt>
                <c:pt idx="115">
                  <c:v>10295</c:v>
                </c:pt>
                <c:pt idx="116">
                  <c:v>10303.5</c:v>
                </c:pt>
                <c:pt idx="117">
                  <c:v>10375.5</c:v>
                </c:pt>
                <c:pt idx="118">
                  <c:v>10393.5</c:v>
                </c:pt>
                <c:pt idx="119">
                  <c:v>10400.5</c:v>
                </c:pt>
                <c:pt idx="120">
                  <c:v>10401</c:v>
                </c:pt>
                <c:pt idx="121">
                  <c:v>10478.5</c:v>
                </c:pt>
                <c:pt idx="122">
                  <c:v>10479</c:v>
                </c:pt>
                <c:pt idx="123">
                  <c:v>10509</c:v>
                </c:pt>
                <c:pt idx="124">
                  <c:v>10509</c:v>
                </c:pt>
                <c:pt idx="125">
                  <c:v>11208</c:v>
                </c:pt>
                <c:pt idx="126">
                  <c:v>11221</c:v>
                </c:pt>
                <c:pt idx="127">
                  <c:v>11260</c:v>
                </c:pt>
                <c:pt idx="128">
                  <c:v>11278</c:v>
                </c:pt>
                <c:pt idx="129">
                  <c:v>11286.5</c:v>
                </c:pt>
                <c:pt idx="130">
                  <c:v>11322.5</c:v>
                </c:pt>
                <c:pt idx="131">
                  <c:v>11323</c:v>
                </c:pt>
                <c:pt idx="132">
                  <c:v>11343.5</c:v>
                </c:pt>
                <c:pt idx="133">
                  <c:v>11343.5</c:v>
                </c:pt>
                <c:pt idx="134">
                  <c:v>11344</c:v>
                </c:pt>
                <c:pt idx="135">
                  <c:v>11344</c:v>
                </c:pt>
                <c:pt idx="136">
                  <c:v>11407</c:v>
                </c:pt>
                <c:pt idx="137">
                  <c:v>11407</c:v>
                </c:pt>
                <c:pt idx="138">
                  <c:v>11427</c:v>
                </c:pt>
                <c:pt idx="139">
                  <c:v>11533</c:v>
                </c:pt>
                <c:pt idx="140">
                  <c:v>12301</c:v>
                </c:pt>
                <c:pt idx="141">
                  <c:v>12303</c:v>
                </c:pt>
                <c:pt idx="142">
                  <c:v>12303</c:v>
                </c:pt>
                <c:pt idx="143">
                  <c:v>12376</c:v>
                </c:pt>
                <c:pt idx="144">
                  <c:v>13122</c:v>
                </c:pt>
                <c:pt idx="145">
                  <c:v>13169.5</c:v>
                </c:pt>
                <c:pt idx="146">
                  <c:v>13169.5</c:v>
                </c:pt>
                <c:pt idx="147">
                  <c:v>13258</c:v>
                </c:pt>
                <c:pt idx="148">
                  <c:v>13265</c:v>
                </c:pt>
                <c:pt idx="149">
                  <c:v>13273</c:v>
                </c:pt>
                <c:pt idx="150">
                  <c:v>13284</c:v>
                </c:pt>
                <c:pt idx="151">
                  <c:v>13305</c:v>
                </c:pt>
                <c:pt idx="152">
                  <c:v>13316</c:v>
                </c:pt>
                <c:pt idx="153">
                  <c:v>13479</c:v>
                </c:pt>
                <c:pt idx="154">
                  <c:v>13526</c:v>
                </c:pt>
                <c:pt idx="155">
                  <c:v>13612</c:v>
                </c:pt>
                <c:pt idx="156">
                  <c:v>14041</c:v>
                </c:pt>
                <c:pt idx="157">
                  <c:v>14064.5</c:v>
                </c:pt>
                <c:pt idx="158">
                  <c:v>14090.5</c:v>
                </c:pt>
                <c:pt idx="159">
                  <c:v>14090.5</c:v>
                </c:pt>
                <c:pt idx="160">
                  <c:v>14093</c:v>
                </c:pt>
                <c:pt idx="161">
                  <c:v>14128</c:v>
                </c:pt>
                <c:pt idx="162">
                  <c:v>14130</c:v>
                </c:pt>
                <c:pt idx="163">
                  <c:v>14142</c:v>
                </c:pt>
                <c:pt idx="164">
                  <c:v>14212</c:v>
                </c:pt>
                <c:pt idx="165">
                  <c:v>14212.5</c:v>
                </c:pt>
                <c:pt idx="166">
                  <c:v>14231</c:v>
                </c:pt>
                <c:pt idx="167">
                  <c:v>14322</c:v>
                </c:pt>
                <c:pt idx="168">
                  <c:v>14327.5</c:v>
                </c:pt>
                <c:pt idx="169">
                  <c:v>14390</c:v>
                </c:pt>
                <c:pt idx="170">
                  <c:v>14427.5</c:v>
                </c:pt>
                <c:pt idx="171">
                  <c:v>14428</c:v>
                </c:pt>
                <c:pt idx="172">
                  <c:v>14433</c:v>
                </c:pt>
                <c:pt idx="173">
                  <c:v>14435.5</c:v>
                </c:pt>
                <c:pt idx="174">
                  <c:v>14437.5</c:v>
                </c:pt>
                <c:pt idx="175">
                  <c:v>14539</c:v>
                </c:pt>
                <c:pt idx="176">
                  <c:v>14568.5</c:v>
                </c:pt>
                <c:pt idx="177">
                  <c:v>15100</c:v>
                </c:pt>
                <c:pt idx="178">
                  <c:v>15176.5</c:v>
                </c:pt>
                <c:pt idx="179">
                  <c:v>15217</c:v>
                </c:pt>
                <c:pt idx="180">
                  <c:v>15337.5</c:v>
                </c:pt>
                <c:pt idx="181">
                  <c:v>15361</c:v>
                </c:pt>
                <c:pt idx="182">
                  <c:v>15426</c:v>
                </c:pt>
                <c:pt idx="183">
                  <c:v>16169</c:v>
                </c:pt>
                <c:pt idx="184">
                  <c:v>16223</c:v>
                </c:pt>
                <c:pt idx="185">
                  <c:v>16242.5</c:v>
                </c:pt>
                <c:pt idx="186">
                  <c:v>16253</c:v>
                </c:pt>
                <c:pt idx="187">
                  <c:v>16253.5</c:v>
                </c:pt>
                <c:pt idx="188">
                  <c:v>16254</c:v>
                </c:pt>
                <c:pt idx="189">
                  <c:v>16280</c:v>
                </c:pt>
                <c:pt idx="190">
                  <c:v>16281.5</c:v>
                </c:pt>
                <c:pt idx="191">
                  <c:v>16282</c:v>
                </c:pt>
                <c:pt idx="192">
                  <c:v>16358</c:v>
                </c:pt>
                <c:pt idx="193">
                  <c:v>16830</c:v>
                </c:pt>
                <c:pt idx="194">
                  <c:v>16865</c:v>
                </c:pt>
                <c:pt idx="195">
                  <c:v>16892.5</c:v>
                </c:pt>
                <c:pt idx="196">
                  <c:v>16942</c:v>
                </c:pt>
                <c:pt idx="197">
                  <c:v>17056</c:v>
                </c:pt>
                <c:pt idx="198">
                  <c:v>17061.5</c:v>
                </c:pt>
                <c:pt idx="199">
                  <c:v>17098.5</c:v>
                </c:pt>
                <c:pt idx="200">
                  <c:v>17099</c:v>
                </c:pt>
                <c:pt idx="201">
                  <c:v>17167</c:v>
                </c:pt>
                <c:pt idx="202">
                  <c:v>17247</c:v>
                </c:pt>
                <c:pt idx="203">
                  <c:v>17938.5</c:v>
                </c:pt>
                <c:pt idx="204">
                  <c:v>17958</c:v>
                </c:pt>
                <c:pt idx="205">
                  <c:v>18143.5</c:v>
                </c:pt>
                <c:pt idx="206">
                  <c:v>18781.5</c:v>
                </c:pt>
                <c:pt idx="207">
                  <c:v>18902.5</c:v>
                </c:pt>
                <c:pt idx="208">
                  <c:v>18909</c:v>
                </c:pt>
                <c:pt idx="209">
                  <c:v>18909.5</c:v>
                </c:pt>
                <c:pt idx="210">
                  <c:v>18994.5</c:v>
                </c:pt>
                <c:pt idx="211">
                  <c:v>19008.5</c:v>
                </c:pt>
                <c:pt idx="212">
                  <c:v>19026</c:v>
                </c:pt>
                <c:pt idx="213">
                  <c:v>19026.5</c:v>
                </c:pt>
                <c:pt idx="214">
                  <c:v>19778</c:v>
                </c:pt>
                <c:pt idx="215">
                  <c:v>19851</c:v>
                </c:pt>
                <c:pt idx="216">
                  <c:v>19882.5</c:v>
                </c:pt>
                <c:pt idx="217">
                  <c:v>19898.5</c:v>
                </c:pt>
                <c:pt idx="218">
                  <c:v>19898.5</c:v>
                </c:pt>
                <c:pt idx="219">
                  <c:v>19954</c:v>
                </c:pt>
                <c:pt idx="220">
                  <c:v>19957</c:v>
                </c:pt>
                <c:pt idx="221">
                  <c:v>19957.5</c:v>
                </c:pt>
                <c:pt idx="222">
                  <c:v>20044.5</c:v>
                </c:pt>
                <c:pt idx="223">
                  <c:v>20044.5</c:v>
                </c:pt>
                <c:pt idx="224">
                  <c:v>20078.5</c:v>
                </c:pt>
                <c:pt idx="225">
                  <c:v>20666</c:v>
                </c:pt>
                <c:pt idx="226">
                  <c:v>20673</c:v>
                </c:pt>
                <c:pt idx="227">
                  <c:v>20675.5</c:v>
                </c:pt>
                <c:pt idx="228">
                  <c:v>20738</c:v>
                </c:pt>
                <c:pt idx="229">
                  <c:v>20738</c:v>
                </c:pt>
                <c:pt idx="230">
                  <c:v>20771</c:v>
                </c:pt>
                <c:pt idx="231">
                  <c:v>20771.5</c:v>
                </c:pt>
                <c:pt idx="232">
                  <c:v>20845.5</c:v>
                </c:pt>
                <c:pt idx="233">
                  <c:v>20908</c:v>
                </c:pt>
                <c:pt idx="234">
                  <c:v>21064.5</c:v>
                </c:pt>
                <c:pt idx="235">
                  <c:v>22721.5</c:v>
                </c:pt>
                <c:pt idx="236">
                  <c:v>22748.5</c:v>
                </c:pt>
                <c:pt idx="237">
                  <c:v>22767.5</c:v>
                </c:pt>
                <c:pt idx="238">
                  <c:v>22768</c:v>
                </c:pt>
                <c:pt idx="239">
                  <c:v>22787</c:v>
                </c:pt>
                <c:pt idx="240">
                  <c:v>22869</c:v>
                </c:pt>
                <c:pt idx="241">
                  <c:v>23547.5</c:v>
                </c:pt>
                <c:pt idx="242">
                  <c:v>23548</c:v>
                </c:pt>
                <c:pt idx="243">
                  <c:v>23588</c:v>
                </c:pt>
                <c:pt idx="244">
                  <c:v>23721</c:v>
                </c:pt>
                <c:pt idx="245">
                  <c:v>23835</c:v>
                </c:pt>
                <c:pt idx="246">
                  <c:v>23868.5</c:v>
                </c:pt>
                <c:pt idx="247">
                  <c:v>24514</c:v>
                </c:pt>
                <c:pt idx="248">
                  <c:v>24514</c:v>
                </c:pt>
                <c:pt idx="249">
                  <c:v>24595</c:v>
                </c:pt>
                <c:pt idx="250">
                  <c:v>24600</c:v>
                </c:pt>
                <c:pt idx="251">
                  <c:v>24722</c:v>
                </c:pt>
                <c:pt idx="252">
                  <c:v>24779</c:v>
                </c:pt>
                <c:pt idx="253">
                  <c:v>24779</c:v>
                </c:pt>
                <c:pt idx="254">
                  <c:v>24855</c:v>
                </c:pt>
                <c:pt idx="255">
                  <c:v>25418.5</c:v>
                </c:pt>
                <c:pt idx="256">
                  <c:v>25418.5</c:v>
                </c:pt>
                <c:pt idx="257">
                  <c:v>25602</c:v>
                </c:pt>
                <c:pt idx="258">
                  <c:v>25609.5</c:v>
                </c:pt>
                <c:pt idx="259">
                  <c:v>25614.5</c:v>
                </c:pt>
                <c:pt idx="260">
                  <c:v>25615</c:v>
                </c:pt>
                <c:pt idx="261">
                  <c:v>25645</c:v>
                </c:pt>
                <c:pt idx="262">
                  <c:v>25645</c:v>
                </c:pt>
                <c:pt idx="263">
                  <c:v>25661</c:v>
                </c:pt>
                <c:pt idx="264">
                  <c:v>25661</c:v>
                </c:pt>
                <c:pt idx="265">
                  <c:v>25742</c:v>
                </c:pt>
                <c:pt idx="266">
                  <c:v>25797</c:v>
                </c:pt>
                <c:pt idx="267">
                  <c:v>25877</c:v>
                </c:pt>
                <c:pt idx="268">
                  <c:v>25877</c:v>
                </c:pt>
                <c:pt idx="269">
                  <c:v>26395</c:v>
                </c:pt>
                <c:pt idx="270">
                  <c:v>26536</c:v>
                </c:pt>
                <c:pt idx="271">
                  <c:v>26551.5</c:v>
                </c:pt>
                <c:pt idx="272">
                  <c:v>26713</c:v>
                </c:pt>
                <c:pt idx="273">
                  <c:v>27329</c:v>
                </c:pt>
                <c:pt idx="274">
                  <c:v>27540</c:v>
                </c:pt>
                <c:pt idx="275">
                  <c:v>28557.5</c:v>
                </c:pt>
              </c:numCache>
            </c:numRef>
          </c:xVal>
          <c:yVal>
            <c:numRef>
              <c:f>'A(3)'!$K$21:$K$899</c:f>
              <c:numCache>
                <c:formatCode>General</c:formatCode>
                <c:ptCount val="879"/>
                <c:pt idx="82">
                  <c:v>1.4344349998282269E-2</c:v>
                </c:pt>
                <c:pt idx="85">
                  <c:v>1.0550574996159412E-2</c:v>
                </c:pt>
                <c:pt idx="86">
                  <c:v>3.6305999965406954E-3</c:v>
                </c:pt>
                <c:pt idx="89">
                  <c:v>1.9521449998137541E-2</c:v>
                </c:pt>
                <c:pt idx="90">
                  <c:v>2.0167024995316751E-2</c:v>
                </c:pt>
                <c:pt idx="91">
                  <c:v>1.3754100000369363E-2</c:v>
                </c:pt>
                <c:pt idx="92">
                  <c:v>2.2307624996756203E-2</c:v>
                </c:pt>
                <c:pt idx="93">
                  <c:v>2.2607624996453524E-2</c:v>
                </c:pt>
                <c:pt idx="94">
                  <c:v>2.0035499997902662E-2</c:v>
                </c:pt>
                <c:pt idx="95">
                  <c:v>2.1835499996086583E-2</c:v>
                </c:pt>
                <c:pt idx="96">
                  <c:v>1.2924549999297597E-2</c:v>
                </c:pt>
                <c:pt idx="97">
                  <c:v>2.1301024993590545E-2</c:v>
                </c:pt>
                <c:pt idx="99">
                  <c:v>2.0258749995264225E-2</c:v>
                </c:pt>
                <c:pt idx="100">
                  <c:v>3.1713349992060103E-2</c:v>
                </c:pt>
                <c:pt idx="103">
                  <c:v>2.4905849997594487E-2</c:v>
                </c:pt>
                <c:pt idx="104">
                  <c:v>1.6310349994455464E-2</c:v>
                </c:pt>
                <c:pt idx="105">
                  <c:v>2.3680249993049074E-2</c:v>
                </c:pt>
                <c:pt idx="106">
                  <c:v>2.5180249991535675E-2</c:v>
                </c:pt>
                <c:pt idx="107">
                  <c:v>2.6580249992548488E-2</c:v>
                </c:pt>
                <c:pt idx="108">
                  <c:v>2.4247449997346848E-2</c:v>
                </c:pt>
                <c:pt idx="109">
                  <c:v>2.4966649994894397E-2</c:v>
                </c:pt>
                <c:pt idx="110">
                  <c:v>2.6637299997673836E-2</c:v>
                </c:pt>
                <c:pt idx="111">
                  <c:v>2.7398149999498855E-2</c:v>
                </c:pt>
                <c:pt idx="112">
                  <c:v>2.7398149999498855E-2</c:v>
                </c:pt>
                <c:pt idx="113">
                  <c:v>2.6750981895020232E-2</c:v>
                </c:pt>
                <c:pt idx="114">
                  <c:v>2.7243674994679168E-2</c:v>
                </c:pt>
                <c:pt idx="115">
                  <c:v>2.6389250000647735E-2</c:v>
                </c:pt>
                <c:pt idx="116">
                  <c:v>2.658206807973329E-2</c:v>
                </c:pt>
                <c:pt idx="117">
                  <c:v>2.7626824994513299E-2</c:v>
                </c:pt>
                <c:pt idx="118">
                  <c:v>2.5267524993978441E-2</c:v>
                </c:pt>
                <c:pt idx="119">
                  <c:v>2.4105574993882328E-2</c:v>
                </c:pt>
                <c:pt idx="120">
                  <c:v>2.4651150000863709E-2</c:v>
                </c:pt>
                <c:pt idx="121">
                  <c:v>2.8115274995798245E-2</c:v>
                </c:pt>
                <c:pt idx="122">
                  <c:v>2.7560849994188175E-2</c:v>
                </c:pt>
                <c:pt idx="123">
                  <c:v>2.6995349995559081E-2</c:v>
                </c:pt>
                <c:pt idx="124">
                  <c:v>2.6995349995559081E-2</c:v>
                </c:pt>
                <c:pt idx="125">
                  <c:v>2.9709199996432289E-2</c:v>
                </c:pt>
                <c:pt idx="126">
                  <c:v>2.9494149996025953E-2</c:v>
                </c:pt>
                <c:pt idx="127">
                  <c:v>2.8548999995109625E-2</c:v>
                </c:pt>
                <c:pt idx="128">
                  <c:v>2.9289699996297713E-2</c:v>
                </c:pt>
                <c:pt idx="129">
                  <c:v>2.9164474995923229E-2</c:v>
                </c:pt>
                <c:pt idx="130">
                  <c:v>3.0145874996378552E-2</c:v>
                </c:pt>
                <c:pt idx="131">
                  <c:v>2.9191449997597374E-2</c:v>
                </c:pt>
                <c:pt idx="132">
                  <c:v>3.1760024998220615E-2</c:v>
                </c:pt>
                <c:pt idx="133">
                  <c:v>3.1760024998220615E-2</c:v>
                </c:pt>
                <c:pt idx="134">
                  <c:v>2.9105599998729303E-2</c:v>
                </c:pt>
                <c:pt idx="135">
                  <c:v>2.9105599998729303E-2</c:v>
                </c:pt>
                <c:pt idx="136">
                  <c:v>3.0548050002835225E-2</c:v>
                </c:pt>
                <c:pt idx="137">
                  <c:v>3.0548050002835225E-2</c:v>
                </c:pt>
                <c:pt idx="138">
                  <c:v>3.117105000274023E-2</c:v>
                </c:pt>
                <c:pt idx="139">
                  <c:v>3.0432949999521952E-2</c:v>
                </c:pt>
                <c:pt idx="140">
                  <c:v>3.2436149995191954E-2</c:v>
                </c:pt>
                <c:pt idx="141">
                  <c:v>3.3718450002197642E-2</c:v>
                </c:pt>
                <c:pt idx="142">
                  <c:v>3.3718450002197642E-2</c:v>
                </c:pt>
                <c:pt idx="143">
                  <c:v>3.3172399998875335E-2</c:v>
                </c:pt>
                <c:pt idx="144">
                  <c:v>3.6570299998857081E-2</c:v>
                </c:pt>
                <c:pt idx="145">
                  <c:v>3.6499924994132016E-2</c:v>
                </c:pt>
                <c:pt idx="146">
                  <c:v>3.6509924997517373E-2</c:v>
                </c:pt>
                <c:pt idx="147">
                  <c:v>3.7166699999943376E-2</c:v>
                </c:pt>
                <c:pt idx="148">
                  <c:v>3.7674749997677281E-2</c:v>
                </c:pt>
                <c:pt idx="149">
                  <c:v>3.7533950002398342E-2</c:v>
                </c:pt>
                <c:pt idx="150">
                  <c:v>3.7276599992765114E-2</c:v>
                </c:pt>
                <c:pt idx="151">
                  <c:v>3.6950749999959953E-2</c:v>
                </c:pt>
                <c:pt idx="152">
                  <c:v>3.7653400002454873E-2</c:v>
                </c:pt>
                <c:pt idx="153">
                  <c:v>3.811084999324521E-2</c:v>
                </c:pt>
                <c:pt idx="154">
                  <c:v>3.8494899999932386E-2</c:v>
                </c:pt>
                <c:pt idx="155">
                  <c:v>3.8833799997519236E-2</c:v>
                </c:pt>
                <c:pt idx="156">
                  <c:v>4.0937149999081157E-2</c:v>
                </c:pt>
                <c:pt idx="157">
                  <c:v>4.0379174999543466E-2</c:v>
                </c:pt>
                <c:pt idx="158">
                  <c:v>4.0909074996307027E-2</c:v>
                </c:pt>
                <c:pt idx="159">
                  <c:v>4.0949074995296542E-2</c:v>
                </c:pt>
                <c:pt idx="160">
                  <c:v>4.0676949996850453E-2</c:v>
                </c:pt>
                <c:pt idx="161">
                  <c:v>4.1267199994763359E-2</c:v>
                </c:pt>
                <c:pt idx="162">
                  <c:v>4.1249499998230021E-2</c:v>
                </c:pt>
                <c:pt idx="163">
                  <c:v>4.1143299989926163E-2</c:v>
                </c:pt>
                <c:pt idx="164">
                  <c:v>4.142380000121193E-2</c:v>
                </c:pt>
                <c:pt idx="165">
                  <c:v>4.1169374992023222E-2</c:v>
                </c:pt>
                <c:pt idx="166">
                  <c:v>4.118564999953378E-2</c:v>
                </c:pt>
                <c:pt idx="167">
                  <c:v>4.1350299994519446E-2</c:v>
                </c:pt>
                <c:pt idx="168">
                  <c:v>4.2151624991674908E-2</c:v>
                </c:pt>
                <c:pt idx="169">
                  <c:v>4.1348500002641231E-2</c:v>
                </c:pt>
                <c:pt idx="170">
                  <c:v>4.1666624994832091E-2</c:v>
                </c:pt>
                <c:pt idx="171">
                  <c:v>4.1412200000195298E-2</c:v>
                </c:pt>
                <c:pt idx="172">
                  <c:v>4.1467949995421804E-2</c:v>
                </c:pt>
                <c:pt idx="174">
                  <c:v>4.2778124996402767E-2</c:v>
                </c:pt>
                <c:pt idx="175">
                  <c:v>4.0929850001703016E-2</c:v>
                </c:pt>
                <c:pt idx="176">
                  <c:v>4.2318774998420849E-2</c:v>
                </c:pt>
                <c:pt idx="177">
                  <c:v>4.2864999995799735E-2</c:v>
                </c:pt>
                <c:pt idx="178">
                  <c:v>4.2737975003547035E-2</c:v>
                </c:pt>
                <c:pt idx="179">
                  <c:v>4.2129549998207949E-2</c:v>
                </c:pt>
                <c:pt idx="180">
                  <c:v>4.1413124999962747E-2</c:v>
                </c:pt>
                <c:pt idx="181">
                  <c:v>4.2355149998911656E-2</c:v>
                </c:pt>
                <c:pt idx="182">
                  <c:v>4.1279899996879976E-2</c:v>
                </c:pt>
                <c:pt idx="183">
                  <c:v>4.2504349999944679E-2</c:v>
                </c:pt>
                <c:pt idx="184">
                  <c:v>4.0826450000167824E-2</c:v>
                </c:pt>
                <c:pt idx="185">
                  <c:v>4.0503874995920341E-2</c:v>
                </c:pt>
                <c:pt idx="186">
                  <c:v>4.216094999719644E-2</c:v>
                </c:pt>
                <c:pt idx="187">
                  <c:v>4.0806525001244154E-2</c:v>
                </c:pt>
                <c:pt idx="188">
                  <c:v>4.3252099996607285E-2</c:v>
                </c:pt>
                <c:pt idx="189">
                  <c:v>4.1921999996702652E-2</c:v>
                </c:pt>
                <c:pt idx="190">
                  <c:v>4.235872499702964E-2</c:v>
                </c:pt>
                <c:pt idx="191">
                  <c:v>4.2604299997037742E-2</c:v>
                </c:pt>
                <c:pt idx="192">
                  <c:v>4.0931700001237914E-2</c:v>
                </c:pt>
                <c:pt idx="193">
                  <c:v>3.8754499990318436E-2</c:v>
                </c:pt>
                <c:pt idx="194">
                  <c:v>4.0444749996822793E-2</c:v>
                </c:pt>
                <c:pt idx="195">
                  <c:v>3.8951374997850507E-2</c:v>
                </c:pt>
                <c:pt idx="196">
                  <c:v>3.9563299993460532E-2</c:v>
                </c:pt>
                <c:pt idx="197">
                  <c:v>3.8754399996832944E-2</c:v>
                </c:pt>
                <c:pt idx="198">
                  <c:v>3.9355724999040831E-2</c:v>
                </c:pt>
                <c:pt idx="199">
                  <c:v>3.8328274997184053E-2</c:v>
                </c:pt>
                <c:pt idx="200">
                  <c:v>3.9873850000731181E-2</c:v>
                </c:pt>
                <c:pt idx="201">
                  <c:v>3.747204999672249E-2</c:v>
                </c:pt>
                <c:pt idx="202">
                  <c:v>3.936404999694787E-2</c:v>
                </c:pt>
                <c:pt idx="203">
                  <c:v>3.6994274996686727E-2</c:v>
                </c:pt>
                <c:pt idx="204">
                  <c:v>3.7271699999109842E-2</c:v>
                </c:pt>
                <c:pt idx="205">
                  <c:v>3.3680024993373081E-2</c:v>
                </c:pt>
                <c:pt idx="206">
                  <c:v>3.4133724999264814E-2</c:v>
                </c:pt>
                <c:pt idx="207">
                  <c:v>3.446287499536993E-2</c:v>
                </c:pt>
                <c:pt idx="208">
                  <c:v>3.1655349994252902E-2</c:v>
                </c:pt>
                <c:pt idx="209">
                  <c:v>3.7500924998312257E-2</c:v>
                </c:pt>
                <c:pt idx="210">
                  <c:v>3.1948674994055182E-2</c:v>
                </c:pt>
                <c:pt idx="211">
                  <c:v>3.2624774998112116E-2</c:v>
                </c:pt>
                <c:pt idx="212">
                  <c:v>3.3919900000910275E-2</c:v>
                </c:pt>
                <c:pt idx="213">
                  <c:v>3.2065475003037136E-2</c:v>
                </c:pt>
                <c:pt idx="214">
                  <c:v>3.1564699995215051E-2</c:v>
                </c:pt>
                <c:pt idx="215">
                  <c:v>3.2418649992905557E-2</c:v>
                </c:pt>
                <c:pt idx="216">
                  <c:v>3.2889875001274049E-2</c:v>
                </c:pt>
                <c:pt idx="217">
                  <c:v>3.1948274998285342E-2</c:v>
                </c:pt>
                <c:pt idx="218">
                  <c:v>3.204827499575913E-2</c:v>
                </c:pt>
                <c:pt idx="219">
                  <c:v>3.2407099999545608E-2</c:v>
                </c:pt>
                <c:pt idx="220">
                  <c:v>3.2080549994134344E-2</c:v>
                </c:pt>
                <c:pt idx="221">
                  <c:v>3.1926124996971339E-2</c:v>
                </c:pt>
                <c:pt idx="222">
                  <c:v>3.1856174995482434E-2</c:v>
                </c:pt>
                <c:pt idx="223">
                  <c:v>3.2356174997403286E-2</c:v>
                </c:pt>
                <c:pt idx="224">
                  <c:v>3.265527499752352E-2</c:v>
                </c:pt>
                <c:pt idx="225">
                  <c:v>3.0305899992526975E-2</c:v>
                </c:pt>
                <c:pt idx="226">
                  <c:v>3.0843949993140996E-2</c:v>
                </c:pt>
                <c:pt idx="227">
                  <c:v>3.1471824993786868E-2</c:v>
                </c:pt>
                <c:pt idx="228">
                  <c:v>3.0348699998285156E-2</c:v>
                </c:pt>
                <c:pt idx="229">
                  <c:v>3.0368699997779913E-2</c:v>
                </c:pt>
                <c:pt idx="230">
                  <c:v>3.057664999505505E-2</c:v>
                </c:pt>
                <c:pt idx="231">
                  <c:v>3.1222224999510217E-2</c:v>
                </c:pt>
                <c:pt idx="232">
                  <c:v>3.0467324999335688E-2</c:v>
                </c:pt>
                <c:pt idx="233">
                  <c:v>2.9664199995750096E-2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45A-46ED-B1BD-EA9AA6C596FB}"/>
            </c:ext>
          </c:extLst>
        </c:ser>
        <c:ser>
          <c:idx val="4"/>
          <c:order val="4"/>
          <c:tx>
            <c:strRef>
              <c:f>'A(3)'!$L$20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'A(3)'!$F$21:$F$899</c:f>
              <c:numCache>
                <c:formatCode>General</c:formatCode>
                <c:ptCount val="879"/>
                <c:pt idx="0">
                  <c:v>-33203</c:v>
                </c:pt>
                <c:pt idx="1">
                  <c:v>-33203</c:v>
                </c:pt>
                <c:pt idx="2">
                  <c:v>-31674</c:v>
                </c:pt>
                <c:pt idx="3">
                  <c:v>-30651</c:v>
                </c:pt>
                <c:pt idx="4">
                  <c:v>-27797</c:v>
                </c:pt>
                <c:pt idx="5">
                  <c:v>-27763</c:v>
                </c:pt>
                <c:pt idx="6">
                  <c:v>-27030</c:v>
                </c:pt>
                <c:pt idx="7">
                  <c:v>-26902</c:v>
                </c:pt>
                <c:pt idx="8">
                  <c:v>-26829</c:v>
                </c:pt>
                <c:pt idx="9">
                  <c:v>-26816</c:v>
                </c:pt>
                <c:pt idx="10">
                  <c:v>-26808</c:v>
                </c:pt>
                <c:pt idx="11">
                  <c:v>-26792.5</c:v>
                </c:pt>
                <c:pt idx="12">
                  <c:v>-26727.5</c:v>
                </c:pt>
                <c:pt idx="13">
                  <c:v>-26691</c:v>
                </c:pt>
                <c:pt idx="14">
                  <c:v>-26689</c:v>
                </c:pt>
                <c:pt idx="15">
                  <c:v>-26683.5</c:v>
                </c:pt>
                <c:pt idx="16">
                  <c:v>-26683</c:v>
                </c:pt>
                <c:pt idx="17">
                  <c:v>-26652</c:v>
                </c:pt>
                <c:pt idx="18">
                  <c:v>-26616</c:v>
                </c:pt>
                <c:pt idx="19">
                  <c:v>-26615.5</c:v>
                </c:pt>
                <c:pt idx="20">
                  <c:v>-26597</c:v>
                </c:pt>
                <c:pt idx="21">
                  <c:v>-26587</c:v>
                </c:pt>
                <c:pt idx="22">
                  <c:v>-26511.5</c:v>
                </c:pt>
                <c:pt idx="23">
                  <c:v>-26508.5</c:v>
                </c:pt>
                <c:pt idx="24">
                  <c:v>-25908</c:v>
                </c:pt>
                <c:pt idx="25">
                  <c:v>-24948</c:v>
                </c:pt>
                <c:pt idx="26">
                  <c:v>-24896</c:v>
                </c:pt>
                <c:pt idx="27">
                  <c:v>-24654</c:v>
                </c:pt>
                <c:pt idx="28">
                  <c:v>-23910</c:v>
                </c:pt>
                <c:pt idx="29">
                  <c:v>-23673</c:v>
                </c:pt>
                <c:pt idx="30">
                  <c:v>-20811</c:v>
                </c:pt>
                <c:pt idx="31">
                  <c:v>-20187</c:v>
                </c:pt>
                <c:pt idx="32">
                  <c:v>-20187</c:v>
                </c:pt>
                <c:pt idx="33">
                  <c:v>-19809</c:v>
                </c:pt>
                <c:pt idx="34">
                  <c:v>-19809</c:v>
                </c:pt>
                <c:pt idx="35">
                  <c:v>-19120</c:v>
                </c:pt>
                <c:pt idx="36">
                  <c:v>-18956</c:v>
                </c:pt>
                <c:pt idx="37">
                  <c:v>-18883</c:v>
                </c:pt>
                <c:pt idx="38">
                  <c:v>-18742</c:v>
                </c:pt>
                <c:pt idx="39">
                  <c:v>-18116</c:v>
                </c:pt>
                <c:pt idx="40">
                  <c:v>-18116</c:v>
                </c:pt>
                <c:pt idx="41">
                  <c:v>-17959.5</c:v>
                </c:pt>
                <c:pt idx="42">
                  <c:v>-15027</c:v>
                </c:pt>
                <c:pt idx="43">
                  <c:v>-14643</c:v>
                </c:pt>
                <c:pt idx="44">
                  <c:v>-11570</c:v>
                </c:pt>
                <c:pt idx="45">
                  <c:v>-8695</c:v>
                </c:pt>
                <c:pt idx="46">
                  <c:v>-5846</c:v>
                </c:pt>
                <c:pt idx="47">
                  <c:v>-4946</c:v>
                </c:pt>
                <c:pt idx="48">
                  <c:v>-4795</c:v>
                </c:pt>
                <c:pt idx="49">
                  <c:v>-3723</c:v>
                </c:pt>
                <c:pt idx="50">
                  <c:v>-3642</c:v>
                </c:pt>
                <c:pt idx="51">
                  <c:v>-3637</c:v>
                </c:pt>
                <c:pt idx="52">
                  <c:v>-1928</c:v>
                </c:pt>
                <c:pt idx="53">
                  <c:v>-1766</c:v>
                </c:pt>
                <c:pt idx="54">
                  <c:v>-1753</c:v>
                </c:pt>
                <c:pt idx="55">
                  <c:v>-1708.5</c:v>
                </c:pt>
                <c:pt idx="56">
                  <c:v>-1683</c:v>
                </c:pt>
                <c:pt idx="57">
                  <c:v>-1233.5</c:v>
                </c:pt>
                <c:pt idx="58">
                  <c:v>-1142.5</c:v>
                </c:pt>
                <c:pt idx="59">
                  <c:v>-1108.5</c:v>
                </c:pt>
                <c:pt idx="60">
                  <c:v>-1080</c:v>
                </c:pt>
                <c:pt idx="61">
                  <c:v>-1074.5</c:v>
                </c:pt>
                <c:pt idx="62">
                  <c:v>-312.5</c:v>
                </c:pt>
                <c:pt idx="63">
                  <c:v>-304.5</c:v>
                </c:pt>
                <c:pt idx="64">
                  <c:v>-297</c:v>
                </c:pt>
                <c:pt idx="65">
                  <c:v>0</c:v>
                </c:pt>
                <c:pt idx="66">
                  <c:v>0</c:v>
                </c:pt>
                <c:pt idx="67">
                  <c:v>2.5</c:v>
                </c:pt>
                <c:pt idx="68">
                  <c:v>2.5</c:v>
                </c:pt>
                <c:pt idx="69">
                  <c:v>3</c:v>
                </c:pt>
                <c:pt idx="70">
                  <c:v>3</c:v>
                </c:pt>
                <c:pt idx="71">
                  <c:v>60</c:v>
                </c:pt>
                <c:pt idx="72">
                  <c:v>60</c:v>
                </c:pt>
                <c:pt idx="73">
                  <c:v>60.5</c:v>
                </c:pt>
                <c:pt idx="74">
                  <c:v>60.5</c:v>
                </c:pt>
                <c:pt idx="75">
                  <c:v>115</c:v>
                </c:pt>
                <c:pt idx="76">
                  <c:v>603</c:v>
                </c:pt>
                <c:pt idx="77">
                  <c:v>603</c:v>
                </c:pt>
                <c:pt idx="78">
                  <c:v>762</c:v>
                </c:pt>
                <c:pt idx="79">
                  <c:v>762</c:v>
                </c:pt>
                <c:pt idx="80">
                  <c:v>1740</c:v>
                </c:pt>
                <c:pt idx="81">
                  <c:v>1740</c:v>
                </c:pt>
                <c:pt idx="82">
                  <c:v>1769</c:v>
                </c:pt>
                <c:pt idx="83">
                  <c:v>2009</c:v>
                </c:pt>
                <c:pt idx="84">
                  <c:v>2009</c:v>
                </c:pt>
                <c:pt idx="85">
                  <c:v>2700.5</c:v>
                </c:pt>
                <c:pt idx="86">
                  <c:v>4844</c:v>
                </c:pt>
                <c:pt idx="87">
                  <c:v>4846.5</c:v>
                </c:pt>
                <c:pt idx="88">
                  <c:v>4846.5</c:v>
                </c:pt>
                <c:pt idx="89">
                  <c:v>5523</c:v>
                </c:pt>
                <c:pt idx="90">
                  <c:v>5523.5</c:v>
                </c:pt>
                <c:pt idx="91">
                  <c:v>5734</c:v>
                </c:pt>
                <c:pt idx="92">
                  <c:v>5767.5</c:v>
                </c:pt>
                <c:pt idx="93">
                  <c:v>5767.5</c:v>
                </c:pt>
                <c:pt idx="94">
                  <c:v>5770</c:v>
                </c:pt>
                <c:pt idx="95">
                  <c:v>5770</c:v>
                </c:pt>
                <c:pt idx="96">
                  <c:v>6517</c:v>
                </c:pt>
                <c:pt idx="97">
                  <c:v>6683.5</c:v>
                </c:pt>
                <c:pt idx="98">
                  <c:v>6693.5</c:v>
                </c:pt>
                <c:pt idx="99">
                  <c:v>7225</c:v>
                </c:pt>
                <c:pt idx="100">
                  <c:v>7829</c:v>
                </c:pt>
                <c:pt idx="101">
                  <c:v>8338</c:v>
                </c:pt>
                <c:pt idx="102">
                  <c:v>8338</c:v>
                </c:pt>
                <c:pt idx="103">
                  <c:v>8579</c:v>
                </c:pt>
                <c:pt idx="104">
                  <c:v>8609</c:v>
                </c:pt>
                <c:pt idx="105">
                  <c:v>8635</c:v>
                </c:pt>
                <c:pt idx="106">
                  <c:v>8635</c:v>
                </c:pt>
                <c:pt idx="107">
                  <c:v>8635</c:v>
                </c:pt>
                <c:pt idx="108">
                  <c:v>8763</c:v>
                </c:pt>
                <c:pt idx="109">
                  <c:v>9371</c:v>
                </c:pt>
                <c:pt idx="110">
                  <c:v>9702</c:v>
                </c:pt>
                <c:pt idx="111">
                  <c:v>10181</c:v>
                </c:pt>
                <c:pt idx="112">
                  <c:v>10181</c:v>
                </c:pt>
                <c:pt idx="113">
                  <c:v>10215</c:v>
                </c:pt>
                <c:pt idx="114">
                  <c:v>10294.5</c:v>
                </c:pt>
                <c:pt idx="115">
                  <c:v>10295</c:v>
                </c:pt>
                <c:pt idx="116">
                  <c:v>10303.5</c:v>
                </c:pt>
                <c:pt idx="117">
                  <c:v>10375.5</c:v>
                </c:pt>
                <c:pt idx="118">
                  <c:v>10393.5</c:v>
                </c:pt>
                <c:pt idx="119">
                  <c:v>10400.5</c:v>
                </c:pt>
                <c:pt idx="120">
                  <c:v>10401</c:v>
                </c:pt>
                <c:pt idx="121">
                  <c:v>10478.5</c:v>
                </c:pt>
                <c:pt idx="122">
                  <c:v>10479</c:v>
                </c:pt>
                <c:pt idx="123">
                  <c:v>10509</c:v>
                </c:pt>
                <c:pt idx="124">
                  <c:v>10509</c:v>
                </c:pt>
                <c:pt idx="125">
                  <c:v>11208</c:v>
                </c:pt>
                <c:pt idx="126">
                  <c:v>11221</c:v>
                </c:pt>
                <c:pt idx="127">
                  <c:v>11260</c:v>
                </c:pt>
                <c:pt idx="128">
                  <c:v>11278</c:v>
                </c:pt>
                <c:pt idx="129">
                  <c:v>11286.5</c:v>
                </c:pt>
                <c:pt idx="130">
                  <c:v>11322.5</c:v>
                </c:pt>
                <c:pt idx="131">
                  <c:v>11323</c:v>
                </c:pt>
                <c:pt idx="132">
                  <c:v>11343.5</c:v>
                </c:pt>
                <c:pt idx="133">
                  <c:v>11343.5</c:v>
                </c:pt>
                <c:pt idx="134">
                  <c:v>11344</c:v>
                </c:pt>
                <c:pt idx="135">
                  <c:v>11344</c:v>
                </c:pt>
                <c:pt idx="136">
                  <c:v>11407</c:v>
                </c:pt>
                <c:pt idx="137">
                  <c:v>11407</c:v>
                </c:pt>
                <c:pt idx="138">
                  <c:v>11427</c:v>
                </c:pt>
                <c:pt idx="139">
                  <c:v>11533</c:v>
                </c:pt>
                <c:pt idx="140">
                  <c:v>12301</c:v>
                </c:pt>
                <c:pt idx="141">
                  <c:v>12303</c:v>
                </c:pt>
                <c:pt idx="142">
                  <c:v>12303</c:v>
                </c:pt>
                <c:pt idx="143">
                  <c:v>12376</c:v>
                </c:pt>
                <c:pt idx="144">
                  <c:v>13122</c:v>
                </c:pt>
                <c:pt idx="145">
                  <c:v>13169.5</c:v>
                </c:pt>
                <c:pt idx="146">
                  <c:v>13169.5</c:v>
                </c:pt>
                <c:pt idx="147">
                  <c:v>13258</c:v>
                </c:pt>
                <c:pt idx="148">
                  <c:v>13265</c:v>
                </c:pt>
                <c:pt idx="149">
                  <c:v>13273</c:v>
                </c:pt>
                <c:pt idx="150">
                  <c:v>13284</c:v>
                </c:pt>
                <c:pt idx="151">
                  <c:v>13305</c:v>
                </c:pt>
                <c:pt idx="152">
                  <c:v>13316</c:v>
                </c:pt>
                <c:pt idx="153">
                  <c:v>13479</c:v>
                </c:pt>
                <c:pt idx="154">
                  <c:v>13526</c:v>
                </c:pt>
                <c:pt idx="155">
                  <c:v>13612</c:v>
                </c:pt>
                <c:pt idx="156">
                  <c:v>14041</c:v>
                </c:pt>
                <c:pt idx="157">
                  <c:v>14064.5</c:v>
                </c:pt>
                <c:pt idx="158">
                  <c:v>14090.5</c:v>
                </c:pt>
                <c:pt idx="159">
                  <c:v>14090.5</c:v>
                </c:pt>
                <c:pt idx="160">
                  <c:v>14093</c:v>
                </c:pt>
                <c:pt idx="161">
                  <c:v>14128</c:v>
                </c:pt>
                <c:pt idx="162">
                  <c:v>14130</c:v>
                </c:pt>
                <c:pt idx="163">
                  <c:v>14142</c:v>
                </c:pt>
                <c:pt idx="164">
                  <c:v>14212</c:v>
                </c:pt>
                <c:pt idx="165">
                  <c:v>14212.5</c:v>
                </c:pt>
                <c:pt idx="166">
                  <c:v>14231</c:v>
                </c:pt>
                <c:pt idx="167">
                  <c:v>14322</c:v>
                </c:pt>
                <c:pt idx="168">
                  <c:v>14327.5</c:v>
                </c:pt>
                <c:pt idx="169">
                  <c:v>14390</c:v>
                </c:pt>
                <c:pt idx="170">
                  <c:v>14427.5</c:v>
                </c:pt>
                <c:pt idx="171">
                  <c:v>14428</c:v>
                </c:pt>
                <c:pt idx="172">
                  <c:v>14433</c:v>
                </c:pt>
                <c:pt idx="173">
                  <c:v>14435.5</c:v>
                </c:pt>
                <c:pt idx="174">
                  <c:v>14437.5</c:v>
                </c:pt>
                <c:pt idx="175">
                  <c:v>14539</c:v>
                </c:pt>
                <c:pt idx="176">
                  <c:v>14568.5</c:v>
                </c:pt>
                <c:pt idx="177">
                  <c:v>15100</c:v>
                </c:pt>
                <c:pt idx="178">
                  <c:v>15176.5</c:v>
                </c:pt>
                <c:pt idx="179">
                  <c:v>15217</c:v>
                </c:pt>
                <c:pt idx="180">
                  <c:v>15337.5</c:v>
                </c:pt>
                <c:pt idx="181">
                  <c:v>15361</c:v>
                </c:pt>
                <c:pt idx="182">
                  <c:v>15426</c:v>
                </c:pt>
                <c:pt idx="183">
                  <c:v>16169</c:v>
                </c:pt>
                <c:pt idx="184">
                  <c:v>16223</c:v>
                </c:pt>
                <c:pt idx="185">
                  <c:v>16242.5</c:v>
                </c:pt>
                <c:pt idx="186">
                  <c:v>16253</c:v>
                </c:pt>
                <c:pt idx="187">
                  <c:v>16253.5</c:v>
                </c:pt>
                <c:pt idx="188">
                  <c:v>16254</c:v>
                </c:pt>
                <c:pt idx="189">
                  <c:v>16280</c:v>
                </c:pt>
                <c:pt idx="190">
                  <c:v>16281.5</c:v>
                </c:pt>
                <c:pt idx="191">
                  <c:v>16282</c:v>
                </c:pt>
                <c:pt idx="192">
                  <c:v>16358</c:v>
                </c:pt>
                <c:pt idx="193">
                  <c:v>16830</c:v>
                </c:pt>
                <c:pt idx="194">
                  <c:v>16865</c:v>
                </c:pt>
                <c:pt idx="195">
                  <c:v>16892.5</c:v>
                </c:pt>
                <c:pt idx="196">
                  <c:v>16942</c:v>
                </c:pt>
                <c:pt idx="197">
                  <c:v>17056</c:v>
                </c:pt>
                <c:pt idx="198">
                  <c:v>17061.5</c:v>
                </c:pt>
                <c:pt idx="199">
                  <c:v>17098.5</c:v>
                </c:pt>
                <c:pt idx="200">
                  <c:v>17099</c:v>
                </c:pt>
                <c:pt idx="201">
                  <c:v>17167</c:v>
                </c:pt>
                <c:pt idx="202">
                  <c:v>17247</c:v>
                </c:pt>
                <c:pt idx="203">
                  <c:v>17938.5</c:v>
                </c:pt>
                <c:pt idx="204">
                  <c:v>17958</c:v>
                </c:pt>
                <c:pt idx="205">
                  <c:v>18143.5</c:v>
                </c:pt>
                <c:pt idx="206">
                  <c:v>18781.5</c:v>
                </c:pt>
                <c:pt idx="207">
                  <c:v>18902.5</c:v>
                </c:pt>
                <c:pt idx="208">
                  <c:v>18909</c:v>
                </c:pt>
                <c:pt idx="209">
                  <c:v>18909.5</c:v>
                </c:pt>
                <c:pt idx="210">
                  <c:v>18994.5</c:v>
                </c:pt>
                <c:pt idx="211">
                  <c:v>19008.5</c:v>
                </c:pt>
                <c:pt idx="212">
                  <c:v>19026</c:v>
                </c:pt>
                <c:pt idx="213">
                  <c:v>19026.5</c:v>
                </c:pt>
                <c:pt idx="214">
                  <c:v>19778</c:v>
                </c:pt>
                <c:pt idx="215">
                  <c:v>19851</c:v>
                </c:pt>
                <c:pt idx="216">
                  <c:v>19882.5</c:v>
                </c:pt>
                <c:pt idx="217">
                  <c:v>19898.5</c:v>
                </c:pt>
                <c:pt idx="218">
                  <c:v>19898.5</c:v>
                </c:pt>
                <c:pt idx="219">
                  <c:v>19954</c:v>
                </c:pt>
                <c:pt idx="220">
                  <c:v>19957</c:v>
                </c:pt>
                <c:pt idx="221">
                  <c:v>19957.5</c:v>
                </c:pt>
                <c:pt idx="222">
                  <c:v>20044.5</c:v>
                </c:pt>
                <c:pt idx="223">
                  <c:v>20044.5</c:v>
                </c:pt>
                <c:pt idx="224">
                  <c:v>20078.5</c:v>
                </c:pt>
                <c:pt idx="225">
                  <c:v>20666</c:v>
                </c:pt>
                <c:pt idx="226">
                  <c:v>20673</c:v>
                </c:pt>
                <c:pt idx="227">
                  <c:v>20675.5</c:v>
                </c:pt>
                <c:pt idx="228">
                  <c:v>20738</c:v>
                </c:pt>
                <c:pt idx="229">
                  <c:v>20738</c:v>
                </c:pt>
                <c:pt idx="230">
                  <c:v>20771</c:v>
                </c:pt>
                <c:pt idx="231">
                  <c:v>20771.5</c:v>
                </c:pt>
                <c:pt idx="232">
                  <c:v>20845.5</c:v>
                </c:pt>
                <c:pt idx="233">
                  <c:v>20908</c:v>
                </c:pt>
                <c:pt idx="234">
                  <c:v>21064.5</c:v>
                </c:pt>
                <c:pt idx="235">
                  <c:v>22721.5</c:v>
                </c:pt>
                <c:pt idx="236">
                  <c:v>22748.5</c:v>
                </c:pt>
                <c:pt idx="237">
                  <c:v>22767.5</c:v>
                </c:pt>
                <c:pt idx="238">
                  <c:v>22768</c:v>
                </c:pt>
                <c:pt idx="239">
                  <c:v>22787</c:v>
                </c:pt>
                <c:pt idx="240">
                  <c:v>22869</c:v>
                </c:pt>
                <c:pt idx="241">
                  <c:v>23547.5</c:v>
                </c:pt>
                <c:pt idx="242">
                  <c:v>23548</c:v>
                </c:pt>
                <c:pt idx="243">
                  <c:v>23588</c:v>
                </c:pt>
                <c:pt idx="244">
                  <c:v>23721</c:v>
                </c:pt>
                <c:pt idx="245">
                  <c:v>23835</c:v>
                </c:pt>
                <c:pt idx="246">
                  <c:v>23868.5</c:v>
                </c:pt>
                <c:pt idx="247">
                  <c:v>24514</c:v>
                </c:pt>
                <c:pt idx="248">
                  <c:v>24514</c:v>
                </c:pt>
                <c:pt idx="249">
                  <c:v>24595</c:v>
                </c:pt>
                <c:pt idx="250">
                  <c:v>24600</c:v>
                </c:pt>
                <c:pt idx="251">
                  <c:v>24722</c:v>
                </c:pt>
                <c:pt idx="252">
                  <c:v>24779</c:v>
                </c:pt>
                <c:pt idx="253">
                  <c:v>24779</c:v>
                </c:pt>
                <c:pt idx="254">
                  <c:v>24855</c:v>
                </c:pt>
                <c:pt idx="255">
                  <c:v>25418.5</c:v>
                </c:pt>
                <c:pt idx="256">
                  <c:v>25418.5</c:v>
                </c:pt>
                <c:pt idx="257">
                  <c:v>25602</c:v>
                </c:pt>
                <c:pt idx="258">
                  <c:v>25609.5</c:v>
                </c:pt>
                <c:pt idx="259">
                  <c:v>25614.5</c:v>
                </c:pt>
                <c:pt idx="260">
                  <c:v>25615</c:v>
                </c:pt>
                <c:pt idx="261">
                  <c:v>25645</c:v>
                </c:pt>
                <c:pt idx="262">
                  <c:v>25645</c:v>
                </c:pt>
                <c:pt idx="263">
                  <c:v>25661</c:v>
                </c:pt>
                <c:pt idx="264">
                  <c:v>25661</c:v>
                </c:pt>
                <c:pt idx="265">
                  <c:v>25742</c:v>
                </c:pt>
                <c:pt idx="266">
                  <c:v>25797</c:v>
                </c:pt>
                <c:pt idx="267">
                  <c:v>25877</c:v>
                </c:pt>
                <c:pt idx="268">
                  <c:v>25877</c:v>
                </c:pt>
                <c:pt idx="269">
                  <c:v>26395</c:v>
                </c:pt>
                <c:pt idx="270">
                  <c:v>26536</c:v>
                </c:pt>
                <c:pt idx="271">
                  <c:v>26551.5</c:v>
                </c:pt>
                <c:pt idx="272">
                  <c:v>26713</c:v>
                </c:pt>
                <c:pt idx="273">
                  <c:v>27329</c:v>
                </c:pt>
                <c:pt idx="274">
                  <c:v>27540</c:v>
                </c:pt>
                <c:pt idx="275">
                  <c:v>28557.5</c:v>
                </c:pt>
              </c:numCache>
            </c:numRef>
          </c:xVal>
          <c:yVal>
            <c:numRef>
              <c:f>'A(3)'!$L$21:$L$899</c:f>
              <c:numCache>
                <c:formatCode>General</c:formatCode>
                <c:ptCount val="8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45A-46ED-B1BD-EA9AA6C596FB}"/>
            </c:ext>
          </c:extLst>
        </c:ser>
        <c:ser>
          <c:idx val="5"/>
          <c:order val="5"/>
          <c:tx>
            <c:strRef>
              <c:f>'A(3)'!$M$20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'A(3)'!$F$21:$F$899</c:f>
              <c:numCache>
                <c:formatCode>General</c:formatCode>
                <c:ptCount val="879"/>
                <c:pt idx="0">
                  <c:v>-33203</c:v>
                </c:pt>
                <c:pt idx="1">
                  <c:v>-33203</c:v>
                </c:pt>
                <c:pt idx="2">
                  <c:v>-31674</c:v>
                </c:pt>
                <c:pt idx="3">
                  <c:v>-30651</c:v>
                </c:pt>
                <c:pt idx="4">
                  <c:v>-27797</c:v>
                </c:pt>
                <c:pt idx="5">
                  <c:v>-27763</c:v>
                </c:pt>
                <c:pt idx="6">
                  <c:v>-27030</c:v>
                </c:pt>
                <c:pt idx="7">
                  <c:v>-26902</c:v>
                </c:pt>
                <c:pt idx="8">
                  <c:v>-26829</c:v>
                </c:pt>
                <c:pt idx="9">
                  <c:v>-26816</c:v>
                </c:pt>
                <c:pt idx="10">
                  <c:v>-26808</c:v>
                </c:pt>
                <c:pt idx="11">
                  <c:v>-26792.5</c:v>
                </c:pt>
                <c:pt idx="12">
                  <c:v>-26727.5</c:v>
                </c:pt>
                <c:pt idx="13">
                  <c:v>-26691</c:v>
                </c:pt>
                <c:pt idx="14">
                  <c:v>-26689</c:v>
                </c:pt>
                <c:pt idx="15">
                  <c:v>-26683.5</c:v>
                </c:pt>
                <c:pt idx="16">
                  <c:v>-26683</c:v>
                </c:pt>
                <c:pt idx="17">
                  <c:v>-26652</c:v>
                </c:pt>
                <c:pt idx="18">
                  <c:v>-26616</c:v>
                </c:pt>
                <c:pt idx="19">
                  <c:v>-26615.5</c:v>
                </c:pt>
                <c:pt idx="20">
                  <c:v>-26597</c:v>
                </c:pt>
                <c:pt idx="21">
                  <c:v>-26587</c:v>
                </c:pt>
                <c:pt idx="22">
                  <c:v>-26511.5</c:v>
                </c:pt>
                <c:pt idx="23">
                  <c:v>-26508.5</c:v>
                </c:pt>
                <c:pt idx="24">
                  <c:v>-25908</c:v>
                </c:pt>
                <c:pt idx="25">
                  <c:v>-24948</c:v>
                </c:pt>
                <c:pt idx="26">
                  <c:v>-24896</c:v>
                </c:pt>
                <c:pt idx="27">
                  <c:v>-24654</c:v>
                </c:pt>
                <c:pt idx="28">
                  <c:v>-23910</c:v>
                </c:pt>
                <c:pt idx="29">
                  <c:v>-23673</c:v>
                </c:pt>
                <c:pt idx="30">
                  <c:v>-20811</c:v>
                </c:pt>
                <c:pt idx="31">
                  <c:v>-20187</c:v>
                </c:pt>
                <c:pt idx="32">
                  <c:v>-20187</c:v>
                </c:pt>
                <c:pt idx="33">
                  <c:v>-19809</c:v>
                </c:pt>
                <c:pt idx="34">
                  <c:v>-19809</c:v>
                </c:pt>
                <c:pt idx="35">
                  <c:v>-19120</c:v>
                </c:pt>
                <c:pt idx="36">
                  <c:v>-18956</c:v>
                </c:pt>
                <c:pt idx="37">
                  <c:v>-18883</c:v>
                </c:pt>
                <c:pt idx="38">
                  <c:v>-18742</c:v>
                </c:pt>
                <c:pt idx="39">
                  <c:v>-18116</c:v>
                </c:pt>
                <c:pt idx="40">
                  <c:v>-18116</c:v>
                </c:pt>
                <c:pt idx="41">
                  <c:v>-17959.5</c:v>
                </c:pt>
                <c:pt idx="42">
                  <c:v>-15027</c:v>
                </c:pt>
                <c:pt idx="43">
                  <c:v>-14643</c:v>
                </c:pt>
                <c:pt idx="44">
                  <c:v>-11570</c:v>
                </c:pt>
                <c:pt idx="45">
                  <c:v>-8695</c:v>
                </c:pt>
                <c:pt idx="46">
                  <c:v>-5846</c:v>
                </c:pt>
                <c:pt idx="47">
                  <c:v>-4946</c:v>
                </c:pt>
                <c:pt idx="48">
                  <c:v>-4795</c:v>
                </c:pt>
                <c:pt idx="49">
                  <c:v>-3723</c:v>
                </c:pt>
                <c:pt idx="50">
                  <c:v>-3642</c:v>
                </c:pt>
                <c:pt idx="51">
                  <c:v>-3637</c:v>
                </c:pt>
                <c:pt idx="52">
                  <c:v>-1928</c:v>
                </c:pt>
                <c:pt idx="53">
                  <c:v>-1766</c:v>
                </c:pt>
                <c:pt idx="54">
                  <c:v>-1753</c:v>
                </c:pt>
                <c:pt idx="55">
                  <c:v>-1708.5</c:v>
                </c:pt>
                <c:pt idx="56">
                  <c:v>-1683</c:v>
                </c:pt>
                <c:pt idx="57">
                  <c:v>-1233.5</c:v>
                </c:pt>
                <c:pt idx="58">
                  <c:v>-1142.5</c:v>
                </c:pt>
                <c:pt idx="59">
                  <c:v>-1108.5</c:v>
                </c:pt>
                <c:pt idx="60">
                  <c:v>-1080</c:v>
                </c:pt>
                <c:pt idx="61">
                  <c:v>-1074.5</c:v>
                </c:pt>
                <c:pt idx="62">
                  <c:v>-312.5</c:v>
                </c:pt>
                <c:pt idx="63">
                  <c:v>-304.5</c:v>
                </c:pt>
                <c:pt idx="64">
                  <c:v>-297</c:v>
                </c:pt>
                <c:pt idx="65">
                  <c:v>0</c:v>
                </c:pt>
                <c:pt idx="66">
                  <c:v>0</c:v>
                </c:pt>
                <c:pt idx="67">
                  <c:v>2.5</c:v>
                </c:pt>
                <c:pt idx="68">
                  <c:v>2.5</c:v>
                </c:pt>
                <c:pt idx="69">
                  <c:v>3</c:v>
                </c:pt>
                <c:pt idx="70">
                  <c:v>3</c:v>
                </c:pt>
                <c:pt idx="71">
                  <c:v>60</c:v>
                </c:pt>
                <c:pt idx="72">
                  <c:v>60</c:v>
                </c:pt>
                <c:pt idx="73">
                  <c:v>60.5</c:v>
                </c:pt>
                <c:pt idx="74">
                  <c:v>60.5</c:v>
                </c:pt>
                <c:pt idx="75">
                  <c:v>115</c:v>
                </c:pt>
                <c:pt idx="76">
                  <c:v>603</c:v>
                </c:pt>
                <c:pt idx="77">
                  <c:v>603</c:v>
                </c:pt>
                <c:pt idx="78">
                  <c:v>762</c:v>
                </c:pt>
                <c:pt idx="79">
                  <c:v>762</c:v>
                </c:pt>
                <c:pt idx="80">
                  <c:v>1740</c:v>
                </c:pt>
                <c:pt idx="81">
                  <c:v>1740</c:v>
                </c:pt>
                <c:pt idx="82">
                  <c:v>1769</c:v>
                </c:pt>
                <c:pt idx="83">
                  <c:v>2009</c:v>
                </c:pt>
                <c:pt idx="84">
                  <c:v>2009</c:v>
                </c:pt>
                <c:pt idx="85">
                  <c:v>2700.5</c:v>
                </c:pt>
                <c:pt idx="86">
                  <c:v>4844</c:v>
                </c:pt>
                <c:pt idx="87">
                  <c:v>4846.5</c:v>
                </c:pt>
                <c:pt idx="88">
                  <c:v>4846.5</c:v>
                </c:pt>
                <c:pt idx="89">
                  <c:v>5523</c:v>
                </c:pt>
                <c:pt idx="90">
                  <c:v>5523.5</c:v>
                </c:pt>
                <c:pt idx="91">
                  <c:v>5734</c:v>
                </c:pt>
                <c:pt idx="92">
                  <c:v>5767.5</c:v>
                </c:pt>
                <c:pt idx="93">
                  <c:v>5767.5</c:v>
                </c:pt>
                <c:pt idx="94">
                  <c:v>5770</c:v>
                </c:pt>
                <c:pt idx="95">
                  <c:v>5770</c:v>
                </c:pt>
                <c:pt idx="96">
                  <c:v>6517</c:v>
                </c:pt>
                <c:pt idx="97">
                  <c:v>6683.5</c:v>
                </c:pt>
                <c:pt idx="98">
                  <c:v>6693.5</c:v>
                </c:pt>
                <c:pt idx="99">
                  <c:v>7225</c:v>
                </c:pt>
                <c:pt idx="100">
                  <c:v>7829</c:v>
                </c:pt>
                <c:pt idx="101">
                  <c:v>8338</c:v>
                </c:pt>
                <c:pt idx="102">
                  <c:v>8338</c:v>
                </c:pt>
                <c:pt idx="103">
                  <c:v>8579</c:v>
                </c:pt>
                <c:pt idx="104">
                  <c:v>8609</c:v>
                </c:pt>
                <c:pt idx="105">
                  <c:v>8635</c:v>
                </c:pt>
                <c:pt idx="106">
                  <c:v>8635</c:v>
                </c:pt>
                <c:pt idx="107">
                  <c:v>8635</c:v>
                </c:pt>
                <c:pt idx="108">
                  <c:v>8763</c:v>
                </c:pt>
                <c:pt idx="109">
                  <c:v>9371</c:v>
                </c:pt>
                <c:pt idx="110">
                  <c:v>9702</c:v>
                </c:pt>
                <c:pt idx="111">
                  <c:v>10181</c:v>
                </c:pt>
                <c:pt idx="112">
                  <c:v>10181</c:v>
                </c:pt>
                <c:pt idx="113">
                  <c:v>10215</c:v>
                </c:pt>
                <c:pt idx="114">
                  <c:v>10294.5</c:v>
                </c:pt>
                <c:pt idx="115">
                  <c:v>10295</c:v>
                </c:pt>
                <c:pt idx="116">
                  <c:v>10303.5</c:v>
                </c:pt>
                <c:pt idx="117">
                  <c:v>10375.5</c:v>
                </c:pt>
                <c:pt idx="118">
                  <c:v>10393.5</c:v>
                </c:pt>
                <c:pt idx="119">
                  <c:v>10400.5</c:v>
                </c:pt>
                <c:pt idx="120">
                  <c:v>10401</c:v>
                </c:pt>
                <c:pt idx="121">
                  <c:v>10478.5</c:v>
                </c:pt>
                <c:pt idx="122">
                  <c:v>10479</c:v>
                </c:pt>
                <c:pt idx="123">
                  <c:v>10509</c:v>
                </c:pt>
                <c:pt idx="124">
                  <c:v>10509</c:v>
                </c:pt>
                <c:pt idx="125">
                  <c:v>11208</c:v>
                </c:pt>
                <c:pt idx="126">
                  <c:v>11221</c:v>
                </c:pt>
                <c:pt idx="127">
                  <c:v>11260</c:v>
                </c:pt>
                <c:pt idx="128">
                  <c:v>11278</c:v>
                </c:pt>
                <c:pt idx="129">
                  <c:v>11286.5</c:v>
                </c:pt>
                <c:pt idx="130">
                  <c:v>11322.5</c:v>
                </c:pt>
                <c:pt idx="131">
                  <c:v>11323</c:v>
                </c:pt>
                <c:pt idx="132">
                  <c:v>11343.5</c:v>
                </c:pt>
                <c:pt idx="133">
                  <c:v>11343.5</c:v>
                </c:pt>
                <c:pt idx="134">
                  <c:v>11344</c:v>
                </c:pt>
                <c:pt idx="135">
                  <c:v>11344</c:v>
                </c:pt>
                <c:pt idx="136">
                  <c:v>11407</c:v>
                </c:pt>
                <c:pt idx="137">
                  <c:v>11407</c:v>
                </c:pt>
                <c:pt idx="138">
                  <c:v>11427</c:v>
                </c:pt>
                <c:pt idx="139">
                  <c:v>11533</c:v>
                </c:pt>
                <c:pt idx="140">
                  <c:v>12301</c:v>
                </c:pt>
                <c:pt idx="141">
                  <c:v>12303</c:v>
                </c:pt>
                <c:pt idx="142">
                  <c:v>12303</c:v>
                </c:pt>
                <c:pt idx="143">
                  <c:v>12376</c:v>
                </c:pt>
                <c:pt idx="144">
                  <c:v>13122</c:v>
                </c:pt>
                <c:pt idx="145">
                  <c:v>13169.5</c:v>
                </c:pt>
                <c:pt idx="146">
                  <c:v>13169.5</c:v>
                </c:pt>
                <c:pt idx="147">
                  <c:v>13258</c:v>
                </c:pt>
                <c:pt idx="148">
                  <c:v>13265</c:v>
                </c:pt>
                <c:pt idx="149">
                  <c:v>13273</c:v>
                </c:pt>
                <c:pt idx="150">
                  <c:v>13284</c:v>
                </c:pt>
                <c:pt idx="151">
                  <c:v>13305</c:v>
                </c:pt>
                <c:pt idx="152">
                  <c:v>13316</c:v>
                </c:pt>
                <c:pt idx="153">
                  <c:v>13479</c:v>
                </c:pt>
                <c:pt idx="154">
                  <c:v>13526</c:v>
                </c:pt>
                <c:pt idx="155">
                  <c:v>13612</c:v>
                </c:pt>
                <c:pt idx="156">
                  <c:v>14041</c:v>
                </c:pt>
                <c:pt idx="157">
                  <c:v>14064.5</c:v>
                </c:pt>
                <c:pt idx="158">
                  <c:v>14090.5</c:v>
                </c:pt>
                <c:pt idx="159">
                  <c:v>14090.5</c:v>
                </c:pt>
                <c:pt idx="160">
                  <c:v>14093</c:v>
                </c:pt>
                <c:pt idx="161">
                  <c:v>14128</c:v>
                </c:pt>
                <c:pt idx="162">
                  <c:v>14130</c:v>
                </c:pt>
                <c:pt idx="163">
                  <c:v>14142</c:v>
                </c:pt>
                <c:pt idx="164">
                  <c:v>14212</c:v>
                </c:pt>
                <c:pt idx="165">
                  <c:v>14212.5</c:v>
                </c:pt>
                <c:pt idx="166">
                  <c:v>14231</c:v>
                </c:pt>
                <c:pt idx="167">
                  <c:v>14322</c:v>
                </c:pt>
                <c:pt idx="168">
                  <c:v>14327.5</c:v>
                </c:pt>
                <c:pt idx="169">
                  <c:v>14390</c:v>
                </c:pt>
                <c:pt idx="170">
                  <c:v>14427.5</c:v>
                </c:pt>
                <c:pt idx="171">
                  <c:v>14428</c:v>
                </c:pt>
                <c:pt idx="172">
                  <c:v>14433</c:v>
                </c:pt>
                <c:pt idx="173">
                  <c:v>14435.5</c:v>
                </c:pt>
                <c:pt idx="174">
                  <c:v>14437.5</c:v>
                </c:pt>
                <c:pt idx="175">
                  <c:v>14539</c:v>
                </c:pt>
                <c:pt idx="176">
                  <c:v>14568.5</c:v>
                </c:pt>
                <c:pt idx="177">
                  <c:v>15100</c:v>
                </c:pt>
                <c:pt idx="178">
                  <c:v>15176.5</c:v>
                </c:pt>
                <c:pt idx="179">
                  <c:v>15217</c:v>
                </c:pt>
                <c:pt idx="180">
                  <c:v>15337.5</c:v>
                </c:pt>
                <c:pt idx="181">
                  <c:v>15361</c:v>
                </c:pt>
                <c:pt idx="182">
                  <c:v>15426</c:v>
                </c:pt>
                <c:pt idx="183">
                  <c:v>16169</c:v>
                </c:pt>
                <c:pt idx="184">
                  <c:v>16223</c:v>
                </c:pt>
                <c:pt idx="185">
                  <c:v>16242.5</c:v>
                </c:pt>
                <c:pt idx="186">
                  <c:v>16253</c:v>
                </c:pt>
                <c:pt idx="187">
                  <c:v>16253.5</c:v>
                </c:pt>
                <c:pt idx="188">
                  <c:v>16254</c:v>
                </c:pt>
                <c:pt idx="189">
                  <c:v>16280</c:v>
                </c:pt>
                <c:pt idx="190">
                  <c:v>16281.5</c:v>
                </c:pt>
                <c:pt idx="191">
                  <c:v>16282</c:v>
                </c:pt>
                <c:pt idx="192">
                  <c:v>16358</c:v>
                </c:pt>
                <c:pt idx="193">
                  <c:v>16830</c:v>
                </c:pt>
                <c:pt idx="194">
                  <c:v>16865</c:v>
                </c:pt>
                <c:pt idx="195">
                  <c:v>16892.5</c:v>
                </c:pt>
                <c:pt idx="196">
                  <c:v>16942</c:v>
                </c:pt>
                <c:pt idx="197">
                  <c:v>17056</c:v>
                </c:pt>
                <c:pt idx="198">
                  <c:v>17061.5</c:v>
                </c:pt>
                <c:pt idx="199">
                  <c:v>17098.5</c:v>
                </c:pt>
                <c:pt idx="200">
                  <c:v>17099</c:v>
                </c:pt>
                <c:pt idx="201">
                  <c:v>17167</c:v>
                </c:pt>
                <c:pt idx="202">
                  <c:v>17247</c:v>
                </c:pt>
                <c:pt idx="203">
                  <c:v>17938.5</c:v>
                </c:pt>
                <c:pt idx="204">
                  <c:v>17958</c:v>
                </c:pt>
                <c:pt idx="205">
                  <c:v>18143.5</c:v>
                </c:pt>
                <c:pt idx="206">
                  <c:v>18781.5</c:v>
                </c:pt>
                <c:pt idx="207">
                  <c:v>18902.5</c:v>
                </c:pt>
                <c:pt idx="208">
                  <c:v>18909</c:v>
                </c:pt>
                <c:pt idx="209">
                  <c:v>18909.5</c:v>
                </c:pt>
                <c:pt idx="210">
                  <c:v>18994.5</c:v>
                </c:pt>
                <c:pt idx="211">
                  <c:v>19008.5</c:v>
                </c:pt>
                <c:pt idx="212">
                  <c:v>19026</c:v>
                </c:pt>
                <c:pt idx="213">
                  <c:v>19026.5</c:v>
                </c:pt>
                <c:pt idx="214">
                  <c:v>19778</c:v>
                </c:pt>
                <c:pt idx="215">
                  <c:v>19851</c:v>
                </c:pt>
                <c:pt idx="216">
                  <c:v>19882.5</c:v>
                </c:pt>
                <c:pt idx="217">
                  <c:v>19898.5</c:v>
                </c:pt>
                <c:pt idx="218">
                  <c:v>19898.5</c:v>
                </c:pt>
                <c:pt idx="219">
                  <c:v>19954</c:v>
                </c:pt>
                <c:pt idx="220">
                  <c:v>19957</c:v>
                </c:pt>
                <c:pt idx="221">
                  <c:v>19957.5</c:v>
                </c:pt>
                <c:pt idx="222">
                  <c:v>20044.5</c:v>
                </c:pt>
                <c:pt idx="223">
                  <c:v>20044.5</c:v>
                </c:pt>
                <c:pt idx="224">
                  <c:v>20078.5</c:v>
                </c:pt>
                <c:pt idx="225">
                  <c:v>20666</c:v>
                </c:pt>
                <c:pt idx="226">
                  <c:v>20673</c:v>
                </c:pt>
                <c:pt idx="227">
                  <c:v>20675.5</c:v>
                </c:pt>
                <c:pt idx="228">
                  <c:v>20738</c:v>
                </c:pt>
                <c:pt idx="229">
                  <c:v>20738</c:v>
                </c:pt>
                <c:pt idx="230">
                  <c:v>20771</c:v>
                </c:pt>
                <c:pt idx="231">
                  <c:v>20771.5</c:v>
                </c:pt>
                <c:pt idx="232">
                  <c:v>20845.5</c:v>
                </c:pt>
                <c:pt idx="233">
                  <c:v>20908</c:v>
                </c:pt>
                <c:pt idx="234">
                  <c:v>21064.5</c:v>
                </c:pt>
                <c:pt idx="235">
                  <c:v>22721.5</c:v>
                </c:pt>
                <c:pt idx="236">
                  <c:v>22748.5</c:v>
                </c:pt>
                <c:pt idx="237">
                  <c:v>22767.5</c:v>
                </c:pt>
                <c:pt idx="238">
                  <c:v>22768</c:v>
                </c:pt>
                <c:pt idx="239">
                  <c:v>22787</c:v>
                </c:pt>
                <c:pt idx="240">
                  <c:v>22869</c:v>
                </c:pt>
                <c:pt idx="241">
                  <c:v>23547.5</c:v>
                </c:pt>
                <c:pt idx="242">
                  <c:v>23548</c:v>
                </c:pt>
                <c:pt idx="243">
                  <c:v>23588</c:v>
                </c:pt>
                <c:pt idx="244">
                  <c:v>23721</c:v>
                </c:pt>
                <c:pt idx="245">
                  <c:v>23835</c:v>
                </c:pt>
                <c:pt idx="246">
                  <c:v>23868.5</c:v>
                </c:pt>
                <c:pt idx="247">
                  <c:v>24514</c:v>
                </c:pt>
                <c:pt idx="248">
                  <c:v>24514</c:v>
                </c:pt>
                <c:pt idx="249">
                  <c:v>24595</c:v>
                </c:pt>
                <c:pt idx="250">
                  <c:v>24600</c:v>
                </c:pt>
                <c:pt idx="251">
                  <c:v>24722</c:v>
                </c:pt>
                <c:pt idx="252">
                  <c:v>24779</c:v>
                </c:pt>
                <c:pt idx="253">
                  <c:v>24779</c:v>
                </c:pt>
                <c:pt idx="254">
                  <c:v>24855</c:v>
                </c:pt>
                <c:pt idx="255">
                  <c:v>25418.5</c:v>
                </c:pt>
                <c:pt idx="256">
                  <c:v>25418.5</c:v>
                </c:pt>
                <c:pt idx="257">
                  <c:v>25602</c:v>
                </c:pt>
                <c:pt idx="258">
                  <c:v>25609.5</c:v>
                </c:pt>
                <c:pt idx="259">
                  <c:v>25614.5</c:v>
                </c:pt>
                <c:pt idx="260">
                  <c:v>25615</c:v>
                </c:pt>
                <c:pt idx="261">
                  <c:v>25645</c:v>
                </c:pt>
                <c:pt idx="262">
                  <c:v>25645</c:v>
                </c:pt>
                <c:pt idx="263">
                  <c:v>25661</c:v>
                </c:pt>
                <c:pt idx="264">
                  <c:v>25661</c:v>
                </c:pt>
                <c:pt idx="265">
                  <c:v>25742</c:v>
                </c:pt>
                <c:pt idx="266">
                  <c:v>25797</c:v>
                </c:pt>
                <c:pt idx="267">
                  <c:v>25877</c:v>
                </c:pt>
                <c:pt idx="268">
                  <c:v>25877</c:v>
                </c:pt>
                <c:pt idx="269">
                  <c:v>26395</c:v>
                </c:pt>
                <c:pt idx="270">
                  <c:v>26536</c:v>
                </c:pt>
                <c:pt idx="271">
                  <c:v>26551.5</c:v>
                </c:pt>
                <c:pt idx="272">
                  <c:v>26713</c:v>
                </c:pt>
                <c:pt idx="273">
                  <c:v>27329</c:v>
                </c:pt>
                <c:pt idx="274">
                  <c:v>27540</c:v>
                </c:pt>
                <c:pt idx="275">
                  <c:v>28557.5</c:v>
                </c:pt>
              </c:numCache>
            </c:numRef>
          </c:xVal>
          <c:yVal>
            <c:numRef>
              <c:f>'A(3)'!$M$21:$M$899</c:f>
              <c:numCache>
                <c:formatCode>General</c:formatCode>
                <c:ptCount val="8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45A-46ED-B1BD-EA9AA6C596FB}"/>
            </c:ext>
          </c:extLst>
        </c:ser>
        <c:ser>
          <c:idx val="6"/>
          <c:order val="6"/>
          <c:tx>
            <c:strRef>
              <c:f>'A(3)'!$N$20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'A(3)'!$F$21:$F$899</c:f>
              <c:numCache>
                <c:formatCode>General</c:formatCode>
                <c:ptCount val="879"/>
                <c:pt idx="0">
                  <c:v>-33203</c:v>
                </c:pt>
                <c:pt idx="1">
                  <c:v>-33203</c:v>
                </c:pt>
                <c:pt idx="2">
                  <c:v>-31674</c:v>
                </c:pt>
                <c:pt idx="3">
                  <c:v>-30651</c:v>
                </c:pt>
                <c:pt idx="4">
                  <c:v>-27797</c:v>
                </c:pt>
                <c:pt idx="5">
                  <c:v>-27763</c:v>
                </c:pt>
                <c:pt idx="6">
                  <c:v>-27030</c:v>
                </c:pt>
                <c:pt idx="7">
                  <c:v>-26902</c:v>
                </c:pt>
                <c:pt idx="8">
                  <c:v>-26829</c:v>
                </c:pt>
                <c:pt idx="9">
                  <c:v>-26816</c:v>
                </c:pt>
                <c:pt idx="10">
                  <c:v>-26808</c:v>
                </c:pt>
                <c:pt idx="11">
                  <c:v>-26792.5</c:v>
                </c:pt>
                <c:pt idx="12">
                  <c:v>-26727.5</c:v>
                </c:pt>
                <c:pt idx="13">
                  <c:v>-26691</c:v>
                </c:pt>
                <c:pt idx="14">
                  <c:v>-26689</c:v>
                </c:pt>
                <c:pt idx="15">
                  <c:v>-26683.5</c:v>
                </c:pt>
                <c:pt idx="16">
                  <c:v>-26683</c:v>
                </c:pt>
                <c:pt idx="17">
                  <c:v>-26652</c:v>
                </c:pt>
                <c:pt idx="18">
                  <c:v>-26616</c:v>
                </c:pt>
                <c:pt idx="19">
                  <c:v>-26615.5</c:v>
                </c:pt>
                <c:pt idx="20">
                  <c:v>-26597</c:v>
                </c:pt>
                <c:pt idx="21">
                  <c:v>-26587</c:v>
                </c:pt>
                <c:pt idx="22">
                  <c:v>-26511.5</c:v>
                </c:pt>
                <c:pt idx="23">
                  <c:v>-26508.5</c:v>
                </c:pt>
                <c:pt idx="24">
                  <c:v>-25908</c:v>
                </c:pt>
                <c:pt idx="25">
                  <c:v>-24948</c:v>
                </c:pt>
                <c:pt idx="26">
                  <c:v>-24896</c:v>
                </c:pt>
                <c:pt idx="27">
                  <c:v>-24654</c:v>
                </c:pt>
                <c:pt idx="28">
                  <c:v>-23910</c:v>
                </c:pt>
                <c:pt idx="29">
                  <c:v>-23673</c:v>
                </c:pt>
                <c:pt idx="30">
                  <c:v>-20811</c:v>
                </c:pt>
                <c:pt idx="31">
                  <c:v>-20187</c:v>
                </c:pt>
                <c:pt idx="32">
                  <c:v>-20187</c:v>
                </c:pt>
                <c:pt idx="33">
                  <c:v>-19809</c:v>
                </c:pt>
                <c:pt idx="34">
                  <c:v>-19809</c:v>
                </c:pt>
                <c:pt idx="35">
                  <c:v>-19120</c:v>
                </c:pt>
                <c:pt idx="36">
                  <c:v>-18956</c:v>
                </c:pt>
                <c:pt idx="37">
                  <c:v>-18883</c:v>
                </c:pt>
                <c:pt idx="38">
                  <c:v>-18742</c:v>
                </c:pt>
                <c:pt idx="39">
                  <c:v>-18116</c:v>
                </c:pt>
                <c:pt idx="40">
                  <c:v>-18116</c:v>
                </c:pt>
                <c:pt idx="41">
                  <c:v>-17959.5</c:v>
                </c:pt>
                <c:pt idx="42">
                  <c:v>-15027</c:v>
                </c:pt>
                <c:pt idx="43">
                  <c:v>-14643</c:v>
                </c:pt>
                <c:pt idx="44">
                  <c:v>-11570</c:v>
                </c:pt>
                <c:pt idx="45">
                  <c:v>-8695</c:v>
                </c:pt>
                <c:pt idx="46">
                  <c:v>-5846</c:v>
                </c:pt>
                <c:pt idx="47">
                  <c:v>-4946</c:v>
                </c:pt>
                <c:pt idx="48">
                  <c:v>-4795</c:v>
                </c:pt>
                <c:pt idx="49">
                  <c:v>-3723</c:v>
                </c:pt>
                <c:pt idx="50">
                  <c:v>-3642</c:v>
                </c:pt>
                <c:pt idx="51">
                  <c:v>-3637</c:v>
                </c:pt>
                <c:pt idx="52">
                  <c:v>-1928</c:v>
                </c:pt>
                <c:pt idx="53">
                  <c:v>-1766</c:v>
                </c:pt>
                <c:pt idx="54">
                  <c:v>-1753</c:v>
                </c:pt>
                <c:pt idx="55">
                  <c:v>-1708.5</c:v>
                </c:pt>
                <c:pt idx="56">
                  <c:v>-1683</c:v>
                </c:pt>
                <c:pt idx="57">
                  <c:v>-1233.5</c:v>
                </c:pt>
                <c:pt idx="58">
                  <c:v>-1142.5</c:v>
                </c:pt>
                <c:pt idx="59">
                  <c:v>-1108.5</c:v>
                </c:pt>
                <c:pt idx="60">
                  <c:v>-1080</c:v>
                </c:pt>
                <c:pt idx="61">
                  <c:v>-1074.5</c:v>
                </c:pt>
                <c:pt idx="62">
                  <c:v>-312.5</c:v>
                </c:pt>
                <c:pt idx="63">
                  <c:v>-304.5</c:v>
                </c:pt>
                <c:pt idx="64">
                  <c:v>-297</c:v>
                </c:pt>
                <c:pt idx="65">
                  <c:v>0</c:v>
                </c:pt>
                <c:pt idx="66">
                  <c:v>0</c:v>
                </c:pt>
                <c:pt idx="67">
                  <c:v>2.5</c:v>
                </c:pt>
                <c:pt idx="68">
                  <c:v>2.5</c:v>
                </c:pt>
                <c:pt idx="69">
                  <c:v>3</c:v>
                </c:pt>
                <c:pt idx="70">
                  <c:v>3</c:v>
                </c:pt>
                <c:pt idx="71">
                  <c:v>60</c:v>
                </c:pt>
                <c:pt idx="72">
                  <c:v>60</c:v>
                </c:pt>
                <c:pt idx="73">
                  <c:v>60.5</c:v>
                </c:pt>
                <c:pt idx="74">
                  <c:v>60.5</c:v>
                </c:pt>
                <c:pt idx="75">
                  <c:v>115</c:v>
                </c:pt>
                <c:pt idx="76">
                  <c:v>603</c:v>
                </c:pt>
                <c:pt idx="77">
                  <c:v>603</c:v>
                </c:pt>
                <c:pt idx="78">
                  <c:v>762</c:v>
                </c:pt>
                <c:pt idx="79">
                  <c:v>762</c:v>
                </c:pt>
                <c:pt idx="80">
                  <c:v>1740</c:v>
                </c:pt>
                <c:pt idx="81">
                  <c:v>1740</c:v>
                </c:pt>
                <c:pt idx="82">
                  <c:v>1769</c:v>
                </c:pt>
                <c:pt idx="83">
                  <c:v>2009</c:v>
                </c:pt>
                <c:pt idx="84">
                  <c:v>2009</c:v>
                </c:pt>
                <c:pt idx="85">
                  <c:v>2700.5</c:v>
                </c:pt>
                <c:pt idx="86">
                  <c:v>4844</c:v>
                </c:pt>
                <c:pt idx="87">
                  <c:v>4846.5</c:v>
                </c:pt>
                <c:pt idx="88">
                  <c:v>4846.5</c:v>
                </c:pt>
                <c:pt idx="89">
                  <c:v>5523</c:v>
                </c:pt>
                <c:pt idx="90">
                  <c:v>5523.5</c:v>
                </c:pt>
                <c:pt idx="91">
                  <c:v>5734</c:v>
                </c:pt>
                <c:pt idx="92">
                  <c:v>5767.5</c:v>
                </c:pt>
                <c:pt idx="93">
                  <c:v>5767.5</c:v>
                </c:pt>
                <c:pt idx="94">
                  <c:v>5770</c:v>
                </c:pt>
                <c:pt idx="95">
                  <c:v>5770</c:v>
                </c:pt>
                <c:pt idx="96">
                  <c:v>6517</c:v>
                </c:pt>
                <c:pt idx="97">
                  <c:v>6683.5</c:v>
                </c:pt>
                <c:pt idx="98">
                  <c:v>6693.5</c:v>
                </c:pt>
                <c:pt idx="99">
                  <c:v>7225</c:v>
                </c:pt>
                <c:pt idx="100">
                  <c:v>7829</c:v>
                </c:pt>
                <c:pt idx="101">
                  <c:v>8338</c:v>
                </c:pt>
                <c:pt idx="102">
                  <c:v>8338</c:v>
                </c:pt>
                <c:pt idx="103">
                  <c:v>8579</c:v>
                </c:pt>
                <c:pt idx="104">
                  <c:v>8609</c:v>
                </c:pt>
                <c:pt idx="105">
                  <c:v>8635</c:v>
                </c:pt>
                <c:pt idx="106">
                  <c:v>8635</c:v>
                </c:pt>
                <c:pt idx="107">
                  <c:v>8635</c:v>
                </c:pt>
                <c:pt idx="108">
                  <c:v>8763</c:v>
                </c:pt>
                <c:pt idx="109">
                  <c:v>9371</c:v>
                </c:pt>
                <c:pt idx="110">
                  <c:v>9702</c:v>
                </c:pt>
                <c:pt idx="111">
                  <c:v>10181</c:v>
                </c:pt>
                <c:pt idx="112">
                  <c:v>10181</c:v>
                </c:pt>
                <c:pt idx="113">
                  <c:v>10215</c:v>
                </c:pt>
                <c:pt idx="114">
                  <c:v>10294.5</c:v>
                </c:pt>
                <c:pt idx="115">
                  <c:v>10295</c:v>
                </c:pt>
                <c:pt idx="116">
                  <c:v>10303.5</c:v>
                </c:pt>
                <c:pt idx="117">
                  <c:v>10375.5</c:v>
                </c:pt>
                <c:pt idx="118">
                  <c:v>10393.5</c:v>
                </c:pt>
                <c:pt idx="119">
                  <c:v>10400.5</c:v>
                </c:pt>
                <c:pt idx="120">
                  <c:v>10401</c:v>
                </c:pt>
                <c:pt idx="121">
                  <c:v>10478.5</c:v>
                </c:pt>
                <c:pt idx="122">
                  <c:v>10479</c:v>
                </c:pt>
                <c:pt idx="123">
                  <c:v>10509</c:v>
                </c:pt>
                <c:pt idx="124">
                  <c:v>10509</c:v>
                </c:pt>
                <c:pt idx="125">
                  <c:v>11208</c:v>
                </c:pt>
                <c:pt idx="126">
                  <c:v>11221</c:v>
                </c:pt>
                <c:pt idx="127">
                  <c:v>11260</c:v>
                </c:pt>
                <c:pt idx="128">
                  <c:v>11278</c:v>
                </c:pt>
                <c:pt idx="129">
                  <c:v>11286.5</c:v>
                </c:pt>
                <c:pt idx="130">
                  <c:v>11322.5</c:v>
                </c:pt>
                <c:pt idx="131">
                  <c:v>11323</c:v>
                </c:pt>
                <c:pt idx="132">
                  <c:v>11343.5</c:v>
                </c:pt>
                <c:pt idx="133">
                  <c:v>11343.5</c:v>
                </c:pt>
                <c:pt idx="134">
                  <c:v>11344</c:v>
                </c:pt>
                <c:pt idx="135">
                  <c:v>11344</c:v>
                </c:pt>
                <c:pt idx="136">
                  <c:v>11407</c:v>
                </c:pt>
                <c:pt idx="137">
                  <c:v>11407</c:v>
                </c:pt>
                <c:pt idx="138">
                  <c:v>11427</c:v>
                </c:pt>
                <c:pt idx="139">
                  <c:v>11533</c:v>
                </c:pt>
                <c:pt idx="140">
                  <c:v>12301</c:v>
                </c:pt>
                <c:pt idx="141">
                  <c:v>12303</c:v>
                </c:pt>
                <c:pt idx="142">
                  <c:v>12303</c:v>
                </c:pt>
                <c:pt idx="143">
                  <c:v>12376</c:v>
                </c:pt>
                <c:pt idx="144">
                  <c:v>13122</c:v>
                </c:pt>
                <c:pt idx="145">
                  <c:v>13169.5</c:v>
                </c:pt>
                <c:pt idx="146">
                  <c:v>13169.5</c:v>
                </c:pt>
                <c:pt idx="147">
                  <c:v>13258</c:v>
                </c:pt>
                <c:pt idx="148">
                  <c:v>13265</c:v>
                </c:pt>
                <c:pt idx="149">
                  <c:v>13273</c:v>
                </c:pt>
                <c:pt idx="150">
                  <c:v>13284</c:v>
                </c:pt>
                <c:pt idx="151">
                  <c:v>13305</c:v>
                </c:pt>
                <c:pt idx="152">
                  <c:v>13316</c:v>
                </c:pt>
                <c:pt idx="153">
                  <c:v>13479</c:v>
                </c:pt>
                <c:pt idx="154">
                  <c:v>13526</c:v>
                </c:pt>
                <c:pt idx="155">
                  <c:v>13612</c:v>
                </c:pt>
                <c:pt idx="156">
                  <c:v>14041</c:v>
                </c:pt>
                <c:pt idx="157">
                  <c:v>14064.5</c:v>
                </c:pt>
                <c:pt idx="158">
                  <c:v>14090.5</c:v>
                </c:pt>
                <c:pt idx="159">
                  <c:v>14090.5</c:v>
                </c:pt>
                <c:pt idx="160">
                  <c:v>14093</c:v>
                </c:pt>
                <c:pt idx="161">
                  <c:v>14128</c:v>
                </c:pt>
                <c:pt idx="162">
                  <c:v>14130</c:v>
                </c:pt>
                <c:pt idx="163">
                  <c:v>14142</c:v>
                </c:pt>
                <c:pt idx="164">
                  <c:v>14212</c:v>
                </c:pt>
                <c:pt idx="165">
                  <c:v>14212.5</c:v>
                </c:pt>
                <c:pt idx="166">
                  <c:v>14231</c:v>
                </c:pt>
                <c:pt idx="167">
                  <c:v>14322</c:v>
                </c:pt>
                <c:pt idx="168">
                  <c:v>14327.5</c:v>
                </c:pt>
                <c:pt idx="169">
                  <c:v>14390</c:v>
                </c:pt>
                <c:pt idx="170">
                  <c:v>14427.5</c:v>
                </c:pt>
                <c:pt idx="171">
                  <c:v>14428</c:v>
                </c:pt>
                <c:pt idx="172">
                  <c:v>14433</c:v>
                </c:pt>
                <c:pt idx="173">
                  <c:v>14435.5</c:v>
                </c:pt>
                <c:pt idx="174">
                  <c:v>14437.5</c:v>
                </c:pt>
                <c:pt idx="175">
                  <c:v>14539</c:v>
                </c:pt>
                <c:pt idx="176">
                  <c:v>14568.5</c:v>
                </c:pt>
                <c:pt idx="177">
                  <c:v>15100</c:v>
                </c:pt>
                <c:pt idx="178">
                  <c:v>15176.5</c:v>
                </c:pt>
                <c:pt idx="179">
                  <c:v>15217</c:v>
                </c:pt>
                <c:pt idx="180">
                  <c:v>15337.5</c:v>
                </c:pt>
                <c:pt idx="181">
                  <c:v>15361</c:v>
                </c:pt>
                <c:pt idx="182">
                  <c:v>15426</c:v>
                </c:pt>
                <c:pt idx="183">
                  <c:v>16169</c:v>
                </c:pt>
                <c:pt idx="184">
                  <c:v>16223</c:v>
                </c:pt>
                <c:pt idx="185">
                  <c:v>16242.5</c:v>
                </c:pt>
                <c:pt idx="186">
                  <c:v>16253</c:v>
                </c:pt>
                <c:pt idx="187">
                  <c:v>16253.5</c:v>
                </c:pt>
                <c:pt idx="188">
                  <c:v>16254</c:v>
                </c:pt>
                <c:pt idx="189">
                  <c:v>16280</c:v>
                </c:pt>
                <c:pt idx="190">
                  <c:v>16281.5</c:v>
                </c:pt>
                <c:pt idx="191">
                  <c:v>16282</c:v>
                </c:pt>
                <c:pt idx="192">
                  <c:v>16358</c:v>
                </c:pt>
                <c:pt idx="193">
                  <c:v>16830</c:v>
                </c:pt>
                <c:pt idx="194">
                  <c:v>16865</c:v>
                </c:pt>
                <c:pt idx="195">
                  <c:v>16892.5</c:v>
                </c:pt>
                <c:pt idx="196">
                  <c:v>16942</c:v>
                </c:pt>
                <c:pt idx="197">
                  <c:v>17056</c:v>
                </c:pt>
                <c:pt idx="198">
                  <c:v>17061.5</c:v>
                </c:pt>
                <c:pt idx="199">
                  <c:v>17098.5</c:v>
                </c:pt>
                <c:pt idx="200">
                  <c:v>17099</c:v>
                </c:pt>
                <c:pt idx="201">
                  <c:v>17167</c:v>
                </c:pt>
                <c:pt idx="202">
                  <c:v>17247</c:v>
                </c:pt>
                <c:pt idx="203">
                  <c:v>17938.5</c:v>
                </c:pt>
                <c:pt idx="204">
                  <c:v>17958</c:v>
                </c:pt>
                <c:pt idx="205">
                  <c:v>18143.5</c:v>
                </c:pt>
                <c:pt idx="206">
                  <c:v>18781.5</c:v>
                </c:pt>
                <c:pt idx="207">
                  <c:v>18902.5</c:v>
                </c:pt>
                <c:pt idx="208">
                  <c:v>18909</c:v>
                </c:pt>
                <c:pt idx="209">
                  <c:v>18909.5</c:v>
                </c:pt>
                <c:pt idx="210">
                  <c:v>18994.5</c:v>
                </c:pt>
                <c:pt idx="211">
                  <c:v>19008.5</c:v>
                </c:pt>
                <c:pt idx="212">
                  <c:v>19026</c:v>
                </c:pt>
                <c:pt idx="213">
                  <c:v>19026.5</c:v>
                </c:pt>
                <c:pt idx="214">
                  <c:v>19778</c:v>
                </c:pt>
                <c:pt idx="215">
                  <c:v>19851</c:v>
                </c:pt>
                <c:pt idx="216">
                  <c:v>19882.5</c:v>
                </c:pt>
                <c:pt idx="217">
                  <c:v>19898.5</c:v>
                </c:pt>
                <c:pt idx="218">
                  <c:v>19898.5</c:v>
                </c:pt>
                <c:pt idx="219">
                  <c:v>19954</c:v>
                </c:pt>
                <c:pt idx="220">
                  <c:v>19957</c:v>
                </c:pt>
                <c:pt idx="221">
                  <c:v>19957.5</c:v>
                </c:pt>
                <c:pt idx="222">
                  <c:v>20044.5</c:v>
                </c:pt>
                <c:pt idx="223">
                  <c:v>20044.5</c:v>
                </c:pt>
                <c:pt idx="224">
                  <c:v>20078.5</c:v>
                </c:pt>
                <c:pt idx="225">
                  <c:v>20666</c:v>
                </c:pt>
                <c:pt idx="226">
                  <c:v>20673</c:v>
                </c:pt>
                <c:pt idx="227">
                  <c:v>20675.5</c:v>
                </c:pt>
                <c:pt idx="228">
                  <c:v>20738</c:v>
                </c:pt>
                <c:pt idx="229">
                  <c:v>20738</c:v>
                </c:pt>
                <c:pt idx="230">
                  <c:v>20771</c:v>
                </c:pt>
                <c:pt idx="231">
                  <c:v>20771.5</c:v>
                </c:pt>
                <c:pt idx="232">
                  <c:v>20845.5</c:v>
                </c:pt>
                <c:pt idx="233">
                  <c:v>20908</c:v>
                </c:pt>
                <c:pt idx="234">
                  <c:v>21064.5</c:v>
                </c:pt>
                <c:pt idx="235">
                  <c:v>22721.5</c:v>
                </c:pt>
                <c:pt idx="236">
                  <c:v>22748.5</c:v>
                </c:pt>
                <c:pt idx="237">
                  <c:v>22767.5</c:v>
                </c:pt>
                <c:pt idx="238">
                  <c:v>22768</c:v>
                </c:pt>
                <c:pt idx="239">
                  <c:v>22787</c:v>
                </c:pt>
                <c:pt idx="240">
                  <c:v>22869</c:v>
                </c:pt>
                <c:pt idx="241">
                  <c:v>23547.5</c:v>
                </c:pt>
                <c:pt idx="242">
                  <c:v>23548</c:v>
                </c:pt>
                <c:pt idx="243">
                  <c:v>23588</c:v>
                </c:pt>
                <c:pt idx="244">
                  <c:v>23721</c:v>
                </c:pt>
                <c:pt idx="245">
                  <c:v>23835</c:v>
                </c:pt>
                <c:pt idx="246">
                  <c:v>23868.5</c:v>
                </c:pt>
                <c:pt idx="247">
                  <c:v>24514</c:v>
                </c:pt>
                <c:pt idx="248">
                  <c:v>24514</c:v>
                </c:pt>
                <c:pt idx="249">
                  <c:v>24595</c:v>
                </c:pt>
                <c:pt idx="250">
                  <c:v>24600</c:v>
                </c:pt>
                <c:pt idx="251">
                  <c:v>24722</c:v>
                </c:pt>
                <c:pt idx="252">
                  <c:v>24779</c:v>
                </c:pt>
                <c:pt idx="253">
                  <c:v>24779</c:v>
                </c:pt>
                <c:pt idx="254">
                  <c:v>24855</c:v>
                </c:pt>
                <c:pt idx="255">
                  <c:v>25418.5</c:v>
                </c:pt>
                <c:pt idx="256">
                  <c:v>25418.5</c:v>
                </c:pt>
                <c:pt idx="257">
                  <c:v>25602</c:v>
                </c:pt>
                <c:pt idx="258">
                  <c:v>25609.5</c:v>
                </c:pt>
                <c:pt idx="259">
                  <c:v>25614.5</c:v>
                </c:pt>
                <c:pt idx="260">
                  <c:v>25615</c:v>
                </c:pt>
                <c:pt idx="261">
                  <c:v>25645</c:v>
                </c:pt>
                <c:pt idx="262">
                  <c:v>25645</c:v>
                </c:pt>
                <c:pt idx="263">
                  <c:v>25661</c:v>
                </c:pt>
                <c:pt idx="264">
                  <c:v>25661</c:v>
                </c:pt>
                <c:pt idx="265">
                  <c:v>25742</c:v>
                </c:pt>
                <c:pt idx="266">
                  <c:v>25797</c:v>
                </c:pt>
                <c:pt idx="267">
                  <c:v>25877</c:v>
                </c:pt>
                <c:pt idx="268">
                  <c:v>25877</c:v>
                </c:pt>
                <c:pt idx="269">
                  <c:v>26395</c:v>
                </c:pt>
                <c:pt idx="270">
                  <c:v>26536</c:v>
                </c:pt>
                <c:pt idx="271">
                  <c:v>26551.5</c:v>
                </c:pt>
                <c:pt idx="272">
                  <c:v>26713</c:v>
                </c:pt>
                <c:pt idx="273">
                  <c:v>27329</c:v>
                </c:pt>
                <c:pt idx="274">
                  <c:v>27540</c:v>
                </c:pt>
                <c:pt idx="275">
                  <c:v>28557.5</c:v>
                </c:pt>
              </c:numCache>
            </c:numRef>
          </c:xVal>
          <c:yVal>
            <c:numRef>
              <c:f>'A(3)'!$N$21:$N$899</c:f>
              <c:numCache>
                <c:formatCode>General</c:formatCode>
                <c:ptCount val="8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45A-46ED-B1BD-EA9AA6C596FB}"/>
            </c:ext>
          </c:extLst>
        </c:ser>
        <c:ser>
          <c:idx val="7"/>
          <c:order val="7"/>
          <c:tx>
            <c:strRef>
              <c:f>'A(3)'!$AX$1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'A(3)'!$AW$2:$AW$82</c:f>
              <c:numCache>
                <c:formatCode>General</c:formatCode>
                <c:ptCount val="81"/>
                <c:pt idx="0">
                  <c:v>-40000</c:v>
                </c:pt>
                <c:pt idx="1">
                  <c:v>-39000</c:v>
                </c:pt>
                <c:pt idx="2">
                  <c:v>-38000</c:v>
                </c:pt>
                <c:pt idx="3">
                  <c:v>-37000</c:v>
                </c:pt>
                <c:pt idx="4">
                  <c:v>-36000</c:v>
                </c:pt>
                <c:pt idx="5">
                  <c:v>-35000</c:v>
                </c:pt>
                <c:pt idx="6">
                  <c:v>-34000</c:v>
                </c:pt>
                <c:pt idx="7">
                  <c:v>-33000</c:v>
                </c:pt>
                <c:pt idx="8">
                  <c:v>-32000</c:v>
                </c:pt>
                <c:pt idx="9">
                  <c:v>-31000</c:v>
                </c:pt>
                <c:pt idx="10">
                  <c:v>-30000</c:v>
                </c:pt>
                <c:pt idx="11">
                  <c:v>-29000</c:v>
                </c:pt>
                <c:pt idx="12">
                  <c:v>-28000</c:v>
                </c:pt>
                <c:pt idx="13">
                  <c:v>-27000</c:v>
                </c:pt>
                <c:pt idx="14">
                  <c:v>-26000</c:v>
                </c:pt>
                <c:pt idx="15">
                  <c:v>-25000</c:v>
                </c:pt>
                <c:pt idx="16">
                  <c:v>-24000</c:v>
                </c:pt>
                <c:pt idx="17">
                  <c:v>-23000</c:v>
                </c:pt>
                <c:pt idx="18">
                  <c:v>-22000</c:v>
                </c:pt>
                <c:pt idx="19">
                  <c:v>-21000</c:v>
                </c:pt>
                <c:pt idx="20">
                  <c:v>-20000</c:v>
                </c:pt>
                <c:pt idx="21">
                  <c:v>-19000</c:v>
                </c:pt>
                <c:pt idx="22">
                  <c:v>-18000</c:v>
                </c:pt>
                <c:pt idx="23">
                  <c:v>-17000</c:v>
                </c:pt>
                <c:pt idx="24">
                  <c:v>-16000</c:v>
                </c:pt>
                <c:pt idx="25">
                  <c:v>-15000</c:v>
                </c:pt>
                <c:pt idx="26">
                  <c:v>-14000</c:v>
                </c:pt>
                <c:pt idx="27">
                  <c:v>-13000</c:v>
                </c:pt>
                <c:pt idx="28">
                  <c:v>-12000</c:v>
                </c:pt>
                <c:pt idx="29">
                  <c:v>-11000</c:v>
                </c:pt>
                <c:pt idx="30">
                  <c:v>-10000</c:v>
                </c:pt>
                <c:pt idx="31">
                  <c:v>-9000</c:v>
                </c:pt>
                <c:pt idx="32">
                  <c:v>-8000</c:v>
                </c:pt>
                <c:pt idx="33">
                  <c:v>-7000</c:v>
                </c:pt>
                <c:pt idx="34">
                  <c:v>-6000</c:v>
                </c:pt>
                <c:pt idx="35">
                  <c:v>-5000</c:v>
                </c:pt>
                <c:pt idx="36">
                  <c:v>-4000</c:v>
                </c:pt>
                <c:pt idx="37">
                  <c:v>-3000</c:v>
                </c:pt>
                <c:pt idx="38">
                  <c:v>-2000</c:v>
                </c:pt>
                <c:pt idx="39">
                  <c:v>-1000</c:v>
                </c:pt>
                <c:pt idx="40">
                  <c:v>0</c:v>
                </c:pt>
                <c:pt idx="41">
                  <c:v>1000</c:v>
                </c:pt>
                <c:pt idx="42">
                  <c:v>2000</c:v>
                </c:pt>
                <c:pt idx="43">
                  <c:v>3000</c:v>
                </c:pt>
                <c:pt idx="44">
                  <c:v>4000</c:v>
                </c:pt>
                <c:pt idx="45">
                  <c:v>5000</c:v>
                </c:pt>
                <c:pt idx="46">
                  <c:v>6000</c:v>
                </c:pt>
                <c:pt idx="47">
                  <c:v>7000</c:v>
                </c:pt>
                <c:pt idx="48">
                  <c:v>8000</c:v>
                </c:pt>
                <c:pt idx="49">
                  <c:v>9000</c:v>
                </c:pt>
                <c:pt idx="50">
                  <c:v>10000</c:v>
                </c:pt>
                <c:pt idx="51">
                  <c:v>11000</c:v>
                </c:pt>
                <c:pt idx="52">
                  <c:v>12000</c:v>
                </c:pt>
                <c:pt idx="53">
                  <c:v>13000</c:v>
                </c:pt>
                <c:pt idx="54">
                  <c:v>14000</c:v>
                </c:pt>
                <c:pt idx="55">
                  <c:v>15000</c:v>
                </c:pt>
                <c:pt idx="56">
                  <c:v>16000</c:v>
                </c:pt>
                <c:pt idx="57">
                  <c:v>17000</c:v>
                </c:pt>
                <c:pt idx="58">
                  <c:v>18000</c:v>
                </c:pt>
                <c:pt idx="59">
                  <c:v>19000</c:v>
                </c:pt>
                <c:pt idx="60">
                  <c:v>20000</c:v>
                </c:pt>
                <c:pt idx="61">
                  <c:v>21000</c:v>
                </c:pt>
                <c:pt idx="62">
                  <c:v>22000</c:v>
                </c:pt>
                <c:pt idx="63">
                  <c:v>23000</c:v>
                </c:pt>
                <c:pt idx="64">
                  <c:v>24000</c:v>
                </c:pt>
                <c:pt idx="65">
                  <c:v>25000</c:v>
                </c:pt>
                <c:pt idx="66">
                  <c:v>26000</c:v>
                </c:pt>
                <c:pt idx="67">
                  <c:v>27000</c:v>
                </c:pt>
                <c:pt idx="68">
                  <c:v>28000</c:v>
                </c:pt>
                <c:pt idx="69">
                  <c:v>29000</c:v>
                </c:pt>
                <c:pt idx="70">
                  <c:v>30000</c:v>
                </c:pt>
                <c:pt idx="71">
                  <c:v>31000</c:v>
                </c:pt>
                <c:pt idx="72">
                  <c:v>32000</c:v>
                </c:pt>
                <c:pt idx="73">
                  <c:v>33000</c:v>
                </c:pt>
                <c:pt idx="74">
                  <c:v>34000</c:v>
                </c:pt>
                <c:pt idx="75">
                  <c:v>35000</c:v>
                </c:pt>
                <c:pt idx="76">
                  <c:v>36000</c:v>
                </c:pt>
                <c:pt idx="77">
                  <c:v>37000</c:v>
                </c:pt>
                <c:pt idx="78">
                  <c:v>38000</c:v>
                </c:pt>
                <c:pt idx="79">
                  <c:v>39000</c:v>
                </c:pt>
                <c:pt idx="80">
                  <c:v>40000</c:v>
                </c:pt>
              </c:numCache>
            </c:numRef>
          </c:xVal>
          <c:yVal>
            <c:numRef>
              <c:f>'A(3)'!$AX$2:$AX$82</c:f>
              <c:numCache>
                <c:formatCode>General</c:formatCode>
                <c:ptCount val="81"/>
                <c:pt idx="0">
                  <c:v>-1.5604178393757325E-2</c:v>
                </c:pt>
                <c:pt idx="1">
                  <c:v>-9.6229974634187178E-3</c:v>
                </c:pt>
                <c:pt idx="2">
                  <c:v>-3.9302480238960213E-3</c:v>
                </c:pt>
                <c:pt idx="3">
                  <c:v>1.4175378799287444E-3</c:v>
                </c:pt>
                <c:pt idx="4">
                  <c:v>6.3501785142522915E-3</c:v>
                </c:pt>
                <c:pt idx="5">
                  <c:v>1.0779431131790987E-2</c:v>
                </c:pt>
                <c:pt idx="6">
                  <c:v>1.4592946187699546E-2</c:v>
                </c:pt>
                <c:pt idx="7">
                  <c:v>1.7646271016859782E-2</c:v>
                </c:pt>
                <c:pt idx="8">
                  <c:v>1.9753049502027276E-2</c:v>
                </c:pt>
                <c:pt idx="9">
                  <c:v>2.0675249690036555E-2</c:v>
                </c:pt>
                <c:pt idx="10">
                  <c:v>2.0121794680852949E-2</c:v>
                </c:pt>
                <c:pt idx="11">
                  <c:v>1.7781935757032727E-2</c:v>
                </c:pt>
                <c:pt idx="12">
                  <c:v>1.3442749248221829E-2</c:v>
                </c:pt>
                <c:pt idx="13">
                  <c:v>7.208050322933892E-3</c:v>
                </c:pt>
                <c:pt idx="14">
                  <c:v>-3.267625485403429E-4</c:v>
                </c:pt>
                <c:pt idx="15">
                  <c:v>-8.2072307469276545E-3</c:v>
                </c:pt>
                <c:pt idx="16">
                  <c:v>-1.5538013877465161E-2</c:v>
                </c:pt>
                <c:pt idx="17">
                  <c:v>-2.1795532163389041E-2</c:v>
                </c:pt>
                <c:pt idx="18">
                  <c:v>-2.6825170738227155E-2</c:v>
                </c:pt>
                <c:pt idx="19">
                  <c:v>-3.0681782820909081E-2</c:v>
                </c:pt>
                <c:pt idx="20">
                  <c:v>-3.3496665362312834E-2</c:v>
                </c:pt>
                <c:pt idx="21">
                  <c:v>-3.5412379785442705E-2</c:v>
                </c:pt>
                <c:pt idx="22">
                  <c:v>-3.6559549988156512E-2</c:v>
                </c:pt>
                <c:pt idx="23">
                  <c:v>-3.7051036293372426E-2</c:v>
                </c:pt>
                <c:pt idx="24">
                  <c:v>-3.698215845079203E-2</c:v>
                </c:pt>
                <c:pt idx="25">
                  <c:v>-3.6432851445218753E-2</c:v>
                </c:pt>
                <c:pt idx="26">
                  <c:v>-3.5470207882142862E-2</c:v>
                </c:pt>
                <c:pt idx="27">
                  <c:v>-3.415078783682534E-2</c:v>
                </c:pt>
                <c:pt idx="28">
                  <c:v>-3.252253842503755E-2</c:v>
                </c:pt>
                <c:pt idx="29">
                  <c:v>-3.0626393667611284E-2</c:v>
                </c:pt>
                <c:pt idx="30">
                  <c:v>-2.8497669235837735E-2</c:v>
                </c:pt>
                <c:pt idx="31">
                  <c:v>-2.61673035165415E-2</c:v>
                </c:pt>
                <c:pt idx="32">
                  <c:v>-2.3662915873275785E-2</c:v>
                </c:pt>
                <c:pt idx="33">
                  <c:v>-2.1009614910104737E-2</c:v>
                </c:pt>
                <c:pt idx="34">
                  <c:v>-1.8230510134113018E-2</c:v>
                </c:pt>
                <c:pt idx="35">
                  <c:v>-1.5346942054415679E-2</c:v>
                </c:pt>
                <c:pt idx="36">
                  <c:v>-1.2378515669941961E-2</c:v>
                </c:pt>
                <c:pt idx="37">
                  <c:v>-9.3430695060500273E-3</c:v>
                </c:pt>
                <c:pt idx="38">
                  <c:v>-6.2567185761610005E-3</c:v>
                </c:pt>
                <c:pt idx="39">
                  <c:v>-3.134073201057342E-3</c:v>
                </c:pt>
                <c:pt idx="40">
                  <c:v>1.1330551226500576E-5</c:v>
                </c:pt>
                <c:pt idx="41">
                  <c:v>3.1664272465542365E-3</c:v>
                </c:pt>
                <c:pt idx="42">
                  <c:v>6.3179427503067412E-3</c:v>
                </c:pt>
                <c:pt idx="43">
                  <c:v>9.4517623177320931E-3</c:v>
                </c:pt>
                <c:pt idx="44">
                  <c:v>1.2552453168301583E-2</c:v>
                </c:pt>
                <c:pt idx="45">
                  <c:v>1.5602994346506915E-2</c:v>
                </c:pt>
                <c:pt idx="46">
                  <c:v>1.858468932834282E-2</c:v>
                </c:pt>
                <c:pt idx="47">
                  <c:v>2.1477159565214125E-2</c:v>
                </c:pt>
                <c:pt idx="48">
                  <c:v>2.4258264906749517E-2</c:v>
                </c:pt>
                <c:pt idx="49">
                  <c:v>2.6903788060081632E-2</c:v>
                </c:pt>
                <c:pt idx="50">
                  <c:v>2.9386758593984291E-2</c:v>
                </c:pt>
                <c:pt idx="51">
                  <c:v>3.1676360955416261E-2</c:v>
                </c:pt>
                <c:pt idx="52">
                  <c:v>3.3736434586558658E-2</c:v>
                </c:pt>
                <c:pt idx="53">
                  <c:v>3.5523587115352882E-2</c:v>
                </c:pt>
                <c:pt idx="54">
                  <c:v>3.6984869307984516E-2</c:v>
                </c:pt>
                <c:pt idx="55">
                  <c:v>3.8054806546036241E-2</c:v>
                </c:pt>
                <c:pt idx="56">
                  <c:v>3.8651406922663986E-2</c:v>
                </c:pt>
                <c:pt idx="57">
                  <c:v>3.8670675352298914E-2</c:v>
                </c:pt>
                <c:pt idx="58">
                  <c:v>3.7979246817126056E-2</c:v>
                </c:pt>
                <c:pt idx="59">
                  <c:v>3.6405082452579229E-2</c:v>
                </c:pt>
                <c:pt idx="60">
                  <c:v>3.3727258218170374E-2</c:v>
                </c:pt>
                <c:pt idx="61">
                  <c:v>2.967024661652785E-2</c:v>
                </c:pt>
                <c:pt idx="62">
                  <c:v>2.3921892470265122E-2</c:v>
                </c:pt>
                <c:pt idx="63">
                  <c:v>1.6218822749748132E-2</c:v>
                </c:pt>
                <c:pt idx="64">
                  <c:v>6.5389319093178966E-3</c:v>
                </c:pt>
                <c:pt idx="65">
                  <c:v>-4.6815034870454093E-3</c:v>
                </c:pt>
                <c:pt idx="66">
                  <c:v>-1.6563427655287642E-2</c:v>
                </c:pt>
                <c:pt idx="67">
                  <c:v>-2.8145855049372389E-2</c:v>
                </c:pt>
                <c:pt idx="68">
                  <c:v>-3.877445844956879E-2</c:v>
                </c:pt>
                <c:pt idx="69">
                  <c:v>-4.8193170197451486E-2</c:v>
                </c:pt>
                <c:pt idx="70">
                  <c:v>-5.6408517841122996E-2</c:v>
                </c:pt>
                <c:pt idx="71">
                  <c:v>-6.3537651400696726E-2</c:v>
                </c:pt>
                <c:pt idx="72">
                  <c:v>-6.9723446660261507E-2</c:v>
                </c:pt>
                <c:pt idx="73">
                  <c:v>-7.5101406211774191E-2</c:v>
                </c:pt>
                <c:pt idx="74">
                  <c:v>-7.9790121780746431E-2</c:v>
                </c:pt>
                <c:pt idx="75">
                  <c:v>-8.3890249172848153E-2</c:v>
                </c:pt>
                <c:pt idx="76">
                  <c:v>-8.7486291796267296E-2</c:v>
                </c:pt>
                <c:pt idx="77">
                  <c:v>-9.0649117949747893E-2</c:v>
                </c:pt>
                <c:pt idx="78">
                  <c:v>-9.3438377511200987E-2</c:v>
                </c:pt>
                <c:pt idx="79">
                  <c:v>-9.5904543368108497E-2</c:v>
                </c:pt>
                <c:pt idx="80">
                  <c:v>-9.809059863229394E-2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45A-46ED-B1BD-EA9AA6C596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4972056"/>
        <c:axId val="1"/>
      </c:scatterChart>
      <c:valAx>
        <c:axId val="364972056"/>
        <c:scaling>
          <c:orientation val="minMax"/>
          <c:max val="25000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8002021591962"/>
              <c:y val="0.855771922740426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5"/>
          <c:min val="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3.3980582524271843E-2"/>
              <c:y val="0.4038474998317517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4972056"/>
        <c:crossesAt val="0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9.3851302567761544E-2"/>
          <c:y val="0.9102591022276062"/>
          <c:w val="0.70712093027206546"/>
          <c:h val="6.410290059896361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247650</xdr:colOff>
      <xdr:row>0</xdr:row>
      <xdr:rowOff>0</xdr:rowOff>
    </xdr:from>
    <xdr:to>
      <xdr:col>22</xdr:col>
      <xdr:colOff>114300</xdr:colOff>
      <xdr:row>18</xdr:row>
      <xdr:rowOff>9525</xdr:rowOff>
    </xdr:to>
    <xdr:graphicFrame macro="">
      <xdr:nvGraphicFramePr>
        <xdr:cNvPr id="3082" name="Chart 1">
          <a:extLst>
            <a:ext uri="{FF2B5EF4-FFF2-40B4-BE49-F238E27FC236}">
              <a16:creationId xmlns:a16="http://schemas.microsoft.com/office/drawing/2014/main" id="{55A585F4-4F45-E0E1-7386-57D6EF0F1E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95250</xdr:colOff>
      <xdr:row>0</xdr:row>
      <xdr:rowOff>0</xdr:rowOff>
    </xdr:from>
    <xdr:to>
      <xdr:col>15</xdr:col>
      <xdr:colOff>438150</xdr:colOff>
      <xdr:row>18</xdr:row>
      <xdr:rowOff>38100</xdr:rowOff>
    </xdr:to>
    <xdr:graphicFrame macro="">
      <xdr:nvGraphicFramePr>
        <xdr:cNvPr id="3084" name="Chart 3">
          <a:extLst>
            <a:ext uri="{FF2B5EF4-FFF2-40B4-BE49-F238E27FC236}">
              <a16:creationId xmlns:a16="http://schemas.microsoft.com/office/drawing/2014/main" id="{E91D5DD9-B5D0-346C-37C7-802B6EC1D3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152400</xdr:rowOff>
    </xdr:from>
    <xdr:to>
      <xdr:col>12</xdr:col>
      <xdr:colOff>171450</xdr:colOff>
      <xdr:row>23</xdr:row>
      <xdr:rowOff>38100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A23661AC-7330-D747-73C5-5A17C780AD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371474</xdr:colOff>
      <xdr:row>0</xdr:row>
      <xdr:rowOff>0</xdr:rowOff>
    </xdr:from>
    <xdr:to>
      <xdr:col>15</xdr:col>
      <xdr:colOff>571499</xdr:colOff>
      <xdr:row>18</xdr:row>
      <xdr:rowOff>9525</xdr:rowOff>
    </xdr:to>
    <xdr:graphicFrame macro="">
      <xdr:nvGraphicFramePr>
        <xdr:cNvPr id="1031" name="Chart 1">
          <a:extLst>
            <a:ext uri="{FF2B5EF4-FFF2-40B4-BE49-F238E27FC236}">
              <a16:creationId xmlns:a16="http://schemas.microsoft.com/office/drawing/2014/main" id="{B611A2A8-DEFD-3C2C-2B18-DDE6FBCF86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114300</xdr:colOff>
      <xdr:row>0</xdr:row>
      <xdr:rowOff>0</xdr:rowOff>
    </xdr:from>
    <xdr:to>
      <xdr:col>22</xdr:col>
      <xdr:colOff>914400</xdr:colOff>
      <xdr:row>18</xdr:row>
      <xdr:rowOff>0</xdr:rowOff>
    </xdr:to>
    <xdr:graphicFrame macro="">
      <xdr:nvGraphicFramePr>
        <xdr:cNvPr id="1032" name="Chart 2">
          <a:extLst>
            <a:ext uri="{FF2B5EF4-FFF2-40B4-BE49-F238E27FC236}">
              <a16:creationId xmlns:a16="http://schemas.microsoft.com/office/drawing/2014/main" id="{15AF184D-368A-FE7E-7311-D08486074E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495300</xdr:colOff>
      <xdr:row>0</xdr:row>
      <xdr:rowOff>28575</xdr:rowOff>
    </xdr:from>
    <xdr:to>
      <xdr:col>42</xdr:col>
      <xdr:colOff>428625</xdr:colOff>
      <xdr:row>16</xdr:row>
      <xdr:rowOff>57150</xdr:rowOff>
    </xdr:to>
    <xdr:graphicFrame macro="">
      <xdr:nvGraphicFramePr>
        <xdr:cNvPr id="2058" name="Chart 1">
          <a:extLst>
            <a:ext uri="{FF2B5EF4-FFF2-40B4-BE49-F238E27FC236}">
              <a16:creationId xmlns:a16="http://schemas.microsoft.com/office/drawing/2014/main" id="{056DDA53-B99F-4C73-F199-582355BB81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409575</xdr:colOff>
      <xdr:row>0</xdr:row>
      <xdr:rowOff>0</xdr:rowOff>
    </xdr:from>
    <xdr:to>
      <xdr:col>15</xdr:col>
      <xdr:colOff>0</xdr:colOff>
      <xdr:row>16</xdr:row>
      <xdr:rowOff>28575</xdr:rowOff>
    </xdr:to>
    <xdr:graphicFrame macro="">
      <xdr:nvGraphicFramePr>
        <xdr:cNvPr id="2059" name="Chart 2">
          <a:extLst>
            <a:ext uri="{FF2B5EF4-FFF2-40B4-BE49-F238E27FC236}">
              <a16:creationId xmlns:a16="http://schemas.microsoft.com/office/drawing/2014/main" id="{2342AF5F-36DF-2B19-0958-CC6BE1D428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238125</xdr:colOff>
      <xdr:row>0</xdr:row>
      <xdr:rowOff>19050</xdr:rowOff>
    </xdr:from>
    <xdr:to>
      <xdr:col>25</xdr:col>
      <xdr:colOff>438150</xdr:colOff>
      <xdr:row>16</xdr:row>
      <xdr:rowOff>57150</xdr:rowOff>
    </xdr:to>
    <xdr:graphicFrame macro="">
      <xdr:nvGraphicFramePr>
        <xdr:cNvPr id="2060" name="Chart 3">
          <a:extLst>
            <a:ext uri="{FF2B5EF4-FFF2-40B4-BE49-F238E27FC236}">
              <a16:creationId xmlns:a16="http://schemas.microsoft.com/office/drawing/2014/main" id="{75EDC383-50E9-61FC-CFD1-0F018A3B48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konkoly.hu/cgi-bin/IBVS?5341" TargetMode="External"/><Relationship Id="rId117" Type="http://schemas.openxmlformats.org/officeDocument/2006/relationships/hyperlink" Target="http://www.bav-astro.de/sfs/BAVM_link.php?BAVMnr=80" TargetMode="External"/><Relationship Id="rId21" Type="http://schemas.openxmlformats.org/officeDocument/2006/relationships/hyperlink" Target="http://www.konkoly.hu/cgi-bin/IBVS?5056" TargetMode="External"/><Relationship Id="rId42" Type="http://schemas.openxmlformats.org/officeDocument/2006/relationships/hyperlink" Target="http://www.konkoly.hu/cgi-bin/IBVS?5694" TargetMode="External"/><Relationship Id="rId47" Type="http://schemas.openxmlformats.org/officeDocument/2006/relationships/hyperlink" Target="http://www.konkoly.hu/cgi-bin/IBVS?5694" TargetMode="External"/><Relationship Id="rId63" Type="http://schemas.openxmlformats.org/officeDocument/2006/relationships/hyperlink" Target="http://www.konkoly.hu/cgi-bin/IBVS?5898" TargetMode="External"/><Relationship Id="rId68" Type="http://schemas.openxmlformats.org/officeDocument/2006/relationships/hyperlink" Target="http://www.bav-astro.de/sfs/BAVM_link.php?BAVMnr=209" TargetMode="External"/><Relationship Id="rId84" Type="http://schemas.openxmlformats.org/officeDocument/2006/relationships/hyperlink" Target="http://www.bav-astro.de/sfs/BAVM_link.php?BAVMnr=231" TargetMode="External"/><Relationship Id="rId89" Type="http://schemas.openxmlformats.org/officeDocument/2006/relationships/hyperlink" Target="http://www.konkoly.hu/cgi-bin/IBVS?6063" TargetMode="External"/><Relationship Id="rId112" Type="http://schemas.openxmlformats.org/officeDocument/2006/relationships/hyperlink" Target="http://www.bav-astro.de/sfs/BAVM_link.php?BAVMnr=61" TargetMode="External"/><Relationship Id="rId16" Type="http://schemas.openxmlformats.org/officeDocument/2006/relationships/hyperlink" Target="http://www.bav-astro.de/sfs/BAVM_link.php?BAVMnr=118" TargetMode="External"/><Relationship Id="rId107" Type="http://schemas.openxmlformats.org/officeDocument/2006/relationships/hyperlink" Target="http://vsolj.cetus-net.org/vsoljno55.pdf" TargetMode="External"/><Relationship Id="rId11" Type="http://schemas.openxmlformats.org/officeDocument/2006/relationships/hyperlink" Target="http://www.bav-astro.de/sfs/BAVM_link.php?BAVMnr=68" TargetMode="External"/><Relationship Id="rId32" Type="http://schemas.openxmlformats.org/officeDocument/2006/relationships/hyperlink" Target="http://www.bav-astro.de/sfs/BAVM_link.php?BAVMnr=172" TargetMode="External"/><Relationship Id="rId37" Type="http://schemas.openxmlformats.org/officeDocument/2006/relationships/hyperlink" Target="http://www.konkoly.hu/cgi-bin/IBVS?5583" TargetMode="External"/><Relationship Id="rId53" Type="http://schemas.openxmlformats.org/officeDocument/2006/relationships/hyperlink" Target="http://www.konkoly.hu/cgi-bin/IBVS?5777" TargetMode="External"/><Relationship Id="rId58" Type="http://schemas.openxmlformats.org/officeDocument/2006/relationships/hyperlink" Target="http://www.konkoly.hu/cgi-bin/IBVS?5820" TargetMode="External"/><Relationship Id="rId74" Type="http://schemas.openxmlformats.org/officeDocument/2006/relationships/hyperlink" Target="http://www.bav-astro.de/sfs/BAVM_link.php?BAVMnr=209" TargetMode="External"/><Relationship Id="rId79" Type="http://schemas.openxmlformats.org/officeDocument/2006/relationships/hyperlink" Target="http://www.konkoly.hu/cgi-bin/IBVS?6044" TargetMode="External"/><Relationship Id="rId102" Type="http://schemas.openxmlformats.org/officeDocument/2006/relationships/hyperlink" Target="http://vsolj.cetus-net.org/vsoljno51.pdf" TargetMode="External"/><Relationship Id="rId123" Type="http://schemas.openxmlformats.org/officeDocument/2006/relationships/hyperlink" Target="http://www.konkoly.hu/cgi-bin/IBVS?5694" TargetMode="External"/><Relationship Id="rId5" Type="http://schemas.openxmlformats.org/officeDocument/2006/relationships/hyperlink" Target="http://www.konkoly.hu/cgi-bin/IBVS?3797" TargetMode="External"/><Relationship Id="rId61" Type="http://schemas.openxmlformats.org/officeDocument/2006/relationships/hyperlink" Target="http://www.konkoly.hu/cgi-bin/IBVS?5835" TargetMode="External"/><Relationship Id="rId82" Type="http://schemas.openxmlformats.org/officeDocument/2006/relationships/hyperlink" Target="http://www.konkoly.hu/cgi-bin/IBVS?6011" TargetMode="External"/><Relationship Id="rId90" Type="http://schemas.openxmlformats.org/officeDocument/2006/relationships/hyperlink" Target="http://var.astro.cz/oejv/issues/oejv0160.pdf" TargetMode="External"/><Relationship Id="rId95" Type="http://schemas.openxmlformats.org/officeDocument/2006/relationships/hyperlink" Target="http://www.konkoly.hu/cgi-bin/IBVS?5980" TargetMode="External"/><Relationship Id="rId19" Type="http://schemas.openxmlformats.org/officeDocument/2006/relationships/hyperlink" Target="http://www.konkoly.hu/cgi-bin/IBVS?5056" TargetMode="External"/><Relationship Id="rId14" Type="http://schemas.openxmlformats.org/officeDocument/2006/relationships/hyperlink" Target="http://www.bav-astro.de/sfs/BAVM_link.php?BAVMnr=68" TargetMode="External"/><Relationship Id="rId22" Type="http://schemas.openxmlformats.org/officeDocument/2006/relationships/hyperlink" Target="http://www.konkoly.hu/cgi-bin/IBVS?5341" TargetMode="External"/><Relationship Id="rId27" Type="http://schemas.openxmlformats.org/officeDocument/2006/relationships/hyperlink" Target="http://vsolj.cetus-net.org/no40.pdf" TargetMode="External"/><Relationship Id="rId30" Type="http://schemas.openxmlformats.org/officeDocument/2006/relationships/hyperlink" Target="http://vsolj.cetus-net.org/no40.pdf" TargetMode="External"/><Relationship Id="rId35" Type="http://schemas.openxmlformats.org/officeDocument/2006/relationships/hyperlink" Target="http://www.konkoly.hu/cgi-bin/IBVS?5668" TargetMode="External"/><Relationship Id="rId43" Type="http://schemas.openxmlformats.org/officeDocument/2006/relationships/hyperlink" Target="http://www.konkoly.hu/cgi-bin/IBVS?5668" TargetMode="External"/><Relationship Id="rId48" Type="http://schemas.openxmlformats.org/officeDocument/2006/relationships/hyperlink" Target="http://www.bav-astro.de/sfs/BAVM_link.php?BAVMnr=178" TargetMode="External"/><Relationship Id="rId56" Type="http://schemas.openxmlformats.org/officeDocument/2006/relationships/hyperlink" Target="http://www.konkoly.hu/cgi-bin/IBVS?5897" TargetMode="External"/><Relationship Id="rId64" Type="http://schemas.openxmlformats.org/officeDocument/2006/relationships/hyperlink" Target="http://www.konkoly.hu/cgi-bin/IBVS?5898" TargetMode="External"/><Relationship Id="rId69" Type="http://schemas.openxmlformats.org/officeDocument/2006/relationships/hyperlink" Target="http://www.bav-astro.de/sfs/BAVM_link.php?BAVMnr=209" TargetMode="External"/><Relationship Id="rId77" Type="http://schemas.openxmlformats.org/officeDocument/2006/relationships/hyperlink" Target="http://www.konkoly.hu/cgi-bin/IBVS?5920" TargetMode="External"/><Relationship Id="rId100" Type="http://schemas.openxmlformats.org/officeDocument/2006/relationships/hyperlink" Target="http://www.bav-astro.de/sfs/BAVM_link.php?BAVMnr=212" TargetMode="External"/><Relationship Id="rId105" Type="http://schemas.openxmlformats.org/officeDocument/2006/relationships/hyperlink" Target="http://www.bav-astro.de/sfs/BAVM_link.php?BAVMnr=225" TargetMode="External"/><Relationship Id="rId113" Type="http://schemas.openxmlformats.org/officeDocument/2006/relationships/hyperlink" Target="http://www.bav-astro.de/sfs/BAVM_link.php?BAVMnr=61" TargetMode="External"/><Relationship Id="rId118" Type="http://schemas.openxmlformats.org/officeDocument/2006/relationships/hyperlink" Target="http://www.bav-astro.de/sfs/BAVM_link.php?BAVMnr=80" TargetMode="External"/><Relationship Id="rId126" Type="http://schemas.openxmlformats.org/officeDocument/2006/relationships/hyperlink" Target="http://var.astro.cz/oejv/issues/oejv0074.pdf" TargetMode="External"/><Relationship Id="rId8" Type="http://schemas.openxmlformats.org/officeDocument/2006/relationships/hyperlink" Target="http://www.bav-astro.de/sfs/BAVM_link.php?BAVMnr=61" TargetMode="External"/><Relationship Id="rId51" Type="http://schemas.openxmlformats.org/officeDocument/2006/relationships/hyperlink" Target="http://www.konkoly.hu/cgi-bin/IBVS?5736" TargetMode="External"/><Relationship Id="rId72" Type="http://schemas.openxmlformats.org/officeDocument/2006/relationships/hyperlink" Target="http://www.konkoly.hu/cgi-bin/IBVS?5938" TargetMode="External"/><Relationship Id="rId80" Type="http://schemas.openxmlformats.org/officeDocument/2006/relationships/hyperlink" Target="http://www.konkoly.hu/cgi-bin/IBVS?5960" TargetMode="External"/><Relationship Id="rId85" Type="http://schemas.openxmlformats.org/officeDocument/2006/relationships/hyperlink" Target="http://www.bav-astro.de/sfs/BAVM_link.php?BAVMnr=231" TargetMode="External"/><Relationship Id="rId93" Type="http://schemas.openxmlformats.org/officeDocument/2006/relationships/hyperlink" Target="http://vsolj.cetus-net.org/no48.pdf" TargetMode="External"/><Relationship Id="rId98" Type="http://schemas.openxmlformats.org/officeDocument/2006/relationships/hyperlink" Target="http://vsolj.cetus-net.org/vsoljno50.pdf" TargetMode="External"/><Relationship Id="rId121" Type="http://schemas.openxmlformats.org/officeDocument/2006/relationships/hyperlink" Target="http://www.konkoly.hu/cgi-bin/IBVS?5371" TargetMode="External"/><Relationship Id="rId3" Type="http://schemas.openxmlformats.org/officeDocument/2006/relationships/hyperlink" Target="http://www.konkoly.hu/cgi-bin/IBVS?3797" TargetMode="External"/><Relationship Id="rId12" Type="http://schemas.openxmlformats.org/officeDocument/2006/relationships/hyperlink" Target="http://www.bav-astro.de/sfs/BAVM_link.php?BAVMnr=68" TargetMode="External"/><Relationship Id="rId17" Type="http://schemas.openxmlformats.org/officeDocument/2006/relationships/hyperlink" Target="http://www.bav-astro.de/sfs/BAVM_link.php?BAVMnr=118" TargetMode="External"/><Relationship Id="rId25" Type="http://schemas.openxmlformats.org/officeDocument/2006/relationships/hyperlink" Target="http://www.konkoly.hu/cgi-bin/IBVS?5399" TargetMode="External"/><Relationship Id="rId33" Type="http://schemas.openxmlformats.org/officeDocument/2006/relationships/hyperlink" Target="http://www.konkoly.hu/cgi-bin/IBVS?5592" TargetMode="External"/><Relationship Id="rId38" Type="http://schemas.openxmlformats.org/officeDocument/2006/relationships/hyperlink" Target="http://www.konkoly.hu/cgi-bin/IBVS?5583" TargetMode="External"/><Relationship Id="rId46" Type="http://schemas.openxmlformats.org/officeDocument/2006/relationships/hyperlink" Target="http://www.bav-astro.de/sfs/BAVM_link.php?BAVMnr=178" TargetMode="External"/><Relationship Id="rId59" Type="http://schemas.openxmlformats.org/officeDocument/2006/relationships/hyperlink" Target="http://www.konkoly.hu/cgi-bin/IBVS?5820" TargetMode="External"/><Relationship Id="rId67" Type="http://schemas.openxmlformats.org/officeDocument/2006/relationships/hyperlink" Target="http://www.konkoly.hu/cgi-bin/IBVS?5875" TargetMode="External"/><Relationship Id="rId103" Type="http://schemas.openxmlformats.org/officeDocument/2006/relationships/hyperlink" Target="http://vsolj.cetus-net.org/vsoljno53.pdf" TargetMode="External"/><Relationship Id="rId108" Type="http://schemas.openxmlformats.org/officeDocument/2006/relationships/hyperlink" Target="http://vsolj.cetus-net.org/vsoljno55.pdf" TargetMode="External"/><Relationship Id="rId116" Type="http://schemas.openxmlformats.org/officeDocument/2006/relationships/hyperlink" Target="http://www.bav-astro.de/sfs/BAVM_link.php?BAVMnr=61" TargetMode="External"/><Relationship Id="rId124" Type="http://schemas.openxmlformats.org/officeDocument/2006/relationships/hyperlink" Target="http://vsolj.cetus-net.org/no47.pdf" TargetMode="External"/><Relationship Id="rId20" Type="http://schemas.openxmlformats.org/officeDocument/2006/relationships/hyperlink" Target="http://www.konkoly.hu/cgi-bin/IBVS?5056" TargetMode="External"/><Relationship Id="rId41" Type="http://schemas.openxmlformats.org/officeDocument/2006/relationships/hyperlink" Target="http://www.bav-astro.de/sfs/BAVM_link.php?BAVMnr=173" TargetMode="External"/><Relationship Id="rId54" Type="http://schemas.openxmlformats.org/officeDocument/2006/relationships/hyperlink" Target="http://www.konkoly.hu/cgi-bin/IBVS?5777" TargetMode="External"/><Relationship Id="rId62" Type="http://schemas.openxmlformats.org/officeDocument/2006/relationships/hyperlink" Target="http://www.konkoly.hu/cgi-bin/IBVS?5820" TargetMode="External"/><Relationship Id="rId70" Type="http://schemas.openxmlformats.org/officeDocument/2006/relationships/hyperlink" Target="http://www.bav-astro.de/sfs/BAVM_link.php?BAVMnr=209" TargetMode="External"/><Relationship Id="rId75" Type="http://schemas.openxmlformats.org/officeDocument/2006/relationships/hyperlink" Target="http://www.konkoly.hu/cgi-bin/IBVS?5938" TargetMode="External"/><Relationship Id="rId83" Type="http://schemas.openxmlformats.org/officeDocument/2006/relationships/hyperlink" Target="http://www.bav-astro.de/sfs/BAVM_link.php?BAVMnr=231" TargetMode="External"/><Relationship Id="rId88" Type="http://schemas.openxmlformats.org/officeDocument/2006/relationships/hyperlink" Target="http://www.konkoly.hu/cgi-bin/IBVS?6044" TargetMode="External"/><Relationship Id="rId91" Type="http://schemas.openxmlformats.org/officeDocument/2006/relationships/hyperlink" Target="http://www.konkoly.hu/cgi-bin/IBVS?5760" TargetMode="External"/><Relationship Id="rId96" Type="http://schemas.openxmlformats.org/officeDocument/2006/relationships/hyperlink" Target="http://www.konkoly.hu/cgi-bin/IBVS?5980" TargetMode="External"/><Relationship Id="rId111" Type="http://schemas.openxmlformats.org/officeDocument/2006/relationships/hyperlink" Target="http://www.bav-astro.de/sfs/BAVM_link.php?BAVMnr=61" TargetMode="External"/><Relationship Id="rId1" Type="http://schemas.openxmlformats.org/officeDocument/2006/relationships/hyperlink" Target="http://www.bav-astro.de/LkDB/index.php" TargetMode="External"/><Relationship Id="rId6" Type="http://schemas.openxmlformats.org/officeDocument/2006/relationships/hyperlink" Target="http://www.konkoly.hu/cgi-bin/IBVS?3797" TargetMode="External"/><Relationship Id="rId15" Type="http://schemas.openxmlformats.org/officeDocument/2006/relationships/hyperlink" Target="http://vsolj.cetus-net.org/no47.pdf" TargetMode="External"/><Relationship Id="rId23" Type="http://schemas.openxmlformats.org/officeDocument/2006/relationships/hyperlink" Target="http://www.konkoly.hu/cgi-bin/IBVS?5341" TargetMode="External"/><Relationship Id="rId28" Type="http://schemas.openxmlformats.org/officeDocument/2006/relationships/hyperlink" Target="http://vsolj.cetus-net.org/no40.pdf" TargetMode="External"/><Relationship Id="rId36" Type="http://schemas.openxmlformats.org/officeDocument/2006/relationships/hyperlink" Target="http://www.konkoly.hu/cgi-bin/IBVS?5668" TargetMode="External"/><Relationship Id="rId49" Type="http://schemas.openxmlformats.org/officeDocument/2006/relationships/hyperlink" Target="http://www.bav-astro.de/sfs/BAVM_link.php?BAVMnr=178" TargetMode="External"/><Relationship Id="rId57" Type="http://schemas.openxmlformats.org/officeDocument/2006/relationships/hyperlink" Target="http://www.konkoly.hu/cgi-bin/IBVS?5820" TargetMode="External"/><Relationship Id="rId106" Type="http://schemas.openxmlformats.org/officeDocument/2006/relationships/hyperlink" Target="http://vsolj.cetus-net.org/vsoljno55.pdf" TargetMode="External"/><Relationship Id="rId114" Type="http://schemas.openxmlformats.org/officeDocument/2006/relationships/hyperlink" Target="http://www.bav-astro.de/sfs/BAVM_link.php?BAVMnr=61" TargetMode="External"/><Relationship Id="rId119" Type="http://schemas.openxmlformats.org/officeDocument/2006/relationships/hyperlink" Target="http://www.konkoly.hu/cgi-bin/IBVS?5040" TargetMode="External"/><Relationship Id="rId10" Type="http://schemas.openxmlformats.org/officeDocument/2006/relationships/hyperlink" Target="http://www.konkoly.hu/cgi-bin/IBVS?3797" TargetMode="External"/><Relationship Id="rId31" Type="http://schemas.openxmlformats.org/officeDocument/2006/relationships/hyperlink" Target="http://www.konkoly.hu/cgi-bin/IBVS?5676" TargetMode="External"/><Relationship Id="rId44" Type="http://schemas.openxmlformats.org/officeDocument/2006/relationships/hyperlink" Target="http://vsolj.cetus-net.org/no44.pdf" TargetMode="External"/><Relationship Id="rId52" Type="http://schemas.openxmlformats.org/officeDocument/2006/relationships/hyperlink" Target="http://var.astro.cz/oejv/issues/oejv0074.pdf" TargetMode="External"/><Relationship Id="rId60" Type="http://schemas.openxmlformats.org/officeDocument/2006/relationships/hyperlink" Target="http://www.konkoly.hu/cgi-bin/IBVS?5820" TargetMode="External"/><Relationship Id="rId65" Type="http://schemas.openxmlformats.org/officeDocument/2006/relationships/hyperlink" Target="http://www.konkoly.hu/cgi-bin/IBVS?5898" TargetMode="External"/><Relationship Id="rId73" Type="http://schemas.openxmlformats.org/officeDocument/2006/relationships/hyperlink" Target="http://www.bav-astro.de/sfs/BAVM_link.php?BAVMnr=209" TargetMode="External"/><Relationship Id="rId78" Type="http://schemas.openxmlformats.org/officeDocument/2006/relationships/hyperlink" Target="http://www.konkoly.hu/cgi-bin/IBVS?5980" TargetMode="External"/><Relationship Id="rId81" Type="http://schemas.openxmlformats.org/officeDocument/2006/relationships/hyperlink" Target="http://www.konkoly.hu/cgi-bin/IBVS?6044" TargetMode="External"/><Relationship Id="rId86" Type="http://schemas.openxmlformats.org/officeDocument/2006/relationships/hyperlink" Target="http://www.konkoly.hu/cgi-bin/IBVS?6044" TargetMode="External"/><Relationship Id="rId94" Type="http://schemas.openxmlformats.org/officeDocument/2006/relationships/hyperlink" Target="http://www.konkoly.hu/cgi-bin/IBVS?5980" TargetMode="External"/><Relationship Id="rId99" Type="http://schemas.openxmlformats.org/officeDocument/2006/relationships/hyperlink" Target="http://www.bav-astro.de/sfs/BAVM_link.php?BAVMnr=212" TargetMode="External"/><Relationship Id="rId101" Type="http://schemas.openxmlformats.org/officeDocument/2006/relationships/hyperlink" Target="http://www.konkoly.hu/cgi-bin/IBVS?5980" TargetMode="External"/><Relationship Id="rId122" Type="http://schemas.openxmlformats.org/officeDocument/2006/relationships/hyperlink" Target="http://www.konkoly.hu/cgi-bin/IBVS?5694" TargetMode="External"/><Relationship Id="rId4" Type="http://schemas.openxmlformats.org/officeDocument/2006/relationships/hyperlink" Target="http://www.bav-astro.de/sfs/BAVM_link.php?BAVMnr=61" TargetMode="External"/><Relationship Id="rId9" Type="http://schemas.openxmlformats.org/officeDocument/2006/relationships/hyperlink" Target="http://www.konkoly.hu/cgi-bin/IBVS?3797" TargetMode="External"/><Relationship Id="rId13" Type="http://schemas.openxmlformats.org/officeDocument/2006/relationships/hyperlink" Target="http://www.bav-astro.de/sfs/BAVM_link.php?BAVMnr=68" TargetMode="External"/><Relationship Id="rId18" Type="http://schemas.openxmlformats.org/officeDocument/2006/relationships/hyperlink" Target="http://www.bav-astro.de/sfs/BAVM_link.php?BAVMnr=152" TargetMode="External"/><Relationship Id="rId39" Type="http://schemas.openxmlformats.org/officeDocument/2006/relationships/hyperlink" Target="http://www.bav-astro.de/sfs/BAVM_link.php?BAVMnr=172" TargetMode="External"/><Relationship Id="rId109" Type="http://schemas.openxmlformats.org/officeDocument/2006/relationships/hyperlink" Target="http://vsolj.cetus-net.org/vsoljno56.pdf" TargetMode="External"/><Relationship Id="rId34" Type="http://schemas.openxmlformats.org/officeDocument/2006/relationships/hyperlink" Target="http://www.konkoly.hu/cgi-bin/IBVS?5668" TargetMode="External"/><Relationship Id="rId50" Type="http://schemas.openxmlformats.org/officeDocument/2006/relationships/hyperlink" Target="http://www.konkoly.hu/cgi-bin/IBVS?5746" TargetMode="External"/><Relationship Id="rId55" Type="http://schemas.openxmlformats.org/officeDocument/2006/relationships/hyperlink" Target="http://www.bav-astro.de/sfs/BAVM_link.php?BAVMnr=186" TargetMode="External"/><Relationship Id="rId76" Type="http://schemas.openxmlformats.org/officeDocument/2006/relationships/hyperlink" Target="http://www.konkoly.hu/cgi-bin/IBVS?5929" TargetMode="External"/><Relationship Id="rId97" Type="http://schemas.openxmlformats.org/officeDocument/2006/relationships/hyperlink" Target="http://vsolj.cetus-net.org/vsoljno50.pdf" TargetMode="External"/><Relationship Id="rId104" Type="http://schemas.openxmlformats.org/officeDocument/2006/relationships/hyperlink" Target="http://www.bav-astro.de/sfs/BAVM_link.php?BAVMnr=225" TargetMode="External"/><Relationship Id="rId120" Type="http://schemas.openxmlformats.org/officeDocument/2006/relationships/hyperlink" Target="http://www.konkoly.hu/cgi-bin/IBVS?5371" TargetMode="External"/><Relationship Id="rId125" Type="http://schemas.openxmlformats.org/officeDocument/2006/relationships/hyperlink" Target="http://vsolj.cetus-net.org/no47.pdf" TargetMode="External"/><Relationship Id="rId7" Type="http://schemas.openxmlformats.org/officeDocument/2006/relationships/hyperlink" Target="http://www.konkoly.hu/cgi-bin/IBVS?3797" TargetMode="External"/><Relationship Id="rId71" Type="http://schemas.openxmlformats.org/officeDocument/2006/relationships/hyperlink" Target="http://www.konkoly.hu/cgi-bin/IBVS?5871" TargetMode="External"/><Relationship Id="rId92" Type="http://schemas.openxmlformats.org/officeDocument/2006/relationships/hyperlink" Target="http://www.konkoly.hu/cgi-bin/IBVS?5820" TargetMode="External"/><Relationship Id="rId2" Type="http://schemas.openxmlformats.org/officeDocument/2006/relationships/hyperlink" Target="http://www.konkoly.hu/cgi-bin/IBVS?3797" TargetMode="External"/><Relationship Id="rId29" Type="http://schemas.openxmlformats.org/officeDocument/2006/relationships/hyperlink" Target="http://vsolj.cetus-net.org/no40.pdf" TargetMode="External"/><Relationship Id="rId24" Type="http://schemas.openxmlformats.org/officeDocument/2006/relationships/hyperlink" Target="http://www.konkoly.hu/cgi-bin/IBVS?5341" TargetMode="External"/><Relationship Id="rId40" Type="http://schemas.openxmlformats.org/officeDocument/2006/relationships/hyperlink" Target="http://www.konkoly.hu/cgi-bin/IBVS?5592" TargetMode="External"/><Relationship Id="rId45" Type="http://schemas.openxmlformats.org/officeDocument/2006/relationships/hyperlink" Target="http://var.astro.cz/oejv/issues/oejv0074.pdf" TargetMode="External"/><Relationship Id="rId66" Type="http://schemas.openxmlformats.org/officeDocument/2006/relationships/hyperlink" Target="http://www.bav-astro.de/sfs/BAVM_link.php?BAVMnr=209" TargetMode="External"/><Relationship Id="rId87" Type="http://schemas.openxmlformats.org/officeDocument/2006/relationships/hyperlink" Target="http://www.bav-astro.de/sfs/BAVM_link.php?BAVMnr=232" TargetMode="External"/><Relationship Id="rId110" Type="http://schemas.openxmlformats.org/officeDocument/2006/relationships/hyperlink" Target="http://vsolj.cetus-net.org/vsoljno56.pdf" TargetMode="External"/><Relationship Id="rId115" Type="http://schemas.openxmlformats.org/officeDocument/2006/relationships/hyperlink" Target="http://www.bav-astro.de/sfs/BAVM_link.php?BAVMnr=61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var.astro.cz/ocgate/ocgate.php?star=v432+per&amp;submit=Submit&amp;lang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D337"/>
  <sheetViews>
    <sheetView tabSelected="1" workbookViewId="0">
      <pane xSplit="12" ySplit="22" topLeftCell="M312" activePane="bottomRight" state="frozen"/>
      <selection pane="topRight" activeCell="M1" sqref="M1"/>
      <selection pane="bottomLeft" activeCell="A23" sqref="A23"/>
      <selection pane="bottomRight" activeCell="F5" sqref="F5"/>
    </sheetView>
  </sheetViews>
  <sheetFormatPr defaultColWidth="10.28515625" defaultRowHeight="12.95" customHeight="1"/>
  <cols>
    <col min="1" max="1" width="17.42578125" style="213" customWidth="1"/>
    <col min="2" max="2" width="3.85546875" style="213" customWidth="1"/>
    <col min="3" max="3" width="13.28515625" style="212" customWidth="1"/>
    <col min="4" max="4" width="9.85546875" style="213" customWidth="1"/>
    <col min="5" max="5" width="12.42578125" style="213" customWidth="1"/>
    <col min="6" max="6" width="16.85546875" style="213" customWidth="1"/>
    <col min="7" max="7" width="11" style="213" customWidth="1"/>
    <col min="8" max="8" width="10.28515625" style="213" customWidth="1"/>
    <col min="9" max="16" width="10.42578125" style="213" customWidth="1"/>
    <col min="17" max="20" width="12.42578125" style="213" customWidth="1"/>
    <col min="21" max="21" width="19.28515625" style="213" customWidth="1"/>
    <col min="22" max="25" width="18.28515625" style="213" customWidth="1"/>
    <col min="26" max="26" width="10.28515625" style="223" customWidth="1"/>
    <col min="27" max="27" width="12.140625" style="223" customWidth="1"/>
    <col min="28" max="28" width="9.42578125" style="223" customWidth="1"/>
    <col min="29" max="31" width="10.42578125" style="223" customWidth="1"/>
    <col min="32" max="32" width="10.5703125" style="223" customWidth="1"/>
    <col min="33" max="35" width="10.28515625" style="223" customWidth="1"/>
    <col min="36" max="36" width="16.85546875" style="223" customWidth="1"/>
    <col min="37" max="37" width="13.28515625" style="223" customWidth="1"/>
    <col min="38" max="52" width="10.28515625" style="223" customWidth="1"/>
    <col min="53" max="53" width="11.85546875" style="223" customWidth="1"/>
    <col min="54" max="54" width="14.7109375" style="223" customWidth="1"/>
    <col min="55" max="82" width="10.28515625" style="223" customWidth="1"/>
    <col min="83" max="16384" width="10.28515625" style="213"/>
  </cols>
  <sheetData>
    <row r="1" spans="1:82" s="1" customFormat="1" ht="20.25">
      <c r="A1" s="4" t="s">
        <v>0</v>
      </c>
      <c r="C1" s="2"/>
      <c r="Z1" s="20"/>
      <c r="AA1" s="104" t="s">
        <v>177</v>
      </c>
      <c r="AB1" s="105"/>
      <c r="AC1" s="105" t="s">
        <v>178</v>
      </c>
      <c r="AD1" s="105" t="s">
        <v>179</v>
      </c>
      <c r="AE1" s="106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107" t="s">
        <v>45</v>
      </c>
      <c r="AX1" s="108" t="s">
        <v>180</v>
      </c>
      <c r="AY1" s="109" t="s">
        <v>181</v>
      </c>
      <c r="AZ1" s="110" t="s">
        <v>182</v>
      </c>
      <c r="BA1" s="111" t="s">
        <v>183</v>
      </c>
      <c r="BB1" s="110" t="s">
        <v>184</v>
      </c>
      <c r="BC1" s="111" t="s">
        <v>185</v>
      </c>
      <c r="BD1" s="110" t="s">
        <v>186</v>
      </c>
      <c r="BE1" s="112" t="s">
        <v>187</v>
      </c>
      <c r="BF1" s="111" t="s">
        <v>188</v>
      </c>
      <c r="BG1" s="110" t="s">
        <v>189</v>
      </c>
      <c r="BH1" s="112" t="s">
        <v>190</v>
      </c>
      <c r="BI1" s="111" t="s">
        <v>191</v>
      </c>
      <c r="BJ1" s="110" t="s">
        <v>192</v>
      </c>
      <c r="BK1" s="112" t="s">
        <v>193</v>
      </c>
      <c r="BL1" s="111" t="s">
        <v>194</v>
      </c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</row>
    <row r="2" spans="1:82" ht="12.95" customHeight="1">
      <c r="A2" s="211" t="s">
        <v>4</v>
      </c>
      <c r="B2" s="6" t="s">
        <v>1082</v>
      </c>
      <c r="AA2" s="321" t="s">
        <v>195</v>
      </c>
      <c r="AB2" s="322">
        <f>C7</f>
        <v>52500.035000000003</v>
      </c>
      <c r="AC2" s="323" t="s">
        <v>232</v>
      </c>
      <c r="AD2" s="322">
        <f>C8</f>
        <v>0.38331009999999999</v>
      </c>
      <c r="AE2" s="324" t="s">
        <v>196</v>
      </c>
      <c r="AW2" s="325">
        <v>-35000</v>
      </c>
      <c r="AX2" s="325">
        <f t="shared" ref="AX2:AX59" si="0">AB$3+AB$4*AW2+AB$5*AW2^2+AZ2</f>
        <v>-1.5867930378254722E-2</v>
      </c>
      <c r="AY2" s="325">
        <f t="shared" ref="AY2:AY59" si="1">AB$3+AB$4*AW2+AB$5*AW2^2</f>
        <v>-7.2850145291295521E-3</v>
      </c>
      <c r="AZ2" s="326">
        <f t="shared" ref="AZ2:AZ59" si="2">$AB$6*($AB$11/BA2*BB2+$AB$12)</f>
        <v>-8.5829158491251712E-3</v>
      </c>
      <c r="BA2" s="223">
        <f t="shared" ref="BA2:BA59" si="3">1+$AB$7*COS(BC2)</f>
        <v>0.68209791113777496</v>
      </c>
      <c r="BB2" s="223">
        <f t="shared" ref="BB2:BB59" si="4">SIN(BC2+$AB$9)</f>
        <v>-0.7525976844400083</v>
      </c>
      <c r="BC2" s="223">
        <f t="shared" ref="BC2:BC59" si="5">2*ATAN(BD2)</f>
        <v>2.2767761633695032</v>
      </c>
      <c r="BD2" s="223">
        <f t="shared" ref="BD2:BD59" si="6">SQRT((1+$AB$7)/(1-$AB$7))*TAN(BE2/2)</f>
        <v>2.1666639929021794</v>
      </c>
      <c r="BE2" s="223">
        <f t="shared" ref="BE2:BK17" si="7">$BL2+$AB$7*SIN(BF2)</f>
        <v>-148419.59759309475</v>
      </c>
      <c r="BF2" s="223">
        <f t="shared" si="7"/>
        <v>-148419.59759307819</v>
      </c>
      <c r="BG2" s="223">
        <f t="shared" si="7"/>
        <v>-148419.59759322336</v>
      </c>
      <c r="BH2" s="223">
        <f t="shared" si="7"/>
        <v>-148419.5975919507</v>
      </c>
      <c r="BI2" s="223">
        <f t="shared" si="7"/>
        <v>-148419.59760310827</v>
      </c>
      <c r="BJ2" s="223">
        <f t="shared" si="7"/>
        <v>-148419.59750530482</v>
      </c>
      <c r="BK2" s="223">
        <f t="shared" si="7"/>
        <v>-148419.59836398184</v>
      </c>
      <c r="BL2" s="223">
        <f t="shared" ref="BL2:BL59" si="8">$AB$9+$AB$18*(AW2-AB$15)</f>
        <v>-148420.07413233272</v>
      </c>
    </row>
    <row r="3" spans="1:82" ht="12.95" customHeight="1">
      <c r="A3" s="327" t="s">
        <v>233</v>
      </c>
      <c r="B3" s="328"/>
      <c r="C3" s="329"/>
      <c r="D3" s="330"/>
      <c r="AA3" s="331" t="s">
        <v>198</v>
      </c>
      <c r="AB3" s="332">
        <f t="shared" ref="AB3:AB10" si="9">AC3*AD3</f>
        <v>1.2472364242118478E-2</v>
      </c>
      <c r="AC3" s="333">
        <v>1.2472364242118477</v>
      </c>
      <c r="AD3" s="223">
        <v>0.01</v>
      </c>
      <c r="AE3" s="334"/>
      <c r="AH3" s="333">
        <v>1.2472364242118477</v>
      </c>
      <c r="AI3" s="335"/>
      <c r="AW3" s="325">
        <v>-34000</v>
      </c>
      <c r="AX3" s="325">
        <f t="shared" si="0"/>
        <v>-1.7406077947465473E-2</v>
      </c>
      <c r="AY3" s="325">
        <f t="shared" si="1"/>
        <v>-6.4825179928081796E-3</v>
      </c>
      <c r="AZ3" s="326">
        <f t="shared" si="2"/>
        <v>-1.0923559954657294E-2</v>
      </c>
      <c r="BA3" s="223">
        <f t="shared" si="3"/>
        <v>0.65299568139329089</v>
      </c>
      <c r="BB3" s="223">
        <f t="shared" si="4"/>
        <v>-0.8033647120398546</v>
      </c>
      <c r="BC3" s="223">
        <f t="shared" si="5"/>
        <v>2.3577021856537717</v>
      </c>
      <c r="BD3" s="223">
        <f t="shared" si="6"/>
        <v>2.4193705430863415</v>
      </c>
      <c r="BE3" s="223">
        <f t="shared" si="7"/>
        <v>-148419.4918695614</v>
      </c>
      <c r="BF3" s="223">
        <f t="shared" si="7"/>
        <v>-148419.49187302185</v>
      </c>
      <c r="BG3" s="223">
        <f t="shared" si="7"/>
        <v>-148419.49185188522</v>
      </c>
      <c r="BH3" s="223">
        <f t="shared" si="7"/>
        <v>-148419.49198100955</v>
      </c>
      <c r="BI3" s="223">
        <f t="shared" si="7"/>
        <v>-148419.49119291734</v>
      </c>
      <c r="BJ3" s="223">
        <f t="shared" si="7"/>
        <v>-148419.49603054987</v>
      </c>
      <c r="BK3" s="223">
        <f t="shared" si="7"/>
        <v>-148419.46730535905</v>
      </c>
      <c r="BL3" s="223">
        <f t="shared" si="8"/>
        <v>-148419.95371191329</v>
      </c>
    </row>
    <row r="4" spans="1:82" ht="12.95" customHeight="1">
      <c r="A4" s="217" t="s">
        <v>13</v>
      </c>
      <c r="B4" s="218"/>
      <c r="C4" s="219">
        <v>35874.375999999997</v>
      </c>
      <c r="D4" s="220">
        <v>0.321517</v>
      </c>
      <c r="E4" s="221"/>
      <c r="AA4" s="336" t="s">
        <v>199</v>
      </c>
      <c r="AB4" s="337">
        <f t="shared" si="9"/>
        <v>3.194965363213723E-7</v>
      </c>
      <c r="AC4" s="338">
        <v>3.1949653632137229</v>
      </c>
      <c r="AD4" s="223">
        <v>9.9999999999999995E-8</v>
      </c>
      <c r="AE4" s="334"/>
      <c r="AF4" s="223">
        <v>-3</v>
      </c>
      <c r="AH4" s="338">
        <v>3.1949653632137229</v>
      </c>
      <c r="AI4" s="339"/>
      <c r="AW4" s="325">
        <v>-33000</v>
      </c>
      <c r="AX4" s="325">
        <f t="shared" si="0"/>
        <v>-1.8749580736249785E-2</v>
      </c>
      <c r="AY4" s="325">
        <f t="shared" si="1"/>
        <v>-5.6940214564868072E-3</v>
      </c>
      <c r="AZ4" s="326">
        <f t="shared" si="2"/>
        <v>-1.3055559279762976E-2</v>
      </c>
      <c r="BA4" s="223">
        <f t="shared" si="3"/>
        <v>0.62819681168812003</v>
      </c>
      <c r="BB4" s="223">
        <f t="shared" si="4"/>
        <v>-0.84547791420545937</v>
      </c>
      <c r="BC4" s="223">
        <f t="shared" si="5"/>
        <v>2.4322374478125335</v>
      </c>
      <c r="BD4" s="223">
        <f t="shared" si="6"/>
        <v>2.7002325448352464</v>
      </c>
      <c r="BE4" s="223">
        <f t="shared" si="7"/>
        <v>-148419.39040304022</v>
      </c>
      <c r="BF4" s="223">
        <f t="shared" si="7"/>
        <v>-148419.39042704366</v>
      </c>
      <c r="BG4" s="223">
        <f t="shared" si="7"/>
        <v>-148419.39031256025</v>
      </c>
      <c r="BH4" s="223">
        <f t="shared" si="7"/>
        <v>-148419.39085883318</v>
      </c>
      <c r="BI4" s="223">
        <f t="shared" si="7"/>
        <v>-148419.38825786437</v>
      </c>
      <c r="BJ4" s="223">
        <f t="shared" si="7"/>
        <v>-148419.40077285015</v>
      </c>
      <c r="BK4" s="223">
        <f t="shared" si="7"/>
        <v>-148419.343291636</v>
      </c>
      <c r="BL4" s="223">
        <f t="shared" si="8"/>
        <v>-148419.83329149388</v>
      </c>
    </row>
    <row r="5" spans="1:82" ht="12.95" customHeight="1">
      <c r="A5" s="211"/>
      <c r="C5" s="245"/>
      <c r="D5" s="243"/>
      <c r="AA5" s="336" t="s">
        <v>200</v>
      </c>
      <c r="AB5" s="337">
        <f t="shared" si="9"/>
        <v>-6.9999999999999993E-12</v>
      </c>
      <c r="AC5" s="338">
        <v>-0.7</v>
      </c>
      <c r="AD5" s="223">
        <v>9.9999999999999994E-12</v>
      </c>
      <c r="AE5" s="334"/>
      <c r="AF5" s="338">
        <v>0.6987842707661861</v>
      </c>
      <c r="AH5" s="338">
        <v>-0.74046669026354206</v>
      </c>
      <c r="AI5" s="339"/>
      <c r="AW5" s="325">
        <v>-32000</v>
      </c>
      <c r="AX5" s="325">
        <f t="shared" si="0"/>
        <v>-1.9903930939674387E-2</v>
      </c>
      <c r="AY5" s="325">
        <f t="shared" si="1"/>
        <v>-4.9195249201654349E-3</v>
      </c>
      <c r="AZ5" s="326">
        <f t="shared" si="2"/>
        <v>-1.4984406019508954E-2</v>
      </c>
      <c r="BA5" s="223">
        <f t="shared" si="3"/>
        <v>0.60699126695088068</v>
      </c>
      <c r="BB5" s="223">
        <f t="shared" si="4"/>
        <v>-0.88042253894570843</v>
      </c>
      <c r="BC5" s="223">
        <f t="shared" si="5"/>
        <v>2.5015305006382662</v>
      </c>
      <c r="BD5" s="223">
        <f t="shared" si="6"/>
        <v>3.0172839543765351</v>
      </c>
      <c r="BE5" s="223">
        <f t="shared" si="7"/>
        <v>-148419.29256332538</v>
      </c>
      <c r="BF5" s="223">
        <f t="shared" si="7"/>
        <v>-148419.29265092951</v>
      </c>
      <c r="BG5" s="223">
        <f t="shared" si="7"/>
        <v>-148419.29230322351</v>
      </c>
      <c r="BH5" s="223">
        <f t="shared" si="7"/>
        <v>-148419.29368448039</v>
      </c>
      <c r="BI5" s="223">
        <f t="shared" si="7"/>
        <v>-148419.28821610243</v>
      </c>
      <c r="BJ5" s="223">
        <f t="shared" si="7"/>
        <v>-148419.31016720986</v>
      </c>
      <c r="BK5" s="223">
        <f t="shared" si="7"/>
        <v>-148419.22637485646</v>
      </c>
      <c r="BL5" s="223">
        <f t="shared" si="8"/>
        <v>-148419.71287107444</v>
      </c>
    </row>
    <row r="6" spans="1:82" ht="12.95" customHeight="1">
      <c r="A6" s="217" t="s">
        <v>18</v>
      </c>
      <c r="AA6" s="336" t="s">
        <v>201</v>
      </c>
      <c r="AB6" s="337">
        <f t="shared" si="9"/>
        <v>2.4269133007152065E-2</v>
      </c>
      <c r="AC6" s="338">
        <v>2.4269133007152064</v>
      </c>
      <c r="AD6" s="223">
        <v>0.01</v>
      </c>
      <c r="AE6" s="334" t="s">
        <v>196</v>
      </c>
      <c r="AH6" s="338">
        <v>2.4269133007152064</v>
      </c>
      <c r="AI6" s="339"/>
      <c r="AW6" s="325">
        <v>-31000</v>
      </c>
      <c r="AX6" s="223">
        <f t="shared" si="0"/>
        <v>-2.0874880332613407E-2</v>
      </c>
      <c r="AY6" s="223">
        <f t="shared" si="1"/>
        <v>-4.1590283838440637E-3</v>
      </c>
      <c r="AZ6" s="223">
        <f t="shared" si="2"/>
        <v>-1.6715851948769345E-2</v>
      </c>
      <c r="BA6" s="223">
        <f t="shared" si="3"/>
        <v>0.58882151363693414</v>
      </c>
      <c r="BB6" s="223">
        <f t="shared" si="4"/>
        <v>-0.90934962388809992</v>
      </c>
      <c r="BC6" s="223">
        <f t="shared" si="5"/>
        <v>2.5664960609869305</v>
      </c>
      <c r="BD6" s="223">
        <f t="shared" si="6"/>
        <v>3.3812946894945712</v>
      </c>
      <c r="BE6" s="223">
        <f t="shared" si="7"/>
        <v>-148419.1978165507</v>
      </c>
      <c r="BF6" s="223">
        <f t="shared" si="7"/>
        <v>-148419.19804258685</v>
      </c>
      <c r="BG6" s="223">
        <f t="shared" si="7"/>
        <v>-148419.19726478294</v>
      </c>
      <c r="BH6" s="223">
        <f t="shared" si="7"/>
        <v>-148419.19994471493</v>
      </c>
      <c r="BI6" s="223">
        <f t="shared" si="7"/>
        <v>-148419.19075162502</v>
      </c>
      <c r="BJ6" s="223">
        <f t="shared" si="7"/>
        <v>-148419.22278463608</v>
      </c>
      <c r="BK6" s="223">
        <f t="shared" si="7"/>
        <v>-148419.1165042753</v>
      </c>
      <c r="BL6" s="223">
        <f t="shared" si="8"/>
        <v>-148419.59245065504</v>
      </c>
    </row>
    <row r="7" spans="1:82" ht="12.95" customHeight="1">
      <c r="A7" s="211" t="s">
        <v>20</v>
      </c>
      <c r="C7" s="254">
        <v>52500.035000000003</v>
      </c>
      <c r="D7" s="213" t="s">
        <v>1083</v>
      </c>
      <c r="E7" s="213">
        <v>48601.374300000003</v>
      </c>
      <c r="AA7" s="336" t="s">
        <v>202</v>
      </c>
      <c r="AB7" s="337">
        <f t="shared" si="9"/>
        <v>0.49</v>
      </c>
      <c r="AC7" s="340">
        <v>0.49</v>
      </c>
      <c r="AD7" s="223">
        <v>1</v>
      </c>
      <c r="AE7" s="334"/>
      <c r="AH7" s="340">
        <v>0.49</v>
      </c>
      <c r="AI7" s="339"/>
      <c r="AW7" s="325">
        <v>-30000</v>
      </c>
      <c r="AX7" s="223">
        <f t="shared" si="0"/>
        <v>-2.1668016174152434E-2</v>
      </c>
      <c r="AY7" s="223">
        <f t="shared" si="1"/>
        <v>-3.4125318475226899E-3</v>
      </c>
      <c r="AZ7" s="223">
        <f t="shared" si="2"/>
        <v>-1.8255484326629743E-2</v>
      </c>
      <c r="BA7" s="223">
        <f t="shared" si="3"/>
        <v>0.57324801360682542</v>
      </c>
      <c r="BB7" s="223">
        <f t="shared" si="4"/>
        <v>-0.9331559831643077</v>
      </c>
      <c r="BC7" s="223">
        <f t="shared" si="5"/>
        <v>2.6278725872954136</v>
      </c>
      <c r="BD7" s="223">
        <f t="shared" si="6"/>
        <v>3.8071718846707308</v>
      </c>
      <c r="BE7" s="223">
        <f t="shared" si="7"/>
        <v>-148419.10570739963</v>
      </c>
      <c r="BF7" s="223">
        <f t="shared" si="7"/>
        <v>-148419.10617101163</v>
      </c>
      <c r="BG7" s="223">
        <f t="shared" si="7"/>
        <v>-148419.10474755749</v>
      </c>
      <c r="BH7" s="223">
        <f t="shared" si="7"/>
        <v>-148419.10912534615</v>
      </c>
      <c r="BI7" s="223">
        <f t="shared" si="7"/>
        <v>-148419.09572946461</v>
      </c>
      <c r="BJ7" s="223">
        <f t="shared" si="7"/>
        <v>-148419.13738474349</v>
      </c>
      <c r="BK7" s="223">
        <f t="shared" si="7"/>
        <v>-148419.01352709322</v>
      </c>
      <c r="BL7" s="223">
        <f t="shared" si="8"/>
        <v>-148419.47203023563</v>
      </c>
    </row>
    <row r="8" spans="1:82" ht="12.95" customHeight="1">
      <c r="A8" s="211" t="s">
        <v>22</v>
      </c>
      <c r="C8" s="254">
        <v>0.38331009999999999</v>
      </c>
      <c r="D8" s="213" t="s">
        <v>1083</v>
      </c>
      <c r="E8" s="213">
        <v>0.38330884999999998</v>
      </c>
      <c r="AA8" s="336" t="s">
        <v>203</v>
      </c>
      <c r="AB8" s="337">
        <f t="shared" si="9"/>
        <v>20000</v>
      </c>
      <c r="AC8" s="338">
        <v>2</v>
      </c>
      <c r="AD8" s="341">
        <v>10000</v>
      </c>
      <c r="AE8" s="334" t="s">
        <v>196</v>
      </c>
      <c r="AF8" s="223">
        <f>365.24*AG8</f>
        <v>18773.335999999999</v>
      </c>
      <c r="AG8" s="223">
        <v>51.4</v>
      </c>
      <c r="AH8" s="338">
        <v>2</v>
      </c>
      <c r="AI8" s="339"/>
      <c r="AW8" s="325">
        <v>-29000</v>
      </c>
      <c r="AX8" s="223">
        <f t="shared" si="0"/>
        <v>-2.2288496459161727E-2</v>
      </c>
      <c r="AY8" s="223">
        <f t="shared" si="1"/>
        <v>-2.6800353112013181E-3</v>
      </c>
      <c r="AZ8" s="223">
        <f t="shared" si="2"/>
        <v>-1.9608461147960408E-2</v>
      </c>
      <c r="BA8" s="223">
        <f t="shared" si="3"/>
        <v>0.55992323245373776</v>
      </c>
      <c r="BB8" s="223">
        <f t="shared" si="4"/>
        <v>-0.95254326385438381</v>
      </c>
      <c r="BC8" s="223">
        <f t="shared" si="5"/>
        <v>2.6862624157955972</v>
      </c>
      <c r="BD8" s="223">
        <f t="shared" si="6"/>
        <v>4.3162644905415819</v>
      </c>
      <c r="BE8" s="223">
        <f t="shared" si="7"/>
        <v>-148419.01584783097</v>
      </c>
      <c r="BF8" s="223">
        <f t="shared" si="7"/>
        <v>-148419.01665098406</v>
      </c>
      <c r="BG8" s="223">
        <f t="shared" si="7"/>
        <v>-148419.01440287952</v>
      </c>
      <c r="BH8" s="223">
        <f t="shared" si="7"/>
        <v>-148419.02070757138</v>
      </c>
      <c r="BI8" s="223">
        <f t="shared" si="7"/>
        <v>-148419.00311943769</v>
      </c>
      <c r="BJ8" s="223">
        <f t="shared" si="7"/>
        <v>-148419.0529441814</v>
      </c>
      <c r="BK8" s="223">
        <f t="shared" si="7"/>
        <v>-148418.91719067004</v>
      </c>
      <c r="BL8" s="223">
        <f t="shared" si="8"/>
        <v>-148419.35160981619</v>
      </c>
    </row>
    <row r="9" spans="1:82" ht="12.95" customHeight="1">
      <c r="A9" s="222" t="s">
        <v>15</v>
      </c>
      <c r="B9" s="223"/>
      <c r="C9" s="224">
        <v>-9.5</v>
      </c>
      <c r="D9" s="223" t="s">
        <v>16</v>
      </c>
      <c r="E9" s="223"/>
      <c r="F9" s="223"/>
      <c r="G9" s="223"/>
      <c r="H9" s="223"/>
      <c r="I9" s="223"/>
      <c r="J9" s="223"/>
      <c r="K9" s="223"/>
      <c r="L9" s="223"/>
      <c r="M9" s="223"/>
      <c r="N9" s="223"/>
      <c r="O9" s="223"/>
      <c r="P9" s="223"/>
      <c r="Q9" s="223"/>
      <c r="R9" s="223"/>
      <c r="S9" s="223"/>
      <c r="T9" s="223"/>
      <c r="U9" s="223"/>
      <c r="V9" s="223"/>
      <c r="W9" s="223"/>
      <c r="X9" s="223"/>
      <c r="Y9" s="223"/>
      <c r="AA9" s="336" t="s">
        <v>234</v>
      </c>
      <c r="AB9" s="337">
        <f t="shared" si="9"/>
        <v>8</v>
      </c>
      <c r="AC9" s="338">
        <v>8</v>
      </c>
      <c r="AD9" s="223">
        <v>1</v>
      </c>
      <c r="AE9" s="334" t="s">
        <v>235</v>
      </c>
      <c r="AF9" s="223">
        <f>RADIANS(AG9)</f>
        <v>0.94247779607693793</v>
      </c>
      <c r="AG9" s="223">
        <v>54</v>
      </c>
      <c r="AH9" s="338">
        <v>8.01</v>
      </c>
      <c r="AI9" s="339"/>
      <c r="AW9" s="325">
        <v>-28000</v>
      </c>
      <c r="AX9" s="223">
        <f t="shared" si="0"/>
        <v>-2.2740938514287927E-2</v>
      </c>
      <c r="AY9" s="223">
        <f t="shared" si="1"/>
        <v>-1.9615387748799472E-3</v>
      </c>
      <c r="AZ9" s="223">
        <f t="shared" si="2"/>
        <v>-2.077939973940798E-2</v>
      </c>
      <c r="BA9" s="223">
        <f t="shared" si="3"/>
        <v>0.54857173244624424</v>
      </c>
      <c r="BB9" s="223">
        <f t="shared" si="4"/>
        <v>-0.96806232408447235</v>
      </c>
      <c r="BC9" s="223">
        <f t="shared" si="5"/>
        <v>2.7421610229694924</v>
      </c>
      <c r="BD9" s="223">
        <f t="shared" si="6"/>
        <v>4.9403650921195732</v>
      </c>
      <c r="BE9" s="223">
        <f t="shared" si="7"/>
        <v>-148418.92790880401</v>
      </c>
      <c r="BF9" s="223">
        <f t="shared" si="7"/>
        <v>-148418.92912594325</v>
      </c>
      <c r="BG9" s="223">
        <f t="shared" si="7"/>
        <v>-148418.92596735735</v>
      </c>
      <c r="BH9" s="223">
        <f t="shared" si="7"/>
        <v>-148418.93418052181</v>
      </c>
      <c r="BI9" s="223">
        <f t="shared" si="7"/>
        <v>-148418.91293265097</v>
      </c>
      <c r="BJ9" s="223">
        <f t="shared" si="7"/>
        <v>-148418.96866489839</v>
      </c>
      <c r="BK9" s="223">
        <f t="shared" si="7"/>
        <v>-148418.82714618373</v>
      </c>
      <c r="BL9" s="223">
        <f t="shared" si="8"/>
        <v>-148419.23118939679</v>
      </c>
    </row>
    <row r="10" spans="1:82" ht="12.95" customHeight="1">
      <c r="A10" s="223"/>
      <c r="B10" s="223"/>
      <c r="C10" s="230" t="s">
        <v>24</v>
      </c>
      <c r="D10" s="230" t="s">
        <v>25</v>
      </c>
      <c r="E10" s="223"/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23"/>
      <c r="AA10" s="342" t="s">
        <v>207</v>
      </c>
      <c r="AB10" s="343">
        <f t="shared" si="9"/>
        <v>472500318.0169208</v>
      </c>
      <c r="AC10" s="344">
        <v>47250.031801692079</v>
      </c>
      <c r="AD10" s="223">
        <v>10000</v>
      </c>
      <c r="AE10" s="334" t="s">
        <v>208</v>
      </c>
      <c r="AF10" s="223">
        <v>48000</v>
      </c>
      <c r="AH10" s="344">
        <v>47250.031801692079</v>
      </c>
      <c r="AI10" s="345"/>
      <c r="AW10" s="325">
        <v>-27000</v>
      </c>
      <c r="AX10" s="223">
        <f t="shared" si="0"/>
        <v>-2.3029444022575722E-2</v>
      </c>
      <c r="AY10" s="223">
        <f t="shared" si="1"/>
        <v>-1.257042238558573E-3</v>
      </c>
      <c r="AZ10" s="223">
        <f t="shared" si="2"/>
        <v>-2.177240178401715E-2</v>
      </c>
      <c r="BA10" s="223">
        <f t="shared" si="3"/>
        <v>0.53897465181373616</v>
      </c>
      <c r="BB10" s="223">
        <f t="shared" si="4"/>
        <v>-0.98014708746229662</v>
      </c>
      <c r="BC10" s="223">
        <f t="shared" si="5"/>
        <v>2.7959799377919787</v>
      </c>
      <c r="BD10" s="223">
        <f t="shared" si="6"/>
        <v>5.7291069992695132</v>
      </c>
      <c r="BE10" s="223">
        <f t="shared" si="7"/>
        <v>-148418.84161201626</v>
      </c>
      <c r="BF10" s="223">
        <f t="shared" si="7"/>
        <v>-148418.84325975843</v>
      </c>
      <c r="BG10" s="223">
        <f t="shared" si="7"/>
        <v>-148418.83924083732</v>
      </c>
      <c r="BH10" s="223">
        <f t="shared" si="7"/>
        <v>-148418.8490618974</v>
      </c>
      <c r="BI10" s="223">
        <f t="shared" si="7"/>
        <v>-148418.8251717384</v>
      </c>
      <c r="BJ10" s="223">
        <f t="shared" si="7"/>
        <v>-148418.88396704354</v>
      </c>
      <c r="BK10" s="223">
        <f t="shared" si="7"/>
        <v>-148418.74295368246</v>
      </c>
      <c r="BL10" s="223">
        <f t="shared" si="8"/>
        <v>-148419.11076897735</v>
      </c>
    </row>
    <row r="11" spans="1:82" ht="12.95" customHeight="1">
      <c r="A11" s="223" t="s">
        <v>26</v>
      </c>
      <c r="B11" s="223"/>
      <c r="C11" s="228">
        <f ca="1">INTERCEPT(INDIRECT($G$11):G980,INDIRECT($F$11):F980)</f>
        <v>2.1302395786755718E-2</v>
      </c>
      <c r="D11" s="229"/>
      <c r="E11" s="223"/>
      <c r="F11" s="227" t="str">
        <f>"F"&amp;E19</f>
        <v>F175</v>
      </c>
      <c r="G11" s="228" t="str">
        <f>"G"&amp;E19</f>
        <v>G175</v>
      </c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3"/>
      <c r="Y11" s="223"/>
      <c r="AA11" s="346" t="s">
        <v>236</v>
      </c>
      <c r="AB11" s="228">
        <f>1-AB7^2</f>
        <v>0.75990000000000002</v>
      </c>
      <c r="AC11" s="346" t="s">
        <v>237</v>
      </c>
      <c r="AD11" s="228">
        <f>SUM(AE21:AE620)</f>
        <v>0.22964332788615444</v>
      </c>
      <c r="AE11" s="334"/>
      <c r="AW11" s="325">
        <v>-26000</v>
      </c>
      <c r="AX11" s="223">
        <f t="shared" si="0"/>
        <v>-2.3157713367129303E-2</v>
      </c>
      <c r="AY11" s="223">
        <f t="shared" si="1"/>
        <v>-5.6654570223720144E-4</v>
      </c>
      <c r="AZ11" s="223">
        <f t="shared" si="2"/>
        <v>-2.2591167664892102E-2</v>
      </c>
      <c r="BA11" s="223">
        <f t="shared" si="3"/>
        <v>0.53095756369412028</v>
      </c>
      <c r="BB11" s="223">
        <f t="shared" si="4"/>
        <v>-0.98914036375785852</v>
      </c>
      <c r="BC11" s="223">
        <f t="shared" si="5"/>
        <v>2.8480659919019105</v>
      </c>
      <c r="BD11" s="223">
        <f t="shared" si="6"/>
        <v>6.7646995882726513</v>
      </c>
      <c r="BE11" s="223">
        <f t="shared" si="7"/>
        <v>-148418.75671998473</v>
      </c>
      <c r="BF11" s="223">
        <f t="shared" si="7"/>
        <v>-148418.7587362378</v>
      </c>
      <c r="BG11" s="223">
        <f t="shared" si="7"/>
        <v>-148418.75406100071</v>
      </c>
      <c r="BH11" s="223">
        <f t="shared" si="7"/>
        <v>-148418.76492002868</v>
      </c>
      <c r="BI11" s="223">
        <f t="shared" si="7"/>
        <v>-148418.73979431466</v>
      </c>
      <c r="BJ11" s="223">
        <f t="shared" si="7"/>
        <v>-148418.79847128058</v>
      </c>
      <c r="BK11" s="223">
        <f t="shared" si="7"/>
        <v>-148418.66408845704</v>
      </c>
      <c r="BL11" s="223">
        <f t="shared" si="8"/>
        <v>-148418.99034855794</v>
      </c>
    </row>
    <row r="12" spans="1:82" ht="12.95" customHeight="1">
      <c r="A12" s="223" t="s">
        <v>27</v>
      </c>
      <c r="B12" s="223"/>
      <c r="C12" s="228">
        <f ca="1">SLOPE(INDIRECT($G$11):G980,INDIRECT($F$11):F980)</f>
        <v>-2.888798510636943E-6</v>
      </c>
      <c r="D12" s="229"/>
      <c r="E12" s="380" t="s">
        <v>1081</v>
      </c>
      <c r="F12" s="381" t="s">
        <v>1080</v>
      </c>
      <c r="G12" s="223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S12" s="223"/>
      <c r="T12" s="223"/>
      <c r="U12" s="223"/>
      <c r="V12" s="223"/>
      <c r="W12" s="223"/>
      <c r="X12" s="223"/>
      <c r="Y12" s="223"/>
      <c r="AA12" s="347" t="s">
        <v>211</v>
      </c>
      <c r="AB12" s="228">
        <f>AB7*SIN(AB9)</f>
        <v>0.48478554084545705</v>
      </c>
      <c r="AE12" s="334"/>
      <c r="AW12" s="325">
        <v>-25000</v>
      </c>
      <c r="AX12" s="223">
        <f t="shared" si="0"/>
        <v>-2.3129181453281741E-2</v>
      </c>
      <c r="AY12" s="223">
        <f t="shared" si="1"/>
        <v>1.0995083408416994E-4</v>
      </c>
      <c r="AZ12" s="223">
        <f t="shared" si="2"/>
        <v>-2.3239132287365911E-2</v>
      </c>
      <c r="BA12" s="223">
        <f t="shared" si="3"/>
        <v>0.52438116549146196</v>
      </c>
      <c r="BB12" s="223">
        <f t="shared" si="4"/>
        <v>-0.9953131088002265</v>
      </c>
      <c r="BC12" s="223">
        <f t="shared" si="5"/>
        <v>2.8987181371068238</v>
      </c>
      <c r="BD12" s="223">
        <f t="shared" si="6"/>
        <v>8.1941860811215896</v>
      </c>
      <c r="BE12" s="223">
        <f t="shared" si="7"/>
        <v>-148418.67302432135</v>
      </c>
      <c r="BF12" s="223">
        <f t="shared" si="7"/>
        <v>-148418.6752638162</v>
      </c>
      <c r="BG12" s="223">
        <f t="shared" si="7"/>
        <v>-148418.67027814098</v>
      </c>
      <c r="BH12" s="223">
        <f t="shared" si="7"/>
        <v>-148418.68139244241</v>
      </c>
      <c r="BI12" s="223">
        <f t="shared" si="7"/>
        <v>-148418.65668862188</v>
      </c>
      <c r="BJ12" s="223">
        <f t="shared" si="7"/>
        <v>-148418.71197471782</v>
      </c>
      <c r="BK12" s="223">
        <f t="shared" si="7"/>
        <v>-148418.58994864012</v>
      </c>
      <c r="BL12" s="223">
        <f t="shared" si="8"/>
        <v>-148418.86992813851</v>
      </c>
    </row>
    <row r="13" spans="1:82" ht="12.95" customHeight="1">
      <c r="A13" s="223" t="s">
        <v>28</v>
      </c>
      <c r="B13" s="223"/>
      <c r="C13" s="229" t="s">
        <v>29</v>
      </c>
      <c r="D13" s="225"/>
      <c r="E13" s="376" t="s">
        <v>32</v>
      </c>
      <c r="F13" s="382">
        <v>1</v>
      </c>
      <c r="G13" s="223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23"/>
      <c r="AA13" s="348" t="s">
        <v>238</v>
      </c>
      <c r="AB13" s="349">
        <f>AB6*86400*300000</f>
        <v>629055927.54538155</v>
      </c>
      <c r="AC13" s="223" t="s">
        <v>239</v>
      </c>
      <c r="AE13" s="334"/>
      <c r="AW13" s="325">
        <v>-24000</v>
      </c>
      <c r="AX13" s="223">
        <f t="shared" si="0"/>
        <v>-2.294710960533633E-2</v>
      </c>
      <c r="AY13" s="223">
        <f t="shared" si="1"/>
        <v>7.7244737040554293E-4</v>
      </c>
      <c r="AZ13" s="223">
        <f t="shared" si="2"/>
        <v>-2.3719556975741872E-2</v>
      </c>
      <c r="BA13" s="223">
        <f t="shared" si="3"/>
        <v>0.51913445714570139</v>
      </c>
      <c r="BB13" s="223">
        <f t="shared" si="4"/>
        <v>-0.99887814652856333</v>
      </c>
      <c r="BC13" s="223">
        <f t="shared" si="5"/>
        <v>2.9482020743288144</v>
      </c>
      <c r="BD13" s="223">
        <f t="shared" si="6"/>
        <v>10.309513521139458</v>
      </c>
      <c r="BE13" s="223">
        <f t="shared" si="7"/>
        <v>-148418.59033328597</v>
      </c>
      <c r="BF13" s="223">
        <f t="shared" si="7"/>
        <v>-148418.5925822047</v>
      </c>
      <c r="BG13" s="223">
        <f t="shared" si="7"/>
        <v>-148418.58773341074</v>
      </c>
      <c r="BH13" s="223">
        <f t="shared" si="7"/>
        <v>-148418.59819777141</v>
      </c>
      <c r="BI13" s="223">
        <f t="shared" si="7"/>
        <v>-148418.57566025143</v>
      </c>
      <c r="BJ13" s="223">
        <f t="shared" si="7"/>
        <v>-148418.62442379096</v>
      </c>
      <c r="BK13" s="223">
        <f t="shared" si="7"/>
        <v>-148418.51986392378</v>
      </c>
      <c r="BL13" s="223">
        <f t="shared" si="8"/>
        <v>-148418.7495077191</v>
      </c>
    </row>
    <row r="14" spans="1:82" ht="12.95" customHeight="1">
      <c r="A14" s="223"/>
      <c r="B14" s="223"/>
      <c r="C14" s="223"/>
      <c r="D14" s="225"/>
      <c r="E14" s="377" t="s">
        <v>34</v>
      </c>
      <c r="F14" s="383">
        <f ca="1">NOW()+15018.5+$C$9/24</f>
        <v>60581.824328703704</v>
      </c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23"/>
      <c r="AA14" s="348"/>
      <c r="AB14" s="228"/>
      <c r="AE14" s="334"/>
      <c r="AW14" s="325">
        <v>-23000</v>
      </c>
      <c r="AX14" s="223">
        <f t="shared" si="0"/>
        <v>-2.2614592936436188E-2</v>
      </c>
      <c r="AY14" s="223">
        <f t="shared" si="1"/>
        <v>1.4209439067269149E-3</v>
      </c>
      <c r="AZ14" s="223">
        <f t="shared" si="2"/>
        <v>-2.4035536843163105E-2</v>
      </c>
      <c r="BA14" s="223">
        <f t="shared" si="3"/>
        <v>0.51513009250345809</v>
      </c>
      <c r="BB14" s="223">
        <f t="shared" si="4"/>
        <v>-0.99999929415519739</v>
      </c>
      <c r="BC14" s="223">
        <f t="shared" si="5"/>
        <v>2.9967624330820062</v>
      </c>
      <c r="BD14" s="223">
        <f t="shared" si="6"/>
        <v>13.785125816627776</v>
      </c>
      <c r="BE14" s="223">
        <f t="shared" si="7"/>
        <v>-148418.50846035217</v>
      </c>
      <c r="BF14" s="223">
        <f t="shared" si="7"/>
        <v>-148418.5104678786</v>
      </c>
      <c r="BG14" s="223">
        <f t="shared" si="7"/>
        <v>-148418.50624305071</v>
      </c>
      <c r="BH14" s="223">
        <f t="shared" si="7"/>
        <v>-148418.51513945518</v>
      </c>
      <c r="BI14" s="223">
        <f t="shared" si="7"/>
        <v>-148418.49642881361</v>
      </c>
      <c r="BJ14" s="223">
        <f t="shared" si="7"/>
        <v>-148418.53588647887</v>
      </c>
      <c r="BK14" s="223">
        <f t="shared" si="7"/>
        <v>-148418.45310526766</v>
      </c>
      <c r="BL14" s="223">
        <f t="shared" si="8"/>
        <v>-148418.62908729966</v>
      </c>
    </row>
    <row r="15" spans="1:82" ht="12.95" customHeight="1">
      <c r="A15" s="232" t="s">
        <v>31</v>
      </c>
      <c r="B15" s="223"/>
      <c r="C15" s="233">
        <f ca="1">(C7+C11)+(C8+C12)*INT(MAX(F21:F3521))</f>
        <v>60317.223567638961</v>
      </c>
      <c r="D15" s="225"/>
      <c r="E15" s="376" t="s">
        <v>36</v>
      </c>
      <c r="F15" s="383">
        <f ca="1">ROUND(2*($F$14-$C$7)/$C$8,0)/2+$F$13</f>
        <v>21085</v>
      </c>
      <c r="G15" s="223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223"/>
      <c r="V15" s="223"/>
      <c r="W15" s="223"/>
      <c r="X15" s="223"/>
      <c r="Y15" s="223"/>
      <c r="AA15" s="347" t="s">
        <v>216</v>
      </c>
      <c r="AB15" s="228">
        <f>(AB10-AB2)/AD2</f>
        <v>1232547271.7309582</v>
      </c>
      <c r="AC15" s="223" t="s">
        <v>217</v>
      </c>
      <c r="AE15" s="334"/>
      <c r="AW15" s="325">
        <v>-22000</v>
      </c>
      <c r="AX15" s="223">
        <f t="shared" si="0"/>
        <v>-2.2134479244897531E-2</v>
      </c>
      <c r="AY15" s="223">
        <f t="shared" si="1"/>
        <v>2.0554404430482877E-3</v>
      </c>
      <c r="AZ15" s="223">
        <f t="shared" si="2"/>
        <v>-2.4189919687945819E-2</v>
      </c>
      <c r="BA15" s="223">
        <f t="shared" si="3"/>
        <v>0.51230152462446532</v>
      </c>
      <c r="BB15" s="223">
        <f t="shared" si="4"/>
        <v>-0.99879690487182782</v>
      </c>
      <c r="BC15" s="223">
        <f t="shared" si="5"/>
        <v>3.0446321400498033</v>
      </c>
      <c r="BD15" s="223">
        <f t="shared" si="6"/>
        <v>20.610790839186972</v>
      </c>
      <c r="BE15" s="223">
        <f t="shared" si="7"/>
        <v>-148418.42721553042</v>
      </c>
      <c r="BF15" s="223">
        <f t="shared" si="7"/>
        <v>-148418.42873598321</v>
      </c>
      <c r="BG15" s="223">
        <f t="shared" si="7"/>
        <v>-148418.42559006819</v>
      </c>
      <c r="BH15" s="223">
        <f t="shared" si="7"/>
        <v>-148418.43210101663</v>
      </c>
      <c r="BI15" s="223">
        <f t="shared" si="7"/>
        <v>-148418.4186333635</v>
      </c>
      <c r="BJ15" s="223">
        <f t="shared" si="7"/>
        <v>-148418.44652533109</v>
      </c>
      <c r="BK15" s="223">
        <f t="shared" si="7"/>
        <v>-148418.38889545834</v>
      </c>
      <c r="BL15" s="223">
        <f t="shared" si="8"/>
        <v>-148418.50866688025</v>
      </c>
    </row>
    <row r="16" spans="1:82" ht="12.95" customHeight="1">
      <c r="A16" s="232" t="s">
        <v>33</v>
      </c>
      <c r="B16" s="223"/>
      <c r="C16" s="233">
        <f ca="1">+C8+C12</f>
        <v>0.38330721120148936</v>
      </c>
      <c r="D16" s="225"/>
      <c r="E16" s="376" t="s">
        <v>38</v>
      </c>
      <c r="F16" s="383">
        <f ca="1">ROUND(2*($F$14-$C$15)/$C$16,0)/2+$F$13</f>
        <v>691.5</v>
      </c>
      <c r="G16" s="223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223"/>
      <c r="AA16" s="346" t="s">
        <v>240</v>
      </c>
      <c r="AB16" s="223">
        <f>AB8/365.24</f>
        <v>54.758514949074581</v>
      </c>
      <c r="AC16" s="223" t="s">
        <v>204</v>
      </c>
      <c r="AD16" s="228"/>
      <c r="AE16" s="334"/>
      <c r="AW16" s="325">
        <v>-21000</v>
      </c>
      <c r="AX16" s="223">
        <f t="shared" si="0"/>
        <v>-2.150923038568988E-2</v>
      </c>
      <c r="AY16" s="223">
        <f t="shared" si="1"/>
        <v>2.6759369793696603E-3</v>
      </c>
      <c r="AZ16" s="223">
        <f t="shared" si="2"/>
        <v>-2.4185167365059542E-2</v>
      </c>
      <c r="BA16" s="223">
        <f t="shared" si="3"/>
        <v>0.51060149476697081</v>
      </c>
      <c r="BB16" s="223">
        <f t="shared" si="4"/>
        <v>-0.99535090450064367</v>
      </c>
      <c r="BC16" s="223">
        <f t="shared" si="5"/>
        <v>3.0920388128597902</v>
      </c>
      <c r="BD16" s="223">
        <f t="shared" si="6"/>
        <v>40.351881709614339</v>
      </c>
      <c r="BE16" s="223">
        <f t="shared" si="7"/>
        <v>-148418.34640064641</v>
      </c>
      <c r="BF16" s="223">
        <f t="shared" si="7"/>
        <v>-148418.34723731063</v>
      </c>
      <c r="BG16" s="223">
        <f t="shared" si="7"/>
        <v>-148418.34552369692</v>
      </c>
      <c r="BH16" s="223">
        <f t="shared" si="7"/>
        <v>-148418.34903370481</v>
      </c>
      <c r="BI16" s="223">
        <f t="shared" si="7"/>
        <v>-148418.34184523902</v>
      </c>
      <c r="BJ16" s="223">
        <f t="shared" si="7"/>
        <v>-148418.35657201789</v>
      </c>
      <c r="BK16" s="223">
        <f t="shared" si="7"/>
        <v>-148418.32642036583</v>
      </c>
      <c r="BL16" s="223">
        <f t="shared" si="8"/>
        <v>-148418.38824646082</v>
      </c>
    </row>
    <row r="17" spans="1:64" ht="12.95" customHeight="1">
      <c r="A17" s="225" t="s">
        <v>35</v>
      </c>
      <c r="B17" s="223"/>
      <c r="C17" s="223">
        <f>COUNT(C21:C2179)</f>
        <v>313</v>
      </c>
      <c r="D17" s="225"/>
      <c r="E17" s="378" t="s">
        <v>1078</v>
      </c>
      <c r="F17" s="384">
        <f ca="1">+$C$15+$C$16*$F$16-15018.5-$C$9/24</f>
        <v>45564.176337518125</v>
      </c>
      <c r="G17" s="223"/>
      <c r="H17" s="223"/>
      <c r="I17" s="223"/>
      <c r="J17" s="223"/>
      <c r="K17" s="223"/>
      <c r="L17" s="223"/>
      <c r="M17" s="223"/>
      <c r="N17" s="223"/>
      <c r="O17" s="223"/>
      <c r="P17" s="223"/>
      <c r="Q17" s="223"/>
      <c r="R17" s="223"/>
      <c r="S17" s="223"/>
      <c r="T17" s="223"/>
      <c r="U17" s="223"/>
      <c r="V17" s="223"/>
      <c r="W17" s="223"/>
      <c r="X17" s="223"/>
      <c r="Y17" s="223"/>
      <c r="AA17" s="346" t="s">
        <v>241</v>
      </c>
      <c r="AB17" s="228">
        <f>2*AB5*365.24/AD2</f>
        <v>-1.3340008520516417E-8</v>
      </c>
      <c r="AC17" s="223" t="s">
        <v>215</v>
      </c>
      <c r="AE17" s="334"/>
      <c r="AW17" s="325">
        <v>-20000</v>
      </c>
      <c r="AX17" s="223">
        <f t="shared" si="0"/>
        <v>-2.0740778617109025E-2</v>
      </c>
      <c r="AY17" s="223">
        <f t="shared" si="1"/>
        <v>3.2824335156910319E-3</v>
      </c>
      <c r="AZ17" s="223">
        <f t="shared" si="2"/>
        <v>-2.4023212132800058E-2</v>
      </c>
      <c r="BA17" s="223">
        <f t="shared" si="3"/>
        <v>0.5100013927672622</v>
      </c>
      <c r="BB17" s="223">
        <f t="shared" si="4"/>
        <v>-0.98970234624603359</v>
      </c>
      <c r="BC17" s="223">
        <f t="shared" si="5"/>
        <v>3.1392083786415719</v>
      </c>
      <c r="BD17" s="223">
        <f t="shared" si="6"/>
        <v>838.82903439086544</v>
      </c>
      <c r="BE17" s="223">
        <f t="shared" si="7"/>
        <v>-148418.26580888391</v>
      </c>
      <c r="BF17" s="223">
        <f t="shared" si="7"/>
        <v>-148418.26585020221</v>
      </c>
      <c r="BG17" s="223">
        <f t="shared" si="7"/>
        <v>-148418.26576587843</v>
      </c>
      <c r="BH17" s="223">
        <f t="shared" si="7"/>
        <v>-148418.26593796926</v>
      </c>
      <c r="BI17" s="223">
        <f t="shared" si="7"/>
        <v>-148418.26558676059</v>
      </c>
      <c r="BJ17" s="223">
        <f t="shared" si="7"/>
        <v>-148418.26630351934</v>
      </c>
      <c r="BK17" s="223">
        <f t="shared" si="7"/>
        <v>-148418.26484073547</v>
      </c>
      <c r="BL17" s="223">
        <f t="shared" si="8"/>
        <v>-148418.26782604141</v>
      </c>
    </row>
    <row r="18" spans="1:64" ht="12.95" customHeight="1">
      <c r="A18" s="232" t="s">
        <v>37</v>
      </c>
      <c r="B18" s="223"/>
      <c r="C18" s="234">
        <f ca="1">+C15</f>
        <v>60317.223567638961</v>
      </c>
      <c r="D18" s="375">
        <f ca="1">+C16</f>
        <v>0.38330721120148936</v>
      </c>
      <c r="E18" s="379" t="s">
        <v>1079</v>
      </c>
      <c r="F18" s="385">
        <f ca="1">+($C$15+$C$16*$F$16)-($C$16/2)-15018.5-$C$9/24</f>
        <v>45563.984683912524</v>
      </c>
      <c r="G18" s="223"/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23"/>
      <c r="AA18" s="350" t="s">
        <v>221</v>
      </c>
      <c r="AB18" s="351">
        <f>2*PI()/AB8*AD2</f>
        <v>1.2042041942067689E-4</v>
      </c>
      <c r="AC18" s="352" t="s">
        <v>222</v>
      </c>
      <c r="AD18" s="352"/>
      <c r="AE18" s="353"/>
      <c r="AW18" s="325">
        <v>-19000</v>
      </c>
      <c r="AX18" s="223">
        <f t="shared" si="0"/>
        <v>-1.9830432703997539E-2</v>
      </c>
      <c r="AY18" s="223">
        <f t="shared" si="1"/>
        <v>3.8749300520124043E-3</v>
      </c>
      <c r="AZ18" s="223">
        <f t="shared" si="2"/>
        <v>-2.3705362756009943E-2</v>
      </c>
      <c r="BA18" s="223">
        <f t="shared" si="3"/>
        <v>0.5104910693640976</v>
      </c>
      <c r="BB18" s="223">
        <f t="shared" si="4"/>
        <v>-0.98185430572601817</v>
      </c>
      <c r="BC18" s="223">
        <f t="shared" si="5"/>
        <v>-3.0968187814012302</v>
      </c>
      <c r="BD18" s="223">
        <f t="shared" si="6"/>
        <v>-44.661445939039226</v>
      </c>
      <c r="BE18" s="223">
        <f t="shared" ref="BE18:BK33" si="10">$BL18+$AB$7*SIN(BF18)</f>
        <v>-148418.18522791911</v>
      </c>
      <c r="BF18" s="223">
        <f t="shared" si="10"/>
        <v>-148418.18446832633</v>
      </c>
      <c r="BG18" s="223">
        <f t="shared" si="10"/>
        <v>-148418.18602306148</v>
      </c>
      <c r="BH18" s="223">
        <f t="shared" si="10"/>
        <v>-148418.18284062762</v>
      </c>
      <c r="BI18" s="223">
        <f t="shared" si="10"/>
        <v>-148418.18935402427</v>
      </c>
      <c r="BJ18" s="223">
        <f t="shared" si="10"/>
        <v>-148418.17601964209</v>
      </c>
      <c r="BK18" s="223">
        <f t="shared" si="10"/>
        <v>-148418.20330434295</v>
      </c>
      <c r="BL18" s="223">
        <f t="shared" si="8"/>
        <v>-148418.147405622</v>
      </c>
    </row>
    <row r="19" spans="1:64" ht="12.95" customHeight="1">
      <c r="A19" s="225" t="s">
        <v>23</v>
      </c>
      <c r="B19" s="223"/>
      <c r="C19" s="223"/>
      <c r="D19" s="223"/>
      <c r="E19" s="226">
        <v>175</v>
      </c>
      <c r="F19" s="223"/>
      <c r="G19" s="223"/>
      <c r="H19" s="223"/>
      <c r="I19" s="223"/>
      <c r="J19" s="223"/>
      <c r="K19" s="223"/>
      <c r="L19" s="223"/>
      <c r="M19" s="223"/>
      <c r="N19" s="223"/>
      <c r="O19" s="223"/>
      <c r="P19" s="223"/>
      <c r="Q19" s="223"/>
      <c r="R19" s="223"/>
      <c r="S19" s="223">
        <v>0.2</v>
      </c>
      <c r="T19" s="223"/>
      <c r="U19" s="223"/>
      <c r="V19" s="223"/>
      <c r="W19" s="223"/>
      <c r="X19" s="223"/>
      <c r="Y19" s="223"/>
      <c r="AA19" s="354"/>
      <c r="AC19" s="354"/>
      <c r="AW19" s="325">
        <v>-18000</v>
      </c>
      <c r="AX19" s="223">
        <f t="shared" si="0"/>
        <v>-1.8778872126872855E-2</v>
      </c>
      <c r="AY19" s="223">
        <f t="shared" si="1"/>
        <v>4.4534265883337774E-3</v>
      </c>
      <c r="AZ19" s="223">
        <f t="shared" si="2"/>
        <v>-2.3232298715206632E-2</v>
      </c>
      <c r="BA19" s="223">
        <f t="shared" si="3"/>
        <v>0.51207880839341613</v>
      </c>
      <c r="BB19" s="223">
        <f t="shared" si="4"/>
        <v>-0.97177260502782437</v>
      </c>
      <c r="BC19" s="223">
        <f t="shared" si="5"/>
        <v>-3.0494463648912769</v>
      </c>
      <c r="BD19" s="223">
        <f t="shared" si="6"/>
        <v>-21.689258151367802</v>
      </c>
      <c r="BE19" s="223">
        <f t="shared" si="10"/>
        <v>-148418.10444514352</v>
      </c>
      <c r="BF19" s="223">
        <f t="shared" si="10"/>
        <v>-148418.10298611113</v>
      </c>
      <c r="BG19" s="223">
        <f t="shared" si="10"/>
        <v>-148418.10600092236</v>
      </c>
      <c r="BH19" s="223">
        <f t="shared" si="10"/>
        <v>-148418.09976978731</v>
      </c>
      <c r="BI19" s="223">
        <f t="shared" si="10"/>
        <v>-148418.11264184391</v>
      </c>
      <c r="BJ19" s="223">
        <f t="shared" si="10"/>
        <v>-148418.08602128518</v>
      </c>
      <c r="BK19" s="223">
        <f t="shared" si="10"/>
        <v>-148418.14095833781</v>
      </c>
      <c r="BL19" s="223">
        <f t="shared" si="8"/>
        <v>-148418.02698520257</v>
      </c>
    </row>
    <row r="20" spans="1:64" ht="12.95" customHeight="1">
      <c r="A20" s="236" t="s">
        <v>40</v>
      </c>
      <c r="B20" s="236" t="s">
        <v>41</v>
      </c>
      <c r="C20" s="237" t="s">
        <v>42</v>
      </c>
      <c r="D20" s="236" t="s">
        <v>43</v>
      </c>
      <c r="E20" s="236" t="s">
        <v>44</v>
      </c>
      <c r="F20" s="236" t="s">
        <v>45</v>
      </c>
      <c r="G20" s="236" t="s">
        <v>46</v>
      </c>
      <c r="H20" s="238" t="s">
        <v>47</v>
      </c>
      <c r="I20" s="238" t="s">
        <v>48</v>
      </c>
      <c r="J20" s="238" t="s">
        <v>49</v>
      </c>
      <c r="K20" s="238" t="s">
        <v>50</v>
      </c>
      <c r="L20" s="238" t="s">
        <v>51</v>
      </c>
      <c r="M20" s="238" t="s">
        <v>52</v>
      </c>
      <c r="N20" s="238" t="s">
        <v>53</v>
      </c>
      <c r="O20" s="238" t="s">
        <v>54</v>
      </c>
      <c r="P20" s="236" t="s">
        <v>55</v>
      </c>
      <c r="Q20" s="236" t="s">
        <v>6</v>
      </c>
      <c r="R20" s="239" t="s">
        <v>57</v>
      </c>
      <c r="S20" s="355" t="s">
        <v>56</v>
      </c>
      <c r="T20" s="356"/>
      <c r="U20" s="213" t="s">
        <v>242</v>
      </c>
      <c r="Z20" s="230" t="s">
        <v>45</v>
      </c>
      <c r="AA20" s="357" t="s">
        <v>224</v>
      </c>
      <c r="AB20" s="357" t="s">
        <v>243</v>
      </c>
      <c r="AC20" s="357" t="s">
        <v>227</v>
      </c>
      <c r="AD20" s="357" t="s">
        <v>244</v>
      </c>
      <c r="AE20" s="357" t="s">
        <v>228</v>
      </c>
      <c r="AF20" s="230" t="s">
        <v>6</v>
      </c>
      <c r="AG20" s="358" t="s">
        <v>223</v>
      </c>
      <c r="AH20" s="357" t="s">
        <v>182</v>
      </c>
      <c r="AI20" s="357" t="s">
        <v>183</v>
      </c>
      <c r="AJ20" s="357" t="s">
        <v>184</v>
      </c>
      <c r="AK20" s="357" t="s">
        <v>230</v>
      </c>
      <c r="AL20" s="357" t="s">
        <v>185</v>
      </c>
      <c r="AM20" s="357" t="s">
        <v>186</v>
      </c>
      <c r="AN20" s="230" t="s">
        <v>187</v>
      </c>
      <c r="AO20" s="230" t="s">
        <v>188</v>
      </c>
      <c r="AP20" s="230" t="s">
        <v>189</v>
      </c>
      <c r="AQ20" s="230" t="s">
        <v>190</v>
      </c>
      <c r="AR20" s="230" t="s">
        <v>191</v>
      </c>
      <c r="AS20" s="230" t="s">
        <v>192</v>
      </c>
      <c r="AT20" s="230" t="s">
        <v>193</v>
      </c>
      <c r="AU20" s="230" t="s">
        <v>194</v>
      </c>
      <c r="AV20" s="359"/>
      <c r="AW20" s="325">
        <v>-17000</v>
      </c>
      <c r="AX20" s="223">
        <f t="shared" si="0"/>
        <v>-1.7586238766758227E-2</v>
      </c>
      <c r="AY20" s="223">
        <f t="shared" si="1"/>
        <v>5.0179231246551487E-3</v>
      </c>
      <c r="AZ20" s="223">
        <f t="shared" si="2"/>
        <v>-2.2604161891413375E-2</v>
      </c>
      <c r="BA20" s="223">
        <f t="shared" si="3"/>
        <v>0.51479134792280568</v>
      </c>
      <c r="BB20" s="223">
        <f t="shared" si="4"/>
        <v>-0.95938644566843023</v>
      </c>
      <c r="BC20" s="223">
        <f t="shared" si="5"/>
        <v>-3.0016338133360358</v>
      </c>
      <c r="BD20" s="223">
        <f t="shared" si="6"/>
        <v>-14.26658140253795</v>
      </c>
      <c r="BE20" s="223">
        <f t="shared" si="10"/>
        <v>-148418.0232529921</v>
      </c>
      <c r="BF20" s="223">
        <f t="shared" si="10"/>
        <v>-148418.02128406</v>
      </c>
      <c r="BG20" s="223">
        <f t="shared" si="10"/>
        <v>-148418.02541922868</v>
      </c>
      <c r="BH20" s="223">
        <f t="shared" si="10"/>
        <v>-148418.0167296585</v>
      </c>
      <c r="BI20" s="223">
        <f t="shared" si="10"/>
        <v>-148418.03496879825</v>
      </c>
      <c r="BJ20" s="223">
        <f t="shared" si="10"/>
        <v>-148417.99658874303</v>
      </c>
      <c r="BK20" s="223">
        <f t="shared" si="10"/>
        <v>-148418.07696159568</v>
      </c>
      <c r="BL20" s="223">
        <f t="shared" si="8"/>
        <v>-148417.90656478316</v>
      </c>
    </row>
    <row r="21" spans="1:64" ht="12.95" customHeight="1">
      <c r="A21" s="243" t="s">
        <v>58</v>
      </c>
      <c r="B21" s="244"/>
      <c r="C21" s="245">
        <v>35874.370000000003</v>
      </c>
      <c r="D21" s="245"/>
      <c r="E21" s="243">
        <f>(C21-C$7)/C$8</f>
        <v>-43373.928837252141</v>
      </c>
      <c r="F21" s="246">
        <f>+ROUND(2*E21,0)/2</f>
        <v>-43374</v>
      </c>
      <c r="G21" s="243">
        <f>C21-(C$7+C$8*F21)</f>
        <v>2.727739999681944E-2</v>
      </c>
      <c r="H21" s="243"/>
      <c r="I21" s="243"/>
      <c r="J21" s="243">
        <f>G21</f>
        <v>2.727739999681944E-2</v>
      </c>
      <c r="K21" s="243"/>
      <c r="L21" s="243"/>
      <c r="M21" s="243"/>
      <c r="N21" s="243"/>
      <c r="O21" s="243"/>
      <c r="P21" s="243"/>
      <c r="Q21" s="247">
        <f>C21-15018.5</f>
        <v>20855.870000000003</v>
      </c>
      <c r="R21" s="248"/>
      <c r="S21" s="360">
        <f>S$19</f>
        <v>0.2</v>
      </c>
      <c r="T21" s="248"/>
      <c r="Z21" s="223">
        <f>F21</f>
        <v>-43374</v>
      </c>
      <c r="AA21" s="223">
        <f>AB$3+AB$4*Z21+AB$5*Z21^2+AH21</f>
        <v>3.6018504933072945E-3</v>
      </c>
      <c r="AB21" s="223">
        <f>+G21-AA21</f>
        <v>2.3675549503512146E-2</v>
      </c>
      <c r="AC21" s="223">
        <f>+G21-P21</f>
        <v>2.727739999681944E-2</v>
      </c>
      <c r="AE21" s="223">
        <f>+(G21-AA21)^2*S21</f>
        <v>1.1210632885865086E-4</v>
      </c>
      <c r="AF21" s="361">
        <f>+C21-15018.5</f>
        <v>20855.870000000003</v>
      </c>
      <c r="AG21" s="229"/>
      <c r="AH21" s="325">
        <f>$AB$6*($AB$11/AI21*AJ21+$AB$12)</f>
        <v>1.8156456149592017E-2</v>
      </c>
      <c r="AI21" s="223">
        <f>1+$AB$7*COS(AL21)</f>
        <v>1.2787450679151808</v>
      </c>
      <c r="AJ21" s="223">
        <f>SIN(AL21+$AB$9)</f>
        <v>0.44315026210366537</v>
      </c>
      <c r="AK21" s="223">
        <f>$AB$7*SIN(AL21)</f>
        <v>0.40299030647518214</v>
      </c>
      <c r="AL21" s="223">
        <f>2*ATAN(AM21)</f>
        <v>0.96566816426009405</v>
      </c>
      <c r="AM21" s="223">
        <f>SQRT((1+$AB$7)/(1-$AB$7))*TAN(AN21/2)</f>
        <v>0.52421839605174025</v>
      </c>
      <c r="AN21" s="223">
        <f>$AU21+$AB$7*SIN(AO21)</f>
        <v>-148420.80815415914</v>
      </c>
      <c r="AO21" s="223">
        <f>$AU21+$AB$7*SIN(AP21)</f>
        <v>-148420.80899270118</v>
      </c>
      <c r="AP21" s="223">
        <f>$AU21+$AB$7*SIN(AQ21)</f>
        <v>-148420.81105676095</v>
      </c>
      <c r="AQ21" s="223">
        <f>$AU21+$AB$7*SIN(AR21)</f>
        <v>-148420.81612526331</v>
      </c>
      <c r="AR21" s="223">
        <f>$AU21+$AB$7*SIN(AS21)</f>
        <v>-148420.82849978824</v>
      </c>
      <c r="AS21" s="223">
        <f>$AU21+$AB$7*SIN(AT21)</f>
        <v>-148420.85830645356</v>
      </c>
      <c r="AT21" s="223">
        <f>$AU21+$AB$7*SIN(AU21)</f>
        <v>-148420.92802638822</v>
      </c>
      <c r="AU21" s="223">
        <f>$AB$9+$AB$18*(F21-AB$15)</f>
        <v>-148421.08253292495</v>
      </c>
      <c r="AW21" s="325">
        <v>-16000</v>
      </c>
      <c r="AX21" s="223">
        <f t="shared" si="0"/>
        <v>-1.6252303464899896E-2</v>
      </c>
      <c r="AY21" s="223">
        <f t="shared" si="1"/>
        <v>5.5684196609765216E-3</v>
      </c>
      <c r="AZ21" s="223">
        <f t="shared" si="2"/>
        <v>-2.1820723125876417E-2</v>
      </c>
      <c r="BA21" s="223">
        <f t="shared" si="3"/>
        <v>0.51867404116805471</v>
      </c>
      <c r="BB21" s="223">
        <f t="shared" si="4"/>
        <v>-0.94458862074034489</v>
      </c>
      <c r="BC21" s="223">
        <f t="shared" si="5"/>
        <v>-2.9531538023657742</v>
      </c>
      <c r="BD21" s="223">
        <f t="shared" si="6"/>
        <v>-10.582097489269163</v>
      </c>
      <c r="BE21" s="223">
        <f t="shared" si="10"/>
        <v>-148417.94145236837</v>
      </c>
      <c r="BF21" s="223">
        <f t="shared" si="10"/>
        <v>-148417.93921620064</v>
      </c>
      <c r="BG21" s="223">
        <f t="shared" si="10"/>
        <v>-148417.94402405285</v>
      </c>
      <c r="BH21" s="223">
        <f t="shared" si="10"/>
        <v>-148417.93367739869</v>
      </c>
      <c r="BI21" s="223">
        <f t="shared" si="10"/>
        <v>-148417.95590033181</v>
      </c>
      <c r="BJ21" s="223">
        <f t="shared" si="10"/>
        <v>-148417.9079593278</v>
      </c>
      <c r="BK21" s="223">
        <f t="shared" si="10"/>
        <v>-148418.01049690065</v>
      </c>
      <c r="BL21" s="223">
        <f t="shared" si="8"/>
        <v>-148417.78614436372</v>
      </c>
    </row>
    <row r="22" spans="1:64" ht="12.95" customHeight="1">
      <c r="A22" s="213" t="s">
        <v>59</v>
      </c>
      <c r="B22" s="214"/>
      <c r="C22" s="212">
        <v>35874.375999999997</v>
      </c>
      <c r="D22" s="212"/>
      <c r="E22" s="243">
        <f>(C22-C$7)/C$8</f>
        <v>-43373.913184129524</v>
      </c>
      <c r="F22" s="246">
        <f>+ROUND(2*E22,0)/2</f>
        <v>-43374</v>
      </c>
      <c r="G22" s="213">
        <f>C22-(C$7+C$8*F22)</f>
        <v>3.3277399990765844E-2</v>
      </c>
      <c r="J22" s="213">
        <f>G22</f>
        <v>3.3277399990765844E-2</v>
      </c>
      <c r="K22" s="243"/>
      <c r="Q22" s="249">
        <f>C22-15018.5</f>
        <v>20855.875999999997</v>
      </c>
      <c r="R22" s="250"/>
      <c r="S22" s="360">
        <f>S$19</f>
        <v>0.2</v>
      </c>
      <c r="T22" s="250"/>
      <c r="Z22" s="223">
        <f>F22</f>
        <v>-43374</v>
      </c>
      <c r="AA22" s="223">
        <f>AB$3+AB$4*Z22+AB$5*Z22^2+AH22</f>
        <v>3.6018504933072945E-3</v>
      </c>
      <c r="AB22" s="223">
        <f>+G22-AA22</f>
        <v>2.9675549497458549E-2</v>
      </c>
      <c r="AC22" s="223">
        <f>+G22-P22</f>
        <v>3.3277399990765844E-2</v>
      </c>
      <c r="AE22" s="223">
        <f>+(G22-AA22)^2*S22</f>
        <v>1.7612764759522247E-4</v>
      </c>
      <c r="AF22" s="361">
        <f>+C22-15018.5</f>
        <v>20855.875999999997</v>
      </c>
      <c r="AG22" s="229"/>
      <c r="AH22" s="325">
        <f>$AB$6*($AB$11/AI22*AJ22+$AB$12)</f>
        <v>1.8156456149592017E-2</v>
      </c>
      <c r="AI22" s="223">
        <f>1+$AB$7*COS(AL22)</f>
        <v>1.2787450679151808</v>
      </c>
      <c r="AJ22" s="223">
        <f>SIN(AL22+$AB$9)</f>
        <v>0.44315026210366537</v>
      </c>
      <c r="AK22" s="223">
        <f>$AB$7*SIN(AL22)</f>
        <v>0.40299030647518214</v>
      </c>
      <c r="AL22" s="223">
        <f>2*ATAN(AM22)</f>
        <v>0.96566816426009405</v>
      </c>
      <c r="AM22" s="223">
        <f>SQRT((1+$AB$7)/(1-$AB$7))*TAN(AN22/2)</f>
        <v>0.52421839605174025</v>
      </c>
      <c r="AN22" s="223">
        <f>$AU22+$AB$7*SIN(AO22)</f>
        <v>-148420.80815415914</v>
      </c>
      <c r="AO22" s="223">
        <f>$AU22+$AB$7*SIN(AP22)</f>
        <v>-148420.80899270118</v>
      </c>
      <c r="AP22" s="223">
        <f>$AU22+$AB$7*SIN(AQ22)</f>
        <v>-148420.81105676095</v>
      </c>
      <c r="AQ22" s="223">
        <f>$AU22+$AB$7*SIN(AR22)</f>
        <v>-148420.81612526331</v>
      </c>
      <c r="AR22" s="223">
        <f>$AU22+$AB$7*SIN(AS22)</f>
        <v>-148420.82849978824</v>
      </c>
      <c r="AS22" s="223">
        <f>$AU22+$AB$7*SIN(AT22)</f>
        <v>-148420.85830645356</v>
      </c>
      <c r="AT22" s="223">
        <f>$AU22+$AB$7*SIN(AU22)</f>
        <v>-148420.92802638822</v>
      </c>
      <c r="AU22" s="223">
        <f>$AB$9+$AB$18*(F22-AB$15)</f>
        <v>-148421.08253292495</v>
      </c>
      <c r="AW22" s="325">
        <v>-15000</v>
      </c>
      <c r="AX22" s="223">
        <f t="shared" si="0"/>
        <v>-1.4776660203998588E-2</v>
      </c>
      <c r="AY22" s="223">
        <f t="shared" si="1"/>
        <v>6.1049161972978935E-3</v>
      </c>
      <c r="AZ22" s="223">
        <f t="shared" si="2"/>
        <v>-2.0881576401296481E-2</v>
      </c>
      <c r="BA22" s="223">
        <f t="shared" si="3"/>
        <v>0.52379143287667784</v>
      </c>
      <c r="BB22" s="223">
        <f t="shared" si="4"/>
        <v>-0.92723464263726718</v>
      </c>
      <c r="BC22" s="223">
        <f t="shared" si="5"/>
        <v>-2.9037741840184723</v>
      </c>
      <c r="BD22" s="223">
        <f t="shared" si="6"/>
        <v>-8.370101932801969</v>
      </c>
      <c r="BE22" s="223">
        <f t="shared" si="10"/>
        <v>-148417.85885259733</v>
      </c>
      <c r="BF22" s="223">
        <f t="shared" si="10"/>
        <v>-148417.85660151026</v>
      </c>
      <c r="BG22" s="223">
        <f t="shared" si="10"/>
        <v>-148417.86159488256</v>
      </c>
      <c r="BH22" s="223">
        <f t="shared" si="10"/>
        <v>-148417.85050406202</v>
      </c>
      <c r="BI22" s="223">
        <f t="shared" si="10"/>
        <v>-148417.8750679529</v>
      </c>
      <c r="BJ22" s="223">
        <f t="shared" si="10"/>
        <v>-148417.8203037123</v>
      </c>
      <c r="BK22" s="223">
        <f t="shared" si="10"/>
        <v>-148417.94078278166</v>
      </c>
      <c r="BL22" s="223">
        <f t="shared" si="8"/>
        <v>-148417.66572394432</v>
      </c>
    </row>
    <row r="23" spans="1:64" ht="12.95" customHeight="1">
      <c r="A23" s="213" t="s">
        <v>58</v>
      </c>
      <c r="B23" s="214"/>
      <c r="C23" s="251">
        <v>36460.504999999997</v>
      </c>
      <c r="D23" s="212"/>
      <c r="E23" s="243">
        <f>(C23-C$7)/C$8</f>
        <v>-41844.7883319537</v>
      </c>
      <c r="F23" s="246">
        <f>+ROUND(2*E23,0)/2</f>
        <v>-41845</v>
      </c>
      <c r="G23" s="213">
        <f>C23-(C$7+C$8*F23)</f>
        <v>8.1134499989275355E-2</v>
      </c>
      <c r="J23" s="213">
        <f>G23</f>
        <v>8.1134499989275355E-2</v>
      </c>
      <c r="K23" s="243"/>
      <c r="Q23" s="249">
        <f>C23-15018.5</f>
        <v>21442.004999999997</v>
      </c>
      <c r="R23" s="250"/>
      <c r="S23" s="360">
        <f>S$19</f>
        <v>0.2</v>
      </c>
      <c r="T23" s="250"/>
      <c r="U23" s="252" t="s">
        <v>60</v>
      </c>
      <c r="V23" s="252"/>
      <c r="Z23" s="223">
        <f>F23</f>
        <v>-41845</v>
      </c>
      <c r="AA23" s="223">
        <f>AB$3+AB$4*Z23+AB$5*Z23^2+AH23</f>
        <v>-3.0169918556773728E-4</v>
      </c>
      <c r="AB23" s="223">
        <f>+G23-AA23</f>
        <v>8.1436199174843099E-2</v>
      </c>
      <c r="AC23" s="223">
        <f>+G23-P23</f>
        <v>8.1134499989275355E-2</v>
      </c>
      <c r="AE23" s="223">
        <f>+(G23-AA23)^2*S23</f>
        <v>1.3263709072089433E-3</v>
      </c>
      <c r="AF23" s="361">
        <f>+C23-15018.5</f>
        <v>21442.004999999997</v>
      </c>
      <c r="AG23" s="229"/>
      <c r="AH23" s="325">
        <f>$AB$6*($AB$11/AI23*AJ23+$AB$12)</f>
        <v>1.2852297309681607E-2</v>
      </c>
      <c r="AI23" s="223">
        <f>1+$AB$7*COS(AL23)</f>
        <v>1.1026504467273799</v>
      </c>
      <c r="AJ23" s="223">
        <f>SIN(AL23+$AB$9)</f>
        <v>6.4989878301184981E-2</v>
      </c>
      <c r="AK23" s="223">
        <f>$AB$7*SIN(AL23)</f>
        <v>0.47912721252989726</v>
      </c>
      <c r="AL23" s="223">
        <f>2*ATAN(AM23)</f>
        <v>1.3597422458403161</v>
      </c>
      <c r="AM23" s="223">
        <f>SQRT((1+$AB$7)/(1-$AB$7))*TAN(AN23/2)</f>
        <v>0.80844824326994325</v>
      </c>
      <c r="AN23" s="223">
        <f>$AU23+$AB$7*SIN(AO23)</f>
        <v>-148420.51972589095</v>
      </c>
      <c r="AO23" s="223">
        <f>$AU23+$AB$7*SIN(AP23)</f>
        <v>-148420.52004566207</v>
      </c>
      <c r="AP23" s="223">
        <f>$AU23+$AB$7*SIN(AQ23)</f>
        <v>-148420.52107334303</v>
      </c>
      <c r="AQ23" s="223">
        <f>$AU23+$AB$7*SIN(AR23)</f>
        <v>-148420.52436745536</v>
      </c>
      <c r="AR23" s="223">
        <f>$AU23+$AB$7*SIN(AS23)</f>
        <v>-148420.53483934564</v>
      </c>
      <c r="AS23" s="223">
        <f>$AU23+$AB$7*SIN(AT23)</f>
        <v>-148420.56730558223</v>
      </c>
      <c r="AT23" s="223">
        <f>$AU23+$AB$7*SIN(AU23)</f>
        <v>-148420.66138044125</v>
      </c>
      <c r="AU23" s="223">
        <f>$AB$9+$AB$18*(F23-AB$15)</f>
        <v>-148420.89841010366</v>
      </c>
      <c r="AW23" s="325">
        <v>-14000</v>
      </c>
      <c r="AX23" s="223">
        <f t="shared" si="0"/>
        <v>-1.3158891641281669E-2</v>
      </c>
      <c r="AY23" s="223">
        <f t="shared" si="1"/>
        <v>6.6274127336192652E-3</v>
      </c>
      <c r="AZ23" s="223">
        <f t="shared" si="2"/>
        <v>-1.9786304374900934E-2</v>
      </c>
      <c r="BA23" s="223">
        <f t="shared" si="3"/>
        <v>0.53022866095283328</v>
      </c>
      <c r="BB23" s="223">
        <f t="shared" si="4"/>
        <v>-0.90713992531517407</v>
      </c>
      <c r="BC23" s="223">
        <f t="shared" si="5"/>
        <v>-2.8532518895741235</v>
      </c>
      <c r="BD23" s="223">
        <f t="shared" si="6"/>
        <v>-6.8881139130265483</v>
      </c>
      <c r="BE23" s="223">
        <f t="shared" si="10"/>
        <v>-148417.77526713759</v>
      </c>
      <c r="BF23" s="223">
        <f t="shared" si="10"/>
        <v>-148417.77322036598</v>
      </c>
      <c r="BG23" s="223">
        <f t="shared" si="10"/>
        <v>-148417.77794484317</v>
      </c>
      <c r="BH23" s="223">
        <f t="shared" si="10"/>
        <v>-148417.76702154262</v>
      </c>
      <c r="BI23" s="223">
        <f t="shared" si="10"/>
        <v>-148417.79218273892</v>
      </c>
      <c r="BJ23" s="223">
        <f t="shared" si="10"/>
        <v>-148417.73370064923</v>
      </c>
      <c r="BK23" s="223">
        <f t="shared" si="10"/>
        <v>-148417.8670848308</v>
      </c>
      <c r="BL23" s="223">
        <f t="shared" si="8"/>
        <v>-148417.54530352488</v>
      </c>
    </row>
    <row r="24" spans="1:64" ht="12.95" customHeight="1">
      <c r="A24" s="213" t="s">
        <v>58</v>
      </c>
      <c r="B24" s="214"/>
      <c r="C24" s="251">
        <v>36852.601000000002</v>
      </c>
      <c r="D24" s="212"/>
      <c r="E24" s="243">
        <f>(C24-C$7)/C$8</f>
        <v>-40821.867203603564</v>
      </c>
      <c r="F24" s="246">
        <f>+ROUND(2*E24,0)/2</f>
        <v>-40822</v>
      </c>
      <c r="G24" s="213">
        <f>C24-(C$7+C$8*F24)</f>
        <v>5.0902199996926356E-2</v>
      </c>
      <c r="J24" s="213">
        <f>G24</f>
        <v>5.0902199996926356E-2</v>
      </c>
      <c r="K24" s="243"/>
      <c r="Q24" s="249">
        <f>C24-15018.5</f>
        <v>21834.101000000002</v>
      </c>
      <c r="R24" s="250"/>
      <c r="S24" s="360">
        <f>S$19</f>
        <v>0.2</v>
      </c>
      <c r="T24" s="250"/>
      <c r="Z24" s="223">
        <f>F24</f>
        <v>-40822</v>
      </c>
      <c r="AA24" s="223">
        <f>AB$3+AB$4*Z24+AB$5*Z24^2+AH24</f>
        <v>-3.0503502276601722E-3</v>
      </c>
      <c r="AB24" s="223">
        <f>+G24-AA24</f>
        <v>5.3952550224586532E-2</v>
      </c>
      <c r="AC24" s="223">
        <f>+G24-P24</f>
        <v>5.0902199996926356E-2</v>
      </c>
      <c r="AE24" s="223">
        <f>+(G24-AA24)^2*S24</f>
        <v>5.8217553514730645E-4</v>
      </c>
      <c r="AF24" s="361">
        <f>+C24-15018.5</f>
        <v>21834.101000000002</v>
      </c>
      <c r="AG24" s="229"/>
      <c r="AH24" s="325">
        <f>$AB$6*($AB$11/AI24*AJ24+$AB$12)</f>
        <v>9.1848229239324085E-3</v>
      </c>
      <c r="AI24" s="223">
        <f>1+$AB$7*COS(AL24)</f>
        <v>1.0025815427402918</v>
      </c>
      <c r="AJ24" s="223">
        <f>SIN(AL24+$AB$9)</f>
        <v>-0.1402856255227023</v>
      </c>
      <c r="AK24" s="223">
        <f>$AB$7*SIN(AL24)</f>
        <v>0.48999319958248405</v>
      </c>
      <c r="AL24" s="223">
        <f>2*ATAN(AM24)</f>
        <v>1.5655278478501584</v>
      </c>
      <c r="AM24" s="223">
        <f>SQRT((1+$AB$7)/(1-$AB$7))*TAN(AN24/2)</f>
        <v>0.99474535090493132</v>
      </c>
      <c r="AN24" s="223">
        <f>$AU24+$AB$7*SIN(AO24)</f>
        <v>-148420.34920635572</v>
      </c>
      <c r="AO24" s="223">
        <f>$AU24+$AB$7*SIN(AP24)</f>
        <v>-148420.34930784881</v>
      </c>
      <c r="AP24" s="223">
        <f>$AU24+$AB$7*SIN(AQ24)</f>
        <v>-148420.34972691422</v>
      </c>
      <c r="AQ24" s="223">
        <f>$AU24+$AB$7*SIN(AR24)</f>
        <v>-148420.35145397868</v>
      </c>
      <c r="AR24" s="223">
        <f>$AU24+$AB$7*SIN(AS24)</f>
        <v>-148420.35851722449</v>
      </c>
      <c r="AS24" s="223">
        <f>$AU24+$AB$7*SIN(AT24)</f>
        <v>-148420.38655477174</v>
      </c>
      <c r="AT24" s="223">
        <f>$AU24+$AB$7*SIN(AU24)</f>
        <v>-148420.48728942656</v>
      </c>
      <c r="AU24" s="223">
        <f>$AB$9+$AB$18*(F24-AB$15)</f>
        <v>-148420.77522001459</v>
      </c>
      <c r="AW24" s="325">
        <v>-13000</v>
      </c>
      <c r="AX24" s="223">
        <f t="shared" si="0"/>
        <v>-1.1398660426574746E-2</v>
      </c>
      <c r="AY24" s="223">
        <f t="shared" si="1"/>
        <v>7.1359092699406386E-3</v>
      </c>
      <c r="AZ24" s="223">
        <f t="shared" si="2"/>
        <v>-1.8534569696515384E-2</v>
      </c>
      <c r="BA24" s="223">
        <f t="shared" si="3"/>
        <v>0.53809415381993719</v>
      </c>
      <c r="BB24" s="223">
        <f t="shared" si="4"/>
        <v>-0.88407413174009319</v>
      </c>
      <c r="BC24" s="223">
        <f t="shared" si="5"/>
        <v>-2.8013238597735954</v>
      </c>
      <c r="BD24" s="223">
        <f t="shared" si="6"/>
        <v>-5.820884997582807</v>
      </c>
      <c r="BE24" s="223">
        <f t="shared" si="10"/>
        <v>-148417.69050526322</v>
      </c>
      <c r="BF24" s="223">
        <f t="shared" si="10"/>
        <v>-148417.6888159932</v>
      </c>
      <c r="BG24" s="223">
        <f t="shared" si="10"/>
        <v>-148417.69291316724</v>
      </c>
      <c r="BH24" s="223">
        <f t="shared" si="10"/>
        <v>-148417.6829570292</v>
      </c>
      <c r="BI24" s="223">
        <f t="shared" si="10"/>
        <v>-148417.70704157656</v>
      </c>
      <c r="BJ24" s="223">
        <f t="shared" si="10"/>
        <v>-148417.64811013176</v>
      </c>
      <c r="BK24" s="223">
        <f t="shared" si="10"/>
        <v>-148417.78872634031</v>
      </c>
      <c r="BL24" s="223">
        <f t="shared" si="8"/>
        <v>-148417.42488310547</v>
      </c>
    </row>
    <row r="25" spans="1:64" ht="12.95" customHeight="1">
      <c r="A25" s="213" t="s">
        <v>58</v>
      </c>
      <c r="B25" s="214"/>
      <c r="C25" s="251">
        <v>37946.555</v>
      </c>
      <c r="D25" s="212"/>
      <c r="E25" s="243">
        <f>(C25-C$7)/C$8</f>
        <v>-37967.901184967479</v>
      </c>
      <c r="F25" s="246">
        <f>+ROUND(2*E25,0)/2</f>
        <v>-37968</v>
      </c>
      <c r="G25" s="213">
        <f>C25-(C$7+C$8*F25)</f>
        <v>3.7876799993682653E-2</v>
      </c>
      <c r="J25" s="213">
        <f>G25</f>
        <v>3.7876799993682653E-2</v>
      </c>
      <c r="K25" s="243"/>
      <c r="Q25" s="249">
        <f>C25-15018.5</f>
        <v>22928.055</v>
      </c>
      <c r="R25" s="250"/>
      <c r="S25" s="360">
        <f>S$19</f>
        <v>0.2</v>
      </c>
      <c r="T25" s="250"/>
      <c r="Z25" s="223">
        <f>F25</f>
        <v>-37968</v>
      </c>
      <c r="AA25" s="223">
        <f>AB$3+AB$4*Z25+AB$5*Z25^2+AH25</f>
        <v>-1.0122512621848845E-2</v>
      </c>
      <c r="AB25" s="223">
        <f>+G25-AA25</f>
        <v>4.7999312615531496E-2</v>
      </c>
      <c r="AC25" s="223">
        <f>+G25-P25</f>
        <v>3.7876799993682653E-2</v>
      </c>
      <c r="AE25" s="223">
        <f>+(G25-AA25)^2*S25</f>
        <v>4.6078680231270426E-4</v>
      </c>
      <c r="AF25" s="361">
        <f>+C25-15018.5</f>
        <v>22928.055</v>
      </c>
      <c r="AG25" s="229"/>
      <c r="AH25" s="223">
        <f>$AB$6*($AB$11/AI25*AJ25+$AB$12)</f>
        <v>-3.7324920491746064E-4</v>
      </c>
      <c r="AI25" s="223">
        <f>1+$AB$7*COS(AL25)</f>
        <v>0.803962553184425</v>
      </c>
      <c r="AJ25" s="223">
        <f>SIN(AL25+$AB$9)</f>
        <v>-0.52916703770432538</v>
      </c>
      <c r="AK25" s="223">
        <f>$AB$7*SIN(AL25)</f>
        <v>0.44907607311682801</v>
      </c>
      <c r="AL25" s="223">
        <f>2*ATAN(AM25)</f>
        <v>1.9823965576970102</v>
      </c>
      <c r="AM25" s="223">
        <f>SQRT((1+$AB$7)/(1-$AB$7))*TAN(AN25/2)</f>
        <v>1.5276642152277415</v>
      </c>
      <c r="AN25" s="223">
        <f>$AU25+$AB$7*SIN(AO25)</f>
        <v>-148419.94461486588</v>
      </c>
      <c r="AO25" s="223">
        <f>$AU25+$AB$7*SIN(AP25)</f>
        <v>-148419.94461491983</v>
      </c>
      <c r="AP25" s="223">
        <f>$AU25+$AB$7*SIN(AQ25)</f>
        <v>-148419.94461590415</v>
      </c>
      <c r="AQ25" s="223">
        <f>$AU25+$AB$7*SIN(AR25)</f>
        <v>-148419.94463386232</v>
      </c>
      <c r="AR25" s="223">
        <f>$AU25+$AB$7*SIN(AS25)</f>
        <v>-148419.94496099569</v>
      </c>
      <c r="AS25" s="223">
        <f>$AU25+$AB$7*SIN(AT25)</f>
        <v>-148419.95076253399</v>
      </c>
      <c r="AT25" s="223">
        <f>$AU25+$AB$7*SIN(AU25)</f>
        <v>-148420.02685205051</v>
      </c>
      <c r="AU25" s="223">
        <f>$AB$9+$AB$18*(F25-AB$15)</f>
        <v>-148420.43154013756</v>
      </c>
      <c r="AW25" s="325">
        <v>-12000</v>
      </c>
      <c r="AX25" s="223">
        <f t="shared" si="0"/>
        <v>-9.495709161589443E-3</v>
      </c>
      <c r="AY25" s="223">
        <f t="shared" si="1"/>
        <v>7.6304058062620101E-3</v>
      </c>
      <c r="AZ25" s="223">
        <f t="shared" si="2"/>
        <v>-1.7126114967851453E-2</v>
      </c>
      <c r="BA25" s="223">
        <f t="shared" si="3"/>
        <v>0.54752407891059529</v>
      </c>
      <c r="BB25" s="223">
        <f t="shared" si="4"/>
        <v>-0.85775192494822983</v>
      </c>
      <c r="BC25" s="223">
        <f t="shared" si="5"/>
        <v>-2.7476951347511025</v>
      </c>
      <c r="BD25" s="223">
        <f t="shared" si="6"/>
        <v>-5.0116428220582137</v>
      </c>
      <c r="BE25" s="223">
        <f t="shared" si="10"/>
        <v>-148417.6043608347</v>
      </c>
      <c r="BF25" s="223">
        <f t="shared" si="10"/>
        <v>-148417.60309968525</v>
      </c>
      <c r="BG25" s="223">
        <f t="shared" si="10"/>
        <v>-148417.60635012927</v>
      </c>
      <c r="BH25" s="223">
        <f t="shared" si="10"/>
        <v>-148417.59795584349</v>
      </c>
      <c r="BI25" s="223">
        <f t="shared" si="10"/>
        <v>-148417.61952477353</v>
      </c>
      <c r="BJ25" s="223">
        <f t="shared" si="10"/>
        <v>-148417.56334563807</v>
      </c>
      <c r="BK25" s="223">
        <f t="shared" si="10"/>
        <v>-148417.70509810362</v>
      </c>
      <c r="BL25" s="223">
        <f t="shared" si="8"/>
        <v>-148417.30446268604</v>
      </c>
    </row>
    <row r="26" spans="1:64" ht="12.95" customHeight="1">
      <c r="A26" s="213" t="s">
        <v>58</v>
      </c>
      <c r="B26" s="214"/>
      <c r="C26" s="251">
        <v>37959.580999999998</v>
      </c>
      <c r="D26" s="212"/>
      <c r="E26" s="243">
        <f>(C26-C$7)/C$8</f>
        <v>-37933.918255741257</v>
      </c>
      <c r="F26" s="246">
        <f>+ROUND(2*E26,0)/2</f>
        <v>-37934</v>
      </c>
      <c r="G26" s="213">
        <f>C26-(C$7+C$8*F26)</f>
        <v>3.1333399994764477E-2</v>
      </c>
      <c r="J26" s="213">
        <f>G26</f>
        <v>3.1333399994764477E-2</v>
      </c>
      <c r="K26" s="243"/>
      <c r="Q26" s="249">
        <f>C26-15018.5</f>
        <v>22941.080999999998</v>
      </c>
      <c r="R26" s="250"/>
      <c r="S26" s="360">
        <f>S$19</f>
        <v>0.2</v>
      </c>
      <c r="T26" s="250"/>
      <c r="Z26" s="223">
        <f>F26</f>
        <v>-37934</v>
      </c>
      <c r="AA26" s="223">
        <f>AB$3+AB$4*Z26+AB$5*Z26^2+AH26</f>
        <v>-1.0198311150417607E-2</v>
      </c>
      <c r="AB26" s="223">
        <f>+G26-AA26</f>
        <v>4.1531711145182088E-2</v>
      </c>
      <c r="AC26" s="223">
        <f>+G26-P26</f>
        <v>3.1333399994764477E-2</v>
      </c>
      <c r="AE26" s="223">
        <f>+(G26-AA26)^2*S26</f>
        <v>3.4497660612936842E-4</v>
      </c>
      <c r="AF26" s="361">
        <f>+C26-15018.5</f>
        <v>22941.080999999998</v>
      </c>
      <c r="AG26" s="229"/>
      <c r="AH26" s="223">
        <f>$AB$6*($AB$11/AI26*AJ26+$AB$12)</f>
        <v>-4.7797529172115001E-4</v>
      </c>
      <c r="AI26" s="223">
        <f>1+$AB$7*COS(AL26)</f>
        <v>0.80217405151710519</v>
      </c>
      <c r="AJ26" s="223">
        <f>SIN(AL26+$AB$9)</f>
        <v>-0.53254510428471014</v>
      </c>
      <c r="AK26" s="223">
        <f>$AB$7*SIN(AL26)</f>
        <v>0.44829108189528266</v>
      </c>
      <c r="AL26" s="223">
        <f>2*ATAN(AM26)</f>
        <v>1.9863826614655762</v>
      </c>
      <c r="AM26" s="223">
        <f>SQRT((1+$AB$7)/(1-$AB$7))*TAN(AN26/2)</f>
        <v>1.5343288685889263</v>
      </c>
      <c r="AN26" s="223">
        <f>$AU26+$AB$7*SIN(AO26)</f>
        <v>-148419.94028798779</v>
      </c>
      <c r="AO26" s="223">
        <f>$AU26+$AB$7*SIN(AP26)</f>
        <v>-148419.94028803208</v>
      </c>
      <c r="AP26" s="223">
        <f>$AU26+$AB$7*SIN(AQ26)</f>
        <v>-148419.94028887263</v>
      </c>
      <c r="AQ26" s="223">
        <f>$AU26+$AB$7*SIN(AR26)</f>
        <v>-148419.9403048211</v>
      </c>
      <c r="AR26" s="223">
        <f>$AU26+$AB$7*SIN(AS26)</f>
        <v>-148419.94060698315</v>
      </c>
      <c r="AS26" s="223">
        <f>$AU26+$AB$7*SIN(AT26)</f>
        <v>-148419.94618068848</v>
      </c>
      <c r="AT26" s="223">
        <f>$AU26+$AB$7*SIN(AU26)</f>
        <v>-148420.02163000259</v>
      </c>
      <c r="AU26" s="223">
        <f>$AB$9+$AB$18*(F26-AB$15)</f>
        <v>-148420.42744584329</v>
      </c>
      <c r="AW26" s="325">
        <v>-11000</v>
      </c>
      <c r="AX26" s="223">
        <f t="shared" si="0"/>
        <v>-7.4497900126487236E-3</v>
      </c>
      <c r="AY26" s="223">
        <f t="shared" si="1"/>
        <v>8.1109023425833815E-3</v>
      </c>
      <c r="AZ26" s="223">
        <f t="shared" si="2"/>
        <v>-1.5560692355232105E-2</v>
      </c>
      <c r="BA26" s="223">
        <f t="shared" si="3"/>
        <v>0.55868892950710092</v>
      </c>
      <c r="BB26" s="223">
        <f t="shared" si="4"/>
        <v>-0.82781958257582122</v>
      </c>
      <c r="BC26" s="223">
        <f t="shared" si="5"/>
        <v>-2.6920244563991451</v>
      </c>
      <c r="BD26" s="223">
        <f t="shared" si="6"/>
        <v>-4.3735316090959202</v>
      </c>
      <c r="BE26" s="223">
        <f t="shared" si="10"/>
        <v>-148417.51659987005</v>
      </c>
      <c r="BF26" s="223">
        <f t="shared" si="10"/>
        <v>-148417.51575746998</v>
      </c>
      <c r="BG26" s="223">
        <f t="shared" si="10"/>
        <v>-148417.51809579995</v>
      </c>
      <c r="BH26" s="223">
        <f t="shared" si="10"/>
        <v>-148417.51159256531</v>
      </c>
      <c r="BI26" s="223">
        <f t="shared" si="10"/>
        <v>-148417.52958383856</v>
      </c>
      <c r="BJ26" s="223">
        <f t="shared" si="10"/>
        <v>-148417.47904685466</v>
      </c>
      <c r="BK26" s="223">
        <f t="shared" si="10"/>
        <v>-148417.61566723883</v>
      </c>
      <c r="BL26" s="223">
        <f t="shared" si="8"/>
        <v>-148417.18404226663</v>
      </c>
    </row>
    <row r="27" spans="1:64" ht="12.95" customHeight="1">
      <c r="A27" s="213" t="s">
        <v>58</v>
      </c>
      <c r="B27" s="214"/>
      <c r="C27" s="251">
        <v>38240.553</v>
      </c>
      <c r="D27" s="212"/>
      <c r="E27" s="243">
        <f>(C27-C$7)/C$8</f>
        <v>-37200.903393883971</v>
      </c>
      <c r="F27" s="211">
        <f>+ROUND(2*E27,0)/2</f>
        <v>-37201</v>
      </c>
      <c r="G27" s="213">
        <f>C27-(C$7+C$8*F27)</f>
        <v>3.7030099992989562E-2</v>
      </c>
      <c r="J27" s="213">
        <f>G27</f>
        <v>3.7030099992989562E-2</v>
      </c>
      <c r="K27" s="243"/>
      <c r="Q27" s="249">
        <f>C27-15018.5</f>
        <v>23222.053</v>
      </c>
      <c r="R27" s="250"/>
      <c r="S27" s="360">
        <f>S$19</f>
        <v>0.2</v>
      </c>
      <c r="T27" s="250"/>
      <c r="Z27" s="223">
        <f>F27</f>
        <v>-37201</v>
      </c>
      <c r="AA27" s="223">
        <f>AB$3+AB$4*Z27+AB$5*Z27^2+AH27</f>
        <v>-1.1777034901049031E-2</v>
      </c>
      <c r="AB27" s="223">
        <f>+G27-AA27</f>
        <v>4.8807134894038595E-2</v>
      </c>
      <c r="AC27" s="223">
        <f>+G27-P27</f>
        <v>3.7030099992989562E-2</v>
      </c>
      <c r="AE27" s="223">
        <f>+(G27-AA27)^2*S27</f>
        <v>4.7642728331297597E-4</v>
      </c>
      <c r="AF27" s="361">
        <f>+C27-15018.5</f>
        <v>23222.053</v>
      </c>
      <c r="AG27" s="229"/>
      <c r="AH27" s="223">
        <f>$AB$6*($AB$11/AI27*AJ27+$AB$12)</f>
        <v>-2.6764076884761394E-3</v>
      </c>
      <c r="AI27" s="223">
        <f>1+$AB$7*COS(AL27)</f>
        <v>0.76617542797614635</v>
      </c>
      <c r="AJ27" s="223">
        <f>SIN(AL27+$AB$9)</f>
        <v>-0.59998004807724759</v>
      </c>
      <c r="AK27" s="223">
        <f>$AB$7*SIN(AL27)</f>
        <v>0.43061127425772505</v>
      </c>
      <c r="AL27" s="223">
        <f>2*ATAN(AM27)</f>
        <v>2.068254129892467</v>
      </c>
      <c r="AM27" s="223">
        <f>SQRT((1+$AB$7)/(1-$AB$7))*TAN(AN27/2)</f>
        <v>1.6809234111939153</v>
      </c>
      <c r="AN27" s="223">
        <f>$AU27+$AB$7*SIN(AO27)</f>
        <v>-148419.84924613551</v>
      </c>
      <c r="AO27" s="223">
        <f>$AU27+$AB$7*SIN(AP27)</f>
        <v>-148419.84924613551</v>
      </c>
      <c r="AP27" s="223">
        <f>$AU27+$AB$7*SIN(AQ27)</f>
        <v>-148419.84924613632</v>
      </c>
      <c r="AQ27" s="223">
        <f>$AU27+$AB$7*SIN(AR27)</f>
        <v>-148419.84924623551</v>
      </c>
      <c r="AR27" s="223">
        <f>$AU27+$AB$7*SIN(AS27)</f>
        <v>-148419.84925834136</v>
      </c>
      <c r="AS27" s="223">
        <f>$AU27+$AB$7*SIN(AT27)</f>
        <v>-148419.8506752816</v>
      </c>
      <c r="AT27" s="223">
        <f>$AU27+$AB$7*SIN(AU27)</f>
        <v>-148419.91073340373</v>
      </c>
      <c r="AU27" s="223">
        <f>$AB$9+$AB$18*(F27-AB$15)</f>
        <v>-148420.33917767587</v>
      </c>
      <c r="AW27" s="325">
        <v>-10000</v>
      </c>
      <c r="AX27" s="223">
        <f t="shared" si="0"/>
        <v>-5.2605802496573529E-3</v>
      </c>
      <c r="AY27" s="223">
        <f t="shared" si="1"/>
        <v>8.5773988789047545E-3</v>
      </c>
      <c r="AZ27" s="223">
        <f t="shared" si="2"/>
        <v>-1.3837979128562107E-2</v>
      </c>
      <c r="BA27" s="223">
        <f t="shared" si="3"/>
        <v>0.57180256958263143</v>
      </c>
      <c r="BB27" s="223">
        <f t="shared" si="4"/>
        <v>-0.79383712858346578</v>
      </c>
      <c r="BC27" s="223">
        <f t="shared" si="5"/>
        <v>-2.6339076713360088</v>
      </c>
      <c r="BD27" s="223">
        <f t="shared" si="6"/>
        <v>-3.8544708926039188</v>
      </c>
      <c r="BE27" s="223">
        <f t="shared" si="10"/>
        <v>-148417.426948682</v>
      </c>
      <c r="BF27" s="223">
        <f t="shared" si="10"/>
        <v>-148417.42645514634</v>
      </c>
      <c r="BG27" s="223">
        <f t="shared" si="10"/>
        <v>-148417.42795503463</v>
      </c>
      <c r="BH27" s="223">
        <f t="shared" si="10"/>
        <v>-148417.42338903985</v>
      </c>
      <c r="BI27" s="223">
        <f t="shared" si="10"/>
        <v>-148417.43721829986</v>
      </c>
      <c r="BJ27" s="223">
        <f t="shared" si="10"/>
        <v>-148417.3946551616</v>
      </c>
      <c r="BK27" s="223">
        <f t="shared" si="10"/>
        <v>-148417.5199849068</v>
      </c>
      <c r="BL27" s="223">
        <f t="shared" si="8"/>
        <v>-148417.06362184719</v>
      </c>
    </row>
    <row r="28" spans="1:64" ht="12.95" customHeight="1">
      <c r="A28" s="213" t="s">
        <v>58</v>
      </c>
      <c r="B28" s="214"/>
      <c r="C28" s="251">
        <v>38289.608999999997</v>
      </c>
      <c r="D28" s="212"/>
      <c r="E28" s="243">
        <f>(C28-C$7)/C$8</f>
        <v>-37072.923463274274</v>
      </c>
      <c r="F28" s="211">
        <f>+ROUND(2*E28,0)/2</f>
        <v>-37073</v>
      </c>
      <c r="G28" s="213">
        <f>C28-(C$7+C$8*F28)</f>
        <v>2.9337299994949717E-2</v>
      </c>
      <c r="J28" s="213">
        <f>G28</f>
        <v>2.9337299994949717E-2</v>
      </c>
      <c r="K28" s="243"/>
      <c r="Q28" s="249">
        <f>C28-15018.5</f>
        <v>23271.108999999997</v>
      </c>
      <c r="R28" s="250"/>
      <c r="S28" s="360">
        <f>S$19</f>
        <v>0.2</v>
      </c>
      <c r="T28" s="250"/>
      <c r="Z28" s="223">
        <f>F28</f>
        <v>-37073</v>
      </c>
      <c r="AA28" s="223">
        <f>AB$3+AB$4*Z28+AB$5*Z28^2+AH28</f>
        <v>-1.2041732716275254E-2</v>
      </c>
      <c r="AB28" s="223">
        <f>+G28-AA28</f>
        <v>4.1379032711224971E-2</v>
      </c>
      <c r="AC28" s="223">
        <f>+G28-P28</f>
        <v>2.9337299994949717E-2</v>
      </c>
      <c r="AE28" s="223">
        <f>+(G28-AA28)^2*S28</f>
        <v>3.4244486962332524E-4</v>
      </c>
      <c r="AF28" s="361">
        <f>+C28-15018.5</f>
        <v>23271.108999999997</v>
      </c>
      <c r="AG28" s="229"/>
      <c r="AH28" s="223">
        <f>$AB$6*($AB$11/AI28*AJ28+$AB$12)</f>
        <v>-3.0485505643514962E-3</v>
      </c>
      <c r="AI28" s="223">
        <f>1+$AB$7*COS(AL28)</f>
        <v>0.76035989548407046</v>
      </c>
      <c r="AJ28" s="223">
        <f>SIN(AL28+$AB$9)</f>
        <v>-0.61076927495168221</v>
      </c>
      <c r="AK28" s="223">
        <f>$AB$7*SIN(AL28)</f>
        <v>0.42740217630189292</v>
      </c>
      <c r="AL28" s="223">
        <f>2*ATAN(AM28)</f>
        <v>2.081809729599192</v>
      </c>
      <c r="AM28" s="223">
        <f>SQRT((1+$AB$7)/(1-$AB$7))*TAN(AN28/2)</f>
        <v>1.7071511212908586</v>
      </c>
      <c r="AN28" s="223">
        <f>$AU28+$AB$7*SIN(AO28)</f>
        <v>-148419.83376423546</v>
      </c>
      <c r="AO28" s="223">
        <f>$AU28+$AB$7*SIN(AP28)</f>
        <v>-148419.83376423546</v>
      </c>
      <c r="AP28" s="223">
        <f>$AU28+$AB$7*SIN(AQ28)</f>
        <v>-148419.83376423546</v>
      </c>
      <c r="AQ28" s="223">
        <f>$AU28+$AB$7*SIN(AR28)</f>
        <v>-148419.8337642359</v>
      </c>
      <c r="AR28" s="223">
        <f>$AU28+$AB$7*SIN(AS28)</f>
        <v>-148419.83376493407</v>
      </c>
      <c r="AS28" s="223">
        <f>$AU28+$AB$7*SIN(AT28)</f>
        <v>-148419.83462154644</v>
      </c>
      <c r="AT28" s="223">
        <f>$AU28+$AB$7*SIN(AU28)</f>
        <v>-148419.89170565753</v>
      </c>
      <c r="AU28" s="223">
        <f>$AB$9+$AB$18*(F28-AB$15)</f>
        <v>-148420.32376386216</v>
      </c>
      <c r="AW28" s="325">
        <v>-9000</v>
      </c>
      <c r="AX28" s="223">
        <f t="shared" si="0"/>
        <v>-2.9276593620896508E-3</v>
      </c>
      <c r="AY28" s="223">
        <f t="shared" si="1"/>
        <v>9.0298954152261274E-3</v>
      </c>
      <c r="AZ28" s="223">
        <f t="shared" si="2"/>
        <v>-1.1957554777315778E-2</v>
      </c>
      <c r="BA28" s="223">
        <f t="shared" si="3"/>
        <v>0.58713406873610108</v>
      </c>
      <c r="BB28" s="223">
        <f t="shared" si="4"/>
        <v>-0.75525564266495482</v>
      </c>
      <c r="BC28" s="223">
        <f t="shared" si="5"/>
        <v>-2.5728587626182464</v>
      </c>
      <c r="BD28" s="223">
        <f t="shared" si="6"/>
        <v>-3.4212791646821845</v>
      </c>
      <c r="BE28" s="223">
        <f t="shared" si="10"/>
        <v>-148417.33508375927</v>
      </c>
      <c r="BF28" s="223">
        <f t="shared" si="10"/>
        <v>-148417.33483845089</v>
      </c>
      <c r="BG28" s="223">
        <f t="shared" si="10"/>
        <v>-148417.33567192574</v>
      </c>
      <c r="BH28" s="223">
        <f t="shared" si="10"/>
        <v>-148417.33283627973</v>
      </c>
      <c r="BI28" s="223">
        <f t="shared" si="10"/>
        <v>-148417.34244044227</v>
      </c>
      <c r="BJ28" s="223">
        <f t="shared" si="10"/>
        <v>-148417.3093951226</v>
      </c>
      <c r="BK28" s="223">
        <f t="shared" si="10"/>
        <v>-148417.41769281193</v>
      </c>
      <c r="BL28" s="223">
        <f t="shared" si="8"/>
        <v>-148416.94320142778</v>
      </c>
    </row>
    <row r="29" spans="1:64" ht="12.95" customHeight="1">
      <c r="A29" s="253" t="s">
        <v>58</v>
      </c>
      <c r="B29" s="214"/>
      <c r="C29" s="251">
        <v>38317.591999999997</v>
      </c>
      <c r="D29" s="212"/>
      <c r="E29" s="243">
        <f>(C29-C$7)/C$8</f>
        <v>-36999.919908189237</v>
      </c>
      <c r="F29" s="211">
        <f>+ROUND(2*E29,0)/2</f>
        <v>-37000</v>
      </c>
      <c r="G29" s="213">
        <f>C29-(C$7+C$8*F29)</f>
        <v>3.0699999995704275E-2</v>
      </c>
      <c r="J29" s="213">
        <f>G29</f>
        <v>3.0699999995704275E-2</v>
      </c>
      <c r="K29" s="243"/>
      <c r="Q29" s="249">
        <f>C29-15018.5</f>
        <v>23299.091999999997</v>
      </c>
      <c r="R29" s="250"/>
      <c r="S29" s="360">
        <f>S$19</f>
        <v>0.2</v>
      </c>
      <c r="T29" s="250"/>
      <c r="Z29" s="223">
        <f>F29</f>
        <v>-37000</v>
      </c>
      <c r="AA29" s="223">
        <f>AB$3+AB$4*Z29+AB$5*Z29^2+AH29</f>
        <v>-1.2191217605691433E-2</v>
      </c>
      <c r="AB29" s="223">
        <f>+G29-AA29</f>
        <v>4.2891217601395706E-2</v>
      </c>
      <c r="AC29" s="223">
        <f>+G29-P29</f>
        <v>3.0699999995704275E-2</v>
      </c>
      <c r="AE29" s="223">
        <f>+(G29-AA29)^2*S29</f>
        <v>3.6793130946605537E-4</v>
      </c>
      <c r="AF29" s="361">
        <f>+C29-15018.5</f>
        <v>23299.091999999997</v>
      </c>
      <c r="AG29" s="229"/>
      <c r="AH29" s="223">
        <f>$AB$6*($AB$11/AI29*AJ29+$AB$12)</f>
        <v>-3.2592100039191365E-3</v>
      </c>
      <c r="AI29" s="223">
        <f>1+$AB$7*COS(AL29)</f>
        <v>0.75710181461151271</v>
      </c>
      <c r="AJ29" s="223">
        <f>SIN(AL29+$AB$9)</f>
        <v>-0.61680035354960683</v>
      </c>
      <c r="AK29" s="223">
        <f>$AB$7*SIN(AL29)</f>
        <v>0.42555901063774937</v>
      </c>
      <c r="AL29" s="223">
        <f>2*ATAN(AM29)</f>
        <v>2.0894491511276017</v>
      </c>
      <c r="AM29" s="223">
        <f>SQRT((1+$AB$7)/(1-$AB$7))*TAN(AN29/2)</f>
        <v>1.7222010745117458</v>
      </c>
      <c r="AN29" s="223">
        <f>$AU29+$AB$7*SIN(AO29)</f>
        <v>-148419.82498711033</v>
      </c>
      <c r="AO29" s="223">
        <f>$AU29+$AB$7*SIN(AP29)</f>
        <v>-148419.82498711033</v>
      </c>
      <c r="AP29" s="223">
        <f>$AU29+$AB$7*SIN(AQ29)</f>
        <v>-148419.8249871103</v>
      </c>
      <c r="AQ29" s="223">
        <f>$AU29+$AB$7*SIN(AR29)</f>
        <v>-148419.8249871177</v>
      </c>
      <c r="AR29" s="223">
        <f>$AU29+$AB$7*SIN(AS29)</f>
        <v>-148419.82498512033</v>
      </c>
      <c r="AS29" s="223">
        <f>$AU29+$AB$7*SIN(AT29)</f>
        <v>-148419.82554627425</v>
      </c>
      <c r="AT29" s="223">
        <f>$AU29+$AB$7*SIN(AU29)</f>
        <v>-148419.88089980654</v>
      </c>
      <c r="AU29" s="223">
        <f>$AB$9+$AB$18*(F29-AB$15)</f>
        <v>-148420.31497317157</v>
      </c>
      <c r="AW29" s="325">
        <v>-8000</v>
      </c>
      <c r="AX29" s="223">
        <f t="shared" si="0"/>
        <v>-4.5061866985741418E-4</v>
      </c>
      <c r="AY29" s="223">
        <f t="shared" si="1"/>
        <v>9.4683919515474984E-3</v>
      </c>
      <c r="AZ29" s="223">
        <f t="shared" si="2"/>
        <v>-9.9190106214049126E-3</v>
      </c>
      <c r="BA29" s="223">
        <f t="shared" si="3"/>
        <v>0.60502284495298131</v>
      </c>
      <c r="BB29" s="223">
        <f t="shared" si="4"/>
        <v>-0.71138906133020996</v>
      </c>
      <c r="BC29" s="223">
        <f t="shared" si="5"/>
        <v>-2.5082874022313111</v>
      </c>
      <c r="BD29" s="223">
        <f t="shared" si="6"/>
        <v>-3.0517715181974179</v>
      </c>
      <c r="BE29" s="223">
        <f t="shared" si="10"/>
        <v>-148417.24062338666</v>
      </c>
      <c r="BF29" s="223">
        <f t="shared" si="10"/>
        <v>-148417.24052569299</v>
      </c>
      <c r="BG29" s="223">
        <f t="shared" si="10"/>
        <v>-148417.24090727232</v>
      </c>
      <c r="BH29" s="223">
        <f t="shared" si="10"/>
        <v>-148417.23941551923</v>
      </c>
      <c r="BI29" s="223">
        <f t="shared" si="10"/>
        <v>-148417.24522691898</v>
      </c>
      <c r="BJ29" s="223">
        <f t="shared" si="10"/>
        <v>-148417.22226610416</v>
      </c>
      <c r="BK29" s="223">
        <f t="shared" si="10"/>
        <v>-148417.30852839141</v>
      </c>
      <c r="BL29" s="223">
        <f t="shared" si="8"/>
        <v>-148416.82278100835</v>
      </c>
    </row>
    <row r="30" spans="1:64" ht="12.95" customHeight="1">
      <c r="A30" s="253" t="s">
        <v>58</v>
      </c>
      <c r="B30" s="214"/>
      <c r="C30" s="251">
        <v>38322.569000000003</v>
      </c>
      <c r="D30" s="212"/>
      <c r="E30" s="243">
        <f>(C30-C$7)/C$8</f>
        <v>-36986.935642968972</v>
      </c>
      <c r="F30" s="211">
        <f>+ROUND(2*E30,0)/2</f>
        <v>-36987</v>
      </c>
      <c r="G30" s="213">
        <f>C30-(C$7+C$8*F30)</f>
        <v>2.466870000353083E-2</v>
      </c>
      <c r="J30" s="213">
        <f>G30</f>
        <v>2.466870000353083E-2</v>
      </c>
      <c r="K30" s="243"/>
      <c r="Q30" s="249">
        <f>C30-15018.5</f>
        <v>23304.069000000003</v>
      </c>
      <c r="R30" s="250"/>
      <c r="S30" s="360">
        <f>S$19</f>
        <v>0.2</v>
      </c>
      <c r="T30" s="250"/>
      <c r="Z30" s="223">
        <f>F30</f>
        <v>-36987</v>
      </c>
      <c r="AA30" s="223">
        <f>AB$3+AB$4*Z30+AB$5*Z30^2+AH30</f>
        <v>-1.2217725618166036E-2</v>
      </c>
      <c r="AB30" s="223">
        <f>+G30-AA30</f>
        <v>3.6886425621696868E-2</v>
      </c>
      <c r="AC30" s="223">
        <f>+G30-P30</f>
        <v>2.466870000353083E-2</v>
      </c>
      <c r="AE30" s="223">
        <f>+(G30-AA30)^2*S30</f>
        <v>2.7212167902899504E-4</v>
      </c>
      <c r="AF30" s="361">
        <f>+C30-15018.5</f>
        <v>23304.069000000003</v>
      </c>
      <c r="AG30" s="229"/>
      <c r="AH30" s="223">
        <f>$AB$6*($AB$11/AI30*AJ30+$AB$12)</f>
        <v>-3.2966042883659174E-3</v>
      </c>
      <c r="AI30" s="223">
        <f>1+$AB$7*COS(AL30)</f>
        <v>0.7565260051634628</v>
      </c>
      <c r="AJ30" s="223">
        <f>SIN(AL30+$AB$9)</f>
        <v>-0.61786522492874352</v>
      </c>
      <c r="AK30" s="223">
        <f>$AB$7*SIN(AL30)</f>
        <v>0.4252298364865027</v>
      </c>
      <c r="AL30" s="223">
        <f>2*ATAN(AM30)</f>
        <v>2.0908027404748988</v>
      </c>
      <c r="AM30" s="223">
        <f>SQRT((1+$AB$7)/(1-$AB$7))*TAN(AN30/2)</f>
        <v>1.7248883589564832</v>
      </c>
      <c r="AN30" s="223">
        <f>$AU30+$AB$7*SIN(AO30)</f>
        <v>-148419.82342800274</v>
      </c>
      <c r="AO30" s="223">
        <f>$AU30+$AB$7*SIN(AP30)</f>
        <v>-148419.82342800274</v>
      </c>
      <c r="AP30" s="223">
        <f>$AU30+$AB$7*SIN(AQ30)</f>
        <v>-148419.82342800268</v>
      </c>
      <c r="AQ30" s="223">
        <f>$AU30+$AB$7*SIN(AR30)</f>
        <v>-148419.82342801255</v>
      </c>
      <c r="AR30" s="223">
        <f>$AU30+$AB$7*SIN(AS30)</f>
        <v>-148419.82342579949</v>
      </c>
      <c r="AS30" s="223">
        <f>$AU30+$AB$7*SIN(AT30)</f>
        <v>-148419.8239362037</v>
      </c>
      <c r="AT30" s="223">
        <f>$AU30+$AB$7*SIN(AU30)</f>
        <v>-148419.87897899107</v>
      </c>
      <c r="AU30" s="223">
        <f>$AB$9+$AB$18*(F30-AB$15)</f>
        <v>-148420.3134077061</v>
      </c>
      <c r="AW30" s="325">
        <v>-7000</v>
      </c>
      <c r="AX30" s="223">
        <f t="shared" si="0"/>
        <v>2.1706517657676333E-3</v>
      </c>
      <c r="AY30" s="223">
        <f t="shared" si="1"/>
        <v>9.8928884878688728E-3</v>
      </c>
      <c r="AZ30" s="223">
        <f t="shared" si="2"/>
        <v>-7.7222367221012394E-3</v>
      </c>
      <c r="BA30" s="223">
        <f t="shared" si="3"/>
        <v>0.62589806344861532</v>
      </c>
      <c r="BB30" s="223">
        <f t="shared" si="4"/>
        <v>-0.66137899840809133</v>
      </c>
      <c r="BC30" s="223">
        <f t="shared" si="5"/>
        <v>-2.4394705042025717</v>
      </c>
      <c r="BD30" s="223">
        <f t="shared" si="6"/>
        <v>-2.7305139492737469</v>
      </c>
      <c r="BE30" s="223">
        <f t="shared" si="10"/>
        <v>-148417.14311948983</v>
      </c>
      <c r="BF30" s="223">
        <f t="shared" si="10"/>
        <v>-148417.14309153031</v>
      </c>
      <c r="BG30" s="223">
        <f t="shared" si="10"/>
        <v>-148417.14322211398</v>
      </c>
      <c r="BH30" s="223">
        <f t="shared" si="10"/>
        <v>-148417.14261192767</v>
      </c>
      <c r="BI30" s="223">
        <f t="shared" si="10"/>
        <v>-148417.14545663894</v>
      </c>
      <c r="BJ30" s="223">
        <f t="shared" si="10"/>
        <v>-148417.13204876188</v>
      </c>
      <c r="BK30" s="223">
        <f t="shared" si="10"/>
        <v>-148417.1923286184</v>
      </c>
      <c r="BL30" s="223">
        <f t="shared" si="8"/>
        <v>-148416.70236058894</v>
      </c>
    </row>
    <row r="31" spans="1:64" ht="12.95" customHeight="1">
      <c r="A31" s="253" t="s">
        <v>58</v>
      </c>
      <c r="B31" s="214"/>
      <c r="C31" s="251">
        <v>38325.637000000002</v>
      </c>
      <c r="D31" s="212"/>
      <c r="E31" s="243">
        <f>(C31-C$7)/C$8</f>
        <v>-36978.931679598325</v>
      </c>
      <c r="F31" s="211">
        <f>+ROUND(2*E31,0)/2</f>
        <v>-36979</v>
      </c>
      <c r="G31" s="213">
        <f>C31-(C$7+C$8*F31)</f>
        <v>2.6187900002696551E-2</v>
      </c>
      <c r="J31" s="213">
        <f>G31</f>
        <v>2.6187900002696551E-2</v>
      </c>
      <c r="K31" s="243"/>
      <c r="Q31" s="249">
        <f>C31-15018.5</f>
        <v>23307.137000000002</v>
      </c>
      <c r="R31" s="250"/>
      <c r="S31" s="360">
        <f>S$19</f>
        <v>0.2</v>
      </c>
      <c r="T31" s="250"/>
      <c r="Z31" s="223">
        <f>F31</f>
        <v>-36979</v>
      </c>
      <c r="AA31" s="223">
        <f>AB$3+AB$4*Z31+AB$5*Z31^2+AH31</f>
        <v>-1.2234021313424572E-2</v>
      </c>
      <c r="AB31" s="223">
        <f>+G31-AA31</f>
        <v>3.8421921316121127E-2</v>
      </c>
      <c r="AC31" s="223">
        <f>+G31-P31</f>
        <v>2.6187900002696551E-2</v>
      </c>
      <c r="AE31" s="223">
        <f>+(G31-AA31)^2*S31</f>
        <v>2.9524880752444067E-4</v>
      </c>
      <c r="AF31" s="361">
        <f>+C31-15018.5</f>
        <v>23307.137000000002</v>
      </c>
      <c r="AG31" s="229"/>
      <c r="AH31" s="223">
        <f>$AB$6*($AB$11/AI31*AJ31+$AB$12)</f>
        <v>-3.3195980519150265E-3</v>
      </c>
      <c r="AI31" s="223">
        <f>1+$AB$7*COS(AL31)</f>
        <v>0.7561723171924899</v>
      </c>
      <c r="AJ31" s="223">
        <f>SIN(AL31+$AB$9)</f>
        <v>-0.61851916428859643</v>
      </c>
      <c r="AK31" s="223">
        <f>$AB$7*SIN(AL31)</f>
        <v>0.42502712983610846</v>
      </c>
      <c r="AL31" s="223">
        <f>2*ATAN(AM31)</f>
        <v>2.0916346959062131</v>
      </c>
      <c r="AM31" s="223">
        <f>SQRT((1+$AB$7)/(1-$AB$7))*TAN(AN31/2)</f>
        <v>1.7265431575873189</v>
      </c>
      <c r="AN31" s="223">
        <f>$AU31+$AB$7*SIN(AO31)</f>
        <v>-148419.82246914104</v>
      </c>
      <c r="AO31" s="223">
        <f>$AU31+$AB$7*SIN(AP31)</f>
        <v>-148419.82246914104</v>
      </c>
      <c r="AP31" s="223">
        <f>$AU31+$AB$7*SIN(AQ31)</f>
        <v>-148419.82246914099</v>
      </c>
      <c r="AQ31" s="223">
        <f>$AU31+$AB$7*SIN(AR31)</f>
        <v>-148419.82246915236</v>
      </c>
      <c r="AR31" s="223">
        <f>$AU31+$AB$7*SIN(AS31)</f>
        <v>-148419.82246684458</v>
      </c>
      <c r="AS31" s="223">
        <f>$AU31+$AB$7*SIN(AT31)</f>
        <v>-148419.82294630041</v>
      </c>
      <c r="AT31" s="223">
        <f>$AU31+$AB$7*SIN(AU31)</f>
        <v>-148419.87779747992</v>
      </c>
      <c r="AU31" s="223">
        <f>$AB$9+$AB$18*(F31-AB$15)</f>
        <v>-148420.31244434277</v>
      </c>
      <c r="AW31" s="325">
        <v>-6000</v>
      </c>
      <c r="AX31" s="223">
        <f t="shared" si="0"/>
        <v>4.93548485282032E-3</v>
      </c>
      <c r="AY31" s="223">
        <f t="shared" si="1"/>
        <v>1.0303385024190244E-2</v>
      </c>
      <c r="AZ31" s="223">
        <f t="shared" si="2"/>
        <v>-5.3679001713699236E-3</v>
      </c>
      <c r="BA31" s="223">
        <f t="shared" si="3"/>
        <v>0.65030391304556789</v>
      </c>
      <c r="BB31" s="223">
        <f t="shared" si="4"/>
        <v>-0.60414999706310157</v>
      </c>
      <c r="BC31" s="223">
        <f t="shared" si="5"/>
        <v>-2.3655134521618595</v>
      </c>
      <c r="BD31" s="223">
        <f t="shared" si="6"/>
        <v>-2.4463927041879643</v>
      </c>
      <c r="BE31" s="223">
        <f t="shared" si="10"/>
        <v>-148417.04204682412</v>
      </c>
      <c r="BF31" s="223">
        <f t="shared" si="10"/>
        <v>-148417.04204240406</v>
      </c>
      <c r="BG31" s="223">
        <f t="shared" si="10"/>
        <v>-148417.04206863037</v>
      </c>
      <c r="BH31" s="223">
        <f t="shared" si="10"/>
        <v>-148417.04191298917</v>
      </c>
      <c r="BI31" s="223">
        <f t="shared" si="10"/>
        <v>-148417.04283568333</v>
      </c>
      <c r="BJ31" s="223">
        <f t="shared" si="10"/>
        <v>-148417.03733122419</v>
      </c>
      <c r="BK31" s="223">
        <f t="shared" si="10"/>
        <v>-148417.06903236281</v>
      </c>
      <c r="BL31" s="223">
        <f t="shared" si="8"/>
        <v>-148416.58194016953</v>
      </c>
    </row>
    <row r="32" spans="1:64" ht="12.95" customHeight="1">
      <c r="A32" s="253" t="s">
        <v>58</v>
      </c>
      <c r="B32" s="214" t="s">
        <v>61</v>
      </c>
      <c r="C32" s="251">
        <v>38331.587</v>
      </c>
      <c r="D32" s="212"/>
      <c r="E32" s="243">
        <f>(C32-C$7)/C$8</f>
        <v>-36963.40899965851</v>
      </c>
      <c r="F32" s="211">
        <f>+ROUND(2*E32,0)/2</f>
        <v>-36963.5</v>
      </c>
      <c r="G32" s="213">
        <f>C32-(C$7+C$8*F32)</f>
        <v>3.4881349994975608E-2</v>
      </c>
      <c r="J32" s="213">
        <f>G32</f>
        <v>3.4881349994975608E-2</v>
      </c>
      <c r="K32" s="243"/>
      <c r="Q32" s="249">
        <f>C32-15018.5</f>
        <v>23313.087</v>
      </c>
      <c r="R32" s="250"/>
      <c r="S32" s="360">
        <f>S$19</f>
        <v>0.2</v>
      </c>
      <c r="T32" s="250"/>
      <c r="Z32" s="223">
        <f>F32</f>
        <v>-36963.5</v>
      </c>
      <c r="AA32" s="223">
        <f>AB$3+AB$4*Z32+AB$5*Z32^2+AH32</f>
        <v>-1.226555751727885E-2</v>
      </c>
      <c r="AB32" s="223">
        <f>+G32-AA32</f>
        <v>4.7146907512254456E-2</v>
      </c>
      <c r="AC32" s="223">
        <f>+G32-P32</f>
        <v>3.4881349994975608E-2</v>
      </c>
      <c r="AE32" s="223">
        <f>+(G32-AA32)^2*S32</f>
        <v>4.4456617759381517E-4</v>
      </c>
      <c r="AF32" s="361">
        <f>+C32-15018.5</f>
        <v>23313.087</v>
      </c>
      <c r="AG32" s="229"/>
      <c r="AH32" s="223">
        <f>$AB$6*($AB$11/AI32*AJ32+$AB$12)</f>
        <v>-3.3641092133322834E-3</v>
      </c>
      <c r="AI32" s="223">
        <f>1+$AB$7*COS(AL32)</f>
        <v>0.75548846598342723</v>
      </c>
      <c r="AJ32" s="223">
        <f>SIN(AL32+$AB$9)</f>
        <v>-0.61978321818880533</v>
      </c>
      <c r="AK32" s="223">
        <f>$AB$7*SIN(AL32)</f>
        <v>0.42463408922607987</v>
      </c>
      <c r="AL32" s="223">
        <f>2*ATAN(AM32)</f>
        <v>2.0932443987996896</v>
      </c>
      <c r="AM32" s="223">
        <f>SQRT((1+$AB$7)/(1-$AB$7))*TAN(AN32/2)</f>
        <v>1.7297516912861672</v>
      </c>
      <c r="AN32" s="223">
        <f>$AU32+$AB$7*SIN(AO32)</f>
        <v>-148419.82061262094</v>
      </c>
      <c r="AO32" s="223">
        <f>$AU32+$AB$7*SIN(AP32)</f>
        <v>-148419.82061262094</v>
      </c>
      <c r="AP32" s="223">
        <f>$AU32+$AB$7*SIN(AQ32)</f>
        <v>-148419.82061262085</v>
      </c>
      <c r="AQ32" s="223">
        <f>$AU32+$AB$7*SIN(AR32)</f>
        <v>-148419.82061263494</v>
      </c>
      <c r="AR32" s="223">
        <f>$AU32+$AB$7*SIN(AS32)</f>
        <v>-148419.82061022453</v>
      </c>
      <c r="AS32" s="223">
        <f>$AU32+$AB$7*SIN(AT32)</f>
        <v>-148419.82103033146</v>
      </c>
      <c r="AT32" s="223">
        <f>$AU32+$AB$7*SIN(AU32)</f>
        <v>-148419.87550945012</v>
      </c>
      <c r="AU32" s="223">
        <f>$AB$9+$AB$18*(F32-AB$15)</f>
        <v>-148420.31057782625</v>
      </c>
      <c r="AV32" s="232"/>
      <c r="AW32" s="325">
        <v>-5000</v>
      </c>
      <c r="AX32" s="223">
        <f t="shared" si="0"/>
        <v>7.8417579957873757E-3</v>
      </c>
      <c r="AY32" s="223">
        <f t="shared" si="1"/>
        <v>1.0699881560511616E-2</v>
      </c>
      <c r="AZ32" s="223">
        <f t="shared" si="2"/>
        <v>-2.8581235647242402E-3</v>
      </c>
      <c r="BA32" s="223">
        <f t="shared" si="3"/>
        <v>0.67893312540794093</v>
      </c>
      <c r="BB32" s="223">
        <f t="shared" si="4"/>
        <v>-0.53835169818152884</v>
      </c>
      <c r="BC32" s="223">
        <f t="shared" si="5"/>
        <v>-2.2852946475145877</v>
      </c>
      <c r="BD32" s="223">
        <f t="shared" si="6"/>
        <v>-2.1911440191054532</v>
      </c>
      <c r="BE32" s="223">
        <f t="shared" si="10"/>
        <v>-148416.93678599465</v>
      </c>
      <c r="BF32" s="223">
        <f t="shared" si="10"/>
        <v>-148416.93678594331</v>
      </c>
      <c r="BG32" s="223">
        <f t="shared" si="10"/>
        <v>-148416.93678637384</v>
      </c>
      <c r="BH32" s="223">
        <f t="shared" si="10"/>
        <v>-148416.93678276381</v>
      </c>
      <c r="BI32" s="223">
        <f t="shared" si="10"/>
        <v>-148416.93681303354</v>
      </c>
      <c r="BJ32" s="223">
        <f t="shared" si="10"/>
        <v>-148416.9365591112</v>
      </c>
      <c r="BK32" s="223">
        <f t="shared" si="10"/>
        <v>-148416.93868127701</v>
      </c>
      <c r="BL32" s="223">
        <f t="shared" si="8"/>
        <v>-148416.4615197501</v>
      </c>
    </row>
    <row r="33" spans="1:64" ht="12.95" customHeight="1">
      <c r="A33" s="253" t="s">
        <v>58</v>
      </c>
      <c r="B33" s="214" t="s">
        <v>61</v>
      </c>
      <c r="C33" s="251">
        <v>38356.491000000002</v>
      </c>
      <c r="D33" s="212"/>
      <c r="E33" s="243">
        <f>(C33-C$7)/C$8</f>
        <v>-36898.438105335605</v>
      </c>
      <c r="F33" s="211">
        <f>+ROUND(2*E33,0)/2</f>
        <v>-36898.5</v>
      </c>
      <c r="G33" s="213">
        <f>C33-(C$7+C$8*F33)</f>
        <v>2.3724849997961428E-2</v>
      </c>
      <c r="J33" s="213">
        <f>G33</f>
        <v>2.3724849997961428E-2</v>
      </c>
      <c r="K33" s="243"/>
      <c r="Q33" s="249">
        <f>C33-15018.5</f>
        <v>23337.991000000002</v>
      </c>
      <c r="R33" s="250"/>
      <c r="S33" s="360">
        <f>S$19</f>
        <v>0.2</v>
      </c>
      <c r="T33" s="250"/>
      <c r="Z33" s="223">
        <f>F33</f>
        <v>-36898.5</v>
      </c>
      <c r="AA33" s="223">
        <f>AB$3+AB$4*Z33+AB$5*Z33^2+AH33</f>
        <v>-1.2397278558589707E-2</v>
      </c>
      <c r="AB33" s="223">
        <f>+G33-AA33</f>
        <v>3.6122128556551135E-2</v>
      </c>
      <c r="AC33" s="223">
        <f>+G33-P33</f>
        <v>2.3724849997961428E-2</v>
      </c>
      <c r="AE33" s="223">
        <f>+(G33-AA33)^2*S33</f>
        <v>2.6096163429120141E-4</v>
      </c>
      <c r="AF33" s="361">
        <f>+C33-15018.5</f>
        <v>23337.991000000002</v>
      </c>
      <c r="AG33" s="229"/>
      <c r="AH33" s="223">
        <f>$AB$6*($AB$11/AI33*AJ33+$AB$12)</f>
        <v>-3.5502047395040283E-3</v>
      </c>
      <c r="AI33" s="223">
        <f>1+$AB$7*COS(AL33)</f>
        <v>0.752640963445666</v>
      </c>
      <c r="AJ33" s="223">
        <f>SIN(AL33+$AB$9)</f>
        <v>-0.62504194360071486</v>
      </c>
      <c r="AK33" s="223">
        <f>$AB$7*SIN(AL33)</f>
        <v>0.42298168640605666</v>
      </c>
      <c r="AL33" s="223">
        <f>2*ATAN(AM33)</f>
        <v>2.0999632256729837</v>
      </c>
      <c r="AM33" s="223">
        <f>SQRT((1+$AB$7)/(1-$AB$7))*TAN(AN33/2)</f>
        <v>1.7432410438840595</v>
      </c>
      <c r="AN33" s="223">
        <f>$AU33+$AB$7*SIN(AO33)</f>
        <v>-148419.81284542783</v>
      </c>
      <c r="AO33" s="223">
        <f>$AU33+$AB$7*SIN(AP33)</f>
        <v>-148419.81284542783</v>
      </c>
      <c r="AP33" s="223">
        <f>$AU33+$AB$7*SIN(AQ33)</f>
        <v>-148419.81284542769</v>
      </c>
      <c r="AQ33" s="223">
        <f>$AU33+$AB$7*SIN(AR33)</f>
        <v>-148419.81284544436</v>
      </c>
      <c r="AR33" s="223">
        <f>$AU33+$AB$7*SIN(AS33)</f>
        <v>-148419.81284371525</v>
      </c>
      <c r="AS33" s="223">
        <f>$AU33+$AB$7*SIN(AT33)</f>
        <v>-148419.81302380443</v>
      </c>
      <c r="AT33" s="223">
        <f>$AU33+$AB$7*SIN(AU33)</f>
        <v>-148419.86593100926</v>
      </c>
      <c r="AU33" s="223">
        <f>$AB$9+$AB$18*(F33-AB$15)</f>
        <v>-148420.30275049899</v>
      </c>
      <c r="AW33" s="325">
        <v>-4000</v>
      </c>
      <c r="AX33" s="223">
        <f t="shared" si="0"/>
        <v>1.0884952321935277E-2</v>
      </c>
      <c r="AY33" s="223">
        <f t="shared" si="1"/>
        <v>1.108237809683299E-2</v>
      </c>
      <c r="AZ33" s="223">
        <f t="shared" si="2"/>
        <v>-1.9742577489771291E-4</v>
      </c>
      <c r="BA33" s="223">
        <f t="shared" si="3"/>
        <v>0.7126714377217489</v>
      </c>
      <c r="BB33" s="223">
        <f t="shared" si="4"/>
        <v>-0.46228488506678173</v>
      </c>
      <c r="BC33" s="223">
        <f t="shared" si="5"/>
        <v>-2.19738491550644</v>
      </c>
      <c r="BD33" s="223">
        <f t="shared" si="6"/>
        <v>-1.9584209158036949</v>
      </c>
      <c r="BE33" s="223">
        <f t="shared" si="10"/>
        <v>-148416.8265973404</v>
      </c>
      <c r="BF33" s="223">
        <f t="shared" si="10"/>
        <v>-148416.82659737169</v>
      </c>
      <c r="BG33" s="223">
        <f t="shared" si="10"/>
        <v>-148416.82659689928</v>
      </c>
      <c r="BH33" s="223">
        <f t="shared" si="10"/>
        <v>-148416.82660402794</v>
      </c>
      <c r="BI33" s="223">
        <f t="shared" si="10"/>
        <v>-148416.82649642046</v>
      </c>
      <c r="BJ33" s="223">
        <f t="shared" si="10"/>
        <v>-148416.82811183593</v>
      </c>
      <c r="BK33" s="223">
        <f t="shared" si="10"/>
        <v>-148416.80141919246</v>
      </c>
      <c r="BL33" s="223">
        <f t="shared" si="8"/>
        <v>-148416.34109933069</v>
      </c>
    </row>
    <row r="34" spans="1:64" ht="12.95" customHeight="1">
      <c r="A34" s="253" t="s">
        <v>58</v>
      </c>
      <c r="B34" s="214"/>
      <c r="C34" s="251">
        <v>38370.464999999997</v>
      </c>
      <c r="D34" s="212"/>
      <c r="E34" s="243">
        <f>(C34-C$7)/C$8</f>
        <v>-36861.981982734105</v>
      </c>
      <c r="F34" s="211">
        <f>+ROUND(2*E34,0)/2</f>
        <v>-36862</v>
      </c>
      <c r="G34" s="213">
        <f>C34-(C$7+C$8*F34)</f>
        <v>6.906199996592477E-3</v>
      </c>
      <c r="J34" s="213">
        <f>G34</f>
        <v>6.906199996592477E-3</v>
      </c>
      <c r="K34" s="243"/>
      <c r="Q34" s="249">
        <f>C34-15018.5</f>
        <v>23351.964999999997</v>
      </c>
      <c r="R34" s="250"/>
      <c r="S34" s="360">
        <f>S$19</f>
        <v>0.2</v>
      </c>
      <c r="T34" s="250"/>
      <c r="Z34" s="223">
        <f>F34</f>
        <v>-36862</v>
      </c>
      <c r="AA34" s="223">
        <f>AB$3+AB$4*Z34+AB$5*Z34^2+AH34</f>
        <v>-1.2470871254646989E-2</v>
      </c>
      <c r="AB34" s="223">
        <f>+G34-AA34</f>
        <v>1.9377071251239466E-2</v>
      </c>
      <c r="AC34" s="223">
        <f>+G34-P34</f>
        <v>6.906199996592477E-3</v>
      </c>
      <c r="AE34" s="223">
        <f>+(G34-AA34)^2*S34</f>
        <v>7.5094178055122211E-5</v>
      </c>
      <c r="AF34" s="361">
        <f>+C34-15018.5</f>
        <v>23351.964999999997</v>
      </c>
      <c r="AG34" s="229"/>
      <c r="AH34" s="223">
        <f>$AB$6*($AB$11/AI34*AJ34+$AB$12)</f>
        <v>-3.654304866887041E-3</v>
      </c>
      <c r="AI34" s="223">
        <f>1+$AB$7*COS(AL34)</f>
        <v>0.75105620792086003</v>
      </c>
      <c r="AJ34" s="223">
        <f>SIN(AL34+$AB$9)</f>
        <v>-0.62796534361909051</v>
      </c>
      <c r="AK34" s="223">
        <f>$AB$7*SIN(AL34)</f>
        <v>0.42205093103233166</v>
      </c>
      <c r="AL34" s="223">
        <f>2*ATAN(AM34)</f>
        <v>2.1037139771451097</v>
      </c>
      <c r="AM34" s="223">
        <f>SQRT((1+$AB$7)/(1-$AB$7))*TAN(AN34/2)</f>
        <v>1.7508403316909933</v>
      </c>
      <c r="AN34" s="223">
        <f>$AU34+$AB$7*SIN(AO34)</f>
        <v>-148419.8084966577</v>
      </c>
      <c r="AO34" s="223">
        <f>$AU34+$AB$7*SIN(AP34)</f>
        <v>-148419.8084966577</v>
      </c>
      <c r="AP34" s="223">
        <f>$AU34+$AB$7*SIN(AQ34)</f>
        <v>-148419.80849665761</v>
      </c>
      <c r="AQ34" s="223">
        <f>$AU34+$AB$7*SIN(AR34)</f>
        <v>-148419.80849666477</v>
      </c>
      <c r="AR34" s="223">
        <f>$AU34+$AB$7*SIN(AS34)</f>
        <v>-148419.80849605743</v>
      </c>
      <c r="AS34" s="223">
        <f>$AU34+$AB$7*SIN(AT34)</f>
        <v>-148419.80854769063</v>
      </c>
      <c r="AT34" s="223">
        <f>$AU34+$AB$7*SIN(AU34)</f>
        <v>-148419.86056407302</v>
      </c>
      <c r="AU34" s="223">
        <f>$AB$9+$AB$18*(F34-AB$15)</f>
        <v>-148420.29835515367</v>
      </c>
      <c r="AW34" s="325">
        <v>-3000</v>
      </c>
      <c r="AX34" s="223">
        <f t="shared" si="0"/>
        <v>1.4056757466314285E-2</v>
      </c>
      <c r="AY34" s="223">
        <f t="shared" si="1"/>
        <v>1.145087463315436E-2</v>
      </c>
      <c r="AZ34" s="223">
        <f t="shared" si="2"/>
        <v>2.6058828331599259E-3</v>
      </c>
      <c r="BA34" s="223">
        <f t="shared" si="3"/>
        <v>0.7526545912999949</v>
      </c>
      <c r="BB34" s="223">
        <f t="shared" si="4"/>
        <v>-0.37381267482166297</v>
      </c>
      <c r="BC34" s="223">
        <f t="shared" si="5"/>
        <v>-2.0999310074318918</v>
      </c>
      <c r="BD34" s="223">
        <f t="shared" si="6"/>
        <v>-1.7431759827559024</v>
      </c>
      <c r="BE34" s="223">
        <f t="shared" ref="BE34:BK49" si="11">$BL34+$AB$7*SIN(BF34)</f>
        <v>-148416.71058434196</v>
      </c>
      <c r="BF34" s="223">
        <f t="shared" si="11"/>
        <v>-148416.71058434196</v>
      </c>
      <c r="BG34" s="223">
        <f t="shared" si="11"/>
        <v>-148416.7105843421</v>
      </c>
      <c r="BH34" s="223">
        <f t="shared" si="11"/>
        <v>-148416.7105843254</v>
      </c>
      <c r="BI34" s="223">
        <f t="shared" si="11"/>
        <v>-148416.7105860619</v>
      </c>
      <c r="BJ34" s="223">
        <f t="shared" si="11"/>
        <v>-148416.71040485191</v>
      </c>
      <c r="BK34" s="223">
        <f t="shared" si="11"/>
        <v>-148416.65749003642</v>
      </c>
      <c r="BL34" s="223">
        <f t="shared" si="8"/>
        <v>-148416.22067891125</v>
      </c>
    </row>
    <row r="35" spans="1:64" ht="12.95" customHeight="1">
      <c r="A35" s="253" t="s">
        <v>58</v>
      </c>
      <c r="B35" s="214"/>
      <c r="C35" s="251">
        <v>38371.277999999998</v>
      </c>
      <c r="D35" s="212"/>
      <c r="E35" s="243">
        <f>(C35-C$7)/C$8</f>
        <v>-36859.860984617953</v>
      </c>
      <c r="F35" s="211">
        <f>+ROUND(2*E35,0)/2</f>
        <v>-36860</v>
      </c>
      <c r="G35" s="213">
        <f>C35-(C$7+C$8*F35)</f>
        <v>5.3285999994841404E-2</v>
      </c>
      <c r="J35" s="213">
        <f>G35</f>
        <v>5.3285999994841404E-2</v>
      </c>
      <c r="K35" s="243"/>
      <c r="Q35" s="249">
        <f>C35-15018.5</f>
        <v>23352.777999999998</v>
      </c>
      <c r="R35" s="250"/>
      <c r="S35" s="360">
        <f>S$19</f>
        <v>0.2</v>
      </c>
      <c r="T35" s="250"/>
      <c r="Z35" s="223">
        <f>F35</f>
        <v>-36860</v>
      </c>
      <c r="AA35" s="223">
        <f>AB$3+AB$4*Z35+AB$5*Z35^2+AH35</f>
        <v>-1.2474895959715907E-2</v>
      </c>
      <c r="AB35" s="223">
        <f>+G35-AA35</f>
        <v>6.5760895954557308E-2</v>
      </c>
      <c r="AC35" s="223">
        <f>+G35-P35</f>
        <v>5.3285999994841404E-2</v>
      </c>
      <c r="AE35" s="223">
        <f>+(G35-AA35)^2*S35</f>
        <v>8.6489908734922239E-4</v>
      </c>
      <c r="AF35" s="361">
        <f>+C35-15018.5</f>
        <v>23352.777999999998</v>
      </c>
      <c r="AG35" s="229"/>
      <c r="AH35" s="223">
        <f>$AB$6*($AB$11/AI35*AJ35+$AB$12)</f>
        <v>-3.660000673028603E-3</v>
      </c>
      <c r="AI35" s="223">
        <f>1+$AB$7*COS(AL35)</f>
        <v>0.75096966552980771</v>
      </c>
      <c r="AJ35" s="223">
        <f>SIN(AL35+$AB$9)</f>
        <v>-0.62812492000971476</v>
      </c>
      <c r="AK35" s="223">
        <f>$AB$7*SIN(AL35)</f>
        <v>0.42199987264650229</v>
      </c>
      <c r="AL35" s="223">
        <f>2*ATAN(AM35)</f>
        <v>2.1039190415568059</v>
      </c>
      <c r="AM35" s="223">
        <f>SQRT((1+$AB$7)/(1-$AB$7))*TAN(AN35/2)</f>
        <v>1.751257245258123</v>
      </c>
      <c r="AN35" s="223">
        <f>$AU35+$AB$7*SIN(AO35)</f>
        <v>-148419.80825863351</v>
      </c>
      <c r="AO35" s="223">
        <f>$AU35+$AB$7*SIN(AP35)</f>
        <v>-148419.80825863351</v>
      </c>
      <c r="AP35" s="223">
        <f>$AU35+$AB$7*SIN(AQ35)</f>
        <v>-148419.80825863345</v>
      </c>
      <c r="AQ35" s="223">
        <f>$AU35+$AB$7*SIN(AR35)</f>
        <v>-148419.80825863976</v>
      </c>
      <c r="AR35" s="223">
        <f>$AU35+$AB$7*SIN(AS35)</f>
        <v>-148419.80825810836</v>
      </c>
      <c r="AS35" s="223">
        <f>$AU35+$AB$7*SIN(AT35)</f>
        <v>-148419.80830283512</v>
      </c>
      <c r="AT35" s="223">
        <f>$AU35+$AB$7*SIN(AU35)</f>
        <v>-148419.8602702386</v>
      </c>
      <c r="AU35" s="223">
        <f>$AB$9+$AB$18*(F35-AB$15)</f>
        <v>-148420.29811431284</v>
      </c>
      <c r="AW35" s="325">
        <v>-2000</v>
      </c>
      <c r="AX35" s="223">
        <f t="shared" si="0"/>
        <v>1.7342837956594057E-2</v>
      </c>
      <c r="AY35" s="223">
        <f t="shared" si="1"/>
        <v>1.1805371169475732E-2</v>
      </c>
      <c r="AZ35" s="223">
        <f t="shared" si="2"/>
        <v>5.5374667871183241E-3</v>
      </c>
      <c r="BA35" s="223">
        <f t="shared" si="3"/>
        <v>0.80033474282252282</v>
      </c>
      <c r="BB35" s="223">
        <f t="shared" si="4"/>
        <v>-0.27027113437862921</v>
      </c>
      <c r="BC35" s="223">
        <f t="shared" si="5"/>
        <v>-1.9904893280486429</v>
      </c>
      <c r="BD35" s="223">
        <f t="shared" si="6"/>
        <v>-1.5412378638270143</v>
      </c>
      <c r="BE35" s="223">
        <f t="shared" si="11"/>
        <v>-148416.58764693711</v>
      </c>
      <c r="BF35" s="223">
        <f t="shared" si="11"/>
        <v>-148416.58764690129</v>
      </c>
      <c r="BG35" s="223">
        <f t="shared" si="11"/>
        <v>-148416.58764619174</v>
      </c>
      <c r="BH35" s="223">
        <f t="shared" si="11"/>
        <v>-148416.5876321489</v>
      </c>
      <c r="BI35" s="223">
        <f t="shared" si="11"/>
        <v>-148416.58735460642</v>
      </c>
      <c r="BJ35" s="223">
        <f t="shared" si="11"/>
        <v>-148416.58201376052</v>
      </c>
      <c r="BK35" s="223">
        <f t="shared" si="11"/>
        <v>-148416.50723429921</v>
      </c>
      <c r="BL35" s="223">
        <f t="shared" si="8"/>
        <v>-148416.10025849185</v>
      </c>
    </row>
    <row r="36" spans="1:64" ht="12.95" customHeight="1">
      <c r="A36" s="253" t="s">
        <v>58</v>
      </c>
      <c r="B36" s="214" t="s">
        <v>61</v>
      </c>
      <c r="C36" s="251">
        <v>38373.353000000003</v>
      </c>
      <c r="D36" s="212"/>
      <c r="E36" s="243">
        <f>(C36-C$7)/C$8</f>
        <v>-36854.447613042292</v>
      </c>
      <c r="F36" s="211">
        <f>+ROUND(2*E36,0)/2</f>
        <v>-36854.5</v>
      </c>
      <c r="G36" s="213">
        <f>C36-(C$7+C$8*F36)</f>
        <v>2.0080449998204131E-2</v>
      </c>
      <c r="J36" s="213">
        <f>G36</f>
        <v>2.0080449998204131E-2</v>
      </c>
      <c r="K36" s="243"/>
      <c r="Q36" s="249">
        <f>C36-15018.5</f>
        <v>23354.853000000003</v>
      </c>
      <c r="R36" s="250"/>
      <c r="S36" s="360">
        <f>S$19</f>
        <v>0.2</v>
      </c>
      <c r="T36" s="250"/>
      <c r="Z36" s="223">
        <f>F36</f>
        <v>-36854.5</v>
      </c>
      <c r="AA36" s="223">
        <f>AB$3+AB$4*Z36+AB$5*Z36^2+AH36</f>
        <v>-1.248595973450411E-2</v>
      </c>
      <c r="AB36" s="223">
        <f>+G36-AA36</f>
        <v>3.2566409732708239E-2</v>
      </c>
      <c r="AC36" s="223">
        <f>+G36-P36</f>
        <v>2.0080449998204131E-2</v>
      </c>
      <c r="AE36" s="223">
        <f>+(G36-AA36)^2*S36</f>
        <v>2.1211420857572679E-4</v>
      </c>
      <c r="AF36" s="361">
        <f>+C36-15018.5</f>
        <v>23354.853000000003</v>
      </c>
      <c r="AG36" s="229"/>
      <c r="AH36" s="223">
        <f>$AB$6*($AB$11/AI36*AJ36+$AB$12)</f>
        <v>-3.6756596870165729E-3</v>
      </c>
      <c r="AI36" s="223">
        <f>1+$AB$7*COS(AL36)</f>
        <v>0.75073183071417426</v>
      </c>
      <c r="AJ36" s="223">
        <f>SIN(AL36+$AB$9)</f>
        <v>-0.62856342943059174</v>
      </c>
      <c r="AK36" s="223">
        <f>$AB$7*SIN(AL36)</f>
        <v>0.42185943130489917</v>
      </c>
      <c r="AL36" s="223">
        <f>2*ATAN(AM36)</f>
        <v>2.1044827251192726</v>
      </c>
      <c r="AM36" s="223">
        <f>SQRT((1+$AB$7)/(1-$AB$7))*TAN(AN36/2)</f>
        <v>1.7524040342042735</v>
      </c>
      <c r="AN36" s="223">
        <f>$AU36+$AB$7*SIN(AO36)</f>
        <v>-148419.80760420836</v>
      </c>
      <c r="AO36" s="223">
        <f>$AU36+$AB$7*SIN(AP36)</f>
        <v>-148419.80760420836</v>
      </c>
      <c r="AP36" s="223">
        <f>$AU36+$AB$7*SIN(AQ36)</f>
        <v>-148419.8076042083</v>
      </c>
      <c r="AQ36" s="223">
        <f>$AU36+$AB$7*SIN(AR36)</f>
        <v>-148419.80760421214</v>
      </c>
      <c r="AR36" s="223">
        <f>$AU36+$AB$7*SIN(AS36)</f>
        <v>-148419.80760389718</v>
      </c>
      <c r="AS36" s="223">
        <f>$AU36+$AB$7*SIN(AT36)</f>
        <v>-148419.80762970229</v>
      </c>
      <c r="AT36" s="223">
        <f>$AU36+$AB$7*SIN(AU36)</f>
        <v>-148419.85946232479</v>
      </c>
      <c r="AU36" s="223">
        <f>$AB$9+$AB$18*(F36-AB$15)</f>
        <v>-148420.29745200052</v>
      </c>
      <c r="AW36" s="325">
        <v>-1000</v>
      </c>
      <c r="AX36" s="223">
        <f t="shared" si="0"/>
        <v>2.0719161787186493E-2</v>
      </c>
      <c r="AY36" s="223">
        <f t="shared" si="1"/>
        <v>1.2145867705797106E-2</v>
      </c>
      <c r="AZ36" s="223">
        <f t="shared" si="2"/>
        <v>8.573294081389387E-3</v>
      </c>
      <c r="BA36" s="223">
        <f t="shared" si="3"/>
        <v>0.85753979709186556</v>
      </c>
      <c r="BB36" s="223">
        <f t="shared" si="4"/>
        <v>-0.14842622294236113</v>
      </c>
      <c r="BC36" s="223">
        <f t="shared" si="5"/>
        <v>-1.865791370551513</v>
      </c>
      <c r="BD36" s="223">
        <f t="shared" si="6"/>
        <v>-1.3490073934944662</v>
      </c>
      <c r="BE36" s="223">
        <f t="shared" si="11"/>
        <v>-148416.45642549579</v>
      </c>
      <c r="BF36" s="223">
        <f t="shared" si="11"/>
        <v>-148416.45642324374</v>
      </c>
      <c r="BG36" s="223">
        <f t="shared" si="11"/>
        <v>-148416.45640346562</v>
      </c>
      <c r="BH36" s="223">
        <f t="shared" si="11"/>
        <v>-148416.45622983968</v>
      </c>
      <c r="BI36" s="223">
        <f t="shared" si="11"/>
        <v>-148416.45471100826</v>
      </c>
      <c r="BJ36" s="223">
        <f t="shared" si="11"/>
        <v>-148416.44181185609</v>
      </c>
      <c r="BK36" s="223">
        <f t="shared" si="11"/>
        <v>-148416.35108410244</v>
      </c>
      <c r="BL36" s="223">
        <f t="shared" si="8"/>
        <v>-148415.97983807241</v>
      </c>
    </row>
    <row r="37" spans="1:64" ht="12.95" customHeight="1">
      <c r="A37" s="253" t="s">
        <v>58</v>
      </c>
      <c r="B37" s="214"/>
      <c r="C37" s="251">
        <v>38373.531000000003</v>
      </c>
      <c r="D37" s="212"/>
      <c r="E37" s="243">
        <f>(C37-C$7)/C$8</f>
        <v>-36853.983237070977</v>
      </c>
      <c r="F37" s="211">
        <f>+ROUND(2*E37,0)/2</f>
        <v>-36854</v>
      </c>
      <c r="G37" s="213">
        <f>C37-(C$7+C$8*F37)</f>
        <v>6.4254000026267022E-3</v>
      </c>
      <c r="J37" s="213">
        <f>G37</f>
        <v>6.4254000026267022E-3</v>
      </c>
      <c r="K37" s="243"/>
      <c r="Q37" s="249">
        <f>C37-15018.5</f>
        <v>23355.031000000003</v>
      </c>
      <c r="R37" s="250"/>
      <c r="S37" s="360">
        <f>S$19</f>
        <v>0.2</v>
      </c>
      <c r="T37" s="250"/>
      <c r="Z37" s="223">
        <f>F37</f>
        <v>-36854</v>
      </c>
      <c r="AA37" s="223">
        <f>AB$3+AB$4*Z37+AB$5*Z37^2+AH37</f>
        <v>-1.2486965229695224E-2</v>
      </c>
      <c r="AB37" s="223">
        <f>+G37-AA37</f>
        <v>1.8912365232321926E-2</v>
      </c>
      <c r="AC37" s="223">
        <f>+G37-P37</f>
        <v>6.4254000026267022E-3</v>
      </c>
      <c r="AE37" s="223">
        <f>+(G37-AA37)^2*S37</f>
        <v>7.153551173614784E-5</v>
      </c>
      <c r="AF37" s="361">
        <f>+C37-15018.5</f>
        <v>23355.031000000003</v>
      </c>
      <c r="AG37" s="229"/>
      <c r="AH37" s="223">
        <f>$AB$6*($AB$11/AI37*AJ37+$AB$12)</f>
        <v>-3.6770829102258473E-3</v>
      </c>
      <c r="AI37" s="223">
        <f>1+$AB$7*COS(AL37)</f>
        <v>0.75071022075638838</v>
      </c>
      <c r="AJ37" s="223">
        <f>SIN(AL37+$AB$9)</f>
        <v>-0.62860327026339735</v>
      </c>
      <c r="AK37" s="223">
        <f>$AB$7*SIN(AL37)</f>
        <v>0.42184666167301993</v>
      </c>
      <c r="AL37" s="223">
        <f>2*ATAN(AM37)</f>
        <v>2.1045339513886123</v>
      </c>
      <c r="AM37" s="223">
        <f>SQRT((1+$AB$7)/(1-$AB$7))*TAN(AN37/2)</f>
        <v>1.7525083079041806</v>
      </c>
      <c r="AN37" s="223">
        <f>$AU37+$AB$7*SIN(AO37)</f>
        <v>-148419.80754472542</v>
      </c>
      <c r="AO37" s="223">
        <f>$AU37+$AB$7*SIN(AP37)</f>
        <v>-148419.80754472542</v>
      </c>
      <c r="AP37" s="223">
        <f>$AU37+$AB$7*SIN(AQ37)</f>
        <v>-148419.80754472539</v>
      </c>
      <c r="AQ37" s="223">
        <f>$AU37+$AB$7*SIN(AR37)</f>
        <v>-148419.807544729</v>
      </c>
      <c r="AR37" s="223">
        <f>$AU37+$AB$7*SIN(AS37)</f>
        <v>-148419.80754443424</v>
      </c>
      <c r="AS37" s="223">
        <f>$AU37+$AB$7*SIN(AT37)</f>
        <v>-148419.80756852438</v>
      </c>
      <c r="AT37" s="223">
        <f>$AU37+$AB$7*SIN(AU37)</f>
        <v>-148419.85938888762</v>
      </c>
      <c r="AU37" s="223">
        <f>$AB$9+$AB$18*(F37-AB$15)</f>
        <v>-148420.29739179031</v>
      </c>
      <c r="AW37" s="325">
        <v>0</v>
      </c>
      <c r="AX37" s="223">
        <f t="shared" si="0"/>
        <v>2.4146032693517797E-2</v>
      </c>
      <c r="AY37" s="223">
        <f t="shared" si="1"/>
        <v>1.2472364242118478E-2</v>
      </c>
      <c r="AZ37" s="223">
        <f t="shared" si="2"/>
        <v>1.1673668451399321E-2</v>
      </c>
      <c r="BA37" s="223">
        <f t="shared" si="3"/>
        <v>0.9264735326541319</v>
      </c>
      <c r="BB37" s="223">
        <f t="shared" si="4"/>
        <v>-4.6045238176526697E-3</v>
      </c>
      <c r="BC37" s="223">
        <f t="shared" si="5"/>
        <v>-1.7214192329087967</v>
      </c>
      <c r="BD37" s="223">
        <f t="shared" si="6"/>
        <v>-1.1632242726322861</v>
      </c>
      <c r="BE37" s="223">
        <f t="shared" si="11"/>
        <v>-148416.31523628667</v>
      </c>
      <c r="BF37" s="223">
        <f t="shared" si="11"/>
        <v>-148416.31521297805</v>
      </c>
      <c r="BG37" s="223">
        <f t="shared" si="11"/>
        <v>-148416.31508336565</v>
      </c>
      <c r="BH37" s="223">
        <f t="shared" si="11"/>
        <v>-148416.31436340415</v>
      </c>
      <c r="BI37" s="223">
        <f t="shared" si="11"/>
        <v>-148416.310387829</v>
      </c>
      <c r="BJ37" s="223">
        <f t="shared" si="11"/>
        <v>-148416.28910844662</v>
      </c>
      <c r="BK37" s="223">
        <f t="shared" si="11"/>
        <v>-148416.18955694066</v>
      </c>
      <c r="BL37" s="223">
        <f t="shared" si="8"/>
        <v>-148415.859417653</v>
      </c>
    </row>
    <row r="38" spans="1:64" ht="12.95" customHeight="1">
      <c r="A38" s="253" t="s">
        <v>58</v>
      </c>
      <c r="B38" s="214"/>
      <c r="C38" s="251">
        <v>38385.425999999999</v>
      </c>
      <c r="D38" s="212"/>
      <c r="E38" s="243">
        <f>(C38-C$7)/C$8</f>
        <v>-36822.950921460208</v>
      </c>
      <c r="F38" s="211">
        <f>+ROUND(2*E38,0)/2</f>
        <v>-36823</v>
      </c>
      <c r="G38" s="213">
        <f>C38-(C$7+C$8*F38)</f>
        <v>1.8812299997080117E-2</v>
      </c>
      <c r="J38" s="213">
        <f>G38</f>
        <v>1.8812299997080117E-2</v>
      </c>
      <c r="K38" s="243"/>
      <c r="Q38" s="249">
        <f>C38-15018.5</f>
        <v>23366.925999999999</v>
      </c>
      <c r="R38" s="250"/>
      <c r="S38" s="360">
        <f>S$19</f>
        <v>0.2</v>
      </c>
      <c r="T38" s="250"/>
      <c r="Z38" s="223">
        <f>F38</f>
        <v>-36823</v>
      </c>
      <c r="AA38" s="223">
        <f>AB$3+AB$4*Z38+AB$5*Z38^2+AH38</f>
        <v>-1.2549207318930816E-2</v>
      </c>
      <c r="AB38" s="223">
        <f>+G38-AA38</f>
        <v>3.1361507316010936E-2</v>
      </c>
      <c r="AC38" s="223">
        <f>+G38-P38</f>
        <v>1.8812299997080117E-2</v>
      </c>
      <c r="AE38" s="223">
        <f>+(G38-AA38)^2*S38</f>
        <v>1.967088282264415E-4</v>
      </c>
      <c r="AF38" s="361">
        <f>+C38-15018.5</f>
        <v>23366.925999999999</v>
      </c>
      <c r="AG38" s="229"/>
      <c r="AH38" s="223">
        <f>$AB$6*($AB$11/AI38*AJ38+$AB$12)</f>
        <v>-3.7652173010874032E-3</v>
      </c>
      <c r="AI38" s="223">
        <f>1+$AB$7*COS(AL38)</f>
        <v>0.7493741027869758</v>
      </c>
      <c r="AJ38" s="223">
        <f>SIN(AL38+$AB$9)</f>
        <v>-0.63106571850871096</v>
      </c>
      <c r="AK38" s="223">
        <f>$AB$7*SIN(AL38)</f>
        <v>0.42105422411628485</v>
      </c>
      <c r="AL38" s="223">
        <f>2*ATAN(AM38)</f>
        <v>2.1077042336195668</v>
      </c>
      <c r="AM38" s="223">
        <f>SQRT((1+$AB$7)/(1-$AB$7))*TAN(AN38/2)</f>
        <v>1.7589798529333396</v>
      </c>
      <c r="AN38" s="223">
        <f>$AU38+$AB$7*SIN(AO38)</f>
        <v>-148419.80386012237</v>
      </c>
      <c r="AO38" s="223">
        <f>$AU38+$AB$7*SIN(AP38)</f>
        <v>-148419.80386012234</v>
      </c>
      <c r="AP38" s="223">
        <f>$AU38+$AB$7*SIN(AQ38)</f>
        <v>-148419.80386012257</v>
      </c>
      <c r="AQ38" s="223">
        <f>$AU38+$AB$7*SIN(AR38)</f>
        <v>-148419.80386010665</v>
      </c>
      <c r="AR38" s="223">
        <f>$AU38+$AB$7*SIN(AS38)</f>
        <v>-148419.80386123966</v>
      </c>
      <c r="AS38" s="223">
        <f>$AU38+$AB$7*SIN(AT38)</f>
        <v>-148419.80378068684</v>
      </c>
      <c r="AT38" s="223">
        <f>$AU38+$AB$7*SIN(AU38)</f>
        <v>-148419.8548388854</v>
      </c>
      <c r="AU38" s="223">
        <f>$AB$9+$AB$18*(F38-AB$15)</f>
        <v>-148420.29365875732</v>
      </c>
      <c r="AW38" s="325">
        <v>1000</v>
      </c>
      <c r="AX38" s="223">
        <f t="shared" si="0"/>
        <v>2.7558465490408253E-2</v>
      </c>
      <c r="AY38" s="223">
        <f t="shared" si="1"/>
        <v>1.2784860778439849E-2</v>
      </c>
      <c r="AZ38" s="223">
        <f t="shared" si="2"/>
        <v>1.4773604711968402E-2</v>
      </c>
      <c r="BA38" s="223">
        <f t="shared" si="3"/>
        <v>1.0095084550473854</v>
      </c>
      <c r="BB38" s="223">
        <f t="shared" si="4"/>
        <v>0.16467114385538972</v>
      </c>
      <c r="BC38" s="223">
        <f t="shared" si="5"/>
        <v>-1.5513900984472861</v>
      </c>
      <c r="BD38" s="223">
        <f t="shared" si="6"/>
        <v>-0.98077966554737239</v>
      </c>
      <c r="BE38" s="223">
        <f t="shared" si="11"/>
        <v>-148416.1620105411</v>
      </c>
      <c r="BF38" s="223">
        <f t="shared" si="11"/>
        <v>-148416.16189816585</v>
      </c>
      <c r="BG38" s="223">
        <f t="shared" si="11"/>
        <v>-148416.16144394284</v>
      </c>
      <c r="BH38" s="223">
        <f t="shared" si="11"/>
        <v>-148416.15961154419</v>
      </c>
      <c r="BI38" s="223">
        <f t="shared" si="11"/>
        <v>-148416.152276629</v>
      </c>
      <c r="BJ38" s="223">
        <f t="shared" si="11"/>
        <v>-148416.12377201283</v>
      </c>
      <c r="BK38" s="223">
        <f t="shared" si="11"/>
        <v>-148416.02324818584</v>
      </c>
      <c r="BL38" s="223">
        <f t="shared" si="8"/>
        <v>-148415.73899723357</v>
      </c>
    </row>
    <row r="39" spans="1:64" ht="12.95" customHeight="1">
      <c r="A39" s="253" t="s">
        <v>58</v>
      </c>
      <c r="B39" s="214"/>
      <c r="C39" s="251">
        <v>38399.235999999997</v>
      </c>
      <c r="D39" s="212"/>
      <c r="E39" s="243">
        <f>(C39-C$7)/C$8</f>
        <v>-36786.922650877204</v>
      </c>
      <c r="F39" s="211">
        <f>+ROUND(2*E39,0)/2</f>
        <v>-36787</v>
      </c>
      <c r="G39" s="213">
        <f>C39-(C$7+C$8*F39)</f>
        <v>2.964869999414077E-2</v>
      </c>
      <c r="J39" s="213">
        <f>G39</f>
        <v>2.964869999414077E-2</v>
      </c>
      <c r="K39" s="243"/>
      <c r="Q39" s="249">
        <f>C39-15018.5</f>
        <v>23380.735999999997</v>
      </c>
      <c r="R39" s="250"/>
      <c r="S39" s="360">
        <f>S$19</f>
        <v>0.2</v>
      </c>
      <c r="T39" s="250"/>
      <c r="Z39" s="223">
        <f>F39</f>
        <v>-36787</v>
      </c>
      <c r="AA39" s="223">
        <f>AB$3+AB$4*Z39+AB$5*Z39^2+AH39</f>
        <v>-1.262124486397332E-2</v>
      </c>
      <c r="AB39" s="223">
        <f>+G39-AA39</f>
        <v>4.226994485811409E-2</v>
      </c>
      <c r="AC39" s="223">
        <f>+G39-P39</f>
        <v>2.964869999414077E-2</v>
      </c>
      <c r="AE39" s="223">
        <f>+(G39-AA39)^2*S39</f>
        <v>3.5734964766160119E-4</v>
      </c>
      <c r="AF39" s="361">
        <f>+C39-15018.5</f>
        <v>23380.735999999997</v>
      </c>
      <c r="AG39" s="229"/>
      <c r="AH39" s="223">
        <f>$AB$6*($AB$11/AI39*AJ39+$AB$12)</f>
        <v>-3.8673064414374756E-3</v>
      </c>
      <c r="AI39" s="223">
        <f>1+$AB$7*COS(AL39)</f>
        <v>0.7478315754067979</v>
      </c>
      <c r="AJ39" s="223">
        <f>SIN(AL39+$AB$9)</f>
        <v>-0.63390645551945479</v>
      </c>
      <c r="AK39" s="223">
        <f>$AB$7*SIN(AL39)</f>
        <v>0.4201322239940451</v>
      </c>
      <c r="AL39" s="223">
        <f>2*ATAN(AM39)</f>
        <v>2.111371733624245</v>
      </c>
      <c r="AM39" s="223">
        <f>SQRT((1+$AB$7)/(1-$AB$7))*TAN(AN39/2)</f>
        <v>1.7665115461453429</v>
      </c>
      <c r="AN39" s="223">
        <f>$AU39+$AB$7*SIN(AO39)</f>
        <v>-148419.79958944078</v>
      </c>
      <c r="AO39" s="223">
        <f>$AU39+$AB$7*SIN(AP39)</f>
        <v>-148419.79958944078</v>
      </c>
      <c r="AP39" s="223">
        <f>$AU39+$AB$7*SIN(AQ39)</f>
        <v>-148419.79958944159</v>
      </c>
      <c r="AQ39" s="223">
        <f>$AU39+$AB$7*SIN(AR39)</f>
        <v>-148419.79958938991</v>
      </c>
      <c r="AR39" s="223">
        <f>$AU39+$AB$7*SIN(AS39)</f>
        <v>-148419.79959259278</v>
      </c>
      <c r="AS39" s="223">
        <f>$AU39+$AB$7*SIN(AT39)</f>
        <v>-148419.79939469913</v>
      </c>
      <c r="AT39" s="223">
        <f>$AU39+$AB$7*SIN(AU39)</f>
        <v>-148419.84956268681</v>
      </c>
      <c r="AU39" s="223">
        <f>$AB$9+$AB$18*(F39-AB$15)</f>
        <v>-148420.28932362222</v>
      </c>
      <c r="AW39" s="325">
        <v>2000</v>
      </c>
      <c r="AX39" s="223">
        <f t="shared" si="0"/>
        <v>3.0850645495740826E-2</v>
      </c>
      <c r="AY39" s="223">
        <f t="shared" si="1"/>
        <v>1.3083357314761223E-2</v>
      </c>
      <c r="AZ39" s="223">
        <f t="shared" si="2"/>
        <v>1.7767288180979602E-2</v>
      </c>
      <c r="BA39" s="223">
        <f t="shared" si="3"/>
        <v>1.1083767441763299</v>
      </c>
      <c r="BB39" s="223">
        <f t="shared" si="4"/>
        <v>0.36071985029664805</v>
      </c>
      <c r="BC39" s="223">
        <f t="shared" si="5"/>
        <v>-1.3477751012391899</v>
      </c>
      <c r="BD39" s="223">
        <f t="shared" si="6"/>
        <v>-0.79860139227805427</v>
      </c>
      <c r="BE39" s="223">
        <f t="shared" si="11"/>
        <v>-148415.99430482017</v>
      </c>
      <c r="BF39" s="223">
        <f t="shared" si="11"/>
        <v>-148415.99396907914</v>
      </c>
      <c r="BG39" s="223">
        <f t="shared" si="11"/>
        <v>-148415.99290231784</v>
      </c>
      <c r="BH39" s="223">
        <f t="shared" si="11"/>
        <v>-148415.98952182135</v>
      </c>
      <c r="BI39" s="223">
        <f t="shared" si="11"/>
        <v>-148415.9788973213</v>
      </c>
      <c r="BJ39" s="223">
        <f t="shared" si="11"/>
        <v>-148415.94632089764</v>
      </c>
      <c r="BK39" s="223">
        <f t="shared" si="11"/>
        <v>-148415.85282246466</v>
      </c>
      <c r="BL39" s="223">
        <f t="shared" si="8"/>
        <v>-148415.61857681416</v>
      </c>
    </row>
    <row r="40" spans="1:64" ht="12.95" customHeight="1">
      <c r="A40" s="253" t="s">
        <v>58</v>
      </c>
      <c r="B40" s="214" t="s">
        <v>61</v>
      </c>
      <c r="C40" s="251">
        <v>38399.417999999998</v>
      </c>
      <c r="D40" s="212"/>
      <c r="E40" s="243">
        <f>(C40-C$7)/C$8</f>
        <v>-36786.447839490807</v>
      </c>
      <c r="F40" s="211">
        <f>+ROUND(2*E40,0)/2</f>
        <v>-36786.5</v>
      </c>
      <c r="G40" s="213">
        <f>C40-(C$7+C$8*F40)</f>
        <v>1.9993649992102291E-2</v>
      </c>
      <c r="J40" s="213">
        <f>G40</f>
        <v>1.9993649992102291E-2</v>
      </c>
      <c r="K40" s="243"/>
      <c r="Q40" s="249">
        <f>C40-15018.5</f>
        <v>23380.917999999998</v>
      </c>
      <c r="R40" s="250"/>
      <c r="S40" s="360">
        <f>S$19</f>
        <v>0.2</v>
      </c>
      <c r="T40" s="250"/>
      <c r="Z40" s="223">
        <f>F40</f>
        <v>-36786.5</v>
      </c>
      <c r="AA40" s="223">
        <f>AB$3+AB$4*Z40+AB$5*Z40^2+AH40</f>
        <v>-1.2622243541845549E-2</v>
      </c>
      <c r="AB40" s="223">
        <f>+G40-AA40</f>
        <v>3.2615893533947837E-2</v>
      </c>
      <c r="AC40" s="223">
        <f>+G40-P40</f>
        <v>1.9993649992102291E-2</v>
      </c>
      <c r="AE40" s="223">
        <f>+(G40-AA40)^2*S40</f>
        <v>2.1275930220356409E-4</v>
      </c>
      <c r="AF40" s="361">
        <f>+C40-15018.5</f>
        <v>23380.917999999998</v>
      </c>
      <c r="AG40" s="229"/>
      <c r="AH40" s="223">
        <f>$AB$6*($AB$11/AI40*AJ40+$AB$12)</f>
        <v>-3.8687223748278664E-3</v>
      </c>
      <c r="AI40" s="223">
        <f>1+$AB$7*COS(AL40)</f>
        <v>0.74781021989275032</v>
      </c>
      <c r="AJ40" s="223">
        <f>SIN(AL40+$AB$9)</f>
        <v>-0.63394576807211578</v>
      </c>
      <c r="AK40" s="223">
        <f>$AB$7*SIN(AL40)</f>
        <v>0.4201194054188131</v>
      </c>
      <c r="AL40" s="223">
        <f>2*ATAN(AM40)</f>
        <v>2.111422564859307</v>
      </c>
      <c r="AM40" s="223">
        <f>SQRT((1+$AB$7)/(1-$AB$7))*TAN(AN40/2)</f>
        <v>1.7666162775017922</v>
      </c>
      <c r="AN40" s="223">
        <f>$AU40+$AB$7*SIN(AO40)</f>
        <v>-148419.79953018765</v>
      </c>
      <c r="AO40" s="223">
        <f>$AU40+$AB$7*SIN(AP40)</f>
        <v>-148419.79953018765</v>
      </c>
      <c r="AP40" s="223">
        <f>$AU40+$AB$7*SIN(AQ40)</f>
        <v>-148419.79953018849</v>
      </c>
      <c r="AQ40" s="223">
        <f>$AU40+$AB$7*SIN(AR40)</f>
        <v>-148419.7995301362</v>
      </c>
      <c r="AR40" s="223">
        <f>$AU40+$AB$7*SIN(AS40)</f>
        <v>-148419.79953337079</v>
      </c>
      <c r="AS40" s="223">
        <f>$AU40+$AB$7*SIN(AT40)</f>
        <v>-148419.79933387914</v>
      </c>
      <c r="AT40" s="223">
        <f>$AU40+$AB$7*SIN(AU40)</f>
        <v>-148419.84948946442</v>
      </c>
      <c r="AU40" s="223">
        <f>$AB$9+$AB$18*(F40-AB$15)</f>
        <v>-148420.28926341201</v>
      </c>
      <c r="AW40" s="325">
        <v>3000</v>
      </c>
      <c r="AX40" s="223">
        <f t="shared" si="0"/>
        <v>3.3852565697136218E-2</v>
      </c>
      <c r="AY40" s="223">
        <f t="shared" si="1"/>
        <v>1.3367853851082594E-2</v>
      </c>
      <c r="AZ40" s="223">
        <f t="shared" si="2"/>
        <v>2.0484711846053626E-2</v>
      </c>
      <c r="BA40" s="223">
        <f t="shared" si="3"/>
        <v>1.2218627748715374</v>
      </c>
      <c r="BB40" s="223">
        <f t="shared" si="4"/>
        <v>0.57769377131069766</v>
      </c>
      <c r="BC40" s="223">
        <f t="shared" si="5"/>
        <v>-1.100914219082278</v>
      </c>
      <c r="BD40" s="223">
        <f t="shared" si="6"/>
        <v>-0.61373432574925257</v>
      </c>
      <c r="BE40" s="223">
        <f t="shared" si="11"/>
        <v>-148415.80959506895</v>
      </c>
      <c r="BF40" s="223">
        <f t="shared" si="11"/>
        <v>-148415.80891226552</v>
      </c>
      <c r="BG40" s="223">
        <f t="shared" si="11"/>
        <v>-148415.8071086467</v>
      </c>
      <c r="BH40" s="223">
        <f t="shared" si="11"/>
        <v>-148415.80235717256</v>
      </c>
      <c r="BI40" s="223">
        <f t="shared" si="11"/>
        <v>-148415.78992647954</v>
      </c>
      <c r="BJ40" s="223">
        <f t="shared" si="11"/>
        <v>-148415.75796549168</v>
      </c>
      <c r="BK40" s="223">
        <f t="shared" si="11"/>
        <v>-148415.6790040319</v>
      </c>
      <c r="BL40" s="223">
        <f t="shared" si="8"/>
        <v>-148415.49815639472</v>
      </c>
    </row>
    <row r="41" spans="1:64" ht="12.95" customHeight="1">
      <c r="A41" s="253" t="s">
        <v>58</v>
      </c>
      <c r="B41" s="214"/>
      <c r="C41" s="251">
        <v>38406.495000000003</v>
      </c>
      <c r="D41" s="212"/>
      <c r="E41" s="243">
        <f>(C41-C$7)/C$8</f>
        <v>-36767.984981350615</v>
      </c>
      <c r="F41" s="211">
        <f>+ROUND(2*E41,0)/2</f>
        <v>-36768</v>
      </c>
      <c r="G41" s="213">
        <f>C41-(C$7+C$8*F41)</f>
        <v>5.7567999974708073E-3</v>
      </c>
      <c r="J41" s="213">
        <f>G41</f>
        <v>5.7567999974708073E-3</v>
      </c>
      <c r="K41" s="243"/>
      <c r="Q41" s="249">
        <f>C41-15018.5</f>
        <v>23387.995000000003</v>
      </c>
      <c r="R41" s="250"/>
      <c r="S41" s="360">
        <f>S$19</f>
        <v>0.2</v>
      </c>
      <c r="T41" s="250"/>
      <c r="Z41" s="223">
        <f>F41</f>
        <v>-36768</v>
      </c>
      <c r="AA41" s="223">
        <f>AB$3+AB$4*Z41+AB$5*Z41^2+AH41</f>
        <v>-1.2659159109069807E-2</v>
      </c>
      <c r="AB41" s="223">
        <f>+G41-AA41</f>
        <v>1.8415959106540612E-2</v>
      </c>
      <c r="AC41" s="223">
        <f>+G41-P41</f>
        <v>5.7567999974708073E-3</v>
      </c>
      <c r="AE41" s="223">
        <f>+(G41-AA41)^2*S41</f>
        <v>6.7829509962755215E-5</v>
      </c>
      <c r="AF41" s="361">
        <f>+C41-15018.5</f>
        <v>23387.995000000003</v>
      </c>
      <c r="AG41" s="229"/>
      <c r="AH41" s="223">
        <f>$AB$6*($AB$11/AI41*AJ41+$AB$12)</f>
        <v>-3.92107393572407E-3</v>
      </c>
      <c r="AI41" s="223">
        <f>1+$AB$7*COS(AL41)</f>
        <v>0.74702137963918025</v>
      </c>
      <c r="AJ41" s="223">
        <f>SIN(AL41+$AB$9)</f>
        <v>-0.63539760647211752</v>
      </c>
      <c r="AK41" s="223">
        <f>$AB$7*SIN(AL41)</f>
        <v>0.41964487086146574</v>
      </c>
      <c r="AL41" s="223">
        <f>2*ATAN(AM41)</f>
        <v>2.1133012825991022</v>
      </c>
      <c r="AM41" s="223">
        <f>SQRT((1+$AB$7)/(1-$AB$7))*TAN(AN41/2)</f>
        <v>1.7704937482867362</v>
      </c>
      <c r="AN41" s="223">
        <f>$AU41+$AB$7*SIN(AO41)</f>
        <v>-148419.79733901011</v>
      </c>
      <c r="AO41" s="223">
        <f>$AU41+$AB$7*SIN(AP41)</f>
        <v>-148419.79733901008</v>
      </c>
      <c r="AP41" s="223">
        <f>$AU41+$AB$7*SIN(AQ41)</f>
        <v>-148419.79733901139</v>
      </c>
      <c r="AQ41" s="223">
        <f>$AU41+$AB$7*SIN(AR41)</f>
        <v>-148419.79733893444</v>
      </c>
      <c r="AR41" s="223">
        <f>$AU41+$AB$7*SIN(AS41)</f>
        <v>-148419.79734339818</v>
      </c>
      <c r="AS41" s="223">
        <f>$AU41+$AB$7*SIN(AT41)</f>
        <v>-148419.79708539409</v>
      </c>
      <c r="AT41" s="223">
        <f>$AU41+$AB$7*SIN(AU41)</f>
        <v>-148419.84678135731</v>
      </c>
      <c r="AU41" s="223">
        <f>$AB$9+$AB$18*(F41-AB$15)</f>
        <v>-148420.28703563425</v>
      </c>
      <c r="AW41" s="325">
        <v>4000</v>
      </c>
      <c r="AX41" s="223">
        <f t="shared" si="0"/>
        <v>3.6305835886332932E-2</v>
      </c>
      <c r="AY41" s="223">
        <f t="shared" si="1"/>
        <v>1.3638350387403967E-2</v>
      </c>
      <c r="AZ41" s="223">
        <f t="shared" si="2"/>
        <v>2.2667485498928962E-2</v>
      </c>
      <c r="BA41" s="223">
        <f t="shared" si="3"/>
        <v>1.3407725208121133</v>
      </c>
      <c r="BB41" s="223">
        <f t="shared" si="4"/>
        <v>0.79260530465331358</v>
      </c>
      <c r="BC41" s="223">
        <f t="shared" si="5"/>
        <v>-0.80174463643528293</v>
      </c>
      <c r="BD41" s="223">
        <f t="shared" si="6"/>
        <v>-0.42382184704832876</v>
      </c>
      <c r="BE41" s="223">
        <f t="shared" si="11"/>
        <v>-148415.60624956212</v>
      </c>
      <c r="BF41" s="223">
        <f t="shared" si="11"/>
        <v>-148415.60530581477</v>
      </c>
      <c r="BG41" s="223">
        <f t="shared" si="11"/>
        <v>-148415.6031297842</v>
      </c>
      <c r="BH41" s="223">
        <f t="shared" si="11"/>
        <v>-148415.59812185774</v>
      </c>
      <c r="BI41" s="223">
        <f t="shared" si="11"/>
        <v>-148415.5866454551</v>
      </c>
      <c r="BJ41" s="223">
        <f t="shared" si="11"/>
        <v>-148415.56059013386</v>
      </c>
      <c r="BK41" s="223">
        <f t="shared" si="11"/>
        <v>-148415.50256628115</v>
      </c>
      <c r="BL41" s="223">
        <f t="shared" si="8"/>
        <v>-148415.37773597531</v>
      </c>
    </row>
    <row r="42" spans="1:64" ht="12.95" customHeight="1">
      <c r="A42" s="253" t="s">
        <v>58</v>
      </c>
      <c r="B42" s="214"/>
      <c r="C42" s="251">
        <v>38410.345999999998</v>
      </c>
      <c r="D42" s="212"/>
      <c r="E42" s="243">
        <f>(C42-C$7)/C$8</f>
        <v>-36757.938285476972</v>
      </c>
      <c r="F42" s="211">
        <f>+ROUND(2*E42,0)/2</f>
        <v>-36758</v>
      </c>
      <c r="G42" s="213">
        <f>C42-(C$7+C$8*F42)</f>
        <v>2.3655799996049609E-2</v>
      </c>
      <c r="J42" s="213">
        <f>G42</f>
        <v>2.3655799996049609E-2</v>
      </c>
      <c r="K42" s="243"/>
      <c r="Q42" s="249">
        <f>C42-15018.5</f>
        <v>23391.845999999998</v>
      </c>
      <c r="R42" s="250"/>
      <c r="S42" s="360">
        <f>S$19</f>
        <v>0.2</v>
      </c>
      <c r="T42" s="250"/>
      <c r="Z42" s="223">
        <f>F42</f>
        <v>-36758</v>
      </c>
      <c r="AA42" s="223">
        <f>AB$3+AB$4*Z42+AB$5*Z42^2+AH42</f>
        <v>-1.2679084672163641E-2</v>
      </c>
      <c r="AB42" s="223">
        <f>+G42-AA42</f>
        <v>3.6334884668213246E-2</v>
      </c>
      <c r="AC42" s="223">
        <f>+G42-P42</f>
        <v>2.3655799996049609E-2</v>
      </c>
      <c r="AE42" s="223">
        <f>+(G42-AA42)^2*S42</f>
        <v>2.6404476877047166E-4</v>
      </c>
      <c r="AF42" s="361">
        <f>+C42-15018.5</f>
        <v>23391.845999999998</v>
      </c>
      <c r="AG42" s="229"/>
      <c r="AH42" s="223">
        <f>$AB$6*($AB$11/AI42*AJ42+$AB$12)</f>
        <v>-3.9493412841811173E-3</v>
      </c>
      <c r="AI42" s="223">
        <f>1+$AB$7*COS(AL42)</f>
        <v>0.74659604253376999</v>
      </c>
      <c r="AJ42" s="223">
        <f>SIN(AL42+$AB$9)</f>
        <v>-0.63618017852086073</v>
      </c>
      <c r="AK42" s="223">
        <f>$AB$7*SIN(AL42)</f>
        <v>0.41938816666717371</v>
      </c>
      <c r="AL42" s="223">
        <f>2*ATAN(AM42)</f>
        <v>2.1143151570234706</v>
      </c>
      <c r="AM42" s="223">
        <f>SQRT((1+$AB$7)/(1-$AB$7))*TAN(AN42/2)</f>
        <v>1.7725916383716069</v>
      </c>
      <c r="AN42" s="223">
        <f>$AU42+$AB$7*SIN(AO42)</f>
        <v>-148419.79615555159</v>
      </c>
      <c r="AO42" s="223">
        <f>$AU42+$AB$7*SIN(AP42)</f>
        <v>-148419.79615555159</v>
      </c>
      <c r="AP42" s="223">
        <f>$AU42+$AB$7*SIN(AQ42)</f>
        <v>-148419.79615555322</v>
      </c>
      <c r="AQ42" s="223">
        <f>$AU42+$AB$7*SIN(AR42)</f>
        <v>-148419.79615546105</v>
      </c>
      <c r="AR42" s="223">
        <f>$AU42+$AB$7*SIN(AS42)</f>
        <v>-148419.79616063304</v>
      </c>
      <c r="AS42" s="223">
        <f>$AU42+$AB$7*SIN(AT42)</f>
        <v>-148419.79587149856</v>
      </c>
      <c r="AT42" s="223">
        <f>$AU42+$AB$7*SIN(AU42)</f>
        <v>-148419.84531842521</v>
      </c>
      <c r="AU42" s="223">
        <f>$AB$9+$AB$18*(F42-AB$15)</f>
        <v>-148420.28583143005</v>
      </c>
      <c r="AW42" s="325">
        <v>5000</v>
      </c>
      <c r="AX42" s="223">
        <f t="shared" si="0"/>
        <v>3.7872872960659887E-2</v>
      </c>
      <c r="AY42" s="223">
        <f t="shared" si="1"/>
        <v>1.389484692372534E-2</v>
      </c>
      <c r="AZ42" s="223">
        <f t="shared" si="2"/>
        <v>2.3978026036934545E-2</v>
      </c>
      <c r="BA42" s="223">
        <f t="shared" si="3"/>
        <v>1.4415552156556743</v>
      </c>
      <c r="BB42" s="223">
        <f t="shared" si="4"/>
        <v>0.95462391368085664</v>
      </c>
      <c r="BC42" s="223">
        <f t="shared" si="5"/>
        <v>-0.44842030100387248</v>
      </c>
      <c r="BD42" s="223">
        <f t="shared" si="6"/>
        <v>-0.22804429535133267</v>
      </c>
      <c r="BE42" s="223">
        <f t="shared" si="11"/>
        <v>-148415.38540835958</v>
      </c>
      <c r="BF42" s="223">
        <f t="shared" si="11"/>
        <v>-148415.38462762354</v>
      </c>
      <c r="BG42" s="223">
        <f t="shared" si="11"/>
        <v>-148415.38297725131</v>
      </c>
      <c r="BH42" s="223">
        <f t="shared" si="11"/>
        <v>-148415.37949098781</v>
      </c>
      <c r="BI42" s="223">
        <f t="shared" si="11"/>
        <v>-148415.37213709738</v>
      </c>
      <c r="BJ42" s="223">
        <f t="shared" si="11"/>
        <v>-148415.35666987798</v>
      </c>
      <c r="BK42" s="223">
        <f t="shared" si="11"/>
        <v>-148415.32432054289</v>
      </c>
      <c r="BL42" s="223">
        <f t="shared" si="8"/>
        <v>-148415.25731555591</v>
      </c>
    </row>
    <row r="43" spans="1:64" ht="12.95" customHeight="1">
      <c r="A43" s="253" t="s">
        <v>58</v>
      </c>
      <c r="B43" s="214" t="s">
        <v>61</v>
      </c>
      <c r="C43" s="251">
        <v>38439.29</v>
      </c>
      <c r="D43" s="212"/>
      <c r="E43" s="243">
        <f>(C43-C$7)/C$8</f>
        <v>-36682.427621917617</v>
      </c>
      <c r="F43" s="211">
        <f>+ROUND(2*E43,0)/2</f>
        <v>-36682.5</v>
      </c>
      <c r="G43" s="213">
        <f>C43-(C$7+C$8*F43)</f>
        <v>2.7743249993363861E-2</v>
      </c>
      <c r="J43" s="213">
        <f>G43</f>
        <v>2.7743249993363861E-2</v>
      </c>
      <c r="K43" s="243"/>
      <c r="Q43" s="249">
        <f>C43-15018.5</f>
        <v>23420.79</v>
      </c>
      <c r="R43" s="250"/>
      <c r="S43" s="360">
        <f>S$19</f>
        <v>0.2</v>
      </c>
      <c r="T43" s="250"/>
      <c r="Z43" s="223">
        <f>F43</f>
        <v>-36682.5</v>
      </c>
      <c r="AA43" s="223">
        <f>AB$3+AB$4*Z43+AB$5*Z43^2+AH43</f>
        <v>-1.2828870173497946E-2</v>
      </c>
      <c r="AB43" s="223">
        <f>+G43-AA43</f>
        <v>4.0572120166861805E-2</v>
      </c>
      <c r="AC43" s="223">
        <f>+G43-P43</f>
        <v>2.7743249993363861E-2</v>
      </c>
      <c r="AE43" s="223">
        <f>+(G43-AA43)^2*S43</f>
        <v>3.2921938696685489E-4</v>
      </c>
      <c r="AF43" s="361">
        <f>+C43-15018.5</f>
        <v>23420.79</v>
      </c>
      <c r="AG43" s="229"/>
      <c r="AH43" s="223">
        <f>$AB$6*($AB$11/AI43*AJ43+$AB$12)</f>
        <v>-4.1620620782576861E-3</v>
      </c>
      <c r="AI43" s="223">
        <f>1+$AB$7*COS(AL43)</f>
        <v>0.7434086495926322</v>
      </c>
      <c r="AJ43" s="223">
        <f>SIN(AL43+$AB$9)</f>
        <v>-0.64203903296674936</v>
      </c>
      <c r="AK43" s="223">
        <f>$AB$7*SIN(AL43)</f>
        <v>0.41744565981229631</v>
      </c>
      <c r="AL43" s="223">
        <f>2*ATAN(AM43)</f>
        <v>2.1219328642114643</v>
      </c>
      <c r="AM43" s="223">
        <f>SQRT((1+$AB$7)/(1-$AB$7))*TAN(AN43/2)</f>
        <v>1.7884755365358724</v>
      </c>
      <c r="AN43" s="223">
        <f>$AU43+$AB$7*SIN(AO43)</f>
        <v>-148419.78724209327</v>
      </c>
      <c r="AO43" s="223">
        <f>$AU43+$AB$7*SIN(AP43)</f>
        <v>-148419.78724209315</v>
      </c>
      <c r="AP43" s="223">
        <f>$AU43+$AB$7*SIN(AQ43)</f>
        <v>-148419.78724209877</v>
      </c>
      <c r="AQ43" s="223">
        <f>$AU43+$AB$7*SIN(AR43)</f>
        <v>-148419.78724184507</v>
      </c>
      <c r="AR43" s="223">
        <f>$AU43+$AB$7*SIN(AS43)</f>
        <v>-148419.78725328299</v>
      </c>
      <c r="AS43" s="223">
        <f>$AU43+$AB$7*SIN(AT43)</f>
        <v>-148419.7867404508</v>
      </c>
      <c r="AT43" s="223">
        <f>$AU43+$AB$7*SIN(AU43)</f>
        <v>-148419.83429393201</v>
      </c>
      <c r="AU43" s="223">
        <f>$AB$9+$AB$18*(F43-AB$15)</f>
        <v>-148420.27673968839</v>
      </c>
      <c r="AW43" s="325">
        <v>6000</v>
      </c>
      <c r="AX43" s="223">
        <f t="shared" si="0"/>
        <v>3.823609791261582E-2</v>
      </c>
      <c r="AY43" s="223">
        <f t="shared" si="1"/>
        <v>1.4137343460046711E-2</v>
      </c>
      <c r="AZ43" s="223">
        <f t="shared" si="2"/>
        <v>2.4098754452569107E-2</v>
      </c>
      <c r="BA43" s="223">
        <f t="shared" si="3"/>
        <v>1.4892333483545941</v>
      </c>
      <c r="BB43" s="223">
        <f t="shared" si="4"/>
        <v>0.99594626789289031</v>
      </c>
      <c r="BC43" s="223">
        <f t="shared" si="5"/>
        <v>-5.5946462945159814E-2</v>
      </c>
      <c r="BD43" s="223">
        <f t="shared" si="6"/>
        <v>-2.7980530123936153E-2</v>
      </c>
      <c r="BE43" s="223">
        <f t="shared" si="11"/>
        <v>-148415.15287790564</v>
      </c>
      <c r="BF43" s="223">
        <f t="shared" si="11"/>
        <v>-148415.15276457189</v>
      </c>
      <c r="BG43" s="223">
        <f t="shared" si="11"/>
        <v>-148415.15253315627</v>
      </c>
      <c r="BH43" s="223">
        <f t="shared" si="11"/>
        <v>-148415.15206063518</v>
      </c>
      <c r="BI43" s="223">
        <f t="shared" si="11"/>
        <v>-148415.15109582967</v>
      </c>
      <c r="BJ43" s="223">
        <f t="shared" si="11"/>
        <v>-148415.14912595393</v>
      </c>
      <c r="BK43" s="223">
        <f t="shared" si="11"/>
        <v>-148415.14510433364</v>
      </c>
      <c r="BL43" s="223">
        <f t="shared" si="8"/>
        <v>-148415.13689513647</v>
      </c>
    </row>
    <row r="44" spans="1:64" ht="12.95" customHeight="1">
      <c r="A44" s="253" t="s">
        <v>58</v>
      </c>
      <c r="B44" s="214" t="s">
        <v>61</v>
      </c>
      <c r="C44" s="251">
        <v>38440.404000000002</v>
      </c>
      <c r="D44" s="212"/>
      <c r="E44" s="243">
        <f>(C44-C$7)/C$8</f>
        <v>-36679.521358816273</v>
      </c>
      <c r="F44" s="211">
        <f>+ROUND(2*E44,0)/2</f>
        <v>-36679.5</v>
      </c>
      <c r="G44" s="213">
        <f>C44-(C$7+C$8*F44)</f>
        <v>-8.187049999833107E-3</v>
      </c>
      <c r="J44" s="213">
        <f>G44</f>
        <v>-8.187049999833107E-3</v>
      </c>
      <c r="K44" s="243"/>
      <c r="Q44" s="249">
        <f>C44-15018.5</f>
        <v>23421.904000000002</v>
      </c>
      <c r="R44" s="250"/>
      <c r="S44" s="360">
        <f>S$19</f>
        <v>0.2</v>
      </c>
      <c r="T44" s="250"/>
      <c r="Z44" s="223">
        <f>F44</f>
        <v>-36679.5</v>
      </c>
      <c r="AA44" s="223">
        <f>AB$3+AB$4*Z44+AB$5*Z44^2+AH44</f>
        <v>-1.2834798104648239E-2</v>
      </c>
      <c r="AB44" s="223">
        <f>+G44-AA44</f>
        <v>4.6477481048151324E-3</v>
      </c>
      <c r="AC44" s="223">
        <f>+G44-P44</f>
        <v>-8.187049999833107E-3</v>
      </c>
      <c r="AE44" s="223">
        <f>+(G44-AA44)^2*S44</f>
        <v>4.3203124891625311E-6</v>
      </c>
      <c r="AF44" s="361">
        <f>+C44-15018.5</f>
        <v>23421.904000000002</v>
      </c>
      <c r="AG44" s="229"/>
      <c r="AH44" s="223">
        <f>$AB$6*($AB$11/AI44*AJ44+$AB$12)</f>
        <v>-4.1704891010169434E-3</v>
      </c>
      <c r="AI44" s="223">
        <f>1+$AB$7*COS(AL44)</f>
        <v>0.74328286479423489</v>
      </c>
      <c r="AJ44" s="223">
        <f>SIN(AL44+$AB$9)</f>
        <v>-0.64227003893681467</v>
      </c>
      <c r="AK44" s="223">
        <f>$AB$7*SIN(AL44)</f>
        <v>0.41736831754667841</v>
      </c>
      <c r="AL44" s="223">
        <f>2*ATAN(AM44)</f>
        <v>2.1222342122982401</v>
      </c>
      <c r="AM44" s="223">
        <f>SQRT((1+$AB$7)/(1-$AB$7))*TAN(AN44/2)</f>
        <v>1.7891083338453266</v>
      </c>
      <c r="AN44" s="223">
        <f>$AU44+$AB$7*SIN(AO44)</f>
        <v>-148419.78688870202</v>
      </c>
      <c r="AO44" s="223">
        <f>$AU44+$AB$7*SIN(AP44)</f>
        <v>-148419.78688870187</v>
      </c>
      <c r="AP44" s="223">
        <f>$AU44+$AB$7*SIN(AQ44)</f>
        <v>-148419.78688870775</v>
      </c>
      <c r="AQ44" s="223">
        <f>$AU44+$AB$7*SIN(AR44)</f>
        <v>-148419.78688844579</v>
      </c>
      <c r="AR44" s="223">
        <f>$AU44+$AB$7*SIN(AS44)</f>
        <v>-148419.78690016389</v>
      </c>
      <c r="AS44" s="223">
        <f>$AU44+$AB$7*SIN(AT44)</f>
        <v>-148419.78637885841</v>
      </c>
      <c r="AT44" s="223">
        <f>$AU44+$AB$7*SIN(AU44)</f>
        <v>-148419.83385662711</v>
      </c>
      <c r="AU44" s="223">
        <f>$AB$9+$AB$18*(F44-AB$15)</f>
        <v>-148420.27637842714</v>
      </c>
      <c r="AW44" s="325">
        <v>7000</v>
      </c>
      <c r="AX44" s="223">
        <f t="shared" si="0"/>
        <v>3.7275907502058683E-2</v>
      </c>
      <c r="AY44" s="223">
        <f t="shared" si="1"/>
        <v>1.4365839996368084E-2</v>
      </c>
      <c r="AZ44" s="223">
        <f t="shared" si="2"/>
        <v>2.2910067505690603E-2</v>
      </c>
      <c r="BA44" s="223">
        <f t="shared" si="3"/>
        <v>1.4616256868743176</v>
      </c>
      <c r="BB44" s="223">
        <f t="shared" si="4"/>
        <v>0.88327412480982281</v>
      </c>
      <c r="BC44" s="223">
        <f t="shared" si="5"/>
        <v>0.34197783812650989</v>
      </c>
      <c r="BD44" s="223">
        <f t="shared" si="6"/>
        <v>0.17267505396796481</v>
      </c>
      <c r="BE44" s="223">
        <f t="shared" si="11"/>
        <v>-148414.91877745185</v>
      </c>
      <c r="BF44" s="223">
        <f t="shared" si="11"/>
        <v>-148414.9194134938</v>
      </c>
      <c r="BG44" s="223">
        <f t="shared" si="11"/>
        <v>-148414.92073795694</v>
      </c>
      <c r="BH44" s="223">
        <f t="shared" si="11"/>
        <v>-148414.9234948208</v>
      </c>
      <c r="BI44" s="223">
        <f t="shared" si="11"/>
        <v>-148414.92922839388</v>
      </c>
      <c r="BJ44" s="223">
        <f t="shared" si="11"/>
        <v>-148414.9411326774</v>
      </c>
      <c r="BK44" s="223">
        <f t="shared" si="11"/>
        <v>-148414.96576922605</v>
      </c>
      <c r="BL44" s="223">
        <f t="shared" si="8"/>
        <v>-148415.01647471706</v>
      </c>
    </row>
    <row r="45" spans="1:64" ht="12.95" customHeight="1">
      <c r="A45" s="253" t="s">
        <v>58</v>
      </c>
      <c r="B45" s="214"/>
      <c r="C45" s="251">
        <v>38670.6</v>
      </c>
      <c r="D45" s="212"/>
      <c r="E45" s="243">
        <f>(C45-C$7)/C$8</f>
        <v>-36078.973656055517</v>
      </c>
      <c r="F45" s="211">
        <f>+ROUND(2*E45,0)/2</f>
        <v>-36079</v>
      </c>
      <c r="G45" s="213">
        <f>C45-(C$7+C$8*F45)</f>
        <v>1.0097899990796577E-2</v>
      </c>
      <c r="J45" s="213">
        <f>G45</f>
        <v>1.0097899990796577E-2</v>
      </c>
      <c r="K45" s="243"/>
      <c r="Q45" s="249">
        <f>C45-15018.5</f>
        <v>23652.1</v>
      </c>
      <c r="R45" s="250"/>
      <c r="S45" s="360">
        <f>S$19</f>
        <v>0.2</v>
      </c>
      <c r="T45" s="250"/>
      <c r="Z45" s="223">
        <f>F45</f>
        <v>-36079</v>
      </c>
      <c r="AA45" s="223">
        <f>AB$3+AB$4*Z45+AB$5*Z45^2+AH45</f>
        <v>-1.3984695097260772E-2</v>
      </c>
      <c r="AB45" s="223">
        <f>+G45-AA45</f>
        <v>2.4082595088057351E-2</v>
      </c>
      <c r="AC45" s="223">
        <f>+G45-P45</f>
        <v>1.0097899990796577E-2</v>
      </c>
      <c r="AE45" s="223">
        <f>+(G45-AA45)^2*S45</f>
        <v>1.1599427723506484E-4</v>
      </c>
      <c r="AF45" s="361">
        <f>+C45-15018.5</f>
        <v>23652.1</v>
      </c>
      <c r="AG45" s="229"/>
      <c r="AH45" s="223">
        <f>$AB$6*($AB$11/AI45*AJ45+$AB$12)</f>
        <v>-5.81808411844046E-3</v>
      </c>
      <c r="AI45" s="223">
        <f>1+$AB$7*COS(AL45)</f>
        <v>0.71937702848731266</v>
      </c>
      <c r="AJ45" s="223">
        <f>SIN(AL45+$AB$9)</f>
        <v>-0.68588125630822006</v>
      </c>
      <c r="AK45" s="223">
        <f>$AB$7*SIN(AL45)</f>
        <v>0.40168488627204968</v>
      </c>
      <c r="AL45" s="223">
        <f>2*ATAN(AM45)</f>
        <v>2.1805919631258472</v>
      </c>
      <c r="AM45" s="223">
        <f>SQRT((1+$AB$7)/(1-$AB$7))*TAN(AN45/2)</f>
        <v>1.9184763924395358</v>
      </c>
      <c r="AN45" s="223">
        <f>$AU45+$AB$7*SIN(AO45)</f>
        <v>-148419.71731463488</v>
      </c>
      <c r="AO45" s="223">
        <f>$AU45+$AB$7*SIN(AP45)</f>
        <v>-148419.71731461908</v>
      </c>
      <c r="AP45" s="223">
        <f>$AU45+$AB$7*SIN(AQ45)</f>
        <v>-148419.71731489987</v>
      </c>
      <c r="AQ45" s="223">
        <f>$AU45+$AB$7*SIN(AR45)</f>
        <v>-148419.71730991497</v>
      </c>
      <c r="AR45" s="223">
        <f>$AU45+$AB$7*SIN(AS45)</f>
        <v>-148419.71739843918</v>
      </c>
      <c r="AS45" s="223">
        <f>$AU45+$AB$7*SIN(AT45)</f>
        <v>-148419.71583633882</v>
      </c>
      <c r="AT45" s="223">
        <f>$AU45+$AB$7*SIN(AU45)</f>
        <v>-148419.74749828805</v>
      </c>
      <c r="AU45" s="223">
        <f>$AB$9+$AB$18*(F45-AB$15)</f>
        <v>-148420.20406596528</v>
      </c>
      <c r="AW45" s="325">
        <v>8000</v>
      </c>
      <c r="AX45" s="223">
        <f t="shared" si="0"/>
        <v>3.5169922991901741E-2</v>
      </c>
      <c r="AY45" s="223">
        <f t="shared" si="1"/>
        <v>1.4580336532689456E-2</v>
      </c>
      <c r="AZ45" s="223">
        <f t="shared" si="2"/>
        <v>2.0589586459212283E-2</v>
      </c>
      <c r="BA45" s="223">
        <f t="shared" si="3"/>
        <v>1.3720415190120887</v>
      </c>
      <c r="BB45" s="223">
        <f t="shared" si="4"/>
        <v>0.65650029591125236</v>
      </c>
      <c r="BC45" s="223">
        <f t="shared" si="5"/>
        <v>0.70860813435388459</v>
      </c>
      <c r="BD45" s="223">
        <f t="shared" si="6"/>
        <v>0.36991376634203044</v>
      </c>
      <c r="BE45" s="223">
        <f t="shared" si="11"/>
        <v>-148414.69387954916</v>
      </c>
      <c r="BF45" s="223">
        <f t="shared" si="11"/>
        <v>-148414.69483270749</v>
      </c>
      <c r="BG45" s="223">
        <f t="shared" si="11"/>
        <v>-148414.69696714365</v>
      </c>
      <c r="BH45" s="223">
        <f t="shared" si="11"/>
        <v>-148414.70173943919</v>
      </c>
      <c r="BI45" s="223">
        <f t="shared" si="11"/>
        <v>-148414.71237331117</v>
      </c>
      <c r="BJ45" s="223">
        <f t="shared" si="11"/>
        <v>-148414.73589604103</v>
      </c>
      <c r="BK45" s="223">
        <f t="shared" si="11"/>
        <v>-148414.78716851454</v>
      </c>
      <c r="BL45" s="223">
        <f t="shared" si="8"/>
        <v>-148414.89605429763</v>
      </c>
    </row>
    <row r="46" spans="1:64" ht="12.95" customHeight="1">
      <c r="A46" s="253" t="s">
        <v>58</v>
      </c>
      <c r="B46" s="214"/>
      <c r="C46" s="251">
        <v>39038.565999999999</v>
      </c>
      <c r="D46" s="212"/>
      <c r="E46" s="243">
        <f>(C46-C$7)/C$8</f>
        <v>-35119.004169209227</v>
      </c>
      <c r="F46" s="211">
        <f>+ROUND(2*E46,0)/2</f>
        <v>-35119</v>
      </c>
      <c r="G46" s="213">
        <f>C46-(C$7+C$8*F46)</f>
        <v>-1.5981000033207238E-3</v>
      </c>
      <c r="J46" s="213">
        <f>G46</f>
        <v>-1.5981000033207238E-3</v>
      </c>
      <c r="K46" s="243"/>
      <c r="Q46" s="249">
        <f>C46-15018.5</f>
        <v>24020.065999999999</v>
      </c>
      <c r="R46" s="250"/>
      <c r="S46" s="360">
        <f>S$19</f>
        <v>0.2</v>
      </c>
      <c r="T46" s="250"/>
      <c r="Z46" s="223">
        <f>F46</f>
        <v>-35119</v>
      </c>
      <c r="AA46" s="223">
        <f>AB$3+AB$4*Z46+AB$5*Z46^2+AH46</f>
        <v>-1.5671700290453269E-2</v>
      </c>
      <c r="AB46" s="223">
        <f>+G46-AA46</f>
        <v>1.4073600287132546E-2</v>
      </c>
      <c r="AC46" s="223">
        <f>+G46-P46</f>
        <v>-1.5981000033207238E-3</v>
      </c>
      <c r="AE46" s="223">
        <f>+(G46-AA46)^2*S46</f>
        <v>3.9613245008395457E-5</v>
      </c>
      <c r="AF46" s="361">
        <f>+C46-15018.5</f>
        <v>24020.065999999999</v>
      </c>
      <c r="AG46" s="229"/>
      <c r="AH46" s="223">
        <f>$AB$6*($AB$11/AI46*AJ46+$AB$12)</f>
        <v>-8.2902565465014736E-3</v>
      </c>
      <c r="AI46" s="223">
        <f>1+$AB$7*COS(AL46)</f>
        <v>0.68588790414635059</v>
      </c>
      <c r="AJ46" s="223">
        <f>SIN(AL46+$AB$9)</f>
        <v>-0.7458949938013052</v>
      </c>
      <c r="AK46" s="223">
        <f>$AB$7*SIN(AL46)</f>
        <v>0.37607657629587582</v>
      </c>
      <c r="AL46" s="223">
        <f>2*ATAN(AM46)</f>
        <v>2.2666554991239822</v>
      </c>
      <c r="AM46" s="223">
        <f>SQRT((1+$AB$7)/(1-$AB$7))*TAN(AN46/2)</f>
        <v>2.1381605410623057</v>
      </c>
      <c r="AN46" s="223">
        <f>$AU46+$AB$7*SIN(AO46)</f>
        <v>-148419.61049157268</v>
      </c>
      <c r="AO46" s="223">
        <f>$AU46+$AB$7*SIN(AP46)</f>
        <v>-148419.61049150946</v>
      </c>
      <c r="AP46" s="223">
        <f>$AU46+$AB$7*SIN(AQ46)</f>
        <v>-148419.61049209532</v>
      </c>
      <c r="AQ46" s="223">
        <f>$AU46+$AB$7*SIN(AR46)</f>
        <v>-148419.610486666</v>
      </c>
      <c r="AR46" s="223">
        <f>$AU46+$AB$7*SIN(AS46)</f>
        <v>-148419.61053698519</v>
      </c>
      <c r="AS46" s="223">
        <f>$AU46+$AB$7*SIN(AT46)</f>
        <v>-148419.61007105236</v>
      </c>
      <c r="AT46" s="223">
        <f>$AU46+$AB$7*SIN(AU46)</f>
        <v>-148419.61442281026</v>
      </c>
      <c r="AU46" s="223">
        <f>$AB$9+$AB$18*(F46-AB$15)</f>
        <v>-148420.08846236262</v>
      </c>
      <c r="AW46" s="325">
        <v>9000</v>
      </c>
      <c r="AX46" s="223">
        <f t="shared" si="0"/>
        <v>3.2289343404952597E-2</v>
      </c>
      <c r="AY46" s="223">
        <f t="shared" si="1"/>
        <v>1.4780833069010828E-2</v>
      </c>
      <c r="AZ46" s="223">
        <f t="shared" si="2"/>
        <v>1.7508510335941769E-2</v>
      </c>
      <c r="BA46" s="223">
        <f t="shared" si="3"/>
        <v>1.2551075430278134</v>
      </c>
      <c r="BB46" s="223">
        <f t="shared" si="4"/>
        <v>0.39086166892982999</v>
      </c>
      <c r="BC46" s="223">
        <f t="shared" si="5"/>
        <v>1.023210414579333</v>
      </c>
      <c r="BD46" s="223">
        <f t="shared" si="6"/>
        <v>0.56146805944257061</v>
      </c>
      <c r="BE46" s="223">
        <f t="shared" si="11"/>
        <v>-148414.48537743409</v>
      </c>
      <c r="BF46" s="223">
        <f t="shared" si="11"/>
        <v>-148414.48615585317</v>
      </c>
      <c r="BG46" s="223">
        <f t="shared" si="11"/>
        <v>-148414.488126207</v>
      </c>
      <c r="BH46" s="223">
        <f t="shared" si="11"/>
        <v>-148414.49310097503</v>
      </c>
      <c r="BI46" s="223">
        <f t="shared" si="11"/>
        <v>-148414.50558251014</v>
      </c>
      <c r="BJ46" s="223">
        <f t="shared" si="11"/>
        <v>-148414.53642872418</v>
      </c>
      <c r="BK46" s="223">
        <f t="shared" si="11"/>
        <v>-148414.61014485711</v>
      </c>
      <c r="BL46" s="223">
        <f t="shared" si="8"/>
        <v>-148414.77563387822</v>
      </c>
    </row>
    <row r="47" spans="1:64" ht="12.95" customHeight="1">
      <c r="A47" s="253" t="s">
        <v>58</v>
      </c>
      <c r="B47" s="214"/>
      <c r="C47" s="251">
        <v>39058.54</v>
      </c>
      <c r="D47" s="212"/>
      <c r="E47" s="243">
        <f>(C47-C$7)/C$8</f>
        <v>-35066.894923979315</v>
      </c>
      <c r="F47" s="211">
        <f>+ROUND(2*E47,0)/2</f>
        <v>-35067</v>
      </c>
      <c r="G47" s="213">
        <f>C47-(C$7+C$8*F47)</f>
        <v>4.0276699997775722E-2</v>
      </c>
      <c r="J47" s="213">
        <f>G47</f>
        <v>4.0276699997775722E-2</v>
      </c>
      <c r="K47" s="243"/>
      <c r="Q47" s="249">
        <f>C47-15018.5</f>
        <v>24040.04</v>
      </c>
      <c r="R47" s="250"/>
      <c r="S47" s="360">
        <f>S$19</f>
        <v>0.2</v>
      </c>
      <c r="T47" s="250"/>
      <c r="Z47" s="223">
        <f>F47</f>
        <v>-35067</v>
      </c>
      <c r="AA47" s="223">
        <f>AB$3+AB$4*Z47+AB$5*Z47^2+AH47</f>
        <v>-1.5757795659100536E-2</v>
      </c>
      <c r="AB47" s="223">
        <f>+G47-AA47</f>
        <v>5.6034495656876258E-2</v>
      </c>
      <c r="AC47" s="223">
        <f>+G47-P47</f>
        <v>4.0276699997775722E-2</v>
      </c>
      <c r="AE47" s="223">
        <f>+(G47-AA47)^2*S47</f>
        <v>6.2797294070409684E-4</v>
      </c>
      <c r="AF47" s="361">
        <f>+C47-15018.5</f>
        <v>24040.04</v>
      </c>
      <c r="AG47" s="229"/>
      <c r="AH47" s="223">
        <f>$AB$6*($AB$11/AI47*AJ47+$AB$12)</f>
        <v>-8.418513439037453E-3</v>
      </c>
      <c r="AI47" s="223">
        <f>1+$AB$7*COS(AL47)</f>
        <v>0.68422261997208444</v>
      </c>
      <c r="AJ47" s="223">
        <f>SIN(AL47+$AB$9)</f>
        <v>-0.74884248801806341</v>
      </c>
      <c r="AK47" s="223">
        <f>$AB$7*SIN(AL47)</f>
        <v>0.37467939129701999</v>
      </c>
      <c r="AL47" s="223">
        <f>2*ATAN(AM47)</f>
        <v>2.2710917780614888</v>
      </c>
      <c r="AM47" s="223">
        <f>SQRT((1+$AB$7)/(1-$AB$7))*TAN(AN47/2)</f>
        <v>2.1505783310861384</v>
      </c>
      <c r="AN47" s="223">
        <f>$AU47+$AB$7*SIN(AO47)</f>
        <v>-148419.60484646796</v>
      </c>
      <c r="AO47" s="223">
        <f>$AU47+$AB$7*SIN(AP47)</f>
        <v>-148419.6048464214</v>
      </c>
      <c r="AP47" s="223">
        <f>$AU47+$AB$7*SIN(AQ47)</f>
        <v>-148419.60484684262</v>
      </c>
      <c r="AQ47" s="223">
        <f>$AU47+$AB$7*SIN(AR47)</f>
        <v>-148419.60484303421</v>
      </c>
      <c r="AR47" s="223">
        <f>$AU47+$AB$7*SIN(AS47)</f>
        <v>-148419.60487746913</v>
      </c>
      <c r="AS47" s="223">
        <f>$AU47+$AB$7*SIN(AT47)</f>
        <v>-148419.60456629976</v>
      </c>
      <c r="AT47" s="223">
        <f>$AU47+$AB$7*SIN(AU47)</f>
        <v>-148419.60739351125</v>
      </c>
      <c r="AU47" s="223">
        <f>$AB$9+$AB$18*(F47-AB$15)</f>
        <v>-148420.08220050082</v>
      </c>
      <c r="AW47" s="325">
        <v>10000</v>
      </c>
      <c r="AX47" s="223">
        <f t="shared" si="0"/>
        <v>2.9007426172618575E-2</v>
      </c>
      <c r="AY47" s="223">
        <f t="shared" si="1"/>
        <v>1.4967329605332202E-2</v>
      </c>
      <c r="AZ47" s="223">
        <f t="shared" si="2"/>
        <v>1.4040096567286373E-2</v>
      </c>
      <c r="BA47" s="223">
        <f t="shared" si="3"/>
        <v>1.1386773868870597</v>
      </c>
      <c r="BB47" s="223">
        <f t="shared" si="4"/>
        <v>0.14045196667253004</v>
      </c>
      <c r="BC47" s="223">
        <f t="shared" si="5"/>
        <v>1.2838600691743376</v>
      </c>
      <c r="BD47" s="223">
        <f t="shared" si="6"/>
        <v>0.74754808364251879</v>
      </c>
      <c r="BE47" s="223">
        <f t="shared" si="11"/>
        <v>-148414.29556851686</v>
      </c>
      <c r="BF47" s="223">
        <f t="shared" si="11"/>
        <v>-148414.2959930597</v>
      </c>
      <c r="BG47" s="223">
        <f t="shared" si="11"/>
        <v>-148414.2972678534</v>
      </c>
      <c r="BH47" s="223">
        <f t="shared" si="11"/>
        <v>-148414.30108525767</v>
      </c>
      <c r="BI47" s="223">
        <f t="shared" si="11"/>
        <v>-148414.31242468298</v>
      </c>
      <c r="BJ47" s="223">
        <f t="shared" si="11"/>
        <v>-148414.34534683239</v>
      </c>
      <c r="BK47" s="223">
        <f t="shared" si="11"/>
        <v>-148414.43551807021</v>
      </c>
      <c r="BL47" s="223">
        <f t="shared" si="8"/>
        <v>-148414.65521345878</v>
      </c>
    </row>
    <row r="48" spans="1:64" ht="12.95" customHeight="1">
      <c r="A48" s="253" t="s">
        <v>58</v>
      </c>
      <c r="B48" s="214"/>
      <c r="C48" s="251">
        <v>39151.292000000001</v>
      </c>
      <c r="D48" s="212"/>
      <c r="E48" s="243">
        <f>(C48-C$7)/C$8</f>
        <v>-34824.918518974591</v>
      </c>
      <c r="F48" s="211">
        <f>+ROUND(2*E48,0)/2</f>
        <v>-34825</v>
      </c>
      <c r="G48" s="213">
        <f>C48-(C$7+C$8*F48)</f>
        <v>3.1232499997713603E-2</v>
      </c>
      <c r="J48" s="213">
        <f>G48</f>
        <v>3.1232499997713603E-2</v>
      </c>
      <c r="K48" s="243"/>
      <c r="Q48" s="249">
        <f>C48-15018.5</f>
        <v>24132.792000000001</v>
      </c>
      <c r="R48" s="250"/>
      <c r="S48" s="360">
        <f>S$19</f>
        <v>0.2</v>
      </c>
      <c r="T48" s="250"/>
      <c r="Z48" s="223">
        <f>F48</f>
        <v>-34825</v>
      </c>
      <c r="AA48" s="223">
        <f>AB$3+AB$4*Z48+AB$5*Z48^2+AH48</f>
        <v>-1.6151376597967879E-2</v>
      </c>
      <c r="AB48" s="223">
        <f>+G48-AA48</f>
        <v>4.7383876595681482E-2</v>
      </c>
      <c r="AC48" s="223">
        <f>+G48-P48</f>
        <v>3.1232499997713603E-2</v>
      </c>
      <c r="AE48" s="223">
        <f>+(G48-AA48)^2*S48</f>
        <v>4.490463522469543E-4</v>
      </c>
      <c r="AF48" s="361">
        <f>+C48-15018.5</f>
        <v>24132.792000000001</v>
      </c>
      <c r="AG48" s="229"/>
      <c r="AH48" s="223">
        <f>$AB$6*($AB$11/AI48*AJ48+$AB$12)</f>
        <v>-9.0078095876945669E-3</v>
      </c>
      <c r="AI48" s="223">
        <f>1+$AB$7*COS(AL48)</f>
        <v>0.67665743664929456</v>
      </c>
      <c r="AJ48" s="223">
        <f>SIN(AL48+$AB$9)</f>
        <v>-0.7621846234623304</v>
      </c>
      <c r="AK48" s="223">
        <f>$AB$7*SIN(AL48)</f>
        <v>0.36817059459684576</v>
      </c>
      <c r="AL48" s="223">
        <f>2*ATAN(AM48)</f>
        <v>2.291459071444188</v>
      </c>
      <c r="AM48" s="223">
        <f>SQRT((1+$AB$7)/(1-$AB$7))*TAN(AN48/2)</f>
        <v>2.2091459103118543</v>
      </c>
      <c r="AN48" s="223">
        <f>$AU48+$AB$7*SIN(AO48)</f>
        <v>-148419.57875291532</v>
      </c>
      <c r="AO48" s="223">
        <f>$AU48+$AB$7*SIN(AP48)</f>
        <v>-148419.5787530372</v>
      </c>
      <c r="AP48" s="223">
        <f>$AU48+$AB$7*SIN(AQ48)</f>
        <v>-148419.57875204633</v>
      </c>
      <c r="AQ48" s="223">
        <f>$AU48+$AB$7*SIN(AR48)</f>
        <v>-148419.57876010108</v>
      </c>
      <c r="AR48" s="223">
        <f>$AU48+$AB$7*SIN(AS48)</f>
        <v>-148419.57869463257</v>
      </c>
      <c r="AS48" s="223">
        <f>$AU48+$AB$7*SIN(AT48)</f>
        <v>-148419.57922723639</v>
      </c>
      <c r="AT48" s="223">
        <f>$AU48+$AB$7*SIN(AU48)</f>
        <v>-148419.57492563155</v>
      </c>
      <c r="AU48" s="223">
        <f>$AB$9+$AB$18*(F48-AB$15)</f>
        <v>-148420.05305875931</v>
      </c>
      <c r="AW48" s="325">
        <v>11000</v>
      </c>
      <c r="AX48" s="223">
        <f t="shared" si="0"/>
        <v>2.559335039236162E-2</v>
      </c>
      <c r="AY48" s="223">
        <f t="shared" si="1"/>
        <v>1.5139826141653573E-2</v>
      </c>
      <c r="AZ48" s="223">
        <f t="shared" si="2"/>
        <v>1.0453524250708047E-2</v>
      </c>
      <c r="BA48" s="223">
        <f t="shared" si="3"/>
        <v>1.0353976403546727</v>
      </c>
      <c r="BB48" s="223">
        <f t="shared" si="4"/>
        <v>-7.3648560591348819E-2</v>
      </c>
      <c r="BC48" s="223">
        <f t="shared" si="5"/>
        <v>1.4984932640531485</v>
      </c>
      <c r="BD48" s="223">
        <f t="shared" si="6"/>
        <v>0.93019025168784486</v>
      </c>
      <c r="BE48" s="223">
        <f t="shared" si="11"/>
        <v>-148414.12337216863</v>
      </c>
      <c r="BF48" s="223">
        <f t="shared" si="11"/>
        <v>-148414.1235310699</v>
      </c>
      <c r="BG48" s="223">
        <f t="shared" si="11"/>
        <v>-148414.12412784368</v>
      </c>
      <c r="BH48" s="223">
        <f t="shared" si="11"/>
        <v>-148414.12636421149</v>
      </c>
      <c r="BI48" s="223">
        <f t="shared" si="11"/>
        <v>-148414.1346774484</v>
      </c>
      <c r="BJ48" s="223">
        <f t="shared" si="11"/>
        <v>-148414.16471020674</v>
      </c>
      <c r="BK48" s="223">
        <f t="shared" si="11"/>
        <v>-148414.26407325524</v>
      </c>
      <c r="BL48" s="223">
        <f t="shared" si="8"/>
        <v>-148414.53479303938</v>
      </c>
    </row>
    <row r="49" spans="1:64" ht="12.95" customHeight="1">
      <c r="A49" s="253" t="s">
        <v>58</v>
      </c>
      <c r="B49" s="214"/>
      <c r="C49" s="251">
        <v>39436.44</v>
      </c>
      <c r="D49" s="212"/>
      <c r="E49" s="243">
        <f>(C49-C$7)/C$8</f>
        <v>-34081.009083767953</v>
      </c>
      <c r="F49" s="211">
        <f>+ROUND(2*E49,0)/2</f>
        <v>-34081</v>
      </c>
      <c r="G49" s="213">
        <f>C49-(C$7+C$8*F49)</f>
        <v>-3.4818999993149191E-3</v>
      </c>
      <c r="J49" s="213">
        <f>G49</f>
        <v>-3.4818999993149191E-3</v>
      </c>
      <c r="K49" s="243"/>
      <c r="Q49" s="249">
        <f>C49-15018.5</f>
        <v>24417.940000000002</v>
      </c>
      <c r="R49" s="250"/>
      <c r="S49" s="360">
        <f>S$19</f>
        <v>0.2</v>
      </c>
      <c r="T49" s="250"/>
      <c r="Z49" s="223">
        <f>F49</f>
        <v>-34081</v>
      </c>
      <c r="AA49" s="223">
        <f>AB$3+AB$4*Z49+AB$5*Z49^2+AH49</f>
        <v>-1.7288802075224423E-2</v>
      </c>
      <c r="AB49" s="223">
        <f>+G49-AA49</f>
        <v>1.3806902075909504E-2</v>
      </c>
      <c r="AC49" s="223">
        <f>+G49-P49</f>
        <v>-3.4818999993149191E-3</v>
      </c>
      <c r="AE49" s="223">
        <f>+(G49-AA49)^2*S49</f>
        <v>3.8126108986750838E-5</v>
      </c>
      <c r="AF49" s="361">
        <f>+C49-15018.5</f>
        <v>24417.940000000002</v>
      </c>
      <c r="AG49" s="229"/>
      <c r="AH49" s="223">
        <f>$AB$6*($AB$11/AI49*AJ49+$AB$12)</f>
        <v>-1.0741802935974215E-2</v>
      </c>
      <c r="AI49" s="223">
        <f>1+$AB$7*COS(AL49)</f>
        <v>0.6551820272764417</v>
      </c>
      <c r="AJ49" s="223">
        <f>SIN(AL49+$AB$9)</f>
        <v>-0.79959734667103688</v>
      </c>
      <c r="AK49" s="223">
        <f>$AB$7*SIN(AL49)</f>
        <v>0.34813871615609693</v>
      </c>
      <c r="AL49" s="223">
        <f>2*ATAN(AM49)</f>
        <v>2.3514023898109571</v>
      </c>
      <c r="AM49" s="223">
        <f>SQRT((1+$AB$7)/(1-$AB$7))*TAN(AN49/2)</f>
        <v>2.3979463759188628</v>
      </c>
      <c r="AN49" s="223">
        <f>$AU49+$AB$7*SIN(AO49)</f>
        <v>-148419.50026549728</v>
      </c>
      <c r="AO49" s="223">
        <f>$AU49+$AB$7*SIN(AP49)</f>
        <v>-148419.5002683081</v>
      </c>
      <c r="AP49" s="223">
        <f>$AU49+$AB$7*SIN(AQ49)</f>
        <v>-148419.50025072214</v>
      </c>
      <c r="AQ49" s="223">
        <f>$AU49+$AB$7*SIN(AR49)</f>
        <v>-148419.50036076381</v>
      </c>
      <c r="AR49" s="223">
        <f>$AU49+$AB$7*SIN(AS49)</f>
        <v>-148419.49967276937</v>
      </c>
      <c r="AS49" s="223">
        <f>$AU49+$AB$7*SIN(AT49)</f>
        <v>-148419.50399697447</v>
      </c>
      <c r="AT49" s="223">
        <f>$AU49+$AB$7*SIN(AU49)</f>
        <v>-148419.47766031383</v>
      </c>
      <c r="AU49" s="223">
        <f>$AB$9+$AB$18*(F49-AB$15)</f>
        <v>-148419.96346596727</v>
      </c>
      <c r="AW49" s="325">
        <v>12000</v>
      </c>
      <c r="AX49" s="223">
        <f t="shared" si="0"/>
        <v>2.220948790471949E-2</v>
      </c>
      <c r="AY49" s="223">
        <f t="shared" si="1"/>
        <v>1.5298322677974945E-2</v>
      </c>
      <c r="AZ49" s="223">
        <f t="shared" si="2"/>
        <v>6.9111652267445462E-3</v>
      </c>
      <c r="BA49" s="223">
        <f t="shared" si="3"/>
        <v>0.94806571316860122</v>
      </c>
      <c r="BB49" s="223">
        <f t="shared" si="4"/>
        <v>-0.24954092502307409</v>
      </c>
      <c r="BC49" s="223">
        <f t="shared" si="5"/>
        <v>1.6769841143142676</v>
      </c>
      <c r="BD49" s="223">
        <f t="shared" si="6"/>
        <v>1.1122532486002348</v>
      </c>
      <c r="BE49" s="223">
        <f t="shared" si="11"/>
        <v>-148413.9663753593</v>
      </c>
      <c r="BF49" s="223">
        <f t="shared" si="11"/>
        <v>-148413.96641365776</v>
      </c>
      <c r="BG49" s="223">
        <f t="shared" si="11"/>
        <v>-148413.96660656435</v>
      </c>
      <c r="BH49" s="223">
        <f t="shared" si="11"/>
        <v>-148413.96757694791</v>
      </c>
      <c r="BI49" s="223">
        <f t="shared" si="11"/>
        <v>-148413.97242652779</v>
      </c>
      <c r="BJ49" s="223">
        <f t="shared" si="11"/>
        <v>-148413.99592135602</v>
      </c>
      <c r="BK49" s="223">
        <f t="shared" si="11"/>
        <v>-148414.09654942714</v>
      </c>
      <c r="BL49" s="223">
        <f t="shared" si="8"/>
        <v>-148414.41437261994</v>
      </c>
    </row>
    <row r="50" spans="1:64" ht="12.95" customHeight="1">
      <c r="A50" s="253" t="s">
        <v>58</v>
      </c>
      <c r="B50" s="214"/>
      <c r="C50" s="251">
        <v>39527.281000000003</v>
      </c>
      <c r="D50" s="212"/>
      <c r="E50" s="243">
        <f>(C50-C$7)/C$8</f>
        <v>-33844.018198320373</v>
      </c>
      <c r="F50" s="211">
        <f>+ROUND(2*E50,0)/2</f>
        <v>-33844</v>
      </c>
      <c r="G50" s="213">
        <f>C50-(C$7+C$8*F50)</f>
        <v>-6.9756000011693686E-3</v>
      </c>
      <c r="J50" s="213">
        <f>G50</f>
        <v>-6.9756000011693686E-3</v>
      </c>
      <c r="K50" s="243"/>
      <c r="Q50" s="249">
        <f>C50-15018.5</f>
        <v>24508.781000000003</v>
      </c>
      <c r="R50" s="250"/>
      <c r="S50" s="360">
        <f>S$19</f>
        <v>0.2</v>
      </c>
      <c r="T50" s="250"/>
      <c r="Z50" s="223">
        <f>F50</f>
        <v>-33844</v>
      </c>
      <c r="AA50" s="223">
        <f>AB$3+AB$4*Z50+AB$5*Z50^2+AH50</f>
        <v>-1.7628345524409728E-2</v>
      </c>
      <c r="AB50" s="223">
        <f>+G50-AA50</f>
        <v>1.0652745523240359E-2</v>
      </c>
      <c r="AC50" s="223">
        <f>+G50-P50</f>
        <v>-6.9756000011693686E-3</v>
      </c>
      <c r="AE50" s="223">
        <f>+(G50-AA50)^2*S50</f>
        <v>2.2696197436583505E-5</v>
      </c>
      <c r="AF50" s="361">
        <f>+C50-15018.5</f>
        <v>24508.781000000003</v>
      </c>
      <c r="AG50" s="229"/>
      <c r="AH50" s="223">
        <f>$AB$6*($AB$11/AI50*AJ50+$AB$12)</f>
        <v>-1.1269754639267682E-2</v>
      </c>
      <c r="AI50" s="223">
        <f>1+$AB$7*COS(AL50)</f>
        <v>0.6488638280370902</v>
      </c>
      <c r="AJ50" s="223">
        <f>SIN(AL50+$AB$9)</f>
        <v>-0.81046184106637043</v>
      </c>
      <c r="AK50" s="223">
        <f>$AB$7*SIN(AL50)</f>
        <v>0.34176510755083506</v>
      </c>
      <c r="AL50" s="223">
        <f>2*ATAN(AM50)</f>
        <v>2.3697180517747598</v>
      </c>
      <c r="AM50" s="223">
        <f>SQRT((1+$AB$7)/(1-$AB$7))*TAN(AN50/2)</f>
        <v>2.4611528601930113</v>
      </c>
      <c r="AN50" s="223">
        <f>$AU50+$AB$7*SIN(AO50)</f>
        <v>-148419.47577780538</v>
      </c>
      <c r="AO50" s="223">
        <f>$AU50+$AB$7*SIN(AP50)</f>
        <v>-148419.47578282101</v>
      </c>
      <c r="AP50" s="223">
        <f>$AU50+$AB$7*SIN(AQ50)</f>
        <v>-148419.47575351188</v>
      </c>
      <c r="AQ50" s="223">
        <f>$AU50+$AB$7*SIN(AR50)</f>
        <v>-148419.47592481418</v>
      </c>
      <c r="AR50" s="223">
        <f>$AU50+$AB$7*SIN(AS50)</f>
        <v>-148419.47492471954</v>
      </c>
      <c r="AS50" s="223">
        <f>$AU50+$AB$7*SIN(AT50)</f>
        <v>-148419.48080189619</v>
      </c>
      <c r="AT50" s="223">
        <f>$AU50+$AB$7*SIN(AU50)</f>
        <v>-148419.44749291762</v>
      </c>
      <c r="AU50" s="223">
        <f>$AB$9+$AB$18*(F50-AB$15)</f>
        <v>-148419.93492632787</v>
      </c>
      <c r="AW50" s="325">
        <v>13000</v>
      </c>
      <c r="AX50" s="223">
        <f t="shared" si="0"/>
        <v>1.894570389852112E-2</v>
      </c>
      <c r="AY50" s="223">
        <f t="shared" si="1"/>
        <v>1.5442819214296317E-2</v>
      </c>
      <c r="AZ50" s="223">
        <f t="shared" si="2"/>
        <v>3.5028846842248022E-3</v>
      </c>
      <c r="BA50" s="223">
        <f t="shared" si="3"/>
        <v>0.87544189463879674</v>
      </c>
      <c r="BB50" s="223">
        <f t="shared" si="4"/>
        <v>-0.39221567202920132</v>
      </c>
      <c r="BC50" s="223">
        <f t="shared" si="5"/>
        <v>1.8278169911078619</v>
      </c>
      <c r="BD50" s="223">
        <f t="shared" si="6"/>
        <v>1.296797929815751</v>
      </c>
      <c r="BE50" s="223">
        <f t="shared" ref="BE50:BK59" si="12">$BL50+$AB$7*SIN(BF50)</f>
        <v>-148413.82206200514</v>
      </c>
      <c r="BF50" s="223">
        <f t="shared" si="12"/>
        <v>-148413.82206681764</v>
      </c>
      <c r="BG50" s="223">
        <f t="shared" si="12"/>
        <v>-148413.82210327804</v>
      </c>
      <c r="BH50" s="223">
        <f t="shared" si="12"/>
        <v>-148413.82237935555</v>
      </c>
      <c r="BI50" s="223">
        <f t="shared" si="12"/>
        <v>-148413.82446104265</v>
      </c>
      <c r="BJ50" s="223">
        <f t="shared" si="12"/>
        <v>-148413.83968936949</v>
      </c>
      <c r="BK50" s="223">
        <f t="shared" si="12"/>
        <v>-148413.93362881112</v>
      </c>
      <c r="BL50" s="223">
        <f t="shared" si="8"/>
        <v>-148414.29395220053</v>
      </c>
    </row>
    <row r="51" spans="1:64" ht="12.95" customHeight="1">
      <c r="A51" s="253" t="s">
        <v>58</v>
      </c>
      <c r="B51" s="214"/>
      <c r="C51" s="251">
        <v>40624.294999999998</v>
      </c>
      <c r="D51" s="212"/>
      <c r="E51" s="243">
        <f>(C51-C$7)/C$8</f>
        <v>-30982.069087143816</v>
      </c>
      <c r="F51" s="211">
        <f>+ROUND(2*E51,0)/2</f>
        <v>-30982</v>
      </c>
      <c r="G51" s="213">
        <f>C51-(C$7+C$8*F51)</f>
        <v>-2.6481800006877165E-2</v>
      </c>
      <c r="J51" s="213">
        <f>G51</f>
        <v>-2.6481800006877165E-2</v>
      </c>
      <c r="K51" s="243"/>
      <c r="Q51" s="249">
        <f>C51-15018.5</f>
        <v>25605.794999999998</v>
      </c>
      <c r="R51" s="250"/>
      <c r="S51" s="360">
        <f>S$19</f>
        <v>0.2</v>
      </c>
      <c r="T51" s="250"/>
      <c r="Z51" s="223">
        <f>F51</f>
        <v>-30982</v>
      </c>
      <c r="AA51" s="223">
        <f>AB$3+AB$4*Z51+AB$5*Z51^2+AH51</f>
        <v>-2.0890712074684802E-2</v>
      </c>
      <c r="AB51" s="223">
        <f>+G51-AA51</f>
        <v>-5.591087932192363E-3</v>
      </c>
      <c r="AC51" s="223">
        <f>+G51-P51</f>
        <v>-2.6481800006877165E-2</v>
      </c>
      <c r="AE51" s="223">
        <f>+(G51-AA51)^2*S51</f>
        <v>6.2520528531014159E-6</v>
      </c>
      <c r="AF51" s="361">
        <f>+C51-15018.5</f>
        <v>25605.794999999998</v>
      </c>
      <c r="AG51" s="229"/>
      <c r="AH51" s="223">
        <f>$AB$6*($AB$11/AI51*AJ51+$AB$12)</f>
        <v>-1.6745244360494523E-2</v>
      </c>
      <c r="AI51" s="223">
        <f>1+$AB$7*COS(AL51)</f>
        <v>0.58851941045281575</v>
      </c>
      <c r="AJ51" s="223">
        <f>SIN(AL51+$AB$9)</f>
        <v>-0.9098210313723365</v>
      </c>
      <c r="AK51" s="223">
        <f>$AB$7*SIN(AL51)</f>
        <v>0.26605210847858662</v>
      </c>
      <c r="AL51" s="223">
        <f>2*ATAN(AM51)</f>
        <v>2.5676305697123909</v>
      </c>
      <c r="AM51" s="223">
        <f>SQRT((1+$AB$7)/(1-$AB$7))*TAN(AN51/2)</f>
        <v>3.3883610045501307</v>
      </c>
      <c r="AN51" s="223">
        <f>$AU51+$AB$7*SIN(AO51)</f>
        <v>-148419.19613653299</v>
      </c>
      <c r="AO51" s="223">
        <f>$AU51+$AB$7*SIN(AP51)</f>
        <v>-148419.19636592135</v>
      </c>
      <c r="AP51" s="223">
        <f>$AU51+$AB$7*SIN(AQ51)</f>
        <v>-148419.19557837895</v>
      </c>
      <c r="AQ51" s="223">
        <f>$AU51+$AB$7*SIN(AR51)</f>
        <v>-148419.19828570867</v>
      </c>
      <c r="AR51" s="223">
        <f>$AU51+$AB$7*SIN(AS51)</f>
        <v>-148419.18901984501</v>
      </c>
      <c r="AS51" s="223">
        <f>$AU51+$AB$7*SIN(AT51)</f>
        <v>-148419.22123331702</v>
      </c>
      <c r="AT51" s="223">
        <f>$AU51+$AB$7*SIN(AU51)</f>
        <v>-148419.11459037324</v>
      </c>
      <c r="AU51" s="223">
        <f>$AB$9+$AB$18*(F51-AB$15)</f>
        <v>-148419.59028308748</v>
      </c>
      <c r="AW51" s="325">
        <v>14000</v>
      </c>
      <c r="AX51" s="223">
        <f t="shared" si="0"/>
        <v>1.5849334666487584E-2</v>
      </c>
      <c r="AY51" s="223">
        <f t="shared" si="1"/>
        <v>1.5573315750617689E-2</v>
      </c>
      <c r="AZ51" s="223">
        <f t="shared" si="2"/>
        <v>2.7601891586989387E-4</v>
      </c>
      <c r="BA51" s="223">
        <f t="shared" si="3"/>
        <v>0.81520840744837808</v>
      </c>
      <c r="BB51" s="223">
        <f t="shared" si="4"/>
        <v>-0.50786903503577707</v>
      </c>
      <c r="BC51" s="223">
        <f t="shared" si="5"/>
        <v>1.9574872014244786</v>
      </c>
      <c r="BD51" s="223">
        <f t="shared" si="6"/>
        <v>1.4869165147999654</v>
      </c>
      <c r="BE51" s="223">
        <f t="shared" si="12"/>
        <v>-148413.68825150456</v>
      </c>
      <c r="BF51" s="223">
        <f t="shared" si="12"/>
        <v>-148413.68825166332</v>
      </c>
      <c r="BG51" s="223">
        <f t="shared" si="12"/>
        <v>-148413.68825400362</v>
      </c>
      <c r="BH51" s="223">
        <f t="shared" si="12"/>
        <v>-148413.68828849294</v>
      </c>
      <c r="BI51" s="223">
        <f t="shared" si="12"/>
        <v>-148413.68879578772</v>
      </c>
      <c r="BJ51" s="223">
        <f t="shared" si="12"/>
        <v>-148413.69605625779</v>
      </c>
      <c r="BK51" s="223">
        <f t="shared" si="12"/>
        <v>-148413.77592696136</v>
      </c>
      <c r="BL51" s="223">
        <f t="shared" si="8"/>
        <v>-148414.1735317811</v>
      </c>
    </row>
    <row r="52" spans="1:64" ht="12.95" customHeight="1">
      <c r="A52" s="253" t="s">
        <v>58</v>
      </c>
      <c r="B52" s="214"/>
      <c r="C52" s="251">
        <v>40863.491999999998</v>
      </c>
      <c r="D52" s="212"/>
      <c r="E52" s="243">
        <f>(C52-C$7)/C$8</f>
        <v>-30358.039091586696</v>
      </c>
      <c r="F52" s="211">
        <f>+ROUND(2*E52,0)/2</f>
        <v>-30358</v>
      </c>
      <c r="G52" s="213">
        <f>C52-(C$7+C$8*F52)</f>
        <v>-1.4984200002800208E-2</v>
      </c>
      <c r="J52" s="213">
        <f>G52</f>
        <v>-1.4984200002800208E-2</v>
      </c>
      <c r="K52" s="243"/>
      <c r="Q52" s="249">
        <f>C52-15018.5</f>
        <v>25844.991999999998</v>
      </c>
      <c r="R52" s="250"/>
      <c r="S52" s="360">
        <f>S$19</f>
        <v>0.2</v>
      </c>
      <c r="T52" s="250"/>
      <c r="Z52" s="223">
        <f>F52</f>
        <v>-30358</v>
      </c>
      <c r="AA52" s="223">
        <f>AB$3+AB$4*Z52+AB$5*Z52^2+AH52</f>
        <v>-2.1404171998224541E-2</v>
      </c>
      <c r="AB52" s="223">
        <f>+G52-AA52</f>
        <v>6.4199719954243332E-3</v>
      </c>
      <c r="AC52" s="223">
        <f>+G52-P52</f>
        <v>-1.4984200002800208E-2</v>
      </c>
      <c r="AE52" s="223">
        <f>+(G52-AA52)^2*S52</f>
        <v>8.2432080844065396E-6</v>
      </c>
      <c r="AF52" s="361">
        <f>+C52-15018.5</f>
        <v>25844.991999999998</v>
      </c>
      <c r="AG52" s="229"/>
      <c r="AH52" s="223">
        <f>$AB$6*($AB$11/AI52*AJ52+$AB$12)</f>
        <v>-1.7726003242698799E-2</v>
      </c>
      <c r="AI52" s="223">
        <f>1+$AB$7*COS(AL52)</f>
        <v>0.57854854748222817</v>
      </c>
      <c r="AJ52" s="223">
        <f>SIN(AL52+$AB$9)</f>
        <v>-0.92517402431370765</v>
      </c>
      <c r="AK52" s="223">
        <f>$AB$7*SIN(AL52)</f>
        <v>0.24995734270203046</v>
      </c>
      <c r="AL52" s="223">
        <f>2*ATAN(AM52)</f>
        <v>2.6062718087617545</v>
      </c>
      <c r="AM52" s="223">
        <f>SQRT((1+$AB$7)/(1-$AB$7))*TAN(AN52/2)</f>
        <v>3.6464279971334799</v>
      </c>
      <c r="AN52" s="223">
        <f>$AU52+$AB$7*SIN(AO52)</f>
        <v>-148419.13840511034</v>
      </c>
      <c r="AO52" s="223">
        <f>$AU52+$AB$7*SIN(AP52)</f>
        <v>-148419.13877150603</v>
      </c>
      <c r="AP52" s="223">
        <f>$AU52+$AB$7*SIN(AQ52)</f>
        <v>-148419.13760293397</v>
      </c>
      <c r="AQ52" s="223">
        <f>$AU52+$AB$7*SIN(AR52)</f>
        <v>-148419.14133569703</v>
      </c>
      <c r="AR52" s="223">
        <f>$AU52+$AB$7*SIN(AS52)</f>
        <v>-148419.12947009056</v>
      </c>
      <c r="AS52" s="223">
        <f>$AU52+$AB$7*SIN(AT52)</f>
        <v>-148419.16779923288</v>
      </c>
      <c r="AT52" s="223">
        <f>$AU52+$AB$7*SIN(AU52)</f>
        <v>-148419.0496145424</v>
      </c>
      <c r="AU52" s="223">
        <f>$AB$9+$AB$18*(F52-AB$15)</f>
        <v>-148419.51514074576</v>
      </c>
      <c r="AW52" s="325">
        <v>15000</v>
      </c>
      <c r="AX52" s="223">
        <f t="shared" si="0"/>
        <v>1.2943579580794989E-2</v>
      </c>
      <c r="AY52" s="223">
        <f t="shared" si="1"/>
        <v>1.568981228693906E-2</v>
      </c>
      <c r="AZ52" s="223">
        <f t="shared" si="2"/>
        <v>-2.7462327061440715E-3</v>
      </c>
      <c r="BA52" s="223">
        <f t="shared" si="3"/>
        <v>0.76507837433392623</v>
      </c>
      <c r="BB52" s="223">
        <f t="shared" si="4"/>
        <v>-0.60201768082694962</v>
      </c>
      <c r="BC52" s="223">
        <f t="shared" si="5"/>
        <v>2.0708035631770465</v>
      </c>
      <c r="BD52" s="223">
        <f t="shared" si="6"/>
        <v>1.68581031801601</v>
      </c>
      <c r="BE52" s="223">
        <f t="shared" si="12"/>
        <v>-148413.5631581104</v>
      </c>
      <c r="BF52" s="223">
        <f t="shared" si="12"/>
        <v>-148413.5631581104</v>
      </c>
      <c r="BG52" s="223">
        <f t="shared" si="12"/>
        <v>-148413.56315811083</v>
      </c>
      <c r="BH52" s="223">
        <f t="shared" si="12"/>
        <v>-148413.56315817367</v>
      </c>
      <c r="BI52" s="223">
        <f t="shared" si="12"/>
        <v>-148413.56316745316</v>
      </c>
      <c r="BJ52" s="223">
        <f t="shared" si="12"/>
        <v>-148413.56447562869</v>
      </c>
      <c r="BK52" s="223">
        <f t="shared" si="12"/>
        <v>-148413.6239838459</v>
      </c>
      <c r="BL52" s="223">
        <f t="shared" si="8"/>
        <v>-148414.05311136169</v>
      </c>
    </row>
    <row r="53" spans="1:64" ht="12.95" customHeight="1">
      <c r="A53" s="253" t="s">
        <v>58</v>
      </c>
      <c r="B53" s="214"/>
      <c r="C53" s="251">
        <v>40863.502999999997</v>
      </c>
      <c r="D53" s="212"/>
      <c r="E53" s="243">
        <f>(C53-C$7)/C$8</f>
        <v>-30358.010394195215</v>
      </c>
      <c r="F53" s="211">
        <f>+ROUND(2*E53,0)/2</f>
        <v>-30358</v>
      </c>
      <c r="G53" s="213">
        <f>C53-(C$7+C$8*F53)</f>
        <v>-3.9842000041971914E-3</v>
      </c>
      <c r="J53" s="213">
        <f>G53</f>
        <v>-3.9842000041971914E-3</v>
      </c>
      <c r="K53" s="243"/>
      <c r="Q53" s="249">
        <f>C53-15018.5</f>
        <v>25845.002999999997</v>
      </c>
      <c r="R53" s="250"/>
      <c r="S53" s="360">
        <f>S$19</f>
        <v>0.2</v>
      </c>
      <c r="T53" s="250"/>
      <c r="Z53" s="223">
        <f>F53</f>
        <v>-30358</v>
      </c>
      <c r="AA53" s="223">
        <f>AB$3+AB$4*Z53+AB$5*Z53^2+AH53</f>
        <v>-2.1404171998224541E-2</v>
      </c>
      <c r="AB53" s="223">
        <f>+G53-AA53</f>
        <v>1.7419971994027349E-2</v>
      </c>
      <c r="AC53" s="223">
        <f>+G53-P53</f>
        <v>-3.9842000041971914E-3</v>
      </c>
      <c r="AE53" s="223">
        <f>+(G53-AA53)^2*S53</f>
        <v>6.0691084854539437E-5</v>
      </c>
      <c r="AF53" s="361">
        <f>+C53-15018.5</f>
        <v>25845.002999999997</v>
      </c>
      <c r="AG53" s="229"/>
      <c r="AH53" s="223">
        <f>$AB$6*($AB$11/AI53*AJ53+$AB$12)</f>
        <v>-1.7726003242698799E-2</v>
      </c>
      <c r="AI53" s="223">
        <f>1+$AB$7*COS(AL53)</f>
        <v>0.57854854748222817</v>
      </c>
      <c r="AJ53" s="223">
        <f>SIN(AL53+$AB$9)</f>
        <v>-0.92517402431370765</v>
      </c>
      <c r="AK53" s="223">
        <f>$AB$7*SIN(AL53)</f>
        <v>0.24995734270203046</v>
      </c>
      <c r="AL53" s="223">
        <f>2*ATAN(AM53)</f>
        <v>2.6062718087617545</v>
      </c>
      <c r="AM53" s="223">
        <f>SQRT((1+$AB$7)/(1-$AB$7))*TAN(AN53/2)</f>
        <v>3.6464279971334799</v>
      </c>
      <c r="AN53" s="223">
        <f>$AU53+$AB$7*SIN(AO53)</f>
        <v>-148419.13840511034</v>
      </c>
      <c r="AO53" s="223">
        <f>$AU53+$AB$7*SIN(AP53)</f>
        <v>-148419.13877150603</v>
      </c>
      <c r="AP53" s="223">
        <f>$AU53+$AB$7*SIN(AQ53)</f>
        <v>-148419.13760293397</v>
      </c>
      <c r="AQ53" s="223">
        <f>$AU53+$AB$7*SIN(AR53)</f>
        <v>-148419.14133569703</v>
      </c>
      <c r="AR53" s="223">
        <f>$AU53+$AB$7*SIN(AS53)</f>
        <v>-148419.12947009056</v>
      </c>
      <c r="AS53" s="223">
        <f>$AU53+$AB$7*SIN(AT53)</f>
        <v>-148419.16779923288</v>
      </c>
      <c r="AT53" s="223">
        <f>$AU53+$AB$7*SIN(AU53)</f>
        <v>-148419.0496145424</v>
      </c>
      <c r="AU53" s="223">
        <f>$AB$9+$AB$18*(F53-AB$15)</f>
        <v>-148419.51514074576</v>
      </c>
      <c r="AW53" s="325">
        <v>16000</v>
      </c>
      <c r="AX53" s="223">
        <f t="shared" si="0"/>
        <v>1.0237982006742037E-2</v>
      </c>
      <c r="AY53" s="223">
        <f t="shared" si="1"/>
        <v>1.5792308823260437E-2</v>
      </c>
      <c r="AZ53" s="223">
        <f t="shared" si="2"/>
        <v>-5.5543268165183998E-3</v>
      </c>
      <c r="BA53" s="223">
        <f t="shared" si="3"/>
        <v>0.72311443906881157</v>
      </c>
      <c r="BB53" s="223">
        <f t="shared" si="4"/>
        <v>-0.67910273331342264</v>
      </c>
      <c r="BC53" s="223">
        <f t="shared" si="5"/>
        <v>2.1713175410042589</v>
      </c>
      <c r="BD53" s="223">
        <f t="shared" si="6"/>
        <v>1.8969629242526227</v>
      </c>
      <c r="BE53" s="223">
        <f t="shared" si="12"/>
        <v>-148413.44533876982</v>
      </c>
      <c r="BF53" s="223">
        <f t="shared" si="12"/>
        <v>-148413.44533875983</v>
      </c>
      <c r="BG53" s="223">
        <f t="shared" si="12"/>
        <v>-148413.44533895617</v>
      </c>
      <c r="BH53" s="223">
        <f t="shared" si="12"/>
        <v>-148413.44533509651</v>
      </c>
      <c r="BI53" s="223">
        <f t="shared" si="12"/>
        <v>-148413.4454109933</v>
      </c>
      <c r="BJ53" s="223">
        <f t="shared" si="12"/>
        <v>-148413.44392854805</v>
      </c>
      <c r="BK53" s="223">
        <f t="shared" si="12"/>
        <v>-148413.47825602556</v>
      </c>
      <c r="BL53" s="223">
        <f t="shared" si="8"/>
        <v>-148413.93269094225</v>
      </c>
    </row>
    <row r="54" spans="1:64" ht="12.95" customHeight="1">
      <c r="A54" s="253" t="s">
        <v>58</v>
      </c>
      <c r="B54" s="214"/>
      <c r="C54" s="251">
        <v>41008.385000000002</v>
      </c>
      <c r="D54" s="212"/>
      <c r="E54" s="243">
        <f>(C54-C$7)/C$8</f>
        <v>-29980.034442087494</v>
      </c>
      <c r="F54" s="211">
        <f>+ROUND(2*E54,0)/2</f>
        <v>-29980</v>
      </c>
      <c r="G54" s="213">
        <f>C54-(C$7+C$8*F54)</f>
        <v>-1.3202000001911074E-2</v>
      </c>
      <c r="J54" s="213">
        <f>G54</f>
        <v>-1.3202000001911074E-2</v>
      </c>
      <c r="K54" s="243"/>
      <c r="Q54" s="249">
        <f>C54-15018.5</f>
        <v>25989.885000000002</v>
      </c>
      <c r="R54" s="250"/>
      <c r="S54" s="360">
        <f>S$19</f>
        <v>0.2</v>
      </c>
      <c r="T54" s="250"/>
      <c r="Z54" s="223">
        <f>F54</f>
        <v>-29980</v>
      </c>
      <c r="AA54" s="223">
        <f>AB$3+AB$4*Z54+AB$5*Z54^2+AH54</f>
        <v>-2.168210150368495E-2</v>
      </c>
      <c r="AB54" s="223">
        <f>+G54-AA54</f>
        <v>8.4801015017738762E-3</v>
      </c>
      <c r="AC54" s="223">
        <f>+G54-P54</f>
        <v>-1.3202000001911074E-2</v>
      </c>
      <c r="AE54" s="223">
        <f>+(G54-AA54)^2*S54</f>
        <v>1.4382424296077513E-5</v>
      </c>
      <c r="AF54" s="361">
        <f>+C54-15018.5</f>
        <v>25989.885000000002</v>
      </c>
      <c r="AG54" s="229"/>
      <c r="AH54" s="223">
        <f>$AB$6*($AB$11/AI54*AJ54+$AB$12)</f>
        <v>-1.8284356786888688E-2</v>
      </c>
      <c r="AI54" s="223">
        <f>1+$AB$7*COS(AL54)</f>
        <v>0.57296050560232326</v>
      </c>
      <c r="AJ54" s="223">
        <f>SIN(AL54+$AB$9)</f>
        <v>-0.93358497717426703</v>
      </c>
      <c r="AK54" s="223">
        <f>$AB$7*SIN(AL54)</f>
        <v>0.24028580945319372</v>
      </c>
      <c r="AL54" s="223">
        <f>2*ATAN(AM54)</f>
        <v>2.6290678431927073</v>
      </c>
      <c r="AM54" s="223">
        <f>SQRT((1+$AB$7)/(1-$AB$7))*TAN(AN54/2)</f>
        <v>3.8164529835720948</v>
      </c>
      <c r="AN54" s="223">
        <f>$AU54+$AB$7*SIN(AO54)</f>
        <v>-148419.10388935087</v>
      </c>
      <c r="AO54" s="223">
        <f>$AU54+$AB$7*SIN(AP54)</f>
        <v>-148419.10435879283</v>
      </c>
      <c r="AP54" s="223">
        <f>$AU54+$AB$7*SIN(AQ54)</f>
        <v>-148419.10292037827</v>
      </c>
      <c r="AQ54" s="223">
        <f>$AU54+$AB$7*SIN(AR54)</f>
        <v>-148419.10733518246</v>
      </c>
      <c r="AR54" s="223">
        <f>$AU54+$AB$7*SIN(AS54)</f>
        <v>-148419.09385361854</v>
      </c>
      <c r="AS54" s="223">
        <f>$AU54+$AB$7*SIN(AT54)</f>
        <v>-148419.13568956114</v>
      </c>
      <c r="AT54" s="223">
        <f>$AU54+$AB$7*SIN(AU54)</f>
        <v>-148419.01153629186</v>
      </c>
      <c r="AU54" s="223">
        <f>$AB$9+$AB$18*(F54-AB$15)</f>
        <v>-148419.46962182721</v>
      </c>
      <c r="AW54" s="325">
        <v>17000</v>
      </c>
      <c r="AX54" s="223">
        <f t="shared" si="0"/>
        <v>7.7344741901689881E-3</v>
      </c>
      <c r="AY54" s="223">
        <f t="shared" si="1"/>
        <v>1.5880805359581807E-2</v>
      </c>
      <c r="AZ54" s="223">
        <f t="shared" si="2"/>
        <v>-8.1463311694128186E-3</v>
      </c>
      <c r="BA54" s="223">
        <f t="shared" si="3"/>
        <v>0.68776474309084334</v>
      </c>
      <c r="BB54" s="223">
        <f t="shared" si="4"/>
        <v>-0.74256860164504601</v>
      </c>
      <c r="BC54" s="223">
        <f t="shared" si="5"/>
        <v>2.2616752600286611</v>
      </c>
      <c r="BD54" s="223">
        <f t="shared" si="6"/>
        <v>2.1243597168947042</v>
      </c>
      <c r="BE54" s="223">
        <f t="shared" si="12"/>
        <v>-148413.33362721271</v>
      </c>
      <c r="BF54" s="223">
        <f t="shared" si="12"/>
        <v>-148413.33362713669</v>
      </c>
      <c r="BG54" s="223">
        <f t="shared" si="12"/>
        <v>-148413.33362786146</v>
      </c>
      <c r="BH54" s="223">
        <f t="shared" si="12"/>
        <v>-148413.33362095145</v>
      </c>
      <c r="BI54" s="223">
        <f t="shared" si="12"/>
        <v>-148413.33368684215</v>
      </c>
      <c r="BJ54" s="223">
        <f t="shared" si="12"/>
        <v>-148413.33305934299</v>
      </c>
      <c r="BK54" s="223">
        <f t="shared" si="12"/>
        <v>-148413.33911004176</v>
      </c>
      <c r="BL54" s="223">
        <f t="shared" si="8"/>
        <v>-148413.81227052285</v>
      </c>
    </row>
    <row r="55" spans="1:64" ht="12.95" customHeight="1">
      <c r="A55" s="253" t="s">
        <v>58</v>
      </c>
      <c r="B55" s="214"/>
      <c r="C55" s="251">
        <v>41008.394999999997</v>
      </c>
      <c r="D55" s="212"/>
      <c r="E55" s="243">
        <f>(C55-C$7)/C$8</f>
        <v>-29980.008353549794</v>
      </c>
      <c r="F55" s="211">
        <f>+ROUND(2*E55,0)/2</f>
        <v>-29980</v>
      </c>
      <c r="G55" s="213">
        <f>C55-(C$7+C$8*F55)</f>
        <v>-3.2020000071497634E-3</v>
      </c>
      <c r="J55" s="213">
        <f>G55</f>
        <v>-3.2020000071497634E-3</v>
      </c>
      <c r="K55" s="243"/>
      <c r="Q55" s="249">
        <f>C55-15018.5</f>
        <v>25989.894999999997</v>
      </c>
      <c r="R55" s="250"/>
      <c r="S55" s="360">
        <f>S$19</f>
        <v>0.2</v>
      </c>
      <c r="T55" s="250"/>
      <c r="Z55" s="223">
        <f>F55</f>
        <v>-29980</v>
      </c>
      <c r="AA55" s="223">
        <f>AB$3+AB$4*Z55+AB$5*Z55^2+AH55</f>
        <v>-2.168210150368495E-2</v>
      </c>
      <c r="AB55" s="223">
        <f>+G55-AA55</f>
        <v>1.8480101496535187E-2</v>
      </c>
      <c r="AC55" s="223">
        <f>+G55-P55</f>
        <v>-3.2020000071497634E-3</v>
      </c>
      <c r="AE55" s="223">
        <f>+(G55-AA55)^2*S55</f>
        <v>6.8302830264448417E-5</v>
      </c>
      <c r="AF55" s="361">
        <f>+C55-15018.5</f>
        <v>25989.894999999997</v>
      </c>
      <c r="AG55" s="229"/>
      <c r="AH55" s="223">
        <f>$AB$6*($AB$11/AI55*AJ55+$AB$12)</f>
        <v>-1.8284356786888688E-2</v>
      </c>
      <c r="AI55" s="223">
        <f>1+$AB$7*COS(AL55)</f>
        <v>0.57296050560232326</v>
      </c>
      <c r="AJ55" s="223">
        <f>SIN(AL55+$AB$9)</f>
        <v>-0.93358497717426703</v>
      </c>
      <c r="AK55" s="223">
        <f>$AB$7*SIN(AL55)</f>
        <v>0.24028580945319372</v>
      </c>
      <c r="AL55" s="223">
        <f>2*ATAN(AM55)</f>
        <v>2.6290678431927073</v>
      </c>
      <c r="AM55" s="223">
        <f>SQRT((1+$AB$7)/(1-$AB$7))*TAN(AN55/2)</f>
        <v>3.8164529835720948</v>
      </c>
      <c r="AN55" s="223">
        <f>$AU55+$AB$7*SIN(AO55)</f>
        <v>-148419.10388935087</v>
      </c>
      <c r="AO55" s="223">
        <f>$AU55+$AB$7*SIN(AP55)</f>
        <v>-148419.10435879283</v>
      </c>
      <c r="AP55" s="223">
        <f>$AU55+$AB$7*SIN(AQ55)</f>
        <v>-148419.10292037827</v>
      </c>
      <c r="AQ55" s="223">
        <f>$AU55+$AB$7*SIN(AR55)</f>
        <v>-148419.10733518246</v>
      </c>
      <c r="AR55" s="223">
        <f>$AU55+$AB$7*SIN(AS55)</f>
        <v>-148419.09385361854</v>
      </c>
      <c r="AS55" s="223">
        <f>$AU55+$AB$7*SIN(AT55)</f>
        <v>-148419.13568956114</v>
      </c>
      <c r="AT55" s="223">
        <f>$AU55+$AB$7*SIN(AU55)</f>
        <v>-148419.01153629186</v>
      </c>
      <c r="AU55" s="223">
        <f>$AB$9+$AB$18*(F55-AB$15)</f>
        <v>-148419.46962182721</v>
      </c>
      <c r="AW55" s="325">
        <v>18000</v>
      </c>
      <c r="AX55" s="223">
        <f t="shared" si="0"/>
        <v>5.4308631339817729E-3</v>
      </c>
      <c r="AY55" s="223">
        <f t="shared" si="1"/>
        <v>1.595530189590318E-2</v>
      </c>
      <c r="AZ55" s="223">
        <f t="shared" si="2"/>
        <v>-1.0524438761921407E-2</v>
      </c>
      <c r="BA55" s="223">
        <f t="shared" si="3"/>
        <v>0.65781234430233004</v>
      </c>
      <c r="BB55" s="223">
        <f t="shared" si="4"/>
        <v>-0.79505426907655785</v>
      </c>
      <c r="BC55" s="223">
        <f t="shared" si="5"/>
        <v>2.3438750084788702</v>
      </c>
      <c r="BD55" s="223">
        <f t="shared" si="6"/>
        <v>2.3727680302467529</v>
      </c>
      <c r="BE55" s="223">
        <f t="shared" si="12"/>
        <v>-148413.22707537713</v>
      </c>
      <c r="BF55" s="223">
        <f t="shared" si="12"/>
        <v>-148413.22707753853</v>
      </c>
      <c r="BG55" s="223">
        <f t="shared" si="12"/>
        <v>-148413.2270636115</v>
      </c>
      <c r="BH55" s="223">
        <f t="shared" si="12"/>
        <v>-148413.22715336076</v>
      </c>
      <c r="BI55" s="223">
        <f t="shared" si="12"/>
        <v>-148413.22657541733</v>
      </c>
      <c r="BJ55" s="223">
        <f t="shared" si="12"/>
        <v>-148413.23031480043</v>
      </c>
      <c r="BK55" s="223">
        <f t="shared" si="12"/>
        <v>-148413.2068171073</v>
      </c>
      <c r="BL55" s="223">
        <f t="shared" si="8"/>
        <v>-148413.69185010344</v>
      </c>
    </row>
    <row r="56" spans="1:64" ht="12.95" customHeight="1">
      <c r="A56" s="253" t="s">
        <v>58</v>
      </c>
      <c r="B56" s="214"/>
      <c r="C56" s="251">
        <v>41272.47</v>
      </c>
      <c r="D56" s="212"/>
      <c r="E56" s="243">
        <f>(C56-C$7)/C$8</f>
        <v>-29291.07529386782</v>
      </c>
      <c r="F56" s="211">
        <f>+ROUND(2*E56,0)/2</f>
        <v>-29291</v>
      </c>
      <c r="G56" s="213">
        <f>C56-(C$7+C$8*F56)</f>
        <v>-2.8860900005383883E-2</v>
      </c>
      <c r="J56" s="213">
        <f>G56</f>
        <v>-2.8860900005383883E-2</v>
      </c>
      <c r="K56" s="243"/>
      <c r="Q56" s="249">
        <f>C56-15018.5</f>
        <v>26253.97</v>
      </c>
      <c r="R56" s="250"/>
      <c r="S56" s="360">
        <f>S$19</f>
        <v>0.2</v>
      </c>
      <c r="T56" s="250"/>
      <c r="Z56" s="223">
        <f>F56</f>
        <v>-29291</v>
      </c>
      <c r="AA56" s="223">
        <f>AB$3+AB$4*Z56+AB$5*Z56^2+AH56</f>
        <v>-2.2125465952286053E-2</v>
      </c>
      <c r="AB56" s="223">
        <f>+G56-AA56</f>
        <v>-6.7354340530978302E-3</v>
      </c>
      <c r="AC56" s="223">
        <f>+G56-P56</f>
        <v>-2.8860900005383883E-2</v>
      </c>
      <c r="AE56" s="223">
        <f>+(G56-AA56)^2*S56</f>
        <v>9.0732143767259736E-6</v>
      </c>
      <c r="AF56" s="361">
        <f>+C56-15018.5</f>
        <v>26253.97</v>
      </c>
      <c r="AG56" s="229"/>
      <c r="AH56" s="223">
        <f>$AB$6*($AB$11/AI56*AJ56+$AB$12)</f>
        <v>-1.9233718382015215E-2</v>
      </c>
      <c r="AI56" s="223">
        <f>1+$AB$7*COS(AL56)</f>
        <v>0.56358614690994324</v>
      </c>
      <c r="AJ56" s="223">
        <f>SIN(AL56+$AB$9)</f>
        <v>-0.9473225859724812</v>
      </c>
      <c r="AK56" s="223">
        <f>$AB$7*SIN(AL56)</f>
        <v>0.2228069766212232</v>
      </c>
      <c r="AL56" s="223">
        <f>2*ATAN(AM56)</f>
        <v>2.6695481910834244</v>
      </c>
      <c r="AM56" s="223">
        <f>SQRT((1+$AB$7)/(1-$AB$7))*TAN(AN56/2)</f>
        <v>4.1579212066818751</v>
      </c>
      <c r="AN56" s="223">
        <f>$AU56+$AB$7*SIN(AO56)</f>
        <v>-148419.04178527513</v>
      </c>
      <c r="AO56" s="223">
        <f>$AU56+$AB$7*SIN(AP56)</f>
        <v>-148419.04248010649</v>
      </c>
      <c r="AP56" s="223">
        <f>$AU56+$AB$7*SIN(AQ56)</f>
        <v>-148419.04048595106</v>
      </c>
      <c r="AQ56" s="223">
        <f>$AU56+$AB$7*SIN(AR56)</f>
        <v>-148419.04621976466</v>
      </c>
      <c r="AR56" s="223">
        <f>$AU56+$AB$7*SIN(AS56)</f>
        <v>-148419.02981968661</v>
      </c>
      <c r="AS56" s="223">
        <f>$AU56+$AB$7*SIN(AT56)</f>
        <v>-148419.07746856994</v>
      </c>
      <c r="AT56" s="223">
        <f>$AU56+$AB$7*SIN(AU56)</f>
        <v>-148418.9445582332</v>
      </c>
      <c r="AU56" s="223">
        <f>$AB$9+$AB$18*(F56-AB$15)</f>
        <v>-148419.38665215825</v>
      </c>
      <c r="AW56" s="325">
        <v>19000</v>
      </c>
      <c r="AX56" s="223">
        <f t="shared" si="0"/>
        <v>3.3227988691499916E-3</v>
      </c>
      <c r="AY56" s="223">
        <f t="shared" si="1"/>
        <v>1.6015798432224553E-2</v>
      </c>
      <c r="AZ56" s="223">
        <f t="shared" si="2"/>
        <v>-1.2692999563074561E-2</v>
      </c>
      <c r="BA56" s="223">
        <f t="shared" si="3"/>
        <v>0.63230818821530843</v>
      </c>
      <c r="BB56" s="223">
        <f t="shared" si="4"/>
        <v>-0.83858057714732137</v>
      </c>
      <c r="BC56" s="223">
        <f t="shared" si="5"/>
        <v>2.4194504252540971</v>
      </c>
      <c r="BD56" s="223">
        <f t="shared" si="6"/>
        <v>2.6481212451015539</v>
      </c>
      <c r="BE56" s="223">
        <f t="shared" si="12"/>
        <v>-148413.12490407788</v>
      </c>
      <c r="BF56" s="223">
        <f t="shared" si="12"/>
        <v>-148413.12492218587</v>
      </c>
      <c r="BG56" s="223">
        <f t="shared" si="12"/>
        <v>-148413.12483245318</v>
      </c>
      <c r="BH56" s="223">
        <f t="shared" si="12"/>
        <v>-148413.12527729094</v>
      </c>
      <c r="BI56" s="223">
        <f t="shared" si="12"/>
        <v>-148413.12307634446</v>
      </c>
      <c r="BJ56" s="223">
        <f t="shared" si="12"/>
        <v>-148413.134073049</v>
      </c>
      <c r="BK56" s="223">
        <f t="shared" si="12"/>
        <v>-148413.08154917852</v>
      </c>
      <c r="BL56" s="223">
        <f t="shared" si="8"/>
        <v>-148413.571429684</v>
      </c>
    </row>
    <row r="57" spans="1:64" ht="12.95" customHeight="1">
      <c r="A57" s="253" t="s">
        <v>58</v>
      </c>
      <c r="B57" s="214"/>
      <c r="C57" s="251">
        <v>41335.32</v>
      </c>
      <c r="D57" s="212"/>
      <c r="E57" s="243">
        <f>(C57-C$7)/C$8</f>
        <v>-29127.10883433545</v>
      </c>
      <c r="F57" s="211">
        <f>+ROUND(2*E57,0)/2</f>
        <v>-29127</v>
      </c>
      <c r="G57" s="213">
        <f>C57-(C$7+C$8*F57)</f>
        <v>-4.1717300002346747E-2</v>
      </c>
      <c r="J57" s="213">
        <f>G57</f>
        <v>-4.1717300002346747E-2</v>
      </c>
      <c r="K57" s="243"/>
      <c r="Q57" s="249">
        <f>C57-15018.5</f>
        <v>26316.82</v>
      </c>
      <c r="R57" s="250"/>
      <c r="S57" s="360">
        <f>S$19</f>
        <v>0.2</v>
      </c>
      <c r="T57" s="250"/>
      <c r="Z57" s="223">
        <f>F57</f>
        <v>-29127</v>
      </c>
      <c r="AA57" s="223">
        <f>AB$3+AB$4*Z57+AB$5*Z57^2+AH57</f>
        <v>-2.2219101539383158E-2</v>
      </c>
      <c r="AB57" s="223">
        <f>+G57-AA57</f>
        <v>-1.9498198462963589E-2</v>
      </c>
      <c r="AC57" s="223">
        <f>+G57-P57</f>
        <v>-4.1717300002346747E-2</v>
      </c>
      <c r="AE57" s="223">
        <f>+(G57-AA57)^2*S57</f>
        <v>7.6035948660223144E-5</v>
      </c>
      <c r="AF57" s="361">
        <f>+C57-15018.5</f>
        <v>26316.82</v>
      </c>
      <c r="AG57" s="229"/>
      <c r="AH57" s="223">
        <f>$AB$6*($AB$11/AI57*AJ57+$AB$12)</f>
        <v>-1.9446815265069025E-2</v>
      </c>
      <c r="AI57" s="223">
        <f>1+$AB$7*COS(AL57)</f>
        <v>0.56150096249056591</v>
      </c>
      <c r="AJ57" s="223">
        <f>SIN(AL57+$AB$9)</f>
        <v>-0.95030572459895635</v>
      </c>
      <c r="AK57" s="223">
        <f>$AB$7*SIN(AL57)</f>
        <v>0.21867463068060716</v>
      </c>
      <c r="AL57" s="223">
        <f>2*ATAN(AM57)</f>
        <v>2.6789944234045731</v>
      </c>
      <c r="AM57" s="223">
        <f>SQRT((1+$AB$7)/(1-$AB$7))*TAN(AN57/2)</f>
        <v>4.2460299789671794</v>
      </c>
      <c r="AN57" s="223">
        <f>$AU57+$AB$7*SIN(AO57)</f>
        <v>-148419.02714720916</v>
      </c>
      <c r="AO57" s="223">
        <f>$AU57+$AB$7*SIN(AP57)</f>
        <v>-148419.02790222524</v>
      </c>
      <c r="AP57" s="223">
        <f>$AU57+$AB$7*SIN(AQ57)</f>
        <v>-148419.02576605126</v>
      </c>
      <c r="AQ57" s="223">
        <f>$AU57+$AB$7*SIN(AR57)</f>
        <v>-148419.03182136148</v>
      </c>
      <c r="AR57" s="223">
        <f>$AU57+$AB$7*SIN(AS57)</f>
        <v>-148419.01474690562</v>
      </c>
      <c r="AS57" s="223">
        <f>$AU57+$AB$7*SIN(AT57)</f>
        <v>-148419.0636447549</v>
      </c>
      <c r="AT57" s="223">
        <f>$AU57+$AB$7*SIN(AU57)</f>
        <v>-148418.92906842253</v>
      </c>
      <c r="AU57" s="223">
        <f>$AB$9+$AB$18*(F57-AB$15)</f>
        <v>-148419.36690320948</v>
      </c>
      <c r="AW57" s="325">
        <v>20000</v>
      </c>
      <c r="AX57" s="223">
        <f t="shared" si="0"/>
        <v>1.404893467240086E-3</v>
      </c>
      <c r="AY57" s="223">
        <f t="shared" si="1"/>
        <v>1.6062294968545925E-2</v>
      </c>
      <c r="AZ57" s="223">
        <f t="shared" si="2"/>
        <v>-1.4657401501305839E-2</v>
      </c>
      <c r="BA57" s="223">
        <f t="shared" si="3"/>
        <v>0.6105108291415593</v>
      </c>
      <c r="BB57" s="223">
        <f t="shared" si="4"/>
        <v>-0.87470234561773952</v>
      </c>
      <c r="BC57" s="223">
        <f t="shared" si="5"/>
        <v>2.4895992862281893</v>
      </c>
      <c r="BD57" s="223">
        <f t="shared" si="6"/>
        <v>2.9580725433835302</v>
      </c>
      <c r="BE57" s="223">
        <f t="shared" si="12"/>
        <v>-148413.02646351737</v>
      </c>
      <c r="BF57" s="223">
        <f t="shared" si="12"/>
        <v>-148413.02653530351</v>
      </c>
      <c r="BG57" s="223">
        <f t="shared" si="12"/>
        <v>-148413.02624197223</v>
      </c>
      <c r="BH57" s="223">
        <f t="shared" si="12"/>
        <v>-148413.02744152056</v>
      </c>
      <c r="BI57" s="223">
        <f t="shared" si="12"/>
        <v>-148413.02255174358</v>
      </c>
      <c r="BJ57" s="223">
        <f t="shared" si="12"/>
        <v>-148413.04275247949</v>
      </c>
      <c r="BK57" s="223">
        <f t="shared" si="12"/>
        <v>-148412.96337646467</v>
      </c>
      <c r="BL57" s="223">
        <f t="shared" si="8"/>
        <v>-148413.45100926459</v>
      </c>
    </row>
    <row r="58" spans="1:64" ht="12.95" customHeight="1">
      <c r="A58" s="253" t="s">
        <v>58</v>
      </c>
      <c r="B58" s="214"/>
      <c r="C58" s="251">
        <v>41363.305999999997</v>
      </c>
      <c r="D58" s="212"/>
      <c r="E58" s="243">
        <f>(C58-C$7)/C$8</f>
        <v>-29054.097452689108</v>
      </c>
      <c r="F58" s="211">
        <f>+ROUND(2*E58,0)/2</f>
        <v>-29054</v>
      </c>
      <c r="G58" s="213">
        <f>C58-(C$7+C$8*F58)</f>
        <v>-3.7354600004618987E-2</v>
      </c>
      <c r="J58" s="213">
        <f>G58</f>
        <v>-3.7354600004618987E-2</v>
      </c>
      <c r="K58" s="243"/>
      <c r="Q58" s="249">
        <f>C58-15018.5</f>
        <v>26344.805999999997</v>
      </c>
      <c r="R58" s="250"/>
      <c r="S58" s="360">
        <f>S$19</f>
        <v>0.2</v>
      </c>
      <c r="T58" s="250"/>
      <c r="Z58" s="223">
        <f>F58</f>
        <v>-29054</v>
      </c>
      <c r="AA58" s="223">
        <f>AB$3+AB$4*Z58+AB$5*Z58^2+AH58</f>
        <v>-2.2259321592524819E-2</v>
      </c>
      <c r="AB58" s="223">
        <f>+G58-AA58</f>
        <v>-1.5095278412094168E-2</v>
      </c>
      <c r="AC58" s="223">
        <f>+G58-P58</f>
        <v>-3.7354600004618987E-2</v>
      </c>
      <c r="AE58" s="223">
        <f>+(G58-AA58)^2*S58</f>
        <v>4.5573486067727252E-5</v>
      </c>
      <c r="AF58" s="361">
        <f>+C58-15018.5</f>
        <v>26344.805999999997</v>
      </c>
      <c r="AG58" s="229"/>
      <c r="AH58" s="223">
        <f>$AB$6*($AB$11/AI58*AJ58+$AB$12)</f>
        <v>-1.9540089056362148E-2</v>
      </c>
      <c r="AI58" s="223">
        <f>1+$AB$7*COS(AL58)</f>
        <v>0.5605901689563928</v>
      </c>
      <c r="AJ58" s="223">
        <f>SIN(AL58+$AB$9)</f>
        <v>-0.95159953261170371</v>
      </c>
      <c r="AK58" s="223">
        <f>$AB$7*SIN(AL58)</f>
        <v>0.21683865057279011</v>
      </c>
      <c r="AL58" s="223">
        <f>2*ATAN(AM58)</f>
        <v>2.6831770384731466</v>
      </c>
      <c r="AM58" s="223">
        <f>SQRT((1+$AB$7)/(1-$AB$7))*TAN(AN58/2)</f>
        <v>4.2861815851949121</v>
      </c>
      <c r="AN58" s="223">
        <f>$AU58+$AB$7*SIN(AO58)</f>
        <v>-148419.02064847792</v>
      </c>
      <c r="AO58" s="223">
        <f>$AU58+$AB$7*SIN(AP58)</f>
        <v>-148419.02143100629</v>
      </c>
      <c r="AP58" s="223">
        <f>$AU58+$AB$7*SIN(AQ58)</f>
        <v>-148419.01923068476</v>
      </c>
      <c r="AQ58" s="223">
        <f>$AU58+$AB$7*SIN(AR58)</f>
        <v>-148419.02542933813</v>
      </c>
      <c r="AR58" s="223">
        <f>$AU58+$AB$7*SIN(AS58)</f>
        <v>-148419.00805862469</v>
      </c>
      <c r="AS58" s="223">
        <f>$AU58+$AB$7*SIN(AT58)</f>
        <v>-148419.05749366726</v>
      </c>
      <c r="AT58" s="223">
        <f>$AU58+$AB$7*SIN(AU58)</f>
        <v>-148418.92222858992</v>
      </c>
      <c r="AU58" s="223">
        <f>$AB$9+$AB$18*(F58-AB$15)</f>
        <v>-148419.35811251885</v>
      </c>
      <c r="AW58" s="325">
        <v>21000</v>
      </c>
      <c r="AX58" s="223">
        <f t="shared" si="0"/>
        <v>-3.2859464404536021E-4</v>
      </c>
      <c r="AY58" s="223">
        <f t="shared" si="1"/>
        <v>1.6094791504867298E-2</v>
      </c>
      <c r="AZ58" s="223">
        <f t="shared" si="2"/>
        <v>-1.6423386148912658E-2</v>
      </c>
      <c r="BA58" s="223">
        <f t="shared" si="3"/>
        <v>0.59183852995023345</v>
      </c>
      <c r="BB58" s="223">
        <f t="shared" si="4"/>
        <v>-0.90462324851434073</v>
      </c>
      <c r="BC58" s="223">
        <f t="shared" si="5"/>
        <v>2.5552728982207333</v>
      </c>
      <c r="BD58" s="223">
        <f t="shared" si="6"/>
        <v>3.3128235166377324</v>
      </c>
      <c r="BE58" s="223">
        <f t="shared" si="12"/>
        <v>-148412.93120430427</v>
      </c>
      <c r="BF58" s="223">
        <f t="shared" si="12"/>
        <v>-148412.93139909106</v>
      </c>
      <c r="BG58" s="223">
        <f t="shared" si="12"/>
        <v>-148412.93071328054</v>
      </c>
      <c r="BH58" s="223">
        <f t="shared" si="12"/>
        <v>-148412.93313084473</v>
      </c>
      <c r="BI58" s="223">
        <f t="shared" si="12"/>
        <v>-148412.92464484295</v>
      </c>
      <c r="BJ58" s="223">
        <f t="shared" si="12"/>
        <v>-148412.95489544421</v>
      </c>
      <c r="BK58" s="223">
        <f t="shared" si="12"/>
        <v>-148412.85226641089</v>
      </c>
      <c r="BL58" s="223">
        <f t="shared" si="8"/>
        <v>-148413.33058884516</v>
      </c>
    </row>
    <row r="59" spans="1:64" ht="12.95" customHeight="1">
      <c r="A59" s="253" t="s">
        <v>58</v>
      </c>
      <c r="B59" s="214"/>
      <c r="C59" s="251">
        <v>41417.326999999997</v>
      </c>
      <c r="D59" s="212"/>
      <c r="E59" s="243">
        <f>(C59-C$7)/C$8</f>
        <v>-28913.164563104405</v>
      </c>
      <c r="F59" s="211">
        <f>+ROUND(2*E59,0)/2</f>
        <v>-28913</v>
      </c>
      <c r="G59" s="213">
        <f>C59-(C$7+C$8*F59)</f>
        <v>-6.3078700004552957E-2</v>
      </c>
      <c r="J59" s="213">
        <f>G59</f>
        <v>-6.3078700004552957E-2</v>
      </c>
      <c r="K59" s="243"/>
      <c r="Q59" s="249">
        <f>C59-15018.5</f>
        <v>26398.826999999997</v>
      </c>
      <c r="R59" s="250"/>
      <c r="S59" s="360">
        <f>S$19</f>
        <v>0.2</v>
      </c>
      <c r="T59" s="250"/>
      <c r="Z59" s="223">
        <f>F59</f>
        <v>-28913</v>
      </c>
      <c r="AA59" s="223">
        <f>AB$3+AB$4*Z59+AB$5*Z59^2+AH59</f>
        <v>-2.2334470309547796E-2</v>
      </c>
      <c r="AB59" s="223">
        <f>+G59-AA59</f>
        <v>-4.0744229695005157E-2</v>
      </c>
      <c r="AC59" s="223">
        <f>+G59-P59</f>
        <v>-6.3078700004552957E-2</v>
      </c>
      <c r="AE59" s="223">
        <f>+(G59-AA59)^2*S59</f>
        <v>3.32018450687868E-4</v>
      </c>
      <c r="AF59" s="361">
        <f>+C59-15018.5</f>
        <v>26398.826999999997</v>
      </c>
      <c r="AG59" s="229"/>
      <c r="AH59" s="223">
        <f>$AB$6*($AB$11/AI59*AJ59+$AB$12)</f>
        <v>-1.9717500214006436E-2</v>
      </c>
      <c r="AI59" s="223">
        <f>1+$AB$7*COS(AL59)</f>
        <v>0.55886078179238696</v>
      </c>
      <c r="AJ59" s="223">
        <f>SIN(AL59+$AB$9)</f>
        <v>-0.95404008563090881</v>
      </c>
      <c r="AK59" s="223">
        <f>$AB$7*SIN(AL59)</f>
        <v>0.21329835948543058</v>
      </c>
      <c r="AL59" s="223">
        <f>2*ATAN(AM59)</f>
        <v>2.691218094254197</v>
      </c>
      <c r="AM59" s="223">
        <f>SQRT((1+$AB$7)/(1-$AB$7))*TAN(AN59/2)</f>
        <v>4.3654307536819807</v>
      </c>
      <c r="AN59" s="223">
        <f>$AU59+$AB$7*SIN(AO59)</f>
        <v>-148419.00812518873</v>
      </c>
      <c r="AO59" s="223">
        <f>$AU59+$AB$7*SIN(AP59)</f>
        <v>-148419.00896204024</v>
      </c>
      <c r="AP59" s="223">
        <f>$AU59+$AB$7*SIN(AQ59)</f>
        <v>-148419.00663641107</v>
      </c>
      <c r="AQ59" s="223">
        <f>$AU59+$AB$7*SIN(AR59)</f>
        <v>-148419.01311182897</v>
      </c>
      <c r="AR59" s="223">
        <f>$AU59+$AB$7*SIN(AS59)</f>
        <v>-148418.99517672797</v>
      </c>
      <c r="AS59" s="223">
        <f>$AU59+$AB$7*SIN(AT59)</f>
        <v>-148419.04561528555</v>
      </c>
      <c r="AT59" s="223">
        <f>$AU59+$AB$7*SIN(AU59)</f>
        <v>-148418.90911263268</v>
      </c>
      <c r="AU59" s="223">
        <f>$AB$9+$AB$18*(F59-AB$15)</f>
        <v>-148419.34113323971</v>
      </c>
      <c r="AW59" s="325">
        <f>AW58+1000</f>
        <v>22000</v>
      </c>
      <c r="AX59" s="223">
        <f t="shared" si="0"/>
        <v>-1.8833055602238483E-3</v>
      </c>
      <c r="AY59" s="223">
        <f t="shared" si="1"/>
        <v>1.611328804118867E-2</v>
      </c>
      <c r="AZ59" s="223">
        <f t="shared" si="2"/>
        <v>-1.7996593601412519E-2</v>
      </c>
      <c r="BA59" s="223">
        <f t="shared" si="3"/>
        <v>0.57583296030866782</v>
      </c>
      <c r="BB59" s="223">
        <f t="shared" si="4"/>
        <v>-0.929280309227561</v>
      </c>
      <c r="BC59" s="223">
        <f t="shared" si="5"/>
        <v>2.6172376052288833</v>
      </c>
      <c r="BD59" s="223">
        <f t="shared" si="6"/>
        <v>3.7264138655402488</v>
      </c>
      <c r="BE59" s="223">
        <f t="shared" si="12"/>
        <v>-148412.83865817511</v>
      </c>
      <c r="BF59" s="223">
        <f t="shared" si="12"/>
        <v>-148412.83907200367</v>
      </c>
      <c r="BG59" s="223">
        <f t="shared" si="12"/>
        <v>-148412.83777773849</v>
      </c>
      <c r="BH59" s="223">
        <f t="shared" si="12"/>
        <v>-148412.84183210813</v>
      </c>
      <c r="BI59" s="223">
        <f t="shared" si="12"/>
        <v>-148412.82919449802</v>
      </c>
      <c r="BJ59" s="223">
        <f t="shared" si="12"/>
        <v>-148412.86922544273</v>
      </c>
      <c r="BK59" s="223">
        <f t="shared" si="12"/>
        <v>-148412.74808416999</v>
      </c>
      <c r="BL59" s="223">
        <f t="shared" si="8"/>
        <v>-148413.21016842575</v>
      </c>
    </row>
    <row r="60" spans="1:64" ht="12.95" customHeight="1">
      <c r="A60" s="253" t="s">
        <v>58</v>
      </c>
      <c r="B60" s="214"/>
      <c r="C60" s="251">
        <v>41657.315999999999</v>
      </c>
      <c r="D60" s="212"/>
      <c r="E60" s="243">
        <f>(C60-C$7)/C$8</f>
        <v>-28287.068355360334</v>
      </c>
      <c r="F60" s="211">
        <f>+ROUND(2*E60,0)/2</f>
        <v>-28287</v>
      </c>
      <c r="G60" s="213">
        <f>C60-(C$7+C$8*F60)</f>
        <v>-2.6201300002867356E-2</v>
      </c>
      <c r="J60" s="213">
        <f>G60</f>
        <v>-2.6201300002867356E-2</v>
      </c>
      <c r="K60" s="243"/>
      <c r="Q60" s="249">
        <f>C60-15018.5</f>
        <v>26638.815999999999</v>
      </c>
      <c r="R60" s="250"/>
      <c r="S60" s="360">
        <f>S$19</f>
        <v>0.2</v>
      </c>
      <c r="T60" s="250"/>
      <c r="Z60" s="223">
        <f>F60</f>
        <v>-28287</v>
      </c>
      <c r="AA60" s="223">
        <f>AB$3+AB$4*Z60+AB$5*Z60^2+AH60</f>
        <v>-2.2628032188927599E-2</v>
      </c>
      <c r="AB60" s="223">
        <f>+G60-AA60</f>
        <v>-3.5732678139397574E-3</v>
      </c>
      <c r="AC60" s="223">
        <f>+G60-P60</f>
        <v>-2.6201300002867356E-2</v>
      </c>
      <c r="AE60" s="223">
        <f>+(G60-AA60)^2*S60</f>
        <v>2.5536485740275627E-6</v>
      </c>
      <c r="AF60" s="361">
        <f>+C60-15018.5</f>
        <v>26638.815999999999</v>
      </c>
      <c r="AG60" s="229"/>
      <c r="AH60" s="223">
        <f>$AB$6*($AB$11/AI60*AJ60+$AB$12)</f>
        <v>-2.0461717325123419E-2</v>
      </c>
      <c r="AI60" s="223">
        <f>1+$AB$7*COS(AL60)</f>
        <v>0.55164142998138566</v>
      </c>
      <c r="AJ60" s="223">
        <f>SIN(AL60+$AB$9)</f>
        <v>-0.9639768748793528</v>
      </c>
      <c r="AK60" s="223">
        <f>$AB$7*SIN(AL60)</f>
        <v>0.19767294375018379</v>
      </c>
      <c r="AL60" s="223">
        <f>2*ATAN(AM60)</f>
        <v>2.7263475998885522</v>
      </c>
      <c r="AM60" s="223">
        <f>SQRT((1+$AB$7)/(1-$AB$7))*TAN(AN60/2)</f>
        <v>4.7470258307302684</v>
      </c>
      <c r="AN60" s="223">
        <f>$AU60+$AB$7*SIN(AO60)</f>
        <v>-148418.95296792313</v>
      </c>
      <c r="AO60" s="223">
        <f>$AU60+$AB$7*SIN(AP60)</f>
        <v>-148418.95406150271</v>
      </c>
      <c r="AP60" s="223">
        <f>$AU60+$AB$7*SIN(AQ60)</f>
        <v>-148418.95116564483</v>
      </c>
      <c r="AQ60" s="223">
        <f>$AU60+$AB$7*SIN(AR60)</f>
        <v>-148418.9588492797</v>
      </c>
      <c r="AR60" s="223">
        <f>$AU60+$AB$7*SIN(AS60)</f>
        <v>-148418.93856758837</v>
      </c>
      <c r="AS60" s="223">
        <f>$AU60+$AB$7*SIN(AT60)</f>
        <v>-148418.99287438046</v>
      </c>
      <c r="AT60" s="223">
        <f>$AU60+$AB$7*SIN(AU60)</f>
        <v>-148418.85236923859</v>
      </c>
      <c r="AU60" s="223">
        <f>$AB$9+$AB$18*(F60-AB$15)</f>
        <v>-148419.26575005715</v>
      </c>
      <c r="AW60" s="325">
        <f t="shared" ref="AW60:AW75" si="13">AW59+1000</f>
        <v>23000</v>
      </c>
      <c r="AX60" s="223">
        <f t="shared" ref="AX60:AX75" si="14">AB$3+AB$4*AW60+AB$5*AW60^2+AZ60</f>
        <v>-3.2644857249022885E-3</v>
      </c>
      <c r="AY60" s="223">
        <f t="shared" ref="AY60:AY75" si="15">AB$3+AB$4*AW60+AB$5*AW60^2</f>
        <v>1.6117784577510043E-2</v>
      </c>
      <c r="AZ60" s="223">
        <f t="shared" ref="AZ60:AZ75" si="16">$AB$6*($AB$11/BA60*BB60+$AB$12)</f>
        <v>-1.9382270302412331E-2</v>
      </c>
      <c r="BA60" s="223">
        <f t="shared" ref="BA60:BA75" si="17">1+$AB$7*COS(BC60)</f>
        <v>0.56213189201476632</v>
      </c>
      <c r="BB60" s="223">
        <f t="shared" ref="BB60:BB75" si="18">SIN(BC60+$AB$9)</f>
        <v>-0.94940614653749755</v>
      </c>
      <c r="BC60" s="223">
        <f t="shared" ref="BC60:BC75" si="19">2*ATAN(BD60)</f>
        <v>2.6761174746727119</v>
      </c>
      <c r="BD60" s="223">
        <f t="shared" ref="BD60:BD75" si="20">SQRT((1+$AB$7)/(1-$AB$7))*TAN(BE60/2)</f>
        <v>4.2188237319633917</v>
      </c>
      <c r="BE60" s="223">
        <f t="shared" ref="BE60:BE75" si="21">$BL60+$AB$7*SIN(BF60)</f>
        <v>-148412.74842581979</v>
      </c>
      <c r="BF60" s="223">
        <f t="shared" ref="BF60:BF75" si="22">$BL60+$AB$7*SIN(BG60)</f>
        <v>-148412.74916221632</v>
      </c>
      <c r="BG60" s="223">
        <f t="shared" ref="BG60:BG75" si="23">$BL60+$AB$7*SIN(BH60)</f>
        <v>-148412.74706972647</v>
      </c>
      <c r="BH60" s="223">
        <f t="shared" ref="BH60:BH75" si="24">$BL60+$AB$7*SIN(BI60)</f>
        <v>-148412.75302676146</v>
      </c>
      <c r="BI60" s="223">
        <f t="shared" ref="BI60:BI75" si="25">$BL60+$AB$7*SIN(BJ60)</f>
        <v>-148412.73615698676</v>
      </c>
      <c r="BJ60" s="223">
        <f t="shared" ref="BJ60:BJ75" si="26">$BL60+$AB$7*SIN(BK60)</f>
        <v>-148412.78467957489</v>
      </c>
      <c r="BK60" s="223">
        <f t="shared" ref="BK60:BK75" si="27">$BL60+$AB$7*SIN(BL60)</f>
        <v>-148412.65059455522</v>
      </c>
      <c r="BL60" s="223">
        <f t="shared" ref="BL60:BL75" si="28">$AB$9+$AB$18*(AW60-AB$15)</f>
        <v>-148413.08974800631</v>
      </c>
    </row>
    <row r="61" spans="1:64" ht="12.95" customHeight="1">
      <c r="A61" s="253" t="s">
        <v>58</v>
      </c>
      <c r="B61" s="214" t="s">
        <v>61</v>
      </c>
      <c r="C61" s="251">
        <v>41717.303999999996</v>
      </c>
      <c r="D61" s="212"/>
      <c r="E61" s="243">
        <f>(C61-C$7)/C$8</f>
        <v>-28130.568435321708</v>
      </c>
      <c r="F61" s="211">
        <f>+ROUND(2*E61,0)/2</f>
        <v>-28130.5</v>
      </c>
      <c r="G61" s="213">
        <f>C61-(C$7+C$8*F61)</f>
        <v>-2.6231950010696892E-2</v>
      </c>
      <c r="J61" s="213">
        <f>G61</f>
        <v>-2.6231950010696892E-2</v>
      </c>
      <c r="K61" s="243"/>
      <c r="Q61" s="249">
        <f>C61-15018.5</f>
        <v>26698.803999999996</v>
      </c>
      <c r="R61" s="250"/>
      <c r="S61" s="360">
        <f>S$19</f>
        <v>0.2</v>
      </c>
      <c r="T61" s="250"/>
      <c r="Z61" s="223">
        <f>F61</f>
        <v>-28130.5</v>
      </c>
      <c r="AA61" s="223">
        <f>AB$3+AB$4*Z61+AB$5*Z61^2+AH61</f>
        <v>-2.269127883155847E-2</v>
      </c>
      <c r="AB61" s="223">
        <f>+G61-AA61</f>
        <v>-3.5406711791384216E-3</v>
      </c>
      <c r="AC61" s="223">
        <f>+G61-P61</f>
        <v>-2.6231950010696892E-2</v>
      </c>
      <c r="AE61" s="223">
        <f>+(G61-AA61)^2*S61</f>
        <v>2.5072704797562923E-6</v>
      </c>
      <c r="AF61" s="361">
        <f>+C61-15018.5</f>
        <v>26698.803999999996</v>
      </c>
      <c r="AG61" s="229"/>
      <c r="AH61" s="223">
        <f>$AB$6*($AB$11/AI61*AJ61+$AB$12)</f>
        <v>-2.0636770546938583E-2</v>
      </c>
      <c r="AI61" s="223">
        <f>1+$AB$7*COS(AL61)</f>
        <v>0.54994937683092582</v>
      </c>
      <c r="AJ61" s="223">
        <f>SIN(AL61+$AB$9)</f>
        <v>-0.96624020226967378</v>
      </c>
      <c r="AK61" s="223">
        <f>$AB$7*SIN(AL61)</f>
        <v>0.19378967099700642</v>
      </c>
      <c r="AL61" s="223">
        <f>2*ATAN(AM61)</f>
        <v>2.7349923212451919</v>
      </c>
      <c r="AM61" s="223">
        <f>SQRT((1+$AB$7)/(1-$AB$7))*TAN(AN61/2)</f>
        <v>4.8508809490862665</v>
      </c>
      <c r="AN61" s="223">
        <f>$AU61+$AB$7*SIN(AO61)</f>
        <v>-148418.93928617908</v>
      </c>
      <c r="AO61" s="223">
        <f>$AU61+$AB$7*SIN(AP61)</f>
        <v>-148418.94044684773</v>
      </c>
      <c r="AP61" s="223">
        <f>$AU61+$AB$7*SIN(AQ61)</f>
        <v>-148418.93740744286</v>
      </c>
      <c r="AQ61" s="223">
        <f>$AU61+$AB$7*SIN(AR61)</f>
        <v>-148418.94538249896</v>
      </c>
      <c r="AR61" s="223">
        <f>$AU61+$AB$7*SIN(AS61)</f>
        <v>-148418.92456413119</v>
      </c>
      <c r="AS61" s="223">
        <f>$AU61+$AB$7*SIN(AT61)</f>
        <v>-148418.97967679086</v>
      </c>
      <c r="AT61" s="223">
        <f>$AU61+$AB$7*SIN(AU61)</f>
        <v>-148418.8385546949</v>
      </c>
      <c r="AU61" s="223">
        <f>$AB$9+$AB$18*(F61-AB$15)</f>
        <v>-148419.2469042615</v>
      </c>
      <c r="AW61" s="325">
        <f t="shared" si="13"/>
        <v>24000</v>
      </c>
      <c r="AX61" s="223">
        <f t="shared" si="14"/>
        <v>-4.4768498390585915E-3</v>
      </c>
      <c r="AY61" s="223">
        <f t="shared" si="15"/>
        <v>1.6108281113831412E-2</v>
      </c>
      <c r="AZ61" s="223">
        <f t="shared" si="16"/>
        <v>-2.0585130952890003E-2</v>
      </c>
      <c r="BA61" s="223">
        <f t="shared" si="17"/>
        <v>0.55044836051109569</v>
      </c>
      <c r="BB61" s="223">
        <f t="shared" si="18"/>
        <v>-0.96557559229056422</v>
      </c>
      <c r="BC61" s="223">
        <f t="shared" si="19"/>
        <v>2.7324250989250829</v>
      </c>
      <c r="BD61" s="223">
        <f t="shared" si="20"/>
        <v>4.8195874609477318</v>
      </c>
      <c r="BE61" s="223">
        <f t="shared" si="21"/>
        <v>-148412.66016832201</v>
      </c>
      <c r="BF61" s="223">
        <f t="shared" si="22"/>
        <v>-148412.6613089421</v>
      </c>
      <c r="BG61" s="223">
        <f t="shared" si="23"/>
        <v>-148412.65831220947</v>
      </c>
      <c r="BH61" s="223">
        <f t="shared" si="24"/>
        <v>-148412.66620116259</v>
      </c>
      <c r="BI61" s="223">
        <f t="shared" si="25"/>
        <v>-148412.64554012098</v>
      </c>
      <c r="BJ61" s="223">
        <f t="shared" si="26"/>
        <v>-148412.70042003645</v>
      </c>
      <c r="BK61" s="223">
        <f t="shared" si="27"/>
        <v>-148412.55946544692</v>
      </c>
      <c r="BL61" s="223">
        <f t="shared" si="28"/>
        <v>-148412.96932758691</v>
      </c>
    </row>
    <row r="62" spans="1:64" ht="12.95" customHeight="1">
      <c r="A62" s="72" t="s">
        <v>65</v>
      </c>
      <c r="B62" s="258"/>
      <c r="C62" s="259">
        <v>42841.343999999997</v>
      </c>
      <c r="D62" s="259"/>
      <c r="E62" s="243">
        <f>(C62-C$7)/C$8</f>
        <v>-25198.112442119334</v>
      </c>
      <c r="F62" s="211">
        <f>ROUND(2*E62,0)/2</f>
        <v>-25198</v>
      </c>
      <c r="G62" s="260">
        <f>+C62-(C$7+F62*C$8)</f>
        <v>-4.310020000411896E-2</v>
      </c>
      <c r="J62" s="213">
        <f>G62</f>
        <v>-4.310020000411896E-2</v>
      </c>
      <c r="K62" s="243"/>
      <c r="M62" s="261"/>
      <c r="N62" s="261"/>
      <c r="Q62" s="249">
        <f>C62-15018.5</f>
        <v>27822.843999999997</v>
      </c>
      <c r="R62" s="250"/>
      <c r="S62" s="360">
        <f>S$19</f>
        <v>0.2</v>
      </c>
      <c r="T62" s="250"/>
      <c r="Z62" s="223">
        <f>F62</f>
        <v>-25198</v>
      </c>
      <c r="AA62" s="223">
        <f>AB$3+AB$4*Z62+AB$5*Z62^2+AH62</f>
        <v>-2.3147122798701417E-2</v>
      </c>
      <c r="AB62" s="223">
        <f>+G62-AA62</f>
        <v>-1.9953077205417544E-2</v>
      </c>
      <c r="AC62" s="223">
        <f>+G62-P62</f>
        <v>-4.310020000411896E-2</v>
      </c>
      <c r="AE62" s="223">
        <f>+(G62-AA62)^2*S62</f>
        <v>7.9625057993070643E-5</v>
      </c>
      <c r="AF62" s="361">
        <f>+C62-15018.5</f>
        <v>27822.843999999997</v>
      </c>
      <c r="AG62" s="229"/>
      <c r="AH62" s="223">
        <f>$AB$6*($AB$11/AI62*AJ62+$AB$12)</f>
        <v>-2.3124238890593958E-2</v>
      </c>
      <c r="AI62" s="223">
        <f>1+$AB$7*COS(AL62)</f>
        <v>0.52557455945599418</v>
      </c>
      <c r="AJ62" s="223">
        <f>SIN(AL62+$AB$9)</f>
        <v>-0.99430395451160969</v>
      </c>
      <c r="AK62" s="223">
        <f>$AB$7*SIN(AL62)</f>
        <v>0.12255815503109532</v>
      </c>
      <c r="AL62" s="223">
        <f>2*ATAN(AM62)</f>
        <v>2.8887898204712172</v>
      </c>
      <c r="AM62" s="223">
        <f>SQRT((1+$AB$7)/(1-$AB$7))*TAN(AN62/2)</f>
        <v>7.8691249904938072</v>
      </c>
      <c r="AN62" s="223">
        <f>$AU62+$AB$7*SIN(AO62)</f>
        <v>-148418.68951035821</v>
      </c>
      <c r="AO62" s="223">
        <f>$AU62+$AB$7*SIN(AP62)</f>
        <v>-148418.69172081267</v>
      </c>
      <c r="AP62" s="223">
        <f>$AU62+$AB$7*SIN(AQ62)</f>
        <v>-148418.68676352836</v>
      </c>
      <c r="AQ62" s="223">
        <f>$AU62+$AB$7*SIN(AR62)</f>
        <v>-148418.69789676383</v>
      </c>
      <c r="AR62" s="223">
        <f>$AU62+$AB$7*SIN(AS62)</f>
        <v>-148418.6729712153</v>
      </c>
      <c r="AS62" s="223">
        <f>$AU62+$AB$7*SIN(AT62)</f>
        <v>-148418.72918496293</v>
      </c>
      <c r="AT62" s="223">
        <f>$AU62+$AB$7*SIN(AU62)</f>
        <v>-148418.60428420146</v>
      </c>
      <c r="AU62" s="223">
        <f>$AB$9+$AB$18*(F62-AB$15)</f>
        <v>-148418.89377138155</v>
      </c>
      <c r="AW62" s="325">
        <f t="shared" si="13"/>
        <v>25000</v>
      </c>
      <c r="AX62" s="223">
        <f t="shared" si="14"/>
        <v>-5.5245842961113983E-3</v>
      </c>
      <c r="AY62" s="223">
        <f t="shared" si="15"/>
        <v>1.6084777650152784E-2</v>
      </c>
      <c r="AZ62" s="223">
        <f t="shared" si="16"/>
        <v>-2.1609361946264182E-2</v>
      </c>
      <c r="BA62" s="223">
        <f t="shared" si="17"/>
        <v>0.54055445798016943</v>
      </c>
      <c r="BB62" s="223">
        <f t="shared" si="18"/>
        <v>-0.97824118862779608</v>
      </c>
      <c r="BC62" s="223">
        <f t="shared" si="19"/>
        <v>2.786585387885459</v>
      </c>
      <c r="BD62" s="223">
        <f t="shared" si="20"/>
        <v>5.5743949794835004</v>
      </c>
      <c r="BE62" s="223">
        <f t="shared" si="21"/>
        <v>-148412.57359905975</v>
      </c>
      <c r="BF62" s="223">
        <f t="shared" si="22"/>
        <v>-148412.5751726623</v>
      </c>
      <c r="BG62" s="223">
        <f t="shared" si="23"/>
        <v>-148412.57129563615</v>
      </c>
      <c r="BH62" s="223">
        <f t="shared" si="24"/>
        <v>-148412.58086631168</v>
      </c>
      <c r="BI62" s="223">
        <f t="shared" si="25"/>
        <v>-148412.55735106347</v>
      </c>
      <c r="BJ62" s="223">
        <f t="shared" si="26"/>
        <v>-148412.61582938346</v>
      </c>
      <c r="BK62" s="223">
        <f t="shared" si="27"/>
        <v>-148412.4742726025</v>
      </c>
      <c r="BL62" s="223">
        <f t="shared" si="28"/>
        <v>-148412.84890716747</v>
      </c>
    </row>
    <row r="63" spans="1:64" ht="12.95" customHeight="1">
      <c r="A63" s="72" t="s">
        <v>65</v>
      </c>
      <c r="B63" s="258"/>
      <c r="C63" s="259">
        <v>42988.561999999998</v>
      </c>
      <c r="D63" s="259"/>
      <c r="E63" s="243">
        <f>(C63-C$7)/C$8</f>
        <v>-24814.04220760164</v>
      </c>
      <c r="F63" s="211">
        <f>ROUND(2*E63,0)/2</f>
        <v>-24814</v>
      </c>
      <c r="G63" s="260">
        <f>+C63-(C$7+F63*C$8)</f>
        <v>-1.6178600002604071E-2</v>
      </c>
      <c r="J63" s="213">
        <f>G63</f>
        <v>-1.6178600002604071E-2</v>
      </c>
      <c r="K63" s="243"/>
      <c r="M63" s="261"/>
      <c r="N63" s="261"/>
      <c r="Q63" s="249">
        <f>C63-15018.5</f>
        <v>27970.061999999998</v>
      </c>
      <c r="R63" s="250"/>
      <c r="S63" s="360">
        <f>S$19</f>
        <v>0.2</v>
      </c>
      <c r="T63" s="250"/>
      <c r="Z63" s="223">
        <f>F63</f>
        <v>-24814</v>
      </c>
      <c r="AA63" s="223">
        <f>AB$3+AB$4*Z63+AB$5*Z63^2+AH63</f>
        <v>-2.3106844228912429E-2</v>
      </c>
      <c r="AB63" s="223">
        <f>+G63-AA63</f>
        <v>6.9282442263083575E-3</v>
      </c>
      <c r="AC63" s="223">
        <f>+G63-P63</f>
        <v>-1.6178600002604071E-2</v>
      </c>
      <c r="AE63" s="223">
        <f>+(G63-AA63)^2*S63</f>
        <v>9.6001136118750191E-6</v>
      </c>
      <c r="AF63" s="361">
        <f>+C63-15018.5</f>
        <v>27970.061999999998</v>
      </c>
      <c r="AG63" s="229"/>
      <c r="AH63" s="223">
        <f>$AB$6*($AB$11/AI63*AJ63+$AB$12)</f>
        <v>-2.3341079246752376E-2</v>
      </c>
      <c r="AI63" s="223">
        <f>1+$AB$7*COS(AL63)</f>
        <v>0.52330753125178187</v>
      </c>
      <c r="AJ63" s="223">
        <f>SIN(AL63+$AB$9)</f>
        <v>-0.99616808821576486</v>
      </c>
      <c r="AK63" s="223">
        <f>$AB$7*SIN(AL63)</f>
        <v>0.11342085451419023</v>
      </c>
      <c r="AL63" s="223">
        <f>2*ATAN(AM63)</f>
        <v>2.9080030417581302</v>
      </c>
      <c r="AM63" s="223">
        <f>SQRT((1+$AB$7)/(1-$AB$7))*TAN(AN63/2)</f>
        <v>8.5230575354841296</v>
      </c>
      <c r="AN63" s="223">
        <f>$AU63+$AB$7*SIN(AO63)</f>
        <v>-148418.65757332835</v>
      </c>
      <c r="AO63" s="223">
        <f>$AU63+$AB$7*SIN(AP63)</f>
        <v>-148418.65983238278</v>
      </c>
      <c r="AP63" s="223">
        <f>$AU63+$AB$7*SIN(AQ63)</f>
        <v>-148418.65483618242</v>
      </c>
      <c r="AQ63" s="223">
        <f>$AU63+$AB$7*SIN(AR63)</f>
        <v>-148418.66590005974</v>
      </c>
      <c r="AR63" s="223">
        <f>$AU63+$AB$7*SIN(AS63)</f>
        <v>-148418.64146732137</v>
      </c>
      <c r="AS63" s="223">
        <f>$AU63+$AB$7*SIN(AT63)</f>
        <v>-148418.69576951442</v>
      </c>
      <c r="AT63" s="223">
        <f>$AU63+$AB$7*SIN(AU63)</f>
        <v>-148418.57662698539</v>
      </c>
      <c r="AU63" s="223">
        <f>$AB$9+$AB$18*(F63-AB$15)</f>
        <v>-148418.84752994051</v>
      </c>
      <c r="AW63" s="325">
        <f t="shared" si="13"/>
        <v>26000</v>
      </c>
      <c r="AX63" s="223">
        <f t="shared" si="14"/>
        <v>-6.4114503232218303E-3</v>
      </c>
      <c r="AY63" s="223">
        <f t="shared" si="15"/>
        <v>1.6047274186474156E-2</v>
      </c>
      <c r="AZ63" s="223">
        <f t="shared" si="16"/>
        <v>-2.2458724509695986E-2</v>
      </c>
      <c r="BA63" s="223">
        <f t="shared" si="17"/>
        <v>0.53226864348658443</v>
      </c>
      <c r="BB63" s="223">
        <f t="shared" si="18"/>
        <v>-0.98776030313435936</v>
      </c>
      <c r="BC63" s="223">
        <f t="shared" si="19"/>
        <v>2.8389553420589237</v>
      </c>
      <c r="BD63" s="223">
        <f t="shared" si="20"/>
        <v>6.5580537540252415</v>
      </c>
      <c r="BE63" s="223">
        <f t="shared" si="21"/>
        <v>-148412.48847413299</v>
      </c>
      <c r="BF63" s="223">
        <f t="shared" si="22"/>
        <v>-148412.49043342058</v>
      </c>
      <c r="BG63" s="223">
        <f t="shared" si="23"/>
        <v>-148412.48585287717</v>
      </c>
      <c r="BH63" s="223">
        <f t="shared" si="24"/>
        <v>-148412.49658007026</v>
      </c>
      <c r="BI63" s="223">
        <f t="shared" si="25"/>
        <v>-148412.47155750912</v>
      </c>
      <c r="BJ63" s="223">
        <f t="shared" si="26"/>
        <v>-148412.53049439361</v>
      </c>
      <c r="BK63" s="223">
        <f t="shared" si="27"/>
        <v>-148412.3945058012</v>
      </c>
      <c r="BL63" s="223">
        <f t="shared" si="28"/>
        <v>-148412.72848674806</v>
      </c>
    </row>
    <row r="64" spans="1:64" ht="12.95" customHeight="1">
      <c r="A64" s="72" t="s">
        <v>65</v>
      </c>
      <c r="B64" s="258"/>
      <c r="C64" s="259">
        <v>44166.466999999997</v>
      </c>
      <c r="D64" s="259"/>
      <c r="E64" s="243">
        <f>(C64-C$7)/C$8</f>
        <v>-21741.060306002913</v>
      </c>
      <c r="F64" s="211">
        <f>ROUND(2*E64,0)/2</f>
        <v>-21741</v>
      </c>
      <c r="G64" s="260">
        <f>+C64-(C$7+F64*C$8)</f>
        <v>-2.3115900003176648E-2</v>
      </c>
      <c r="J64" s="213">
        <f>G64</f>
        <v>-2.3115900003176648E-2</v>
      </c>
      <c r="K64" s="243"/>
      <c r="M64" s="261"/>
      <c r="N64" s="261"/>
      <c r="Q64" s="249">
        <f>C64-15018.5</f>
        <v>29147.966999999997</v>
      </c>
      <c r="R64" s="250"/>
      <c r="S64" s="360">
        <f>S$19</f>
        <v>0.2</v>
      </c>
      <c r="T64" s="250"/>
      <c r="Z64" s="223">
        <f>F64</f>
        <v>-21741</v>
      </c>
      <c r="AA64" s="223">
        <f>AB$3+AB$4*Z64+AB$5*Z64^2+AH64</f>
        <v>-2.1986378784468383E-2</v>
      </c>
      <c r="AB64" s="223">
        <f>+G64-AA64</f>
        <v>-1.1295212187082647E-3</v>
      </c>
      <c r="AC64" s="223">
        <f>+G64-P64</f>
        <v>-2.3115900003176648E-2</v>
      </c>
      <c r="AE64" s="223">
        <f>+(G64-AA64)^2*S64</f>
        <v>2.5516363670244069E-7</v>
      </c>
      <c r="AF64" s="361">
        <f>+C64-15018.5</f>
        <v>29147.966999999997</v>
      </c>
      <c r="AG64" s="229"/>
      <c r="AH64" s="223">
        <f>$AB$6*($AB$11/AI64*AJ64+$AB$12)</f>
        <v>-2.4203871263423906E-2</v>
      </c>
      <c r="AI64" s="223">
        <f>1+$AB$7*COS(AL64)</f>
        <v>0.51175439947527201</v>
      </c>
      <c r="AJ64" s="223">
        <f>SIN(AL64+$AB$9)</f>
        <v>-0.99811736031195608</v>
      </c>
      <c r="AK64" s="223">
        <f>$AB$7*SIN(AL64)</f>
        <v>4.1427449453806421E-2</v>
      </c>
      <c r="AL64" s="223">
        <f>2*ATAN(AM64)</f>
        <v>3.0569457908344497</v>
      </c>
      <c r="AM64" s="223">
        <f>SQRT((1+$AB$7)/(1-$AB$7))*TAN(AN64/2)</f>
        <v>23.613464343623626</v>
      </c>
      <c r="AN64" s="223">
        <f>$AU64+$AB$7*SIN(AO64)</f>
        <v>-148418.40625140991</v>
      </c>
      <c r="AO64" s="223">
        <f>$AU64+$AB$7*SIN(AP64)</f>
        <v>-148418.40761074494</v>
      </c>
      <c r="AP64" s="223">
        <f>$AU64+$AB$7*SIN(AQ64)</f>
        <v>-148418.40480738421</v>
      </c>
      <c r="AQ64" s="223">
        <f>$AU64+$AB$7*SIN(AR64)</f>
        <v>-148418.41059002923</v>
      </c>
      <c r="AR64" s="223">
        <f>$AU64+$AB$7*SIN(AS64)</f>
        <v>-148418.39866712311</v>
      </c>
      <c r="AS64" s="223">
        <f>$AU64+$AB$7*SIN(AT64)</f>
        <v>-148418.42327370477</v>
      </c>
      <c r="AT64" s="223">
        <f>$AU64+$AB$7*SIN(AU64)</f>
        <v>-148418.37258139931</v>
      </c>
      <c r="AU64" s="223">
        <f>$AB$9+$AB$18*(F64-AB$15)</f>
        <v>-148418.47747799163</v>
      </c>
      <c r="AW64" s="325">
        <f t="shared" si="13"/>
        <v>27000</v>
      </c>
      <c r="AX64" s="223">
        <f t="shared" si="14"/>
        <v>-7.1409211666202156E-3</v>
      </c>
      <c r="AY64" s="223">
        <f t="shared" si="15"/>
        <v>1.5995770722795528E-2</v>
      </c>
      <c r="AZ64" s="223">
        <f t="shared" si="16"/>
        <v>-2.3136691889415743E-2</v>
      </c>
      <c r="BA64" s="223">
        <f t="shared" si="17"/>
        <v>0.52544595906022384</v>
      </c>
      <c r="BB64" s="223">
        <f t="shared" si="18"/>
        <v>-0.99441546917824675</v>
      </c>
      <c r="BC64" s="223">
        <f t="shared" si="19"/>
        <v>2.8898412614364126</v>
      </c>
      <c r="BD64" s="223">
        <f t="shared" si="20"/>
        <v>7.9023423898925946</v>
      </c>
      <c r="BE64" s="223">
        <f t="shared" si="21"/>
        <v>-148412.40458090857</v>
      </c>
      <c r="BF64" s="223">
        <f t="shared" si="22"/>
        <v>-148412.40679481957</v>
      </c>
      <c r="BG64" s="223">
        <f t="shared" si="23"/>
        <v>-148412.40183371477</v>
      </c>
      <c r="BH64" s="223">
        <f t="shared" si="24"/>
        <v>-148412.41296662542</v>
      </c>
      <c r="BI64" s="223">
        <f t="shared" si="25"/>
        <v>-148412.38806125364</v>
      </c>
      <c r="BJ64" s="223">
        <f t="shared" si="26"/>
        <v>-148412.4441828563</v>
      </c>
      <c r="BK64" s="223">
        <f t="shared" si="27"/>
        <v>-148412.31957623377</v>
      </c>
      <c r="BL64" s="223">
        <f t="shared" si="28"/>
        <v>-148412.60806632863</v>
      </c>
    </row>
    <row r="65" spans="1:64" ht="12.95" customHeight="1">
      <c r="A65" s="72" t="s">
        <v>65</v>
      </c>
      <c r="B65" s="258"/>
      <c r="C65" s="259">
        <v>45268.472000000002</v>
      </c>
      <c r="D65" s="259"/>
      <c r="E65" s="243">
        <f>(C65-C$7)/C$8</f>
        <v>-18866.090405653289</v>
      </c>
      <c r="F65" s="211">
        <f>ROUND(2*E65,0)/2</f>
        <v>-18866</v>
      </c>
      <c r="G65" s="260">
        <f>+C65-(C$7+F65*C$8)</f>
        <v>-3.4653400005481672E-2</v>
      </c>
      <c r="J65" s="213">
        <f>G65</f>
        <v>-3.4653400005481672E-2</v>
      </c>
      <c r="K65" s="243"/>
      <c r="M65" s="261"/>
      <c r="N65" s="261"/>
      <c r="Q65" s="249">
        <f>C65-15018.5</f>
        <v>30249.972000000002</v>
      </c>
      <c r="R65" s="250"/>
      <c r="S65" s="360">
        <f>S$19</f>
        <v>0.2</v>
      </c>
      <c r="T65" s="250"/>
      <c r="Z65" s="223">
        <f>F65</f>
        <v>-18866</v>
      </c>
      <c r="AA65" s="223">
        <f>AB$3+AB$4*Z65+AB$5*Z65^2+AH65</f>
        <v>-1.9697709138298002E-2</v>
      </c>
      <c r="AB65" s="223">
        <f>+G65-AA65</f>
        <v>-1.4955690867183669E-2</v>
      </c>
      <c r="AC65" s="223">
        <f>+G65-P65</f>
        <v>-3.4653400005481672E-2</v>
      </c>
      <c r="AE65" s="223">
        <f>+(G65-AA65)^2*S65</f>
        <v>4.4734537862952204E-5</v>
      </c>
      <c r="AF65" s="361">
        <f>+C65-15018.5</f>
        <v>30249.972000000002</v>
      </c>
      <c r="AG65" s="229"/>
      <c r="AH65" s="223">
        <f>$AB$6*($AB$11/AI65*AJ65+$AB$12)</f>
        <v>-2.365097003417747E-2</v>
      </c>
      <c r="AI65" s="223">
        <f>1+$AB$7*COS(AL65)</f>
        <v>0.51063971723085544</v>
      </c>
      <c r="AJ65" s="223">
        <f>SIN(AL65+$AB$9)</f>
        <v>-0.98063413965109658</v>
      </c>
      <c r="AK65" s="223">
        <f>$AB$7*SIN(AL65)</f>
        <v>-2.5030254655173265E-2</v>
      </c>
      <c r="AL65" s="223">
        <f>2*ATAN(AM65)</f>
        <v>-3.0904882595943919</v>
      </c>
      <c r="AM65" s="223">
        <f>SQRT((1+$AB$7)/(1-$AB$7))*TAN(AN65/2)</f>
        <v>-39.127060282094675</v>
      </c>
      <c r="AN65" s="223">
        <f>$AU65+$AB$7*SIN(AO65)</f>
        <v>-148418.17441936128</v>
      </c>
      <c r="AO65" s="223">
        <f>$AU65+$AB$7*SIN(AP65)</f>
        <v>-148418.1735579485</v>
      </c>
      <c r="AP65" s="223">
        <f>$AU65+$AB$7*SIN(AQ65)</f>
        <v>-148418.17532265335</v>
      </c>
      <c r="AQ65" s="223">
        <f>$AU65+$AB$7*SIN(AR65)</f>
        <v>-148418.17170715317</v>
      </c>
      <c r="AR65" s="223">
        <f>$AU65+$AB$7*SIN(AS65)</f>
        <v>-148418.17911331903</v>
      </c>
      <c r="AS65" s="223">
        <f>$AU65+$AB$7*SIN(AT65)</f>
        <v>-148418.16393684183</v>
      </c>
      <c r="AT65" s="223">
        <f>$AU65+$AB$7*SIN(AU65)</f>
        <v>-148418.1950155751</v>
      </c>
      <c r="AU65" s="223">
        <f>$AB$9+$AB$18*(F65-AB$15)</f>
        <v>-148418.13126928578</v>
      </c>
      <c r="AW65" s="325">
        <f t="shared" si="13"/>
        <v>28000</v>
      </c>
      <c r="AX65" s="223">
        <f t="shared" si="14"/>
        <v>-7.716285662798316E-3</v>
      </c>
      <c r="AY65" s="223">
        <f t="shared" si="15"/>
        <v>1.5930267259116903E-2</v>
      </c>
      <c r="AZ65" s="223">
        <f t="shared" si="16"/>
        <v>-2.3646552921915219E-2</v>
      </c>
      <c r="BA65" s="223">
        <f t="shared" si="17"/>
        <v>0.51997078930746632</v>
      </c>
      <c r="BB65" s="223">
        <f t="shared" si="18"/>
        <v>-0.99842902081810603</v>
      </c>
      <c r="BC65" s="223">
        <f t="shared" si="19"/>
        <v>2.9395137723407574</v>
      </c>
      <c r="BD65" s="223">
        <f t="shared" si="20"/>
        <v>9.8634225011325789</v>
      </c>
      <c r="BE65" s="223">
        <f t="shared" si="21"/>
        <v>-148412.3217255848</v>
      </c>
      <c r="BF65" s="223">
        <f t="shared" si="22"/>
        <v>-148412.32399056217</v>
      </c>
      <c r="BG65" s="223">
        <f t="shared" si="23"/>
        <v>-148412.31908226578</v>
      </c>
      <c r="BH65" s="223">
        <f t="shared" si="24"/>
        <v>-148412.32972973422</v>
      </c>
      <c r="BI65" s="223">
        <f t="shared" si="25"/>
        <v>-148412.30668303603</v>
      </c>
      <c r="BJ65" s="223">
        <f t="shared" si="26"/>
        <v>-148412.35681679432</v>
      </c>
      <c r="BK65" s="223">
        <f t="shared" si="27"/>
        <v>-148412.24882503069</v>
      </c>
      <c r="BL65" s="223">
        <f t="shared" si="28"/>
        <v>-148412.48764590922</v>
      </c>
    </row>
    <row r="66" spans="1:64" ht="12.95" customHeight="1">
      <c r="A66" s="72" t="s">
        <v>65</v>
      </c>
      <c r="B66" s="258"/>
      <c r="C66" s="259">
        <v>46360.525999999998</v>
      </c>
      <c r="D66" s="259"/>
      <c r="E66" s="243">
        <f>(C66-C$7)/C$8</f>
        <v>-16017.081209182867</v>
      </c>
      <c r="F66" s="211">
        <f>ROUND(2*E66,0)/2</f>
        <v>-16017</v>
      </c>
      <c r="G66" s="260">
        <f>+C66-(C$7+F66*C$8)</f>
        <v>-3.1128300004638731E-2</v>
      </c>
      <c r="J66" s="213">
        <f>G66</f>
        <v>-3.1128300004638731E-2</v>
      </c>
      <c r="K66" s="243"/>
      <c r="M66" s="261"/>
      <c r="N66" s="261"/>
      <c r="Q66" s="249">
        <f>C66-15018.5</f>
        <v>31342.025999999998</v>
      </c>
      <c r="R66" s="250"/>
      <c r="S66" s="360">
        <f>S$19</f>
        <v>0.2</v>
      </c>
      <c r="T66" s="250"/>
      <c r="Z66" s="223">
        <f>F66</f>
        <v>-16017</v>
      </c>
      <c r="AA66" s="223">
        <f>AB$3+AB$4*Z66+AB$5*Z66^2+AH66</f>
        <v>-1.6276163163013106E-2</v>
      </c>
      <c r="AB66" s="223">
        <f>+G66-AA66</f>
        <v>-1.4852136841625625E-2</v>
      </c>
      <c r="AC66" s="223">
        <f>+G66-P66</f>
        <v>-3.1128300004638731E-2</v>
      </c>
      <c r="AE66" s="223">
        <f>+(G66-AA66)^2*S66</f>
        <v>4.411719375247464E-5</v>
      </c>
      <c r="AF66" s="361">
        <f>+C66-15018.5</f>
        <v>31342.025999999998</v>
      </c>
      <c r="AG66" s="229"/>
      <c r="AH66" s="223">
        <f>$AB$6*($AB$11/AI66*AJ66+$AB$12)</f>
        <v>-2.1835341359872164E-2</v>
      </c>
      <c r="AI66" s="223">
        <f>1+$AB$7*COS(AL66)</f>
        <v>0.51859792949945605</v>
      </c>
      <c r="AJ66" s="223">
        <f>SIN(AL66+$AB$9)</f>
        <v>-0.94486107842546641</v>
      </c>
      <c r="AK66" s="223">
        <f>$AB$7*SIN(AL66)</f>
        <v>-9.1389531773552954E-2</v>
      </c>
      <c r="AL66" s="223">
        <f>2*ATAN(AM66)</f>
        <v>-2.9539848106205007</v>
      </c>
      <c r="AM66" s="223">
        <f>SQRT((1+$AB$7)/(1-$AB$7))*TAN(AN66/2)</f>
        <v>-10.629248795228609</v>
      </c>
      <c r="AN66" s="223">
        <f>$AU66+$AB$7*SIN(AO66)</f>
        <v>-148417.94284912563</v>
      </c>
      <c r="AO66" s="223">
        <f>$AU66+$AB$7*SIN(AP66)</f>
        <v>-148417.94061535687</v>
      </c>
      <c r="AP66" s="223">
        <f>$AU66+$AB$7*SIN(AQ66)</f>
        <v>-148417.94541583501</v>
      </c>
      <c r="AQ66" s="223">
        <f>$AU66+$AB$7*SIN(AR66)</f>
        <v>-148417.93508988447</v>
      </c>
      <c r="AR66" s="223">
        <f>$AU66+$AB$7*SIN(AS66)</f>
        <v>-148417.95725829629</v>
      </c>
      <c r="AS66" s="223">
        <f>$AU66+$AB$7*SIN(AT66)</f>
        <v>-148417.90945826046</v>
      </c>
      <c r="AT66" s="223">
        <f>$AU66+$AB$7*SIN(AU66)</f>
        <v>-148418.01165179734</v>
      </c>
      <c r="AU66" s="223">
        <f>$AB$9+$AB$18*(F66-AB$15)</f>
        <v>-148417.78819151086</v>
      </c>
      <c r="AW66" s="325">
        <f t="shared" si="13"/>
        <v>29000</v>
      </c>
      <c r="AX66" s="223">
        <f t="shared" si="14"/>
        <v>-8.1406719666470839E-3</v>
      </c>
      <c r="AY66" s="223">
        <f t="shared" si="15"/>
        <v>1.5850763795438275E-2</v>
      </c>
      <c r="AZ66" s="223">
        <f t="shared" si="16"/>
        <v>-2.3991435762085359E-2</v>
      </c>
      <c r="BA66" s="223">
        <f t="shared" si="17"/>
        <v>0.51575185327905992</v>
      </c>
      <c r="BB66" s="223">
        <f t="shared" si="18"/>
        <v>-0.99997296079619846</v>
      </c>
      <c r="BC66" s="223">
        <f t="shared" si="19"/>
        <v>2.9882204687392728</v>
      </c>
      <c r="BD66" s="223">
        <f t="shared" si="20"/>
        <v>13.014602090556313</v>
      </c>
      <c r="BE66" s="223">
        <f t="shared" si="21"/>
        <v>-148412.23972144292</v>
      </c>
      <c r="BF66" s="223">
        <f t="shared" si="22"/>
        <v>-148412.24179034814</v>
      </c>
      <c r="BG66" s="223">
        <f t="shared" si="23"/>
        <v>-148412.23742001227</v>
      </c>
      <c r="BH66" s="223">
        <f t="shared" si="24"/>
        <v>-148412.24665792781</v>
      </c>
      <c r="BI66" s="223">
        <f t="shared" si="25"/>
        <v>-148412.22715753023</v>
      </c>
      <c r="BJ66" s="223">
        <f t="shared" si="26"/>
        <v>-148412.26844466588</v>
      </c>
      <c r="BK66" s="223">
        <f t="shared" si="27"/>
        <v>-148412.18153280468</v>
      </c>
      <c r="BL66" s="223">
        <f t="shared" si="28"/>
        <v>-148412.36722548978</v>
      </c>
    </row>
    <row r="67" spans="1:64" ht="12.95" customHeight="1">
      <c r="A67" s="72" t="s">
        <v>65</v>
      </c>
      <c r="B67" s="258"/>
      <c r="C67" s="259">
        <v>46705.500999999997</v>
      </c>
      <c r="D67" s="259"/>
      <c r="E67" s="243">
        <f>(C67-C$7)/C$8</f>
        <v>-15117.091879394797</v>
      </c>
      <c r="F67" s="211">
        <f>ROUND(2*E67,0)/2</f>
        <v>-15117</v>
      </c>
      <c r="G67" s="260">
        <f>+C67-(C$7+F67*C$8)</f>
        <v>-3.5218300006818026E-2</v>
      </c>
      <c r="J67" s="213">
        <f>G67</f>
        <v>-3.5218300006818026E-2</v>
      </c>
      <c r="K67" s="243"/>
      <c r="M67" s="261"/>
      <c r="N67" s="261"/>
      <c r="Q67" s="249">
        <f>C67-15018.5</f>
        <v>31687.000999999997</v>
      </c>
      <c r="R67" s="250"/>
      <c r="S67" s="360">
        <f>S$19</f>
        <v>0.2</v>
      </c>
      <c r="T67" s="250"/>
      <c r="Z67" s="223">
        <f>F67</f>
        <v>-15117</v>
      </c>
      <c r="AA67" s="223">
        <f>AB$3+AB$4*Z67+AB$5*Z67^2+AH67</f>
        <v>-1.4956644534825293E-2</v>
      </c>
      <c r="AB67" s="223">
        <f>+G67-AA67</f>
        <v>-2.0261655471992733E-2</v>
      </c>
      <c r="AC67" s="223">
        <f>+G67-P67</f>
        <v>-3.5218300006818026E-2</v>
      </c>
      <c r="AE67" s="223">
        <f>+(G67-AA67)^2*S67</f>
        <v>8.2106936493146624E-5</v>
      </c>
      <c r="AF67" s="361">
        <f>+C67-15018.5</f>
        <v>31687.000999999997</v>
      </c>
      <c r="AG67" s="229"/>
      <c r="AH67" s="223">
        <f>$AB$6*($AB$11/AI67*AJ67+$AB$12)</f>
        <v>-2.0999513814373587E-2</v>
      </c>
      <c r="AI67" s="223">
        <f>1+$AB$7*COS(AL67)</f>
        <v>0.5231263563619557</v>
      </c>
      <c r="AJ67" s="223">
        <f>SIN(AL67+$AB$9)</f>
        <v>-0.92940269569022071</v>
      </c>
      <c r="AK67" s="223">
        <f>$AB$7*SIN(AL67)</f>
        <v>-0.11265668201831391</v>
      </c>
      <c r="AL67" s="223">
        <f>2*ATAN(AM67)</f>
        <v>-2.909605809143343</v>
      </c>
      <c r="AM67" s="223">
        <f>SQRT((1+$AB$7)/(1-$AB$7))*TAN(AN67/2)</f>
        <v>-8.5824793196098703</v>
      </c>
      <c r="AN67" s="223">
        <f>$AU67+$AB$7*SIN(AO67)</f>
        <v>-148417.8685640996</v>
      </c>
      <c r="AO67" s="223">
        <f>$AU67+$AB$7*SIN(AP67)</f>
        <v>-148417.8663024462</v>
      </c>
      <c r="AP67" s="223">
        <f>$AU67+$AB$7*SIN(AQ67)</f>
        <v>-148417.87129884568</v>
      </c>
      <c r="AQ67" s="223">
        <f>$AU67+$AB$7*SIN(AR67)</f>
        <v>-148417.86024693481</v>
      </c>
      <c r="AR67" s="223">
        <f>$AU67+$AB$7*SIN(AS67)</f>
        <v>-148417.88462659242</v>
      </c>
      <c r="AS67" s="223">
        <f>$AU67+$AB$7*SIN(AT67)</f>
        <v>-148417.83050559397</v>
      </c>
      <c r="AT67" s="223">
        <f>$AU67+$AB$7*SIN(AU67)</f>
        <v>-148417.94913147856</v>
      </c>
      <c r="AU67" s="223">
        <f>$AB$9+$AB$18*(F67-AB$15)</f>
        <v>-148417.67981313338</v>
      </c>
      <c r="AW67" s="325">
        <f t="shared" si="13"/>
        <v>30000</v>
      </c>
      <c r="AX67" s="223">
        <f t="shared" si="14"/>
        <v>-8.4169807353038535E-3</v>
      </c>
      <c r="AY67" s="223">
        <f t="shared" si="15"/>
        <v>1.5757260331759646E-2</v>
      </c>
      <c r="AZ67" s="223">
        <f t="shared" si="16"/>
        <v>-2.41742410670635E-2</v>
      </c>
      <c r="BA67" s="223">
        <f t="shared" si="17"/>
        <v>0.51271906329972472</v>
      </c>
      <c r="BB67" s="223">
        <f t="shared" si="18"/>
        <v>-0.99917505985244393</v>
      </c>
      <c r="BC67" s="223">
        <f t="shared" si="19"/>
        <v>3.0361957989481381</v>
      </c>
      <c r="BD67" s="223">
        <f t="shared" si="20"/>
        <v>18.958328953623528</v>
      </c>
      <c r="BE67" s="223">
        <f t="shared" si="21"/>
        <v>-148412.15837957343</v>
      </c>
      <c r="BF67" s="223">
        <f t="shared" si="22"/>
        <v>-148412.16000254595</v>
      </c>
      <c r="BG67" s="223">
        <f t="shared" si="23"/>
        <v>-148412.15663610422</v>
      </c>
      <c r="BH67" s="223">
        <f t="shared" si="24"/>
        <v>-148412.16362124652</v>
      </c>
      <c r="BI67" s="223">
        <f t="shared" si="25"/>
        <v>-148412.14913731324</v>
      </c>
      <c r="BJ67" s="223">
        <f t="shared" si="26"/>
        <v>-148412.17921417655</v>
      </c>
      <c r="BK67" s="223">
        <f t="shared" si="27"/>
        <v>-148412.1169300703</v>
      </c>
      <c r="BL67" s="223">
        <f t="shared" si="28"/>
        <v>-148412.24680507038</v>
      </c>
    </row>
    <row r="68" spans="1:64" ht="12.95" customHeight="1">
      <c r="A68" s="72" t="s">
        <v>65</v>
      </c>
      <c r="B68" s="258"/>
      <c r="C68" s="259">
        <v>46763.396999999997</v>
      </c>
      <c r="D68" s="259"/>
      <c r="E68" s="243">
        <f>(C68-C$7)/C$8</f>
        <v>-14966.049681445927</v>
      </c>
      <c r="F68" s="211">
        <f>ROUND(2*E68,0)/2</f>
        <v>-14966</v>
      </c>
      <c r="G68" s="260">
        <f>+C68-(C$7+F68*C$8)</f>
        <v>-1.9043400010559708E-2</v>
      </c>
      <c r="J68" s="213">
        <f>G68</f>
        <v>-1.9043400010559708E-2</v>
      </c>
      <c r="K68" s="243"/>
      <c r="M68" s="261"/>
      <c r="N68" s="261"/>
      <c r="Q68" s="249">
        <f>C68-15018.5</f>
        <v>31744.896999999997</v>
      </c>
      <c r="R68" s="250"/>
      <c r="S68" s="360">
        <f>S$19</f>
        <v>0.2</v>
      </c>
      <c r="T68" s="250"/>
      <c r="Z68" s="223">
        <f>F68</f>
        <v>-14966</v>
      </c>
      <c r="AA68" s="223">
        <f>AB$3+AB$4*Z68+AB$5*Z68^2+AH68</f>
        <v>-1.4723992237131252E-2</v>
      </c>
      <c r="AB68" s="223">
        <f>+G68-AA68</f>
        <v>-4.3194077734284558E-3</v>
      </c>
      <c r="AC68" s="223">
        <f>+G68-P68</f>
        <v>-1.9043400010559708E-2</v>
      </c>
      <c r="AE68" s="223">
        <f>+(G68-AA68)^2*S68</f>
        <v>3.7314567026308342E-6</v>
      </c>
      <c r="AF68" s="361">
        <f>+C68-15018.5</f>
        <v>31744.896999999997</v>
      </c>
      <c r="AG68" s="229"/>
      <c r="AH68" s="223">
        <f>$AB$6*($AB$11/AI68*AJ68+$AB$12)</f>
        <v>-2.0846903224664072E-2</v>
      </c>
      <c r="AI68" s="223">
        <f>1+$AB$7*COS(AL68)</f>
        <v>0.52398807930588842</v>
      </c>
      <c r="AJ68" s="223">
        <f>SIN(AL68+$AB$9)</f>
        <v>-0.92659759882671888</v>
      </c>
      <c r="AK68" s="223">
        <f>$AB$7*SIN(AL68)</f>
        <v>-0.11624393040973312</v>
      </c>
      <c r="AL68" s="223">
        <f>2*ATAN(AM68)</f>
        <v>-2.9020766123976336</v>
      </c>
      <c r="AM68" s="223">
        <f>SQRT((1+$AB$7)/(1-$AB$7))*TAN(AN68/2)</f>
        <v>-8.3102138519331064</v>
      </c>
      <c r="AN68" s="223">
        <f>$AU68+$AB$7*SIN(AO68)</f>
        <v>-148417.85602793511</v>
      </c>
      <c r="AO68" s="223">
        <f>$AU68+$AB$7*SIN(AP68)</f>
        <v>-148417.8537804923</v>
      </c>
      <c r="AP68" s="223">
        <f>$AU68+$AB$7*SIN(AQ68)</f>
        <v>-148417.85877179989</v>
      </c>
      <c r="AQ68" s="223">
        <f>$AU68+$AB$7*SIN(AR68)</f>
        <v>-148417.84767204066</v>
      </c>
      <c r="AR68" s="223">
        <f>$AU68+$AB$7*SIN(AS68)</f>
        <v>-148417.87228495805</v>
      </c>
      <c r="AS68" s="223">
        <f>$AU68+$AB$7*SIN(AT68)</f>
        <v>-148417.81734178806</v>
      </c>
      <c r="AT68" s="223">
        <f>$AU68+$AB$7*SIN(AU68)</f>
        <v>-148417.93834647618</v>
      </c>
      <c r="AU68" s="223">
        <f>$AB$9+$AB$18*(F68-AB$15)</f>
        <v>-148417.66162965004</v>
      </c>
      <c r="AW68" s="325">
        <f t="shared" si="13"/>
        <v>31000</v>
      </c>
      <c r="AX68" s="223">
        <f t="shared" si="14"/>
        <v>-8.5477532429589879E-3</v>
      </c>
      <c r="AY68" s="223">
        <f t="shared" si="15"/>
        <v>1.5649756868081021E-2</v>
      </c>
      <c r="AZ68" s="223">
        <f t="shared" si="16"/>
        <v>-2.4197510111040009E-2</v>
      </c>
      <c r="BA68" s="223">
        <f t="shared" si="17"/>
        <v>0.51082181069563837</v>
      </c>
      <c r="BB68" s="223">
        <f t="shared" si="18"/>
        <v>-0.99612225911752039</v>
      </c>
      <c r="BC68" s="223">
        <f t="shared" si="19"/>
        <v>3.0836679833995073</v>
      </c>
      <c r="BD68" s="223">
        <f t="shared" si="20"/>
        <v>34.517948068092359</v>
      </c>
      <c r="BE68" s="223">
        <f t="shared" si="21"/>
        <v>-148412.07750340318</v>
      </c>
      <c r="BF68" s="223">
        <f t="shared" si="22"/>
        <v>-148412.07847208716</v>
      </c>
      <c r="BG68" s="223">
        <f t="shared" si="23"/>
        <v>-148412.07648546691</v>
      </c>
      <c r="BH68" s="223">
        <f t="shared" si="24"/>
        <v>-148412.08056014284</v>
      </c>
      <c r="BI68" s="223">
        <f t="shared" si="25"/>
        <v>-148412.07220449729</v>
      </c>
      <c r="BJ68" s="223">
        <f t="shared" si="26"/>
        <v>-148412.08934653673</v>
      </c>
      <c r="BK68" s="223">
        <f t="shared" si="27"/>
        <v>-148412.05420838858</v>
      </c>
      <c r="BL68" s="223">
        <f t="shared" si="28"/>
        <v>-148412.12638465097</v>
      </c>
    </row>
    <row r="69" spans="1:64" ht="12.95" customHeight="1">
      <c r="A69" s="72" t="s">
        <v>65</v>
      </c>
      <c r="B69" s="258"/>
      <c r="C69" s="259">
        <v>47174.307000000001</v>
      </c>
      <c r="D69" s="259"/>
      <c r="E69" s="243">
        <f>(C69-C$7)/C$8</f>
        <v>-13894.045578240706</v>
      </c>
      <c r="F69" s="211">
        <f>ROUND(2*E69,0)/2</f>
        <v>-13894</v>
      </c>
      <c r="G69" s="260">
        <f>+C69-(C$7+F69*C$8)</f>
        <v>-1.7470600003434811E-2</v>
      </c>
      <c r="J69" s="213">
        <f>G69</f>
        <v>-1.7470600003434811E-2</v>
      </c>
      <c r="K69" s="243"/>
      <c r="M69" s="261"/>
      <c r="N69" s="261"/>
      <c r="Q69" s="249">
        <f>C69-15018.5</f>
        <v>32155.807000000001</v>
      </c>
      <c r="R69" s="250"/>
      <c r="S69" s="360">
        <f>S$19</f>
        <v>0.2</v>
      </c>
      <c r="T69" s="250"/>
      <c r="Z69" s="223">
        <f>F69</f>
        <v>-13894</v>
      </c>
      <c r="AA69" s="223">
        <f>AB$3+AB$4*Z69+AB$5*Z69^2+AH69</f>
        <v>-1.2979062297429589E-2</v>
      </c>
      <c r="AB69" s="223">
        <f>+G69-AA69</f>
        <v>-4.4915377060052216E-3</v>
      </c>
      <c r="AC69" s="223">
        <f>+G69-P69</f>
        <v>-1.7470600003434811E-2</v>
      </c>
      <c r="AE69" s="223">
        <f>+(G69-AA69)^2*S69</f>
        <v>4.0347821928933297E-6</v>
      </c>
      <c r="AF69" s="361">
        <f>+C69-15018.5</f>
        <v>32155.807000000001</v>
      </c>
      <c r="AG69" s="229"/>
      <c r="AH69" s="223">
        <f>$AB$6*($AB$11/AI69*AJ69+$AB$12)</f>
        <v>-1.9661039011898921E-2</v>
      </c>
      <c r="AI69" s="223">
        <f>1+$AB$7*COS(AL69)</f>
        <v>0.53099259909221264</v>
      </c>
      <c r="AJ69" s="223">
        <f>SIN(AL69+$AB$9)</f>
        <v>-0.90484021675589976</v>
      </c>
      <c r="AK69" s="223">
        <f>$AB$7*SIN(AL69)</f>
        <v>-0.14188748321723782</v>
      </c>
      <c r="AL69" s="223">
        <f>2*ATAN(AM69)</f>
        <v>-2.8478189672359724</v>
      </c>
      <c r="AM69" s="223">
        <f>SQRT((1+$AB$7)/(1-$AB$7))*TAN(AN69/2)</f>
        <v>-6.7589288298213885</v>
      </c>
      <c r="AN69" s="223">
        <f>$AU69+$AB$7*SIN(AO69)</f>
        <v>-148417.76634155048</v>
      </c>
      <c r="AO69" s="223">
        <f>$AU69+$AB$7*SIN(AP69)</f>
        <v>-148417.76432678706</v>
      </c>
      <c r="AP69" s="223">
        <f>$AU69+$AB$7*SIN(AQ69)</f>
        <v>-148417.76899959191</v>
      </c>
      <c r="AQ69" s="223">
        <f>$AU69+$AB$7*SIN(AR69)</f>
        <v>-148417.75814382403</v>
      </c>
      <c r="AR69" s="223">
        <f>$AU69+$AB$7*SIN(AS69)</f>
        <v>-148417.78326742267</v>
      </c>
      <c r="AS69" s="223">
        <f>$AU69+$AB$7*SIN(AT69)</f>
        <v>-148417.72458202712</v>
      </c>
      <c r="AT69" s="223">
        <f>$AU69+$AB$7*SIN(AU69)</f>
        <v>-148417.85901088902</v>
      </c>
      <c r="AU69" s="223">
        <f>$AB$9+$AB$18*(F69-AB$15)</f>
        <v>-148417.53253896043</v>
      </c>
      <c r="AW69" s="325">
        <f t="shared" si="13"/>
        <v>32000</v>
      </c>
      <c r="AX69" s="223">
        <f t="shared" si="14"/>
        <v>-8.5350244264988471E-3</v>
      </c>
      <c r="AY69" s="223">
        <f t="shared" si="15"/>
        <v>1.5528253404402394E-2</v>
      </c>
      <c r="AZ69" s="223">
        <f t="shared" si="16"/>
        <v>-2.4063277830901241E-2</v>
      </c>
      <c r="BA69" s="223">
        <f t="shared" si="17"/>
        <v>0.51002820498687629</v>
      </c>
      <c r="BB69" s="223">
        <f t="shared" si="18"/>
        <v>-0.99086241965169231</v>
      </c>
      <c r="BC69" s="223">
        <f t="shared" si="19"/>
        <v>3.1308630916294522</v>
      </c>
      <c r="BD69" s="223">
        <f t="shared" si="20"/>
        <v>186.39911117579314</v>
      </c>
      <c r="BE69" s="223">
        <f t="shared" si="21"/>
        <v>-148411.99688750491</v>
      </c>
      <c r="BF69" s="223">
        <f t="shared" si="22"/>
        <v>-148411.99707322681</v>
      </c>
      <c r="BG69" s="223">
        <f t="shared" si="23"/>
        <v>-148411.99669413883</v>
      </c>
      <c r="BH69" s="223">
        <f t="shared" si="24"/>
        <v>-148411.99746792065</v>
      </c>
      <c r="BI69" s="223">
        <f t="shared" si="25"/>
        <v>-148411.99588851439</v>
      </c>
      <c r="BJ69" s="223">
        <f t="shared" si="26"/>
        <v>-148411.99911237284</v>
      </c>
      <c r="BK69" s="223">
        <f t="shared" si="27"/>
        <v>-148411.99253207626</v>
      </c>
      <c r="BL69" s="223">
        <f t="shared" si="28"/>
        <v>-148412.00596423153</v>
      </c>
    </row>
    <row r="70" spans="1:64" ht="12.95" customHeight="1">
      <c r="A70" s="72" t="s">
        <v>65</v>
      </c>
      <c r="B70" s="258"/>
      <c r="C70" s="259">
        <v>47205.364000000001</v>
      </c>
      <c r="D70" s="259"/>
      <c r="E70" s="243">
        <f>(C70-C$7)/C$8</f>
        <v>-13813.022406662392</v>
      </c>
      <c r="F70" s="211">
        <f>ROUND(2*E70,0)/2</f>
        <v>-13813</v>
      </c>
      <c r="G70" s="260">
        <f>+C70-(C$7+F70*C$8)</f>
        <v>-8.5887000022921711E-3</v>
      </c>
      <c r="J70" s="213">
        <f>G70</f>
        <v>-8.5887000022921711E-3</v>
      </c>
      <c r="K70" s="243"/>
      <c r="M70" s="261"/>
      <c r="N70" s="261"/>
      <c r="Q70" s="249">
        <f>C70-15018.5</f>
        <v>32186.864000000001</v>
      </c>
      <c r="R70" s="250"/>
      <c r="S70" s="360">
        <f>S$19</f>
        <v>0.2</v>
      </c>
      <c r="T70" s="250"/>
      <c r="Z70" s="223">
        <f>F70</f>
        <v>-13813</v>
      </c>
      <c r="AA70" s="223">
        <f>AB$3+AB$4*Z70+AB$5*Z70^2+AH70</f>
        <v>-1.284056632956475E-2</v>
      </c>
      <c r="AB70" s="223">
        <f>+G70-AA70</f>
        <v>4.2518663272725788E-3</v>
      </c>
      <c r="AC70" s="223">
        <f>+G70-P70</f>
        <v>-8.5887000022921711E-3</v>
      </c>
      <c r="AE70" s="223">
        <f>+(G70-AA70)^2*S70</f>
        <v>3.615673452998882E-6</v>
      </c>
      <c r="AF70" s="361">
        <f>+C70-15018.5</f>
        <v>32186.864000000001</v>
      </c>
      <c r="AG70" s="229"/>
      <c r="AH70" s="223">
        <f>$AB$6*($AB$11/AI70*AJ70+$AB$12)</f>
        <v>-1.9564132132476111E-2</v>
      </c>
      <c r="AI70" s="223">
        <f>1+$AB$7*COS(AL70)</f>
        <v>0.53158725338226809</v>
      </c>
      <c r="AJ70" s="223">
        <f>SIN(AL70+$AB$9)</f>
        <v>-0.90306023429208659</v>
      </c>
      <c r="AK70" s="223">
        <f>$AB$7*SIN(AL70)</f>
        <v>-0.14383844689801284</v>
      </c>
      <c r="AL70" s="223">
        <f>2*ATAN(AM70)</f>
        <v>-2.8436565628559918</v>
      </c>
      <c r="AM70" s="223">
        <f>SQRT((1+$AB$7)/(1-$AB$7))*TAN(AN70/2)</f>
        <v>-6.6631194043501063</v>
      </c>
      <c r="AN70" s="223">
        <f>$AU70+$AB$7*SIN(AO70)</f>
        <v>-148417.75951200959</v>
      </c>
      <c r="AO70" s="223">
        <f>$AU70+$AB$7*SIN(AP70)</f>
        <v>-148417.75752281689</v>
      </c>
      <c r="AP70" s="223">
        <f>$AU70+$AB$7*SIN(AQ70)</f>
        <v>-148417.76215348748</v>
      </c>
      <c r="AQ70" s="223">
        <f>$AU70+$AB$7*SIN(AR70)</f>
        <v>-148417.75135531483</v>
      </c>
      <c r="AR70" s="223">
        <f>$AU70+$AB$7*SIN(AS70)</f>
        <v>-148417.77643752188</v>
      </c>
      <c r="AS70" s="223">
        <f>$AU70+$AB$7*SIN(AT70)</f>
        <v>-148417.71762169964</v>
      </c>
      <c r="AT70" s="223">
        <f>$AU70+$AB$7*SIN(AU70)</f>
        <v>-148417.85280536505</v>
      </c>
      <c r="AU70" s="223">
        <f>$AB$9+$AB$18*(F70-AB$15)</f>
        <v>-148417.52278490647</v>
      </c>
      <c r="AW70" s="325">
        <f t="shared" si="13"/>
        <v>33000</v>
      </c>
      <c r="AX70" s="223">
        <f t="shared" si="14"/>
        <v>-8.3802167042406148E-3</v>
      </c>
      <c r="AY70" s="223">
        <f t="shared" si="15"/>
        <v>1.5392749940723765E-2</v>
      </c>
      <c r="AZ70" s="223">
        <f t="shared" si="16"/>
        <v>-2.377296664496438E-2</v>
      </c>
      <c r="BA70" s="223">
        <f t="shared" si="17"/>
        <v>0.51032483196357847</v>
      </c>
      <c r="BB70" s="223">
        <f t="shared" si="18"/>
        <v>-0.98340528779427294</v>
      </c>
      <c r="BC70" s="223">
        <f t="shared" si="19"/>
        <v>-3.1051784906323237</v>
      </c>
      <c r="BD70" s="223">
        <f t="shared" si="20"/>
        <v>-54.917615404410292</v>
      </c>
      <c r="BE70" s="223">
        <f t="shared" si="21"/>
        <v>-148411.91632018506</v>
      </c>
      <c r="BF70" s="223">
        <f t="shared" si="22"/>
        <v>-148411.91569794115</v>
      </c>
      <c r="BG70" s="223">
        <f t="shared" si="23"/>
        <v>-148411.91697028829</v>
      </c>
      <c r="BH70" s="223">
        <f t="shared" si="24"/>
        <v>-148411.91436851909</v>
      </c>
      <c r="BI70" s="223">
        <f t="shared" si="25"/>
        <v>-148411.91968832214</v>
      </c>
      <c r="BJ70" s="223">
        <f t="shared" si="26"/>
        <v>-148411.90880904562</v>
      </c>
      <c r="BK70" s="223">
        <f t="shared" si="27"/>
        <v>-148411.93105030942</v>
      </c>
      <c r="BL70" s="223">
        <f t="shared" si="28"/>
        <v>-148411.88554381212</v>
      </c>
    </row>
    <row r="71" spans="1:64" ht="12.95" customHeight="1">
      <c r="A71" s="72" t="s">
        <v>65</v>
      </c>
      <c r="B71" s="258"/>
      <c r="C71" s="259">
        <v>47207.264999999999</v>
      </c>
      <c r="D71" s="259"/>
      <c r="E71" s="243">
        <f>(C71-C$7)/C$8</f>
        <v>-13808.06297564297</v>
      </c>
      <c r="F71" s="211">
        <f>ROUND(2*E71,0)/2</f>
        <v>-13808</v>
      </c>
      <c r="G71" s="260">
        <f>+C71-(C$7+F71*C$8)</f>
        <v>-2.4139200002537109E-2</v>
      </c>
      <c r="J71" s="213">
        <f>G71</f>
        <v>-2.4139200002537109E-2</v>
      </c>
      <c r="K71" s="243"/>
      <c r="M71" s="261"/>
      <c r="N71" s="261"/>
      <c r="Q71" s="249">
        <f>C71-15018.5</f>
        <v>32188.764999999999</v>
      </c>
      <c r="R71" s="250"/>
      <c r="S71" s="360">
        <f>S$19</f>
        <v>0.2</v>
      </c>
      <c r="T71" s="250"/>
      <c r="Z71" s="223">
        <f>F71</f>
        <v>-13808</v>
      </c>
      <c r="AA71" s="223">
        <f>AB$3+AB$4*Z71+AB$5*Z71^2+AH71</f>
        <v>-1.2831986554835473E-2</v>
      </c>
      <c r="AB71" s="223">
        <f>+G71-AA71</f>
        <v>-1.1307213447701636E-2</v>
      </c>
      <c r="AC71" s="223">
        <f>+G71-P71</f>
        <v>-2.4139200002537109E-2</v>
      </c>
      <c r="AE71" s="223">
        <f>+(G71-AA71)^2*S71</f>
        <v>2.5570615190376943E-5</v>
      </c>
      <c r="AF71" s="361">
        <f>+C71-15018.5</f>
        <v>32188.764999999999</v>
      </c>
      <c r="AG71" s="229"/>
      <c r="AH71" s="223">
        <f>$AB$6*($AB$11/AI71*AJ71+$AB$12)</f>
        <v>-1.9558116575428441E-2</v>
      </c>
      <c r="AI71" s="223">
        <f>1+$AB$7*COS(AL71)</f>
        <v>0.53162427130568046</v>
      </c>
      <c r="AJ71" s="223">
        <f>SIN(AL71+$AB$9)</f>
        <v>-0.90294971200181406</v>
      </c>
      <c r="AK71" s="223">
        <f>$AB$7*SIN(AL71)</f>
        <v>-0.14395894126474093</v>
      </c>
      <c r="AL71" s="223">
        <f>2*ATAN(AM71)</f>
        <v>-2.8433993129660986</v>
      </c>
      <c r="AM71" s="223">
        <f>SQRT((1+$AB$7)/(1-$AB$7))*TAN(AN71/2)</f>
        <v>-6.6572851972554057</v>
      </c>
      <c r="AN71" s="223">
        <f>$AU71+$AB$7*SIN(AO71)</f>
        <v>-148417.75909017349</v>
      </c>
      <c r="AO71" s="223">
        <f>$AU71+$AB$7*SIN(AP71)</f>
        <v>-148417.75710258968</v>
      </c>
      <c r="AP71" s="223">
        <f>$AU71+$AB$7*SIN(AQ71)</f>
        <v>-148417.76173058597</v>
      </c>
      <c r="AQ71" s="223">
        <f>$AU71+$AB$7*SIN(AR71)</f>
        <v>-148417.75093613617</v>
      </c>
      <c r="AR71" s="223">
        <f>$AU71+$AB$7*SIN(AS71)</f>
        <v>-148417.77601543121</v>
      </c>
      <c r="AS71" s="223">
        <f>$AU71+$AB$7*SIN(AT71)</f>
        <v>-148417.71719226599</v>
      </c>
      <c r="AT71" s="223">
        <f>$AU71+$AB$7*SIN(AU71)</f>
        <v>-148417.85242128253</v>
      </c>
      <c r="AU71" s="223">
        <f>$AB$9+$AB$18*(F71-AB$15)</f>
        <v>-148417.52218280436</v>
      </c>
      <c r="AW71" s="325">
        <f t="shared" si="13"/>
        <v>34000</v>
      </c>
      <c r="AX71" s="223">
        <f t="shared" si="14"/>
        <v>-8.0841169728454246E-3</v>
      </c>
      <c r="AY71" s="223">
        <f t="shared" si="15"/>
        <v>1.5243246477045138E-2</v>
      </c>
      <c r="AZ71" s="223">
        <f t="shared" si="16"/>
        <v>-2.3327363449890563E-2</v>
      </c>
      <c r="BA71" s="223">
        <f t="shared" si="17"/>
        <v>0.5117167113111627</v>
      </c>
      <c r="BB71" s="223">
        <f t="shared" si="18"/>
        <v>-0.97372323149658502</v>
      </c>
      <c r="BC71" s="223">
        <f t="shared" si="19"/>
        <v>-3.0578604599193633</v>
      </c>
      <c r="BD71" s="223">
        <f t="shared" si="20"/>
        <v>-23.871718420827559</v>
      </c>
      <c r="BE71" s="223">
        <f t="shared" si="21"/>
        <v>-148411.8355884729</v>
      </c>
      <c r="BF71" s="223">
        <f t="shared" si="22"/>
        <v>-148411.83424162076</v>
      </c>
      <c r="BG71" s="223">
        <f t="shared" si="23"/>
        <v>-148411.83701861207</v>
      </c>
      <c r="BH71" s="223">
        <f t="shared" si="24"/>
        <v>-148411.83129167728</v>
      </c>
      <c r="BI71" s="223">
        <f t="shared" si="25"/>
        <v>-148411.84309711258</v>
      </c>
      <c r="BJ71" s="223">
        <f t="shared" si="26"/>
        <v>-148411.81873883298</v>
      </c>
      <c r="BK71" s="223">
        <f t="shared" si="27"/>
        <v>-148411.86890944635</v>
      </c>
      <c r="BL71" s="223">
        <f t="shared" si="28"/>
        <v>-148411.76512339269</v>
      </c>
    </row>
    <row r="72" spans="1:64" ht="12.95" customHeight="1">
      <c r="A72" s="72" t="s">
        <v>65</v>
      </c>
      <c r="B72" s="258"/>
      <c r="C72" s="259">
        <v>47862.358</v>
      </c>
      <c r="D72" s="259"/>
      <c r="E72" s="243">
        <f>(C72-C$7)/C$8</f>
        <v>-12099.021131976442</v>
      </c>
      <c r="F72" s="211">
        <f>ROUND(2*E72,0)/2</f>
        <v>-12099</v>
      </c>
      <c r="G72" s="260">
        <f>+C72-(C$7+F72*C$8)</f>
        <v>-8.1000999998650514E-3</v>
      </c>
      <c r="J72" s="213">
        <f>G72</f>
        <v>-8.1000999998650514E-3</v>
      </c>
      <c r="K72" s="243"/>
      <c r="M72" s="261"/>
      <c r="N72" s="261"/>
      <c r="Q72" s="249">
        <f>C72-15018.5</f>
        <v>32843.858</v>
      </c>
      <c r="R72" s="250"/>
      <c r="S72" s="360">
        <f>S$19</f>
        <v>0.2</v>
      </c>
      <c r="T72" s="250"/>
      <c r="Z72" s="223">
        <f>F72</f>
        <v>-12099</v>
      </c>
      <c r="AA72" s="223">
        <f>AB$3+AB$4*Z72+AB$5*Z72^2+AH72</f>
        <v>-9.6904732356954786E-3</v>
      </c>
      <c r="AB72" s="223">
        <f>+G72-AA72</f>
        <v>1.5903732358304272E-3</v>
      </c>
      <c r="AC72" s="223">
        <f>+G72-P72</f>
        <v>-8.1000999998650514E-3</v>
      </c>
      <c r="AE72" s="223">
        <f>+(G72-AA72)^2*S72</f>
        <v>5.058574058491488E-7</v>
      </c>
      <c r="AF72" s="361">
        <f>+C72-15018.5</f>
        <v>32843.858</v>
      </c>
      <c r="AG72" s="229"/>
      <c r="AH72" s="223">
        <f>$AB$6*($AB$11/AI72*AJ72+$AB$12)</f>
        <v>-1.7272548277861673E-2</v>
      </c>
      <c r="AI72" s="223">
        <f>1+$AB$7*COS(AL72)</f>
        <v>0.54651622822813239</v>
      </c>
      <c r="AJ72" s="223">
        <f>SIN(AL72+$AB$9)</f>
        <v>-0.86051245026223144</v>
      </c>
      <c r="AK72" s="223">
        <f>$AB$7*SIN(AL72)</f>
        <v>-0.18561376225797654</v>
      </c>
      <c r="AL72" s="223">
        <f>2*ATAN(AM72)</f>
        <v>-2.7530894421638226</v>
      </c>
      <c r="AM72" s="223">
        <f>SQRT((1+$AB$7)/(1-$AB$7))*TAN(AN72/2)</f>
        <v>-5.0830485859155212</v>
      </c>
      <c r="AN72" s="223">
        <f>$AU72+$AB$7*SIN(AO72)</f>
        <v>-148417.61295713508</v>
      </c>
      <c r="AO72" s="223">
        <f>$AU72+$AB$7*SIN(AP72)</f>
        <v>-148417.61165281665</v>
      </c>
      <c r="AP72" s="223">
        <f>$AU72+$AB$7*SIN(AQ72)</f>
        <v>-148417.61499249921</v>
      </c>
      <c r="AQ72" s="223">
        <f>$AU72+$AB$7*SIN(AR72)</f>
        <v>-148417.60642428193</v>
      </c>
      <c r="AR72" s="223">
        <f>$AU72+$AB$7*SIN(AS72)</f>
        <v>-148417.62829672653</v>
      </c>
      <c r="AS72" s="223">
        <f>$AU72+$AB$7*SIN(AT72)</f>
        <v>-148417.57170919885</v>
      </c>
      <c r="AT72" s="223">
        <f>$AU72+$AB$7*SIN(AU72)</f>
        <v>-148417.71362801627</v>
      </c>
      <c r="AU72" s="223">
        <f>$AB$9+$AB$18*(F72-AB$15)</f>
        <v>-148417.31638430757</v>
      </c>
      <c r="AW72" s="325">
        <f t="shared" si="13"/>
        <v>35000</v>
      </c>
      <c r="AX72" s="223">
        <f t="shared" si="14"/>
        <v>-7.6469518050569368E-3</v>
      </c>
      <c r="AY72" s="223">
        <f t="shared" si="15"/>
        <v>1.5079743013366509E-2</v>
      </c>
      <c r="AZ72" s="223">
        <f t="shared" si="16"/>
        <v>-2.2726694818423446E-2</v>
      </c>
      <c r="BA72" s="223">
        <f t="shared" si="17"/>
        <v>0.51422730821906271</v>
      </c>
      <c r="BB72" s="223">
        <f t="shared" si="18"/>
        <v>-0.96175190234778407</v>
      </c>
      <c r="BC72" s="223">
        <f t="shared" si="19"/>
        <v>-3.0101423367764211</v>
      </c>
      <c r="BD72" s="223">
        <f t="shared" si="20"/>
        <v>-15.19295924431926</v>
      </c>
      <c r="BE72" s="223">
        <f t="shared" si="21"/>
        <v>-148411.75448358239</v>
      </c>
      <c r="BF72" s="223">
        <f t="shared" si="22"/>
        <v>-148411.75258823761</v>
      </c>
      <c r="BG72" s="223">
        <f t="shared" si="23"/>
        <v>-148411.75655538222</v>
      </c>
      <c r="BH72" s="223">
        <f t="shared" si="24"/>
        <v>-148411.74824760979</v>
      </c>
      <c r="BI72" s="223">
        <f t="shared" si="25"/>
        <v>-148411.76562749123</v>
      </c>
      <c r="BJ72" s="223">
        <f t="shared" si="26"/>
        <v>-148411.72918728003</v>
      </c>
      <c r="BK72" s="223">
        <f t="shared" si="27"/>
        <v>-148411.80526539154</v>
      </c>
      <c r="BL72" s="223">
        <f t="shared" si="28"/>
        <v>-148411.64470297328</v>
      </c>
    </row>
    <row r="73" spans="1:64" ht="12.95" customHeight="1">
      <c r="A73" s="253" t="s">
        <v>58</v>
      </c>
      <c r="B73" s="214"/>
      <c r="C73" s="251">
        <v>47924.392999999996</v>
      </c>
      <c r="D73" s="212"/>
      <c r="E73" s="243">
        <f>(C73-C$7)/C$8</f>
        <v>-11937.180888267769</v>
      </c>
      <c r="F73" s="211">
        <f>+ROUND(2*E73,0)/2</f>
        <v>-11937</v>
      </c>
      <c r="K73" s="243"/>
      <c r="Q73" s="249">
        <f>C73-15018.5</f>
        <v>32905.892999999996</v>
      </c>
      <c r="R73" s="213">
        <f>C73-(C$7+C$8*F73)</f>
        <v>-6.9336300010036211E-2</v>
      </c>
      <c r="S73" s="360">
        <f>S$19</f>
        <v>0.2</v>
      </c>
      <c r="T73" s="250"/>
      <c r="Z73" s="223">
        <f>F73</f>
        <v>-11937</v>
      </c>
      <c r="AA73" s="223">
        <f>AB$3+AB$4*Z73+AB$5*Z73^2+AH73</f>
        <v>-9.3710388735463133E-3</v>
      </c>
      <c r="AB73" s="223">
        <f>+G73-AA73</f>
        <v>9.3710388735463133E-3</v>
      </c>
      <c r="AC73" s="223">
        <f>+G73-P73</f>
        <v>0</v>
      </c>
      <c r="AE73" s="223">
        <f>+(G73-AA73)^2*S73</f>
        <v>1.7563273913903232E-5</v>
      </c>
      <c r="AF73" s="361">
        <f>+C73-15018.5</f>
        <v>32905.892999999996</v>
      </c>
      <c r="AG73" s="229"/>
      <c r="AH73" s="223">
        <f>$AB$6*($AB$11/AI73*AJ73+$AB$12)</f>
        <v>-1.7032129178596572E-2</v>
      </c>
      <c r="AI73" s="223">
        <f>1+$AB$7*COS(AL73)</f>
        <v>0.5481742620010529</v>
      </c>
      <c r="AJ73" s="223">
        <f>SIN(AL73+$AB$9)</f>
        <v>-0.85597686462809308</v>
      </c>
      <c r="AK73" s="223">
        <f>$AB$7*SIN(AL73)</f>
        <v>-0.18961408829964815</v>
      </c>
      <c r="AL73" s="223">
        <f>2*ATAN(AM73)</f>
        <v>-2.7442520225564664</v>
      </c>
      <c r="AM73" s="223">
        <f>SQRT((1+$AB$7)/(1-$AB$7))*TAN(AN73/2)</f>
        <v>-4.9670662472641505</v>
      </c>
      <c r="AN73" s="223">
        <f>$AU73+$AB$7*SIN(AO73)</f>
        <v>-148417.59888224478</v>
      </c>
      <c r="AO73" s="223">
        <f>$AU73+$AB$7*SIN(AP73)</f>
        <v>-148417.59764851464</v>
      </c>
      <c r="AP73" s="223">
        <f>$AU73+$AB$7*SIN(AQ73)</f>
        <v>-148417.60084183398</v>
      </c>
      <c r="AQ73" s="223">
        <f>$AU73+$AB$7*SIN(AR73)</f>
        <v>-148417.59255993695</v>
      </c>
      <c r="AR73" s="223">
        <f>$AU73+$AB$7*SIN(AS73)</f>
        <v>-148417.6139302314</v>
      </c>
      <c r="AS73" s="223">
        <f>$AU73+$AB$7*SIN(AT73)</f>
        <v>-148417.55802586052</v>
      </c>
      <c r="AT73" s="223">
        <f>$AU73+$AB$7*SIN(AU73)</f>
        <v>-148417.69964036121</v>
      </c>
      <c r="AU73" s="223">
        <f>$AB$9+$AB$18*(F73-AB$15)</f>
        <v>-148417.29687619963</v>
      </c>
      <c r="AW73" s="325">
        <f t="shared" si="13"/>
        <v>36000</v>
      </c>
      <c r="AX73" s="223">
        <f t="shared" si="14"/>
        <v>-7.0685436530021229E-3</v>
      </c>
      <c r="AY73" s="223">
        <f t="shared" si="15"/>
        <v>1.4902239549687881E-2</v>
      </c>
      <c r="AZ73" s="223">
        <f t="shared" si="16"/>
        <v>-2.1970783202690004E-2</v>
      </c>
      <c r="BA73" s="223">
        <f t="shared" si="17"/>
        <v>0.51789865425439841</v>
      </c>
      <c r="BB73" s="223">
        <f t="shared" si="18"/>
        <v>-0.9473905624990987</v>
      </c>
      <c r="BC73" s="223">
        <f t="shared" si="19"/>
        <v>-2.9617972300690938</v>
      </c>
      <c r="BD73" s="223">
        <f t="shared" si="20"/>
        <v>-11.09377159637128</v>
      </c>
      <c r="BE73" s="223">
        <f t="shared" si="21"/>
        <v>-148411.67280480632</v>
      </c>
      <c r="BF73" s="223">
        <f t="shared" si="22"/>
        <v>-148411.67059726507</v>
      </c>
      <c r="BG73" s="223">
        <f t="shared" si="23"/>
        <v>-148411.67532132132</v>
      </c>
      <c r="BH73" s="223">
        <f t="shared" si="24"/>
        <v>-148411.66520333741</v>
      </c>
      <c r="BI73" s="223">
        <f t="shared" si="25"/>
        <v>-148411.68683506906</v>
      </c>
      <c r="BJ73" s="223">
        <f t="shared" si="26"/>
        <v>-148411.64040099079</v>
      </c>
      <c r="BK73" s="223">
        <f t="shared" si="27"/>
        <v>-148411.73929582088</v>
      </c>
      <c r="BL73" s="223">
        <f t="shared" si="28"/>
        <v>-148411.52428255384</v>
      </c>
    </row>
    <row r="74" spans="1:64" ht="12.95" customHeight="1">
      <c r="A74" s="253" t="s">
        <v>58</v>
      </c>
      <c r="B74" s="214"/>
      <c r="C74" s="262">
        <v>47929.375999999997</v>
      </c>
      <c r="D74" s="212"/>
      <c r="E74" s="362">
        <f>(C74-C$7)/C$8</f>
        <v>-11924.180969924892</v>
      </c>
      <c r="F74" s="211">
        <f>+ROUND(2*E74,0)/2</f>
        <v>-11924</v>
      </c>
      <c r="K74" s="243"/>
      <c r="Q74" s="249">
        <f>C74-15018.5</f>
        <v>32910.875999999997</v>
      </c>
      <c r="R74" s="213">
        <f>C74-(C$7+C$8*F74)</f>
        <v>-6.9367600008263253E-2</v>
      </c>
      <c r="S74" s="360">
        <f>S$19</f>
        <v>0.2</v>
      </c>
      <c r="T74" s="263"/>
      <c r="Z74" s="223">
        <f>F74</f>
        <v>-11924</v>
      </c>
      <c r="AA74" s="223">
        <f>AB$3+AB$4*Z74+AB$5*Z74^2+AH74</f>
        <v>-9.3452426300100686E-3</v>
      </c>
      <c r="AB74" s="223">
        <f>+G74-AA74</f>
        <v>9.3452426300100686E-3</v>
      </c>
      <c r="AC74" s="223">
        <f>+G74-P74</f>
        <v>0</v>
      </c>
      <c r="AE74" s="223">
        <f>+(G74-AA74)^2*S74</f>
        <v>1.7466711962751499E-5</v>
      </c>
      <c r="AF74" s="361">
        <f>+C74-15018.5</f>
        <v>32910.875999999997</v>
      </c>
      <c r="AG74" s="229"/>
      <c r="AH74" s="223">
        <f>$AB$6*($AB$11/AI74*AJ74+$AB$12)</f>
        <v>-1.7012657741032503E-2</v>
      </c>
      <c r="AI74" s="223">
        <f>1+$AB$7*COS(AL74)</f>
        <v>0.54830928641162846</v>
      </c>
      <c r="AJ74" s="223">
        <f>SIN(AL74+$AB$9)</f>
        <v>-0.85560879344453888</v>
      </c>
      <c r="AK74" s="223">
        <f>$AB$7*SIN(AL74)</f>
        <v>-0.18993551341975973</v>
      </c>
      <c r="AL74" s="223">
        <f>2*ATAN(AM74)</f>
        <v>-2.7435405244847106</v>
      </c>
      <c r="AM74" s="223">
        <f>SQRT((1+$AB$7)/(1-$AB$7))*TAN(AN74/2)</f>
        <v>-4.9579496568776174</v>
      </c>
      <c r="AN74" s="223">
        <f>$AU74+$AB$7*SIN(AO74)</f>
        <v>-148417.59775093943</v>
      </c>
      <c r="AO74" s="223">
        <f>$AU74+$AB$7*SIN(AP74)</f>
        <v>-148417.59652286003</v>
      </c>
      <c r="AP74" s="223">
        <f>$AU74+$AB$7*SIN(AQ74)</f>
        <v>-148417.59970436362</v>
      </c>
      <c r="AQ74" s="223">
        <f>$AU74+$AB$7*SIN(AR74)</f>
        <v>-148417.59144581473</v>
      </c>
      <c r="AR74" s="223">
        <f>$AU74+$AB$7*SIN(AS74)</f>
        <v>-148417.61277460214</v>
      </c>
      <c r="AS74" s="223">
        <f>$AU74+$AB$7*SIN(AT74)</f>
        <v>-148417.55692835635</v>
      </c>
      <c r="AT74" s="223">
        <f>$AU74+$AB$7*SIN(AU74)</f>
        <v>-148417.69851127922</v>
      </c>
      <c r="AU74" s="223">
        <f>$AB$9+$AB$18*(F74-AB$15)</f>
        <v>-148417.29531073416</v>
      </c>
      <c r="AW74" s="325">
        <f t="shared" si="13"/>
        <v>37000</v>
      </c>
      <c r="AX74" s="223">
        <f t="shared" si="14"/>
        <v>-6.3485042284962458E-3</v>
      </c>
      <c r="AY74" s="223">
        <f t="shared" si="15"/>
        <v>1.4710736086009252E-2</v>
      </c>
      <c r="AZ74" s="223">
        <f t="shared" si="16"/>
        <v>-2.1059240314505498E-2</v>
      </c>
      <c r="BA74" s="223">
        <f t="shared" si="17"/>
        <v>0.52279182328713836</v>
      </c>
      <c r="BB74" s="223">
        <f t="shared" si="18"/>
        <v>-0.93050146362515596</v>
      </c>
      <c r="BC74" s="223">
        <f t="shared" si="19"/>
        <v>-2.9125942065726913</v>
      </c>
      <c r="BD74" s="223">
        <f t="shared" si="20"/>
        <v>-8.695483875199594</v>
      </c>
      <c r="BE74" s="223">
        <f t="shared" si="21"/>
        <v>-148411.59036016665</v>
      </c>
      <c r="BF74" s="223">
        <f t="shared" si="22"/>
        <v>-148411.58809429556</v>
      </c>
      <c r="BG74" s="223">
        <f t="shared" si="23"/>
        <v>-148411.59308977</v>
      </c>
      <c r="BH74" s="223">
        <f t="shared" si="24"/>
        <v>-148411.58206276473</v>
      </c>
      <c r="BI74" s="223">
        <f t="shared" si="25"/>
        <v>-148411.60633848762</v>
      </c>
      <c r="BJ74" s="223">
        <f t="shared" si="26"/>
        <v>-148411.55256423191</v>
      </c>
      <c r="BK74" s="223">
        <f t="shared" si="27"/>
        <v>-148411.67021209214</v>
      </c>
      <c r="BL74" s="223">
        <f t="shared" si="28"/>
        <v>-148411.40386213444</v>
      </c>
    </row>
    <row r="75" spans="1:64" ht="12.95" customHeight="1">
      <c r="A75" s="253" t="s">
        <v>58</v>
      </c>
      <c r="B75" s="214" t="s">
        <v>61</v>
      </c>
      <c r="C75" s="262">
        <v>47946.406999999999</v>
      </c>
      <c r="D75" s="212"/>
      <c r="E75" s="362">
        <f>(C75-C$7)/C$8</f>
        <v>-11879.749581344202</v>
      </c>
      <c r="F75" s="211">
        <f>+ROUND(2*E75,0)/2</f>
        <v>-11879.5</v>
      </c>
      <c r="K75" s="243"/>
      <c r="Q75" s="249">
        <f>C75-15018.5</f>
        <v>32927.906999999999</v>
      </c>
      <c r="R75" s="213">
        <f>C75-(C$7+C$8*F75)</f>
        <v>-9.5667050001793541E-2</v>
      </c>
      <c r="S75" s="360">
        <f>S$19</f>
        <v>0.2</v>
      </c>
      <c r="T75" s="263"/>
      <c r="Z75" s="223">
        <f>F75</f>
        <v>-11879.5</v>
      </c>
      <c r="AA75" s="223">
        <f>AB$3+AB$4*Z75+AB$5*Z75^2+AH75</f>
        <v>-9.2567571723671891E-3</v>
      </c>
      <c r="AB75" s="223">
        <f>+G75-AA75</f>
        <v>9.2567571723671891E-3</v>
      </c>
      <c r="AC75" s="223">
        <f>+G75-P75</f>
        <v>0</v>
      </c>
      <c r="AE75" s="223">
        <f>+(G75-AA75)^2*S75</f>
        <v>1.7137510669634281E-5</v>
      </c>
      <c r="AF75" s="361">
        <f>+C75-15018.5</f>
        <v>32927.906999999999</v>
      </c>
      <c r="AG75" s="229"/>
      <c r="AH75" s="223">
        <f>$AB$6*($AB$11/AI75*AJ75+$AB$12)</f>
        <v>-1.6945804669505925E-2</v>
      </c>
      <c r="AI75" s="223">
        <f>1+$AB$7*COS(AL75)</f>
        <v>0.54877372159053806</v>
      </c>
      <c r="AJ75" s="223">
        <f>SIN(AL75+$AB$9)</f>
        <v>-0.85434420408199552</v>
      </c>
      <c r="AK75" s="223">
        <f>$AB$7*SIN(AL75)</f>
        <v>-0.1910362417782204</v>
      </c>
      <c r="AL75" s="223">
        <f>2*ATAN(AM75)</f>
        <v>-2.741102365001765</v>
      </c>
      <c r="AM75" s="223">
        <f>SQRT((1+$AB$7)/(1-$AB$7))*TAN(AN75/2)</f>
        <v>-4.9269513975372243</v>
      </c>
      <c r="AN75" s="223">
        <f>$AU75+$AB$7*SIN(AO75)</f>
        <v>-148417.59387630224</v>
      </c>
      <c r="AO75" s="223">
        <f>$AU75+$AB$7*SIN(AP75)</f>
        <v>-148417.59266754374</v>
      </c>
      <c r="AP75" s="223">
        <f>$AU75+$AB$7*SIN(AQ75)</f>
        <v>-148417.59580853596</v>
      </c>
      <c r="AQ75" s="223">
        <f>$AU75+$AB$7*SIN(AR75)</f>
        <v>-148417.58763030096</v>
      </c>
      <c r="AR75" s="223">
        <f>$AU75+$AB$7*SIN(AS75)</f>
        <v>-148417.60881568596</v>
      </c>
      <c r="AS75" s="223">
        <f>$AU75+$AB$7*SIN(AT75)</f>
        <v>-148417.55317208113</v>
      </c>
      <c r="AT75" s="223">
        <f>$AU75+$AB$7*SIN(AU75)</f>
        <v>-148417.69463885785</v>
      </c>
      <c r="AU75" s="223">
        <f>$AB$9+$AB$18*(F75-AB$15)</f>
        <v>-148417.28995202552</v>
      </c>
      <c r="AW75" s="325">
        <f t="shared" si="13"/>
        <v>38000</v>
      </c>
      <c r="AX75" s="223">
        <f t="shared" si="14"/>
        <v>-5.4864089964186923E-3</v>
      </c>
      <c r="AY75" s="223">
        <f t="shared" si="15"/>
        <v>1.4505232622330624E-2</v>
      </c>
      <c r="AZ75" s="223">
        <f t="shared" si="16"/>
        <v>-1.9991641618749317E-2</v>
      </c>
      <c r="BA75" s="223">
        <f t="shared" si="17"/>
        <v>0.52898815339187033</v>
      </c>
      <c r="BB75" s="223">
        <f t="shared" si="18"/>
        <v>-0.91090743994400503</v>
      </c>
      <c r="BC75" s="223">
        <f t="shared" si="19"/>
        <v>-2.8622927071180064</v>
      </c>
      <c r="BD75" s="223">
        <f t="shared" si="20"/>
        <v>-7.1141497875677899</v>
      </c>
      <c r="BE75" s="223">
        <f t="shared" si="21"/>
        <v>-148411.50696289091</v>
      </c>
      <c r="BF75" s="223">
        <f t="shared" si="22"/>
        <v>-148411.50486656956</v>
      </c>
      <c r="BG75" s="223">
        <f t="shared" si="23"/>
        <v>-148411.50966822056</v>
      </c>
      <c r="BH75" s="223">
        <f t="shared" si="24"/>
        <v>-148411.49865243782</v>
      </c>
      <c r="BI75" s="223">
        <f t="shared" si="25"/>
        <v>-148411.52383405334</v>
      </c>
      <c r="BJ75" s="223">
        <f t="shared" si="26"/>
        <v>-148411.46577394844</v>
      </c>
      <c r="BK75" s="223">
        <f t="shared" si="27"/>
        <v>-148411.59727066715</v>
      </c>
      <c r="BL75" s="223">
        <f t="shared" si="28"/>
        <v>-148411.283441715</v>
      </c>
    </row>
    <row r="76" spans="1:64" ht="12.95" customHeight="1">
      <c r="A76" s="253" t="s">
        <v>58</v>
      </c>
      <c r="B76" s="214"/>
      <c r="C76" s="262">
        <v>47956.355000000003</v>
      </c>
      <c r="D76" s="212"/>
      <c r="E76" s="362">
        <f>(C76-C$7)/C$8</f>
        <v>-11853.796704026323</v>
      </c>
      <c r="F76" s="211">
        <f>+ROUND(2*E76,0)/2</f>
        <v>-11854</v>
      </c>
      <c r="K76" s="243"/>
      <c r="Q76" s="249">
        <f>C76-15018.5</f>
        <v>32937.855000000003</v>
      </c>
      <c r="R76" s="213">
        <f>C76-(C$7+C$8*F76)</f>
        <v>7.7925400000822265E-2</v>
      </c>
      <c r="S76" s="360">
        <f>S$19</f>
        <v>0.2</v>
      </c>
      <c r="T76" s="263"/>
      <c r="Z76" s="223">
        <f>F76</f>
        <v>-11854</v>
      </c>
      <c r="AA76" s="223">
        <f>AB$3+AB$4*Z76+AB$5*Z76^2+AH76</f>
        <v>-9.2059244017571942E-3</v>
      </c>
      <c r="AB76" s="223">
        <f>+G76-AA76</f>
        <v>9.2059244017571942E-3</v>
      </c>
      <c r="AC76" s="223">
        <f>+G76-P76</f>
        <v>0</v>
      </c>
      <c r="AE76" s="223">
        <f>+(G76-AA76)^2*S76</f>
        <v>1.6949808818173712E-5</v>
      </c>
      <c r="AF76" s="361">
        <f>+C76-15018.5</f>
        <v>32937.855000000003</v>
      </c>
      <c r="AG76" s="229"/>
      <c r="AH76" s="223">
        <f>$AB$6*($AB$11/AI76*AJ76+$AB$12)</f>
        <v>-1.6907355490322126E-2</v>
      </c>
      <c r="AI76" s="223">
        <f>1+$AB$7*COS(AL76)</f>
        <v>0.54904142340223883</v>
      </c>
      <c r="AJ76" s="223">
        <f>SIN(AL76+$AB$9)</f>
        <v>-0.85361629563422758</v>
      </c>
      <c r="AK76" s="223">
        <f>$AB$7*SIN(AL76)</f>
        <v>-0.19166732166157366</v>
      </c>
      <c r="AL76" s="223">
        <f>2*ATAN(AM76)</f>
        <v>-2.7397033617333748</v>
      </c>
      <c r="AM76" s="223">
        <f>SQRT((1+$AB$7)/(1-$AB$7))*TAN(AN76/2)</f>
        <v>-4.9093323183135453</v>
      </c>
      <c r="AN76" s="223">
        <f>$AU76+$AB$7*SIN(AO76)</f>
        <v>-148417.5916545389</v>
      </c>
      <c r="AO76" s="223">
        <f>$AU76+$AB$7*SIN(AP76)</f>
        <v>-148417.59045683465</v>
      </c>
      <c r="AP76" s="223">
        <f>$AU76+$AB$7*SIN(AQ76)</f>
        <v>-148417.59357457087</v>
      </c>
      <c r="AQ76" s="223">
        <f>$AU76+$AB$7*SIN(AR76)</f>
        <v>-148417.58544262437</v>
      </c>
      <c r="AR76" s="223">
        <f>$AU76+$AB$7*SIN(AS76)</f>
        <v>-148417.60654492484</v>
      </c>
      <c r="AS76" s="223">
        <f>$AU76+$AB$7*SIN(AT76)</f>
        <v>-148417.55101999181</v>
      </c>
      <c r="AT76" s="223">
        <f>$AU76+$AB$7*SIN(AU76)</f>
        <v>-148417.69241459508</v>
      </c>
      <c r="AU76" s="223">
        <f>$AB$9+$AB$18*(F76-AB$15)</f>
        <v>-148417.28688130481</v>
      </c>
      <c r="AW76" s="325"/>
    </row>
    <row r="77" spans="1:64" ht="12.95" customHeight="1">
      <c r="A77" s="253" t="s">
        <v>58</v>
      </c>
      <c r="B77" s="214" t="s">
        <v>61</v>
      </c>
      <c r="C77" s="251">
        <v>48128.548000000003</v>
      </c>
      <c r="D77" s="212"/>
      <c r="E77" s="243">
        <f>(C77-C$7)/C$8</f>
        <v>-11404.570346567965</v>
      </c>
      <c r="F77" s="211">
        <f>+ROUND(2*E77,0)/2</f>
        <v>-11404.5</v>
      </c>
      <c r="G77" s="213">
        <f>C77-(C$7+C$8*F77)</f>
        <v>-2.6964550001139287E-2</v>
      </c>
      <c r="J77" s="213">
        <f>G77</f>
        <v>-2.6964550001139287E-2</v>
      </c>
      <c r="K77" s="243"/>
      <c r="Q77" s="249">
        <f>C77-15018.5</f>
        <v>33110.048000000003</v>
      </c>
      <c r="R77" s="264"/>
      <c r="S77" s="360">
        <f>S$19</f>
        <v>0.2</v>
      </c>
      <c r="T77" s="264"/>
      <c r="Z77" s="223">
        <f>F77</f>
        <v>-11404.5</v>
      </c>
      <c r="AA77" s="223">
        <f>AB$3+AB$4*Z77+AB$5*Z77^2+AH77</f>
        <v>-8.2946015863061898E-3</v>
      </c>
      <c r="AB77" s="223">
        <f>+G77-AA77</f>
        <v>-1.8669948414833097E-2</v>
      </c>
      <c r="AC77" s="223">
        <f>+G77-P77</f>
        <v>-2.6964550001139287E-2</v>
      </c>
      <c r="AE77" s="223">
        <f>+(G77-AA77)^2*S77</f>
        <v>6.971339476250578E-5</v>
      </c>
      <c r="AF77" s="361">
        <f>+C77-15018.5</f>
        <v>33110.048000000003</v>
      </c>
      <c r="AG77" s="229"/>
      <c r="AH77" s="223">
        <f>$AB$6*($AB$11/AI77*AJ77+$AB$12)</f>
        <v>-1.6212829238197578E-2</v>
      </c>
      <c r="AI77" s="223">
        <f>1+$AB$7*COS(AL77)</f>
        <v>0.55395119402783732</v>
      </c>
      <c r="AJ77" s="223">
        <f>SIN(AL77+$AB$9)</f>
        <v>-0.84038802033627802</v>
      </c>
      <c r="AK77" s="223">
        <f>$AB$7*SIN(AL77)</f>
        <v>-0.20283111864506381</v>
      </c>
      <c r="AL77" s="223">
        <f>2*ATAN(AM77)</f>
        <v>-2.7148134425288699</v>
      </c>
      <c r="AM77" s="223">
        <f>SQRT((1+$AB$7)/(1-$AB$7))*TAN(AN77/2)</f>
        <v>-4.6149171400576057</v>
      </c>
      <c r="AN77" s="223">
        <f>$AU77+$AB$7*SIN(AO77)</f>
        <v>-148417.55231038565</v>
      </c>
      <c r="AO77" s="223">
        <f>$AU77+$AB$7*SIN(AP77)</f>
        <v>-148417.55130420421</v>
      </c>
      <c r="AP77" s="223">
        <f>$AU77+$AB$7*SIN(AQ77)</f>
        <v>-148417.55400977854</v>
      </c>
      <c r="AQ77" s="223">
        <f>$AU77+$AB$7*SIN(AR77)</f>
        <v>-148417.54672025028</v>
      </c>
      <c r="AR77" s="223">
        <f>$AU77+$AB$7*SIN(AS77)</f>
        <v>-148417.56625766665</v>
      </c>
      <c r="AS77" s="223">
        <f>$AU77+$AB$7*SIN(AT77)</f>
        <v>-148417.51312069088</v>
      </c>
      <c r="AT77" s="223">
        <f>$AU77+$AB$7*SIN(AU77)</f>
        <v>-148417.65257161341</v>
      </c>
      <c r="AU77" s="223">
        <f>$AB$9+$AB$18*(F77-AB$15)</f>
        <v>-148417.23275232629</v>
      </c>
      <c r="AW77" s="325"/>
    </row>
    <row r="78" spans="1:64" ht="12.95" customHeight="1">
      <c r="A78" s="253" t="s">
        <v>58</v>
      </c>
      <c r="B78" s="214" t="s">
        <v>61</v>
      </c>
      <c r="C78" s="251">
        <v>48163.451000000001</v>
      </c>
      <c r="D78" s="212"/>
      <c r="E78" s="243">
        <f>(C78-C$7)/C$8</f>
        <v>-11313.51352338486</v>
      </c>
      <c r="F78" s="211">
        <f>+ROUND(2*E78,0)/2</f>
        <v>-11313.5</v>
      </c>
      <c r="G78" s="213">
        <f>C78-(C$7+C$8*F78)</f>
        <v>-5.1836500060744584E-3</v>
      </c>
      <c r="J78" s="213">
        <f>G78</f>
        <v>-5.1836500060744584E-3</v>
      </c>
      <c r="K78" s="243"/>
      <c r="Q78" s="249">
        <f>C78-15018.5</f>
        <v>33144.951000000001</v>
      </c>
      <c r="R78" s="264"/>
      <c r="S78" s="360">
        <f>S$19</f>
        <v>0.2</v>
      </c>
      <c r="T78" s="264"/>
      <c r="Z78" s="223">
        <f>F78</f>
        <v>-11313.5</v>
      </c>
      <c r="AA78" s="223">
        <f>AB$3+AB$4*Z78+AB$5*Z78^2+AH78</f>
        <v>-8.1065876466693276E-3</v>
      </c>
      <c r="AB78" s="223">
        <f>+G78-AA78</f>
        <v>2.9229376405948693E-3</v>
      </c>
      <c r="AC78" s="223">
        <f>+G78-P78</f>
        <v>-5.1836500060744584E-3</v>
      </c>
      <c r="AE78" s="223">
        <f>+(G78-AA78)^2*S78</f>
        <v>1.7087128901612605E-6</v>
      </c>
      <c r="AF78" s="361">
        <f>+C78-15018.5</f>
        <v>33144.951000000001</v>
      </c>
      <c r="AG78" s="229"/>
      <c r="AH78" s="223">
        <f>$AB$6*($AB$11/AI78*AJ78+$AB$12)</f>
        <v>-1.606836084936596E-2</v>
      </c>
      <c r="AI78" s="223">
        <f>1+$AB$7*COS(AL78)</f>
        <v>0.55499009348463058</v>
      </c>
      <c r="AJ78" s="223">
        <f>SIN(AL78+$AB$9)</f>
        <v>-0.8376165357253369</v>
      </c>
      <c r="AK78" s="223">
        <f>$AB$7*SIN(AL78)</f>
        <v>-0.20510042199659698</v>
      </c>
      <c r="AL78" s="223">
        <f>2*ATAN(AM78)</f>
        <v>-2.7097199544936452</v>
      </c>
      <c r="AM78" s="223">
        <f>SQRT((1+$AB$7)/(1-$AB$7))*TAN(AN78/2)</f>
        <v>-4.5587907494938422</v>
      </c>
      <c r="AN78" s="223">
        <f>$AU78+$AB$7*SIN(AO78)</f>
        <v>-148417.54430253737</v>
      </c>
      <c r="AO78" s="223">
        <f>$AU78+$AB$7*SIN(AP78)</f>
        <v>-148417.54333406038</v>
      </c>
      <c r="AP78" s="223">
        <f>$AU78+$AB$7*SIN(AQ78)</f>
        <v>-148417.54595635753</v>
      </c>
      <c r="AQ78" s="223">
        <f>$AU78+$AB$7*SIN(AR78)</f>
        <v>-148417.53884213066</v>
      </c>
      <c r="AR78" s="223">
        <f>$AU78+$AB$7*SIN(AS78)</f>
        <v>-148417.558041838</v>
      </c>
      <c r="AS78" s="223">
        <f>$AU78+$AB$7*SIN(AT78)</f>
        <v>-148417.50545403213</v>
      </c>
      <c r="AT78" s="223">
        <f>$AU78+$AB$7*SIN(AU78)</f>
        <v>-148417.64435712545</v>
      </c>
      <c r="AU78" s="223">
        <f>$AB$9+$AB$18*(F78-AB$15)</f>
        <v>-148417.22179406811</v>
      </c>
      <c r="AW78" s="325"/>
    </row>
    <row r="79" spans="1:64" ht="12.95" customHeight="1">
      <c r="A79" s="253" t="s">
        <v>58</v>
      </c>
      <c r="B79" s="214" t="s">
        <v>61</v>
      </c>
      <c r="C79" s="251">
        <v>48176.474000000002</v>
      </c>
      <c r="D79" s="212"/>
      <c r="E79" s="243">
        <f>(C79-C$7)/C$8</f>
        <v>-11279.538420719939</v>
      </c>
      <c r="F79" s="211">
        <f>+ROUND(2*E79,0)/2</f>
        <v>-11279.5</v>
      </c>
      <c r="G79" s="213">
        <f>C79-(C$7+C$8*F79)</f>
        <v>-1.4727050001965836E-2</v>
      </c>
      <c r="J79" s="213">
        <f>G79</f>
        <v>-1.4727050001965836E-2</v>
      </c>
      <c r="K79" s="243"/>
      <c r="Q79" s="249">
        <f>C79-15018.5</f>
        <v>33157.974000000002</v>
      </c>
      <c r="R79" s="264"/>
      <c r="S79" s="360">
        <f>S$19</f>
        <v>0.2</v>
      </c>
      <c r="T79" s="264"/>
      <c r="Z79" s="223">
        <f>F79</f>
        <v>-11279.5</v>
      </c>
      <c r="AA79" s="223">
        <f>AB$3+AB$4*Z79+AB$5*Z79^2+AH79</f>
        <v>-8.0360364613946238E-3</v>
      </c>
      <c r="AB79" s="223">
        <f>+G79-AA79</f>
        <v>-6.6910135405712119E-3</v>
      </c>
      <c r="AC79" s="223">
        <f>+G79-P79</f>
        <v>-1.4727050001965836E-2</v>
      </c>
      <c r="AE79" s="223">
        <f>+(G79-AA79)^2*S79</f>
        <v>8.9539324400214612E-6</v>
      </c>
      <c r="AF79" s="361">
        <f>+C79-15018.5</f>
        <v>33157.974000000002</v>
      </c>
      <c r="AG79" s="229"/>
      <c r="AH79" s="223">
        <f>$AB$6*($AB$11/AI79*AJ79+$AB$12)</f>
        <v>-1.6014049680326183E-2</v>
      </c>
      <c r="AI79" s="223">
        <f>1+$AB$7*COS(AL79)</f>
        <v>0.55538222323311603</v>
      </c>
      <c r="AJ79" s="223">
        <f>SIN(AL79+$AB$9)</f>
        <v>-0.83657278111638034</v>
      </c>
      <c r="AK79" s="223">
        <f>$AB$7*SIN(AL79)</f>
        <v>-0.20594910192295895</v>
      </c>
      <c r="AL79" s="223">
        <f>2*ATAN(AM79)</f>
        <v>-2.7078120110137833</v>
      </c>
      <c r="AM79" s="223">
        <f>SQRT((1+$AB$7)/(1-$AB$7))*TAN(AN79/2)</f>
        <v>-4.5381007639280906</v>
      </c>
      <c r="AN79" s="223">
        <f>$AU79+$AB$7*SIN(AO79)</f>
        <v>-148417.54130678976</v>
      </c>
      <c r="AO79" s="223">
        <f>$AU79+$AB$7*SIN(AP79)</f>
        <v>-148417.54035228305</v>
      </c>
      <c r="AP79" s="223">
        <f>$AU79+$AB$7*SIN(AQ79)</f>
        <v>-148417.54294353724</v>
      </c>
      <c r="AQ79" s="223">
        <f>$AU79+$AB$7*SIN(AR79)</f>
        <v>-148417.53589510114</v>
      </c>
      <c r="AR79" s="223">
        <f>$AU79+$AB$7*SIN(AS79)</f>
        <v>-148417.55496702364</v>
      </c>
      <c r="AS79" s="223">
        <f>$AU79+$AB$7*SIN(AT79)</f>
        <v>-148417.50258985051</v>
      </c>
      <c r="AT79" s="223">
        <f>$AU79+$AB$7*SIN(AU79)</f>
        <v>-148417.6412749725</v>
      </c>
      <c r="AU79" s="223">
        <f>$AB$9+$AB$18*(F79-AB$15)</f>
        <v>-148417.21769977384</v>
      </c>
      <c r="AW79" s="325"/>
    </row>
    <row r="80" spans="1:64" ht="12.95" customHeight="1">
      <c r="A80" s="72" t="s">
        <v>65</v>
      </c>
      <c r="B80" s="258"/>
      <c r="C80" s="259">
        <v>48187.39</v>
      </c>
      <c r="D80" s="259"/>
      <c r="E80" s="243">
        <f>(C80-C$7)/C$8</f>
        <v>-11251.060172951364</v>
      </c>
      <c r="F80" s="211">
        <f>ROUND(2*E80,0)/2</f>
        <v>-11251</v>
      </c>
      <c r="J80" s="213">
        <f>G80</f>
        <v>0</v>
      </c>
      <c r="K80" s="243"/>
      <c r="M80" s="261"/>
      <c r="N80" s="261"/>
      <c r="Q80" s="249">
        <f>C80-15018.5</f>
        <v>33168.89</v>
      </c>
      <c r="R80" s="264"/>
      <c r="S80" s="360">
        <f>S$19</f>
        <v>0.2</v>
      </c>
      <c r="T80" s="264"/>
      <c r="Z80" s="223">
        <f>F80</f>
        <v>-11251</v>
      </c>
      <c r="AA80" s="223">
        <f>AB$3+AB$4*Z80+AB$5*Z80^2+AH80</f>
        <v>-7.9767704491828899E-3</v>
      </c>
      <c r="AB80" s="223">
        <f>+G80-AA80</f>
        <v>7.9767704491828899E-3</v>
      </c>
      <c r="AC80" s="223">
        <f>+G80-P80</f>
        <v>0</v>
      </c>
      <c r="AE80" s="223">
        <f>+(G80-AA80)^2*S80</f>
        <v>1.2725773359791482E-5</v>
      </c>
      <c r="AF80" s="361">
        <f>+C80-15018.5</f>
        <v>33168.89</v>
      </c>
      <c r="AG80" s="229"/>
      <c r="AH80" s="223">
        <f>$AB$6*($AB$11/AI80*AJ80+$AB$12)</f>
        <v>-1.5968384154149608E-2</v>
      </c>
      <c r="AI80" s="223">
        <f>1+$AB$7*COS(AL80)</f>
        <v>0.55571259402143147</v>
      </c>
      <c r="AJ80" s="223">
        <f>SIN(AL80+$AB$9)</f>
        <v>-0.83569438864893153</v>
      </c>
      <c r="AK80" s="223">
        <f>$AB$7*SIN(AL80)</f>
        <v>-0.20666083540147279</v>
      </c>
      <c r="AL80" s="223">
        <f>2*ATAN(AM80)</f>
        <v>-2.7062106403834112</v>
      </c>
      <c r="AM80" s="223">
        <f>SQRT((1+$AB$7)/(1-$AB$7))*TAN(AN80/2)</f>
        <v>-4.5208730728469257</v>
      </c>
      <c r="AN80" s="223">
        <f>$AU80+$AB$7*SIN(AO80)</f>
        <v>-148417.53879404115</v>
      </c>
      <c r="AO80" s="223">
        <f>$AU80+$AB$7*SIN(AP80)</f>
        <v>-148417.53785119316</v>
      </c>
      <c r="AP80" s="223">
        <f>$AU80+$AB$7*SIN(AQ80)</f>
        <v>-148417.54041646226</v>
      </c>
      <c r="AQ80" s="223">
        <f>$AU80+$AB$7*SIN(AR80)</f>
        <v>-148417.53342328421</v>
      </c>
      <c r="AR80" s="223">
        <f>$AU80+$AB$7*SIN(AS80)</f>
        <v>-148417.55238744183</v>
      </c>
      <c r="AS80" s="223">
        <f>$AU80+$AB$7*SIN(AT80)</f>
        <v>-148417.50018908441</v>
      </c>
      <c r="AT80" s="223">
        <f>$AU80+$AB$7*SIN(AU80)</f>
        <v>-148417.63868593337</v>
      </c>
      <c r="AU80" s="223">
        <f>$AB$9+$AB$18*(F80-AB$15)</f>
        <v>-148417.21426779189</v>
      </c>
      <c r="AW80" s="325"/>
    </row>
    <row r="81" spans="1:49" ht="12.95" customHeight="1">
      <c r="A81" s="253" t="s">
        <v>58</v>
      </c>
      <c r="B81" s="214" t="s">
        <v>61</v>
      </c>
      <c r="C81" s="262">
        <v>48189.434999999998</v>
      </c>
      <c r="D81" s="212"/>
      <c r="E81" s="243">
        <f>(C81-C$7)/C$8</f>
        <v>-11245.725066988858</v>
      </c>
      <c r="F81" s="211">
        <f>+ROUND(2*E81,0)/2</f>
        <v>-11245.5</v>
      </c>
      <c r="K81" s="243"/>
      <c r="Q81" s="249">
        <f>C81-15018.5</f>
        <v>33170.934999999998</v>
      </c>
      <c r="R81" s="213">
        <f>C81-(C$7+C$8*F81)</f>
        <v>-8.6270450003212318E-2</v>
      </c>
      <c r="S81" s="360">
        <f>S$19</f>
        <v>0.2</v>
      </c>
      <c r="T81" s="263"/>
      <c r="Z81" s="223">
        <f>F81</f>
        <v>-11245.5</v>
      </c>
      <c r="AA81" s="223">
        <f>AB$3+AB$4*Z81+AB$5*Z81^2+AH81</f>
        <v>-7.9653197605214499E-3</v>
      </c>
      <c r="AB81" s="223">
        <f>+G81-AA81</f>
        <v>7.9653197605214499E-3</v>
      </c>
      <c r="AC81" s="223">
        <f>+G81-P81</f>
        <v>0</v>
      </c>
      <c r="AE81" s="223">
        <f>+(G81-AA81)^2*S81</f>
        <v>1.2689263777470698E-5</v>
      </c>
      <c r="AF81" s="361">
        <f>+C81-15018.5</f>
        <v>33170.934999999998</v>
      </c>
      <c r="AG81" s="229"/>
      <c r="AH81" s="223">
        <f>$AB$6*($AB$11/AI81*AJ81+$AB$12)</f>
        <v>-1.5959556811687935E-2</v>
      </c>
      <c r="AI81" s="223">
        <f>1+$AB$7*COS(AL81)</f>
        <v>0.55577652598142291</v>
      </c>
      <c r="AJ81" s="223">
        <f>SIN(AL81+$AB$9)</f>
        <v>-0.83552450794391275</v>
      </c>
      <c r="AK81" s="223">
        <f>$AB$7*SIN(AL81)</f>
        <v>-0.20679822322947214</v>
      </c>
      <c r="AL81" s="223">
        <f>2*ATAN(AM81)</f>
        <v>-2.7059013862594665</v>
      </c>
      <c r="AM81" s="223">
        <f>SQRT((1+$AB$7)/(1-$AB$7))*TAN(AN81/2)</f>
        <v>-4.5175604481955487</v>
      </c>
      <c r="AN81" s="223">
        <f>$AU81+$AB$7*SIN(AO81)</f>
        <v>-148417.53830895541</v>
      </c>
      <c r="AO81" s="223">
        <f>$AU81+$AB$7*SIN(AP81)</f>
        <v>-148417.53736835183</v>
      </c>
      <c r="AP81" s="223">
        <f>$AU81+$AB$7*SIN(AQ81)</f>
        <v>-148417.53992861035</v>
      </c>
      <c r="AQ81" s="223">
        <f>$AU81+$AB$7*SIN(AR81)</f>
        <v>-148417.53294610709</v>
      </c>
      <c r="AR81" s="223">
        <f>$AU81+$AB$7*SIN(AS81)</f>
        <v>-148417.55188940064</v>
      </c>
      <c r="AS81" s="223">
        <f>$AU81+$AB$7*SIN(AT81)</f>
        <v>-148417.49972578709</v>
      </c>
      <c r="AT81" s="223">
        <f>$AU81+$AB$7*SIN(AU81)</f>
        <v>-148417.63818571909</v>
      </c>
      <c r="AU81" s="223">
        <f>$AB$9+$AB$18*(F81-AB$15)</f>
        <v>-148417.2136054796</v>
      </c>
      <c r="AW81" s="325"/>
    </row>
    <row r="82" spans="1:49" ht="12.95" customHeight="1">
      <c r="A82" s="56" t="s">
        <v>58</v>
      </c>
      <c r="B82" s="57" t="s">
        <v>61</v>
      </c>
      <c r="C82" s="56">
        <v>48481.597999999998</v>
      </c>
      <c r="D82" s="56" t="s">
        <v>48</v>
      </c>
      <c r="E82" s="243">
        <f>(C82-C$7)/C$8</f>
        <v>-10483.514522575861</v>
      </c>
      <c r="F82" s="211">
        <f>+ROUND(2*E82,0)/2</f>
        <v>-10483.5</v>
      </c>
      <c r="G82" s="213">
        <f>C82-(C$7+C$8*F82)</f>
        <v>-5.5666500047664158E-3</v>
      </c>
      <c r="I82" s="213">
        <f>G82</f>
        <v>-5.5666500047664158E-3</v>
      </c>
      <c r="K82" s="243"/>
      <c r="O82" s="213">
        <f ca="1">+C$11+C$12*F82</f>
        <v>5.1587114973018114E-2</v>
      </c>
      <c r="Q82" s="249">
        <f>C82-15018.5</f>
        <v>33463.097999999998</v>
      </c>
      <c r="S82" s="360">
        <f>S$19</f>
        <v>0.2</v>
      </c>
      <c r="Z82" s="223">
        <f>F82</f>
        <v>-10483.5</v>
      </c>
      <c r="AA82" s="223">
        <f>AB$3+AB$4*Z82+AB$5*Z82^2+AH82</f>
        <v>-6.3369797433227397E-3</v>
      </c>
      <c r="AB82" s="223">
        <f>+G82-AA82</f>
        <v>7.7032973855632389E-4</v>
      </c>
      <c r="AC82" s="223">
        <f>+G82-P82</f>
        <v>-5.5666500047664158E-3</v>
      </c>
      <c r="AE82" s="223">
        <f>+(G82-AA82)^2*S82</f>
        <v>1.1868158122085086E-7</v>
      </c>
      <c r="AF82" s="361">
        <f>+C82-15018.5</f>
        <v>33463.097999999998</v>
      </c>
      <c r="AG82" s="229"/>
      <c r="AH82" s="223">
        <f>$AB$6*($AB$11/AI82*AJ82+$AB$12)</f>
        <v>-1.4690575641166111E-2</v>
      </c>
      <c r="AI82" s="223">
        <f>1+$AB$7*COS(AL82)</f>
        <v>0.56520326075885774</v>
      </c>
      <c r="AJ82" s="223">
        <f>SIN(AL82+$AB$9)</f>
        <v>-0.81080515170566936</v>
      </c>
      <c r="AK82" s="223">
        <f>$AB$7*SIN(AL82)</f>
        <v>-0.22594644397571323</v>
      </c>
      <c r="AL82" s="223">
        <f>2*ATAN(AM82)</f>
        <v>-2.6623410845747841</v>
      </c>
      <c r="AM82" s="223">
        <f>SQRT((1+$AB$7)/(1-$AB$7))*TAN(AN82/2)</f>
        <v>-4.0929909007133931</v>
      </c>
      <c r="AN82" s="223">
        <f>$AU82+$AB$7*SIN(AO82)</f>
        <v>-148417.47055020012</v>
      </c>
      <c r="AO82" s="223">
        <f>$AU82+$AB$7*SIN(AP82)</f>
        <v>-148417.46989941256</v>
      </c>
      <c r="AP82" s="223">
        <f>$AU82+$AB$7*SIN(AQ82)</f>
        <v>-148417.47178808379</v>
      </c>
      <c r="AQ82" s="223">
        <f>$AU82+$AB$7*SIN(AR82)</f>
        <v>-148417.46629689596</v>
      </c>
      <c r="AR82" s="223">
        <f>$AU82+$AB$7*SIN(AS82)</f>
        <v>-148417.48217880263</v>
      </c>
      <c r="AS82" s="223">
        <f>$AU82+$AB$7*SIN(AT82)</f>
        <v>-148417.43551385598</v>
      </c>
      <c r="AT82" s="223">
        <f>$AU82+$AB$7*SIN(AU82)</f>
        <v>-148417.56705269919</v>
      </c>
      <c r="AU82" s="223">
        <f>$AB$9+$AB$18*(F82-AB$15)</f>
        <v>-148417.12184511998</v>
      </c>
      <c r="AW82" s="325"/>
    </row>
    <row r="83" spans="1:49" ht="12.95" customHeight="1">
      <c r="A83" s="253" t="s">
        <v>58</v>
      </c>
      <c r="B83" s="265" t="s">
        <v>61</v>
      </c>
      <c r="C83" s="266">
        <v>48484.635999999999</v>
      </c>
      <c r="D83" s="267"/>
      <c r="E83" s="243">
        <f>(C83-C$7)/C$8</f>
        <v>-10475.588824818353</v>
      </c>
      <c r="F83" s="211">
        <f>+ROUND(2*E83,0)/2</f>
        <v>-10475.5</v>
      </c>
      <c r="G83" s="213">
        <f>C83-(C$7+C$8*F83)</f>
        <v>-3.4047450004436541E-2</v>
      </c>
      <c r="J83" s="213">
        <f>G83</f>
        <v>-3.4047450004436541E-2</v>
      </c>
      <c r="K83" s="243"/>
      <c r="Q83" s="249">
        <f>C83-15018.5</f>
        <v>33466.135999999999</v>
      </c>
      <c r="R83" s="250"/>
      <c r="S83" s="360">
        <f>S$19</f>
        <v>0.2</v>
      </c>
      <c r="T83" s="250"/>
      <c r="Z83" s="223">
        <f>F83</f>
        <v>-10475.5</v>
      </c>
      <c r="AA83" s="223">
        <f>AB$3+AB$4*Z83+AB$5*Z83^2+AH83</f>
        <v>-6.3194426777061531E-3</v>
      </c>
      <c r="AB83" s="223">
        <f>+G83-AA83</f>
        <v>-2.7728007326730388E-2</v>
      </c>
      <c r="AC83" s="223">
        <f>+G83-P83</f>
        <v>-3.4047450004436541E-2</v>
      </c>
      <c r="AE83" s="223">
        <f>+(G83-AA83)^2*S83</f>
        <v>1.5376847806224282E-4</v>
      </c>
      <c r="AF83" s="361">
        <f>+C83-15018.5</f>
        <v>33466.135999999999</v>
      </c>
      <c r="AG83" s="229"/>
      <c r="AH83" s="223">
        <f>$AB$6*($AB$11/AI83*AJ83+$AB$12)</f>
        <v>-1.4676768251840095E-2</v>
      </c>
      <c r="AI83" s="223">
        <f>1+$AB$7*COS(AL83)</f>
        <v>0.56530842075009891</v>
      </c>
      <c r="AJ83" s="223">
        <f>SIN(AL83+$AB$9)</f>
        <v>-0.81053276801082341</v>
      </c>
      <c r="AK83" s="223">
        <f>$AB$7*SIN(AL83)</f>
        <v>-0.22614869207940816</v>
      </c>
      <c r="AL83" s="223">
        <f>2*ATAN(AM83)</f>
        <v>-2.6618758728042606</v>
      </c>
      <c r="AM83" s="223">
        <f>SQRT((1+$AB$7)/(1-$AB$7))*TAN(AN83/2)</f>
        <v>-4.0888654749557931</v>
      </c>
      <c r="AN83" s="223">
        <f>$AU83+$AB$7*SIN(AO83)</f>
        <v>-148417.46983276296</v>
      </c>
      <c r="AO83" s="223">
        <f>$AU83+$AB$7*SIN(AP83)</f>
        <v>-148417.46918476143</v>
      </c>
      <c r="AP83" s="223">
        <f>$AU83+$AB$7*SIN(AQ83)</f>
        <v>-148417.47106671383</v>
      </c>
      <c r="AQ83" s="223">
        <f>$AU83+$AB$7*SIN(AR83)</f>
        <v>-148417.46559109451</v>
      </c>
      <c r="AR83" s="223">
        <f>$AU83+$AB$7*SIN(AS83)</f>
        <v>-148417.48143947611</v>
      </c>
      <c r="AS83" s="223">
        <f>$AU83+$AB$7*SIN(AT83)</f>
        <v>-148417.43483890808</v>
      </c>
      <c r="AT83" s="223">
        <f>$AU83+$AB$7*SIN(AU83)</f>
        <v>-148417.56628630176</v>
      </c>
      <c r="AU83" s="223">
        <f>$AB$9+$AB$18*(F83-AB$15)</f>
        <v>-148417.12088175665</v>
      </c>
      <c r="AW83" s="325"/>
    </row>
    <row r="84" spans="1:49" ht="12.95" customHeight="1">
      <c r="A84" s="253" t="s">
        <v>58</v>
      </c>
      <c r="B84" s="265"/>
      <c r="C84" s="266">
        <v>48487.525000000001</v>
      </c>
      <c r="D84" s="267"/>
      <c r="E84" s="243">
        <f>(C84-C$7)/C$8</f>
        <v>-10468.051846272776</v>
      </c>
      <c r="F84" s="211">
        <f>+ROUND(2*E84,0)/2</f>
        <v>-10468</v>
      </c>
      <c r="G84" s="213">
        <f>C84-(C$7+C$8*F84)</f>
        <v>-1.9873199998983182E-2</v>
      </c>
      <c r="J84" s="213">
        <f>G84</f>
        <v>-1.9873199998983182E-2</v>
      </c>
      <c r="K84" s="243"/>
      <c r="Q84" s="249">
        <f>C84-15018.5</f>
        <v>33469.025000000001</v>
      </c>
      <c r="R84" s="250"/>
      <c r="S84" s="360">
        <f>S$19</f>
        <v>0.2</v>
      </c>
      <c r="T84" s="250"/>
      <c r="Z84" s="223">
        <f>F84</f>
        <v>-10468</v>
      </c>
      <c r="AA84" s="223">
        <f>AB$3+AB$4*Z84+AB$5*Z84^2+AH84</f>
        <v>-6.3029933372934846E-3</v>
      </c>
      <c r="AB84" s="223">
        <f>+G84-AA84</f>
        <v>-1.3570206661689697E-2</v>
      </c>
      <c r="AC84" s="223">
        <f>+G84-P84</f>
        <v>-1.9873199998983182E-2</v>
      </c>
      <c r="AE84" s="223">
        <f>+(G84-AA84)^2*S84</f>
        <v>3.6830101768193493E-5</v>
      </c>
      <c r="AF84" s="361">
        <f>+C84-15018.5</f>
        <v>33469.025000000001</v>
      </c>
      <c r="AG84" s="229"/>
      <c r="AH84" s="223">
        <f>$AB$6*($AB$11/AI84*AJ84+$AB$12)</f>
        <v>-1.4663814669199839E-2</v>
      </c>
      <c r="AI84" s="223">
        <f>1+$AB$7*COS(AL84)</f>
        <v>0.56540712896910383</v>
      </c>
      <c r="AJ84" s="223">
        <f>SIN(AL84+$AB$9)</f>
        <v>-0.81027715761727126</v>
      </c>
      <c r="AK84" s="223">
        <f>$AB$7*SIN(AL84)</f>
        <v>-0.22633832297939036</v>
      </c>
      <c r="AL84" s="223">
        <f>2*ATAN(AM84)</f>
        <v>-2.6614395808703306</v>
      </c>
      <c r="AM84" s="223">
        <f>SQRT((1+$AB$7)/(1-$AB$7))*TAN(AN84/2)</f>
        <v>-4.0850036302296306</v>
      </c>
      <c r="AN84" s="223">
        <f>$AU84+$AB$7*SIN(AO84)</f>
        <v>-148417.46916004652</v>
      </c>
      <c r="AO84" s="223">
        <f>$AU84+$AB$7*SIN(AP84)</f>
        <v>-148417.46851465155</v>
      </c>
      <c r="AP84" s="223">
        <f>$AU84+$AB$7*SIN(AQ84)</f>
        <v>-148417.4703903129</v>
      </c>
      <c r="AQ84" s="223">
        <f>$AU84+$AB$7*SIN(AR84)</f>
        <v>-148417.46492928339</v>
      </c>
      <c r="AR84" s="223">
        <f>$AU84+$AB$7*SIN(AS84)</f>
        <v>-148417.48074621707</v>
      </c>
      <c r="AS84" s="223">
        <f>$AU84+$AB$7*SIN(AT84)</f>
        <v>-148417.43420611808</v>
      </c>
      <c r="AT84" s="223">
        <f>$AU84+$AB$7*SIN(AU84)</f>
        <v>-148417.56556742874</v>
      </c>
      <c r="AU84" s="223">
        <f>$AB$9+$AB$18*(F84-AB$15)</f>
        <v>-148417.1199786035</v>
      </c>
      <c r="AW84" s="325"/>
    </row>
    <row r="85" spans="1:49" ht="12.95" customHeight="1">
      <c r="A85" s="253" t="s">
        <v>58</v>
      </c>
      <c r="B85" s="265"/>
      <c r="C85" s="266">
        <v>48601.373899999999</v>
      </c>
      <c r="D85" s="267"/>
      <c r="E85" s="243">
        <f>(C85-C$7)/C$8</f>
        <v>-10171.036714138252</v>
      </c>
      <c r="F85" s="211">
        <f>+ROUND(2*E85,0)/2</f>
        <v>-10171</v>
      </c>
      <c r="G85" s="213">
        <f>C85-(C$7+C$8*F85)</f>
        <v>-1.4072900004975963E-2</v>
      </c>
      <c r="J85" s="213">
        <f>G85</f>
        <v>-1.4072900004975963E-2</v>
      </c>
      <c r="K85" s="243"/>
      <c r="Q85" s="249">
        <f>C85-15018.5</f>
        <v>33582.873899999999</v>
      </c>
      <c r="R85" s="250"/>
      <c r="S85" s="360">
        <f>S$19</f>
        <v>0.2</v>
      </c>
      <c r="T85" s="250"/>
      <c r="Z85" s="223">
        <f>F85</f>
        <v>-10171</v>
      </c>
      <c r="AA85" s="223">
        <f>AB$3+AB$4*Z85+AB$5*Z85^2+AH85</f>
        <v>-5.6451087796741441E-3</v>
      </c>
      <c r="AB85" s="223">
        <f>+G85-AA85</f>
        <v>-8.4277912253018193E-3</v>
      </c>
      <c r="AC85" s="223">
        <f>+G85-P85</f>
        <v>-1.4072900004975963E-2</v>
      </c>
      <c r="AE85" s="223">
        <f>+(G85-AA85)^2*S85</f>
        <v>1.420553298745487E-5</v>
      </c>
      <c r="AF85" s="361">
        <f>+C85-15018.5</f>
        <v>33582.873899999999</v>
      </c>
      <c r="AG85" s="229"/>
      <c r="AH85" s="223">
        <f>$AB$6*($AB$11/AI85*AJ85+$AB$12)</f>
        <v>-1.4143729063867945E-2</v>
      </c>
      <c r="AI85" s="223">
        <f>1+$AB$7*COS(AL85)</f>
        <v>0.56941117781742578</v>
      </c>
      <c r="AJ85" s="223">
        <f>SIN(AL85+$AB$9)</f>
        <v>-0.79995735425931769</v>
      </c>
      <c r="AK85" s="223">
        <f>$AB$7*SIN(AL85)</f>
        <v>-0.23386591502701609</v>
      </c>
      <c r="AL85" s="223">
        <f>2*ATAN(AM85)</f>
        <v>-2.6440388379550632</v>
      </c>
      <c r="AM85" s="223">
        <f>SQRT((1+$AB$7)/(1-$AB$7))*TAN(AN85/2)</f>
        <v>-3.9363958705834841</v>
      </c>
      <c r="AN85" s="223">
        <f>$AU85+$AB$7*SIN(AO85)</f>
        <v>-148417.44242629959</v>
      </c>
      <c r="AO85" s="223">
        <f>$AU85+$AB$7*SIN(AP85)</f>
        <v>-148417.44187979976</v>
      </c>
      <c r="AP85" s="223">
        <f>$AU85+$AB$7*SIN(AQ85)</f>
        <v>-148417.44351293094</v>
      </c>
      <c r="AQ85" s="223">
        <f>$AU85+$AB$7*SIN(AR85)</f>
        <v>-148417.43862404441</v>
      </c>
      <c r="AR85" s="223">
        <f>$AU85+$AB$7*SIN(AS85)</f>
        <v>-148417.45318398112</v>
      </c>
      <c r="AS85" s="223">
        <f>$AU85+$AB$7*SIN(AT85)</f>
        <v>-148417.40912339973</v>
      </c>
      <c r="AT85" s="223">
        <f>$AU85+$AB$7*SIN(AU85)</f>
        <v>-148417.53680635552</v>
      </c>
      <c r="AU85" s="223">
        <f>$AB$9+$AB$18*(F85-AB$15)</f>
        <v>-148417.08421373891</v>
      </c>
      <c r="AW85" s="325"/>
    </row>
    <row r="86" spans="1:49" ht="12.95" customHeight="1">
      <c r="A86" s="269" t="s">
        <v>245</v>
      </c>
      <c r="B86" s="269" t="s">
        <v>63</v>
      </c>
      <c r="C86" s="270">
        <v>48601.374000000003</v>
      </c>
      <c r="D86" s="270" t="s">
        <v>49</v>
      </c>
      <c r="E86" s="243">
        <f>(C86-C$7)/C$8</f>
        <v>-10171.036453252862</v>
      </c>
      <c r="F86" s="211">
        <f>+ROUND(2*E86,0)/2</f>
        <v>-10171</v>
      </c>
      <c r="G86" s="213">
        <f>C86-(C$7+C$8*F86)</f>
        <v>-1.3972900000226218E-2</v>
      </c>
      <c r="J86" s="213">
        <f>G86</f>
        <v>-1.3972900000226218E-2</v>
      </c>
      <c r="K86" s="243"/>
      <c r="O86" s="213">
        <f ca="1">+C$11+C$12*F86</f>
        <v>5.0684365438444068E-2</v>
      </c>
      <c r="Q86" s="249">
        <f>C86-15018.5</f>
        <v>33582.874000000003</v>
      </c>
      <c r="S86" s="243">
        <v>1</v>
      </c>
      <c r="Z86" s="223">
        <f>F86</f>
        <v>-10171</v>
      </c>
      <c r="AA86" s="223">
        <f>AB$3+AB$4*Z86+AB$5*Z86^2+AH86</f>
        <v>-5.6451087796741441E-3</v>
      </c>
      <c r="AB86" s="223">
        <f>+G86-AA86</f>
        <v>-8.3277912205520742E-3</v>
      </c>
      <c r="AC86" s="223">
        <f>+G86-P86</f>
        <v>-1.3972900000226218E-2</v>
      </c>
      <c r="AE86" s="223">
        <f>+(G86-AA86)^2*S86</f>
        <v>6.9352106613104205E-5</v>
      </c>
      <c r="AF86" s="361">
        <f>+C86-15018.5</f>
        <v>33582.874000000003</v>
      </c>
      <c r="AG86" s="229"/>
      <c r="AH86" s="223">
        <f>$AB$6*($AB$11/AI86*AJ86+$AB$12)</f>
        <v>-1.4143729063867945E-2</v>
      </c>
      <c r="AI86" s="223">
        <f>1+$AB$7*COS(AL86)</f>
        <v>0.56941117781742578</v>
      </c>
      <c r="AJ86" s="223">
        <f>SIN(AL86+$AB$9)</f>
        <v>-0.79995735425931769</v>
      </c>
      <c r="AK86" s="223">
        <f>$AB$7*SIN(AL86)</f>
        <v>-0.23386591502701609</v>
      </c>
      <c r="AL86" s="223">
        <f>2*ATAN(AM86)</f>
        <v>-2.6440388379550632</v>
      </c>
      <c r="AM86" s="223">
        <f>SQRT((1+$AB$7)/(1-$AB$7))*TAN(AN86/2)</f>
        <v>-3.9363958705834841</v>
      </c>
      <c r="AN86" s="223">
        <f>$AU86+$AB$7*SIN(AO86)</f>
        <v>-148417.44242629959</v>
      </c>
      <c r="AO86" s="223">
        <f>$AU86+$AB$7*SIN(AP86)</f>
        <v>-148417.44187979976</v>
      </c>
      <c r="AP86" s="223">
        <f>$AU86+$AB$7*SIN(AQ86)</f>
        <v>-148417.44351293094</v>
      </c>
      <c r="AQ86" s="223">
        <f>$AU86+$AB$7*SIN(AR86)</f>
        <v>-148417.43862404441</v>
      </c>
      <c r="AR86" s="223">
        <f>$AU86+$AB$7*SIN(AS86)</f>
        <v>-148417.45318398112</v>
      </c>
      <c r="AS86" s="223">
        <f>$AU86+$AB$7*SIN(AT86)</f>
        <v>-148417.40912339973</v>
      </c>
      <c r="AT86" s="223">
        <f>$AU86+$AB$7*SIN(AU86)</f>
        <v>-148417.53680635552</v>
      </c>
      <c r="AU86" s="223">
        <f>$AB$9+$AB$18*(F86-AB$15)</f>
        <v>-148417.08421373891</v>
      </c>
      <c r="AW86" s="325"/>
    </row>
    <row r="87" spans="1:49" ht="12.95" customHeight="1">
      <c r="A87" s="253" t="s">
        <v>58</v>
      </c>
      <c r="B87" s="265"/>
      <c r="C87" s="266">
        <v>48601.374100000001</v>
      </c>
      <c r="D87" s="267"/>
      <c r="E87" s="243">
        <f>(C87-C$7)/C$8</f>
        <v>-10171.036192367492</v>
      </c>
      <c r="F87" s="211">
        <f>+ROUND(2*E87,0)/2</f>
        <v>-10171</v>
      </c>
      <c r="G87" s="213">
        <f>C87-(C$7+C$8*F87)</f>
        <v>-1.3872900002752431E-2</v>
      </c>
      <c r="J87" s="213">
        <f>G87</f>
        <v>-1.3872900002752431E-2</v>
      </c>
      <c r="K87" s="243"/>
      <c r="Q87" s="249">
        <f>C87-15018.5</f>
        <v>33582.874100000001</v>
      </c>
      <c r="R87" s="250"/>
      <c r="S87" s="243">
        <v>1</v>
      </c>
      <c r="T87" s="250"/>
      <c r="Z87" s="223">
        <f>F87</f>
        <v>-10171</v>
      </c>
      <c r="AA87" s="223">
        <f>AB$3+AB$4*Z87+AB$5*Z87^2+AH87</f>
        <v>-5.6451087796741441E-3</v>
      </c>
      <c r="AB87" s="223">
        <f>+G87-AA87</f>
        <v>-8.2277912230782867E-3</v>
      </c>
      <c r="AC87" s="223">
        <f>+G87-P87</f>
        <v>-1.3872900002752431E-2</v>
      </c>
      <c r="AE87" s="223">
        <f>+(G87-AA87)^2*S87</f>
        <v>6.7696548410564082E-5</v>
      </c>
      <c r="AF87" s="361">
        <f>+C87-15018.5</f>
        <v>33582.874100000001</v>
      </c>
      <c r="AG87" s="229"/>
      <c r="AH87" s="223">
        <f>$AB$6*($AB$11/AI87*AJ87+$AB$12)</f>
        <v>-1.4143729063867945E-2</v>
      </c>
      <c r="AI87" s="223">
        <f>1+$AB$7*COS(AL87)</f>
        <v>0.56941117781742578</v>
      </c>
      <c r="AJ87" s="223">
        <f>SIN(AL87+$AB$9)</f>
        <v>-0.79995735425931769</v>
      </c>
      <c r="AK87" s="223">
        <f>$AB$7*SIN(AL87)</f>
        <v>-0.23386591502701609</v>
      </c>
      <c r="AL87" s="223">
        <f>2*ATAN(AM87)</f>
        <v>-2.6440388379550632</v>
      </c>
      <c r="AM87" s="223">
        <f>SQRT((1+$AB$7)/(1-$AB$7))*TAN(AN87/2)</f>
        <v>-3.9363958705834841</v>
      </c>
      <c r="AN87" s="223">
        <f>$AU87+$AB$7*SIN(AO87)</f>
        <v>-148417.44242629959</v>
      </c>
      <c r="AO87" s="223">
        <f>$AU87+$AB$7*SIN(AP87)</f>
        <v>-148417.44187979976</v>
      </c>
      <c r="AP87" s="223">
        <f>$AU87+$AB$7*SIN(AQ87)</f>
        <v>-148417.44351293094</v>
      </c>
      <c r="AQ87" s="223">
        <f>$AU87+$AB$7*SIN(AR87)</f>
        <v>-148417.43862404441</v>
      </c>
      <c r="AR87" s="223">
        <f>$AU87+$AB$7*SIN(AS87)</f>
        <v>-148417.45318398112</v>
      </c>
      <c r="AS87" s="223">
        <f>$AU87+$AB$7*SIN(AT87)</f>
        <v>-148417.40912339973</v>
      </c>
      <c r="AT87" s="223">
        <f>$AU87+$AB$7*SIN(AU87)</f>
        <v>-148417.53680635552</v>
      </c>
      <c r="AU87" s="223">
        <f>$AB$9+$AB$18*(F87-AB$15)</f>
        <v>-148417.08421373891</v>
      </c>
      <c r="AW87" s="325"/>
    </row>
    <row r="88" spans="1:49" ht="12.95" customHeight="1">
      <c r="A88" s="253" t="s">
        <v>58</v>
      </c>
      <c r="B88" s="265" t="s">
        <v>61</v>
      </c>
      <c r="C88" s="266">
        <v>48602.333100000003</v>
      </c>
      <c r="D88" s="267"/>
      <c r="E88" s="243">
        <f>(C88-C$7)/C$8</f>
        <v>-10168.534301600715</v>
      </c>
      <c r="F88" s="211">
        <f>+ROUND(2*E88,0)/2</f>
        <v>-10168.5</v>
      </c>
      <c r="G88" s="213">
        <f>C88-(C$7+C$8*F88)</f>
        <v>-1.3148149999324232E-2</v>
      </c>
      <c r="J88" s="213">
        <f>G88</f>
        <v>-1.3148149999324232E-2</v>
      </c>
      <c r="K88" s="243"/>
      <c r="Q88" s="249">
        <f>C88-15018.5</f>
        <v>33583.833100000003</v>
      </c>
      <c r="R88" s="250"/>
      <c r="S88" s="243">
        <v>1</v>
      </c>
      <c r="T88" s="250"/>
      <c r="W88" s="211"/>
      <c r="Z88" s="223">
        <f>F88</f>
        <v>-10168.5</v>
      </c>
      <c r="AA88" s="223">
        <f>AB$3+AB$4*Z88+AB$5*Z88^2+AH88</f>
        <v>-5.6395172755051501E-3</v>
      </c>
      <c r="AB88" s="223">
        <f>+G88-AA88</f>
        <v>-7.5086327238190823E-3</v>
      </c>
      <c r="AC88" s="223">
        <f>+G88-P88</f>
        <v>-1.3148149999324232E-2</v>
      </c>
      <c r="AE88" s="223">
        <f>+(G88-AA88)^2*S88</f>
        <v>5.6379565381206774E-5</v>
      </c>
      <c r="AF88" s="361">
        <f>+C88-15018.5</f>
        <v>33583.833100000003</v>
      </c>
      <c r="AG88" s="229"/>
      <c r="AH88" s="223">
        <f>$AB$6*($AB$11/AI88*AJ88+$AB$12)</f>
        <v>-1.4139292242289754E-2</v>
      </c>
      <c r="AI88" s="223">
        <f>1+$AB$7*COS(AL88)</f>
        <v>0.56944568081984237</v>
      </c>
      <c r="AJ88" s="223">
        <f>SIN(AL88+$AB$9)</f>
        <v>-0.79986882922786173</v>
      </c>
      <c r="AK88" s="223">
        <f>$AB$7*SIN(AL88)</f>
        <v>-0.23392943003245856</v>
      </c>
      <c r="AL88" s="223">
        <f>2*ATAN(AM88)</f>
        <v>-2.6438913247199771</v>
      </c>
      <c r="AM88" s="223">
        <f>SQRT((1+$AB$7)/(1-$AB$7))*TAN(AN88/2)</f>
        <v>-3.9351795926336739</v>
      </c>
      <c r="AN88" s="223">
        <f>$AU88+$AB$7*SIN(AO88)</f>
        <v>-148417.44220047561</v>
      </c>
      <c r="AO88" s="223">
        <f>$AU88+$AB$7*SIN(AP88)</f>
        <v>-148417.44165477148</v>
      </c>
      <c r="AP88" s="223">
        <f>$AU88+$AB$7*SIN(AQ88)</f>
        <v>-148417.44328591923</v>
      </c>
      <c r="AQ88" s="223">
        <f>$AU88+$AB$7*SIN(AR88)</f>
        <v>-148417.43840179275</v>
      </c>
      <c r="AR88" s="223">
        <f>$AU88+$AB$7*SIN(AS88)</f>
        <v>-148417.45295107248</v>
      </c>
      <c r="AS88" s="223">
        <f>$AU88+$AB$7*SIN(AT88)</f>
        <v>-148417.40891203389</v>
      </c>
      <c r="AT88" s="223">
        <f>$AU88+$AB$7*SIN(AU88)</f>
        <v>-148417.5365618142</v>
      </c>
      <c r="AU88" s="223">
        <f>$AB$9+$AB$18*(F88-AB$15)</f>
        <v>-148417.08391268787</v>
      </c>
      <c r="AW88" s="325"/>
    </row>
    <row r="89" spans="1:49" ht="12.95" customHeight="1">
      <c r="A89" s="269" t="s">
        <v>245</v>
      </c>
      <c r="B89" s="269" t="s">
        <v>63</v>
      </c>
      <c r="C89" s="270">
        <v>48602.333400000003</v>
      </c>
      <c r="D89" s="270" t="s">
        <v>49</v>
      </c>
      <c r="E89" s="243">
        <f>(C89-C$7)/C$8</f>
        <v>-10168.533518944585</v>
      </c>
      <c r="F89" s="211">
        <f>+ROUND(2*E89,0)/2</f>
        <v>-10168.5</v>
      </c>
      <c r="G89" s="213">
        <f>C89-(C$7+C$8*F89)</f>
        <v>-1.2848149999626912E-2</v>
      </c>
      <c r="J89" s="213">
        <f>G89</f>
        <v>-1.2848149999626912E-2</v>
      </c>
      <c r="K89" s="243"/>
      <c r="O89" s="213">
        <f ca="1">+C$11+C$12*F89</f>
        <v>5.0677143442167477E-2</v>
      </c>
      <c r="Q89" s="249">
        <f>C89-15018.5</f>
        <v>33583.833400000003</v>
      </c>
      <c r="S89" s="243">
        <v>1</v>
      </c>
      <c r="Z89" s="223">
        <f>F89</f>
        <v>-10168.5</v>
      </c>
      <c r="AA89" s="223">
        <f>AB$3+AB$4*Z89+AB$5*Z89^2+AH89</f>
        <v>-5.6395172755051501E-3</v>
      </c>
      <c r="AB89" s="223">
        <f>+G89-AA89</f>
        <v>-7.2086327241217621E-3</v>
      </c>
      <c r="AC89" s="223">
        <f>+G89-P89</f>
        <v>-1.2848149999626912E-2</v>
      </c>
      <c r="AE89" s="223">
        <f>+(G89-AA89)^2*S89</f>
        <v>5.1964385751279138E-5</v>
      </c>
      <c r="AF89" s="361">
        <f>+C89-15018.5</f>
        <v>33583.833400000003</v>
      </c>
      <c r="AG89" s="229"/>
      <c r="AH89" s="223">
        <f>$AB$6*($AB$11/AI89*AJ89+$AB$12)</f>
        <v>-1.4139292242289754E-2</v>
      </c>
      <c r="AI89" s="223">
        <f>1+$AB$7*COS(AL89)</f>
        <v>0.56944568081984237</v>
      </c>
      <c r="AJ89" s="223">
        <f>SIN(AL89+$AB$9)</f>
        <v>-0.79986882922786173</v>
      </c>
      <c r="AK89" s="223">
        <f>$AB$7*SIN(AL89)</f>
        <v>-0.23392943003245856</v>
      </c>
      <c r="AL89" s="223">
        <f>2*ATAN(AM89)</f>
        <v>-2.6438913247199771</v>
      </c>
      <c r="AM89" s="223">
        <f>SQRT((1+$AB$7)/(1-$AB$7))*TAN(AN89/2)</f>
        <v>-3.9351795926336739</v>
      </c>
      <c r="AN89" s="223">
        <f>$AU89+$AB$7*SIN(AO89)</f>
        <v>-148417.44220047561</v>
      </c>
      <c r="AO89" s="223">
        <f>$AU89+$AB$7*SIN(AP89)</f>
        <v>-148417.44165477148</v>
      </c>
      <c r="AP89" s="223">
        <f>$AU89+$AB$7*SIN(AQ89)</f>
        <v>-148417.44328591923</v>
      </c>
      <c r="AQ89" s="223">
        <f>$AU89+$AB$7*SIN(AR89)</f>
        <v>-148417.43840179275</v>
      </c>
      <c r="AR89" s="223">
        <f>$AU89+$AB$7*SIN(AS89)</f>
        <v>-148417.45295107248</v>
      </c>
      <c r="AS89" s="223">
        <f>$AU89+$AB$7*SIN(AT89)</f>
        <v>-148417.40891203389</v>
      </c>
      <c r="AT89" s="223">
        <f>$AU89+$AB$7*SIN(AU89)</f>
        <v>-148417.5365618142</v>
      </c>
      <c r="AU89" s="223">
        <f>$AB$9+$AB$18*(F89-AB$15)</f>
        <v>-148417.08391268787</v>
      </c>
      <c r="AW89" s="325"/>
    </row>
    <row r="90" spans="1:49" ht="12.95" customHeight="1">
      <c r="A90" s="253" t="s">
        <v>58</v>
      </c>
      <c r="B90" s="265" t="s">
        <v>61</v>
      </c>
      <c r="C90" s="266">
        <v>48602.3338</v>
      </c>
      <c r="D90" s="267"/>
      <c r="E90" s="243">
        <f>(C90-C$7)/C$8</f>
        <v>-10168.532475403083</v>
      </c>
      <c r="F90" s="211">
        <f>+ROUND(2*E90,0)/2</f>
        <v>-10168.5</v>
      </c>
      <c r="G90" s="213">
        <f>C90-(C$7+C$8*F90)</f>
        <v>-1.2448150002455804E-2</v>
      </c>
      <c r="J90" s="213">
        <f>G90</f>
        <v>-1.2448150002455804E-2</v>
      </c>
      <c r="K90" s="243"/>
      <c r="Q90" s="249">
        <f>C90-15018.5</f>
        <v>33583.8338</v>
      </c>
      <c r="R90" s="250"/>
      <c r="S90" s="243">
        <v>1</v>
      </c>
      <c r="T90" s="250"/>
      <c r="Z90" s="223">
        <f>F90</f>
        <v>-10168.5</v>
      </c>
      <c r="AA90" s="223">
        <f>AB$3+AB$4*Z90+AB$5*Z90^2+AH90</f>
        <v>-5.6395172755051501E-3</v>
      </c>
      <c r="AB90" s="223">
        <f>+G90-AA90</f>
        <v>-6.8086327269506544E-3</v>
      </c>
      <c r="AC90" s="223">
        <f>+G90-P90</f>
        <v>-1.2448150002455804E-2</v>
      </c>
      <c r="AE90" s="223">
        <f>+(G90-AA90)^2*S90</f>
        <v>4.6357479610503503E-5</v>
      </c>
      <c r="AF90" s="361">
        <f>+C90-15018.5</f>
        <v>33583.8338</v>
      </c>
      <c r="AG90" s="229"/>
      <c r="AH90" s="223">
        <f>$AB$6*($AB$11/AI90*AJ90+$AB$12)</f>
        <v>-1.4139292242289754E-2</v>
      </c>
      <c r="AI90" s="223">
        <f>1+$AB$7*COS(AL90)</f>
        <v>0.56944568081984237</v>
      </c>
      <c r="AJ90" s="223">
        <f>SIN(AL90+$AB$9)</f>
        <v>-0.79986882922786173</v>
      </c>
      <c r="AK90" s="223">
        <f>$AB$7*SIN(AL90)</f>
        <v>-0.23392943003245856</v>
      </c>
      <c r="AL90" s="223">
        <f>2*ATAN(AM90)</f>
        <v>-2.6438913247199771</v>
      </c>
      <c r="AM90" s="223">
        <f>SQRT((1+$AB$7)/(1-$AB$7))*TAN(AN90/2)</f>
        <v>-3.9351795926336739</v>
      </c>
      <c r="AN90" s="223">
        <f>$AU90+$AB$7*SIN(AO90)</f>
        <v>-148417.44220047561</v>
      </c>
      <c r="AO90" s="223">
        <f>$AU90+$AB$7*SIN(AP90)</f>
        <v>-148417.44165477148</v>
      </c>
      <c r="AP90" s="223">
        <f>$AU90+$AB$7*SIN(AQ90)</f>
        <v>-148417.44328591923</v>
      </c>
      <c r="AQ90" s="223">
        <f>$AU90+$AB$7*SIN(AR90)</f>
        <v>-148417.43840179275</v>
      </c>
      <c r="AR90" s="223">
        <f>$AU90+$AB$7*SIN(AS90)</f>
        <v>-148417.45295107248</v>
      </c>
      <c r="AS90" s="223">
        <f>$AU90+$AB$7*SIN(AT90)</f>
        <v>-148417.40891203389</v>
      </c>
      <c r="AT90" s="223">
        <f>$AU90+$AB$7*SIN(AU90)</f>
        <v>-148417.5365618142</v>
      </c>
      <c r="AU90" s="223">
        <f>$AB$9+$AB$18*(F90-AB$15)</f>
        <v>-148417.08391268787</v>
      </c>
      <c r="AW90" s="325"/>
    </row>
    <row r="91" spans="1:49" ht="12.95" customHeight="1">
      <c r="A91" s="253" t="s">
        <v>58</v>
      </c>
      <c r="B91" s="265"/>
      <c r="C91" s="266">
        <v>48602.524599999997</v>
      </c>
      <c r="D91" s="267"/>
      <c r="E91" s="243">
        <f>(C91-C$7)/C$8</f>
        <v>-10168.034706103508</v>
      </c>
      <c r="F91" s="211">
        <f>+ROUND(2*E91,0)/2</f>
        <v>-10168</v>
      </c>
      <c r="G91" s="213">
        <f>C91-(C$7+C$8*F91)</f>
        <v>-1.3303200008522253E-2</v>
      </c>
      <c r="J91" s="213">
        <f>G91</f>
        <v>-1.3303200008522253E-2</v>
      </c>
      <c r="K91" s="243"/>
      <c r="Q91" s="249">
        <f>C91-15018.5</f>
        <v>33584.024599999997</v>
      </c>
      <c r="R91" s="250"/>
      <c r="S91" s="243">
        <v>1</v>
      </c>
      <c r="T91" s="250"/>
      <c r="X91" s="211"/>
      <c r="Y91" s="211"/>
      <c r="Z91" s="223">
        <f>F91</f>
        <v>-10168</v>
      </c>
      <c r="AA91" s="223">
        <f>AB$3+AB$4*Z91+AB$5*Z91^2+AH91</f>
        <v>-5.6383988669557253E-3</v>
      </c>
      <c r="AB91" s="223">
        <f>+G91-AA91</f>
        <v>-7.6648011415665282E-3</v>
      </c>
      <c r="AC91" s="223">
        <f>+G91-P91</f>
        <v>-1.3303200008522253E-2</v>
      </c>
      <c r="AE91" s="223">
        <f>+(G91-AA91)^2*S91</f>
        <v>5.8749176539759553E-5</v>
      </c>
      <c r="AF91" s="361">
        <f>+C91-15018.5</f>
        <v>33584.024599999997</v>
      </c>
      <c r="AG91" s="229"/>
      <c r="AH91" s="223">
        <f>$AB$6*($AB$11/AI91*AJ91+$AB$12)</f>
        <v>-1.4138404759758489E-2</v>
      </c>
      <c r="AI91" s="223">
        <f>1+$AB$7*COS(AL91)</f>
        <v>0.56945258304196633</v>
      </c>
      <c r="AJ91" s="223">
        <f>SIN(AL91+$AB$9)</f>
        <v>-0.79985112085689491</v>
      </c>
      <c r="AK91" s="223">
        <f>$AB$7*SIN(AL91)</f>
        <v>-0.23394213333806518</v>
      </c>
      <c r="AL91" s="223">
        <f>2*ATAN(AM91)</f>
        <v>-2.6438618199470274</v>
      </c>
      <c r="AM91" s="223">
        <f>SQRT((1+$AB$7)/(1-$AB$7))*TAN(AN91/2)</f>
        <v>-3.9349364042421917</v>
      </c>
      <c r="AN91" s="223">
        <f>$AU91+$AB$7*SIN(AO91)</f>
        <v>-148417.4421553092</v>
      </c>
      <c r="AO91" s="223">
        <f>$AU91+$AB$7*SIN(AP91)</f>
        <v>-148417.44160976415</v>
      </c>
      <c r="AP91" s="223">
        <f>$AU91+$AB$7*SIN(AQ91)</f>
        <v>-148417.44324051531</v>
      </c>
      <c r="AQ91" s="223">
        <f>$AU91+$AB$7*SIN(AR91)</f>
        <v>-148417.43835734072</v>
      </c>
      <c r="AR91" s="223">
        <f>$AU91+$AB$7*SIN(AS91)</f>
        <v>-148417.45290448895</v>
      </c>
      <c r="AS91" s="223">
        <f>$AU91+$AB$7*SIN(AT91)</f>
        <v>-148417.4088697602</v>
      </c>
      <c r="AT91" s="223">
        <f>$AU91+$AB$7*SIN(AU91)</f>
        <v>-148417.53651290102</v>
      </c>
      <c r="AU91" s="223">
        <f>$AB$9+$AB$18*(F91-AB$15)</f>
        <v>-148417.08385247766</v>
      </c>
      <c r="AW91" s="325"/>
    </row>
    <row r="92" spans="1:49" ht="12.95" customHeight="1">
      <c r="A92" s="253" t="s">
        <v>58</v>
      </c>
      <c r="B92" s="265"/>
      <c r="C92" s="266">
        <v>48602.524700000002</v>
      </c>
      <c r="D92" s="267"/>
      <c r="E92" s="243">
        <f>(C92-C$7)/C$8</f>
        <v>-10168.03444521812</v>
      </c>
      <c r="F92" s="211">
        <f>+ROUND(2*E92,0)/2</f>
        <v>-10168</v>
      </c>
      <c r="G92" s="213">
        <f>C92-(C$7+C$8*F92)</f>
        <v>-1.3203200003772508E-2</v>
      </c>
      <c r="J92" s="213">
        <f>G92</f>
        <v>-1.3203200003772508E-2</v>
      </c>
      <c r="K92" s="243"/>
      <c r="Q92" s="249">
        <f>C92-15018.5</f>
        <v>33584.024700000002</v>
      </c>
      <c r="R92" s="250"/>
      <c r="S92" s="243">
        <v>1</v>
      </c>
      <c r="T92" s="250"/>
      <c r="Z92" s="223">
        <f>F92</f>
        <v>-10168</v>
      </c>
      <c r="AA92" s="223">
        <f>AB$3+AB$4*Z92+AB$5*Z92^2+AH92</f>
        <v>-5.6383988669557253E-3</v>
      </c>
      <c r="AB92" s="223">
        <f>+G92-AA92</f>
        <v>-7.5648011368167831E-3</v>
      </c>
      <c r="AC92" s="223">
        <f>+G92-P92</f>
        <v>-1.3203200003772508E-2</v>
      </c>
      <c r="AE92" s="223">
        <f>+(G92-AA92)^2*S92</f>
        <v>5.722621623958449E-5</v>
      </c>
      <c r="AF92" s="361">
        <f>+C92-15018.5</f>
        <v>33584.024700000002</v>
      </c>
      <c r="AG92" s="229"/>
      <c r="AH92" s="223">
        <f>$AB$6*($AB$11/AI92*AJ92+$AB$12)</f>
        <v>-1.4138404759758489E-2</v>
      </c>
      <c r="AI92" s="223">
        <f>1+$AB$7*COS(AL92)</f>
        <v>0.56945258304196633</v>
      </c>
      <c r="AJ92" s="223">
        <f>SIN(AL92+$AB$9)</f>
        <v>-0.79985112085689491</v>
      </c>
      <c r="AK92" s="223">
        <f>$AB$7*SIN(AL92)</f>
        <v>-0.23394213333806518</v>
      </c>
      <c r="AL92" s="223">
        <f>2*ATAN(AM92)</f>
        <v>-2.6438618199470274</v>
      </c>
      <c r="AM92" s="223">
        <f>SQRT((1+$AB$7)/(1-$AB$7))*TAN(AN92/2)</f>
        <v>-3.9349364042421917</v>
      </c>
      <c r="AN92" s="223">
        <f>$AU92+$AB$7*SIN(AO92)</f>
        <v>-148417.4421553092</v>
      </c>
      <c r="AO92" s="223">
        <f>$AU92+$AB$7*SIN(AP92)</f>
        <v>-148417.44160976415</v>
      </c>
      <c r="AP92" s="223">
        <f>$AU92+$AB$7*SIN(AQ92)</f>
        <v>-148417.44324051531</v>
      </c>
      <c r="AQ92" s="223">
        <f>$AU92+$AB$7*SIN(AR92)</f>
        <v>-148417.43835734072</v>
      </c>
      <c r="AR92" s="223">
        <f>$AU92+$AB$7*SIN(AS92)</f>
        <v>-148417.45290448895</v>
      </c>
      <c r="AS92" s="223">
        <f>$AU92+$AB$7*SIN(AT92)</f>
        <v>-148417.4088697602</v>
      </c>
      <c r="AT92" s="223">
        <f>$AU92+$AB$7*SIN(AU92)</f>
        <v>-148417.53651290102</v>
      </c>
      <c r="AU92" s="223">
        <f>$AB$9+$AB$18*(F92-AB$15)</f>
        <v>-148417.08385247766</v>
      </c>
      <c r="AW92" s="325"/>
    </row>
    <row r="93" spans="1:49" ht="12.95" customHeight="1">
      <c r="A93" s="253" t="s">
        <v>58</v>
      </c>
      <c r="B93" s="265"/>
      <c r="C93" s="266">
        <v>48624.371099999997</v>
      </c>
      <c r="D93" s="267"/>
      <c r="E93" s="243">
        <f>(C93-C$7)/C$8</f>
        <v>-10111.04038218666</v>
      </c>
      <c r="F93" s="211">
        <f>+ROUND(2*E93,0)/2</f>
        <v>-10111</v>
      </c>
      <c r="G93" s="213">
        <f>C93-(C$7+C$8*F93)</f>
        <v>-1.5478900008019991E-2</v>
      </c>
      <c r="J93" s="213">
        <f>G93</f>
        <v>-1.5478900008019991E-2</v>
      </c>
      <c r="K93" s="243"/>
      <c r="Q93" s="249">
        <f>C93-15018.5</f>
        <v>33605.871099999997</v>
      </c>
      <c r="R93" s="250"/>
      <c r="S93" s="243">
        <v>1</v>
      </c>
      <c r="T93" s="250"/>
      <c r="Z93" s="223">
        <f>F93</f>
        <v>-10111</v>
      </c>
      <c r="AA93" s="223">
        <f>AB$3+AB$4*Z93+AB$5*Z93^2+AH93</f>
        <v>-5.5106648985992421E-3</v>
      </c>
      <c r="AB93" s="223">
        <f>+G93-AA93</f>
        <v>-9.9682351094207491E-3</v>
      </c>
      <c r="AC93" s="223">
        <f>+G93-P93</f>
        <v>-1.5478900008019991E-2</v>
      </c>
      <c r="AE93" s="223">
        <f>+(G93-AA93)^2*S93</f>
        <v>9.936571119668849E-5</v>
      </c>
      <c r="AF93" s="361">
        <f>+C93-15018.5</f>
        <v>33605.871099999997</v>
      </c>
      <c r="AG93" s="229"/>
      <c r="AH93" s="223">
        <f>$AB$6*($AB$11/AI93*AJ93+$AB$12)</f>
        <v>-1.4036973414972325E-2</v>
      </c>
      <c r="AI93" s="223">
        <f>1+$AB$7*COS(AL93)</f>
        <v>0.57024298929125528</v>
      </c>
      <c r="AJ93" s="223">
        <f>SIN(AL93+$AB$9)</f>
        <v>-0.79782499504457494</v>
      </c>
      <c r="AK93" s="223">
        <f>$AB$7*SIN(AL93)</f>
        <v>-0.23539097634931519</v>
      </c>
      <c r="AL93" s="223">
        <f>2*ATAN(AM93)</f>
        <v>-2.6404936130776502</v>
      </c>
      <c r="AM93" s="223">
        <f>SQRT((1+$AB$7)/(1-$AB$7))*TAN(AN93/2)</f>
        <v>-3.907358833262347</v>
      </c>
      <c r="AN93" s="223">
        <f>$AU93+$AB$7*SIN(AO93)</f>
        <v>-148417.43700280334</v>
      </c>
      <c r="AO93" s="223">
        <f>$AU93+$AB$7*SIN(AP93)</f>
        <v>-148417.43647522642</v>
      </c>
      <c r="AP93" s="223">
        <f>$AU93+$AB$7*SIN(AQ93)</f>
        <v>-148417.43806104045</v>
      </c>
      <c r="AQ93" s="223">
        <f>$AU93+$AB$7*SIN(AR93)</f>
        <v>-148417.43328608709</v>
      </c>
      <c r="AR93" s="223">
        <f>$AU93+$AB$7*SIN(AS93)</f>
        <v>-148417.44759001446</v>
      </c>
      <c r="AS93" s="223">
        <f>$AU93+$AB$7*SIN(AT93)</f>
        <v>-148417.40404937952</v>
      </c>
      <c r="AT93" s="223">
        <f>$AU93+$AB$7*SIN(AU93)</f>
        <v>-148417.5309260308</v>
      </c>
      <c r="AU93" s="223">
        <f>$AB$9+$AB$18*(F93-AB$15)</f>
        <v>-148417.07698851376</v>
      </c>
      <c r="AW93" s="325"/>
    </row>
    <row r="94" spans="1:49" ht="12.95" customHeight="1">
      <c r="A94" s="269" t="s">
        <v>245</v>
      </c>
      <c r="B94" s="269" t="s">
        <v>61</v>
      </c>
      <c r="C94" s="270">
        <v>48624.371200000001</v>
      </c>
      <c r="D94" s="270" t="s">
        <v>49</v>
      </c>
      <c r="E94" s="243">
        <f>(C94-C$7)/C$8</f>
        <v>-10111.04012130127</v>
      </c>
      <c r="F94" s="211">
        <f>+ROUND(2*E94,0)/2</f>
        <v>-10111</v>
      </c>
      <c r="G94" s="213">
        <f>C94-(C$7+C$8*F94)</f>
        <v>-1.5378900003270246E-2</v>
      </c>
      <c r="J94" s="213">
        <f>G94</f>
        <v>-1.5378900003270246E-2</v>
      </c>
      <c r="K94" s="243"/>
      <c r="O94" s="213">
        <f ca="1">+C$11+C$12*F94</f>
        <v>5.0511037527805849E-2</v>
      </c>
      <c r="Q94" s="249">
        <f>C94-15018.5</f>
        <v>33605.871200000001</v>
      </c>
      <c r="S94" s="243">
        <v>1</v>
      </c>
      <c r="Z94" s="223">
        <f>F94</f>
        <v>-10111</v>
      </c>
      <c r="AA94" s="223">
        <f>AB$3+AB$4*Z94+AB$5*Z94^2+AH94</f>
        <v>-5.5106648985992421E-3</v>
      </c>
      <c r="AB94" s="223">
        <f>+G94-AA94</f>
        <v>-9.868235104671004E-3</v>
      </c>
      <c r="AC94" s="223">
        <f>+G94-P94</f>
        <v>-1.5378900003270246E-2</v>
      </c>
      <c r="AE94" s="223">
        <f>+(G94-AA94)^2*S94</f>
        <v>9.7382064081061147E-5</v>
      </c>
      <c r="AF94" s="361">
        <f>+C94-15018.5</f>
        <v>33605.871200000001</v>
      </c>
      <c r="AG94" s="229"/>
      <c r="AH94" s="223">
        <f>$AB$6*($AB$11/AI94*AJ94+$AB$12)</f>
        <v>-1.4036973414972325E-2</v>
      </c>
      <c r="AI94" s="223">
        <f>1+$AB$7*COS(AL94)</f>
        <v>0.57024298929125528</v>
      </c>
      <c r="AJ94" s="223">
        <f>SIN(AL94+$AB$9)</f>
        <v>-0.79782499504457494</v>
      </c>
      <c r="AK94" s="223">
        <f>$AB$7*SIN(AL94)</f>
        <v>-0.23539097634931519</v>
      </c>
      <c r="AL94" s="223">
        <f>2*ATAN(AM94)</f>
        <v>-2.6404936130776502</v>
      </c>
      <c r="AM94" s="223">
        <f>SQRT((1+$AB$7)/(1-$AB$7))*TAN(AN94/2)</f>
        <v>-3.907358833262347</v>
      </c>
      <c r="AN94" s="223">
        <f>$AU94+$AB$7*SIN(AO94)</f>
        <v>-148417.43700280334</v>
      </c>
      <c r="AO94" s="223">
        <f>$AU94+$AB$7*SIN(AP94)</f>
        <v>-148417.43647522642</v>
      </c>
      <c r="AP94" s="223">
        <f>$AU94+$AB$7*SIN(AQ94)</f>
        <v>-148417.43806104045</v>
      </c>
      <c r="AQ94" s="223">
        <f>$AU94+$AB$7*SIN(AR94)</f>
        <v>-148417.43328608709</v>
      </c>
      <c r="AR94" s="223">
        <f>$AU94+$AB$7*SIN(AS94)</f>
        <v>-148417.44759001446</v>
      </c>
      <c r="AS94" s="223">
        <f>$AU94+$AB$7*SIN(AT94)</f>
        <v>-148417.40404937952</v>
      </c>
      <c r="AT94" s="223">
        <f>$AU94+$AB$7*SIN(AU94)</f>
        <v>-148417.5309260308</v>
      </c>
      <c r="AU94" s="223">
        <f>$AB$9+$AB$18*(F94-AB$15)</f>
        <v>-148417.07698851376</v>
      </c>
      <c r="AW94" s="325"/>
    </row>
    <row r="95" spans="1:49" ht="12.95" customHeight="1">
      <c r="A95" s="56" t="s">
        <v>58</v>
      </c>
      <c r="B95" s="57" t="s">
        <v>63</v>
      </c>
      <c r="C95" s="56">
        <v>48624.371299999999</v>
      </c>
      <c r="D95" s="56" t="s">
        <v>49</v>
      </c>
      <c r="E95" s="243">
        <f>(C95-C$7)/C$8</f>
        <v>-10111.0398604159</v>
      </c>
      <c r="F95" s="211">
        <f>+ROUND(2*E95,0)/2</f>
        <v>-10111</v>
      </c>
      <c r="G95" s="213">
        <f>C95-(C$7+C$8*F95)</f>
        <v>-1.5278900005796459E-2</v>
      </c>
      <c r="J95" s="213">
        <f>G95</f>
        <v>-1.5278900005796459E-2</v>
      </c>
      <c r="K95" s="243"/>
      <c r="O95" s="213">
        <f ca="1">+C$11+C$12*F95</f>
        <v>5.0511037527805849E-2</v>
      </c>
      <c r="Q95" s="249">
        <f>C95-15018.5</f>
        <v>33605.871299999999</v>
      </c>
      <c r="S95" s="243">
        <v>1</v>
      </c>
      <c r="Z95" s="223">
        <f>F95</f>
        <v>-10111</v>
      </c>
      <c r="AA95" s="223">
        <f>AB$3+AB$4*Z95+AB$5*Z95^2+AH95</f>
        <v>-5.5106648985992421E-3</v>
      </c>
      <c r="AB95" s="223">
        <f>+G95-AA95</f>
        <v>-9.7682351071972165E-3</v>
      </c>
      <c r="AC95" s="223">
        <f>+G95-P95</f>
        <v>-1.5278900005796459E-2</v>
      </c>
      <c r="AE95" s="223">
        <f>+(G95-AA95)^2*S95</f>
        <v>9.5418417109480216E-5</v>
      </c>
      <c r="AF95" s="361">
        <f>+C95-15018.5</f>
        <v>33605.871299999999</v>
      </c>
      <c r="AG95" s="229"/>
      <c r="AH95" s="223">
        <f>$AB$6*($AB$11/AI95*AJ95+$AB$12)</f>
        <v>-1.4036973414972325E-2</v>
      </c>
      <c r="AI95" s="223">
        <f>1+$AB$7*COS(AL95)</f>
        <v>0.57024298929125528</v>
      </c>
      <c r="AJ95" s="223">
        <f>SIN(AL95+$AB$9)</f>
        <v>-0.79782499504457494</v>
      </c>
      <c r="AK95" s="223">
        <f>$AB$7*SIN(AL95)</f>
        <v>-0.23539097634931519</v>
      </c>
      <c r="AL95" s="223">
        <f>2*ATAN(AM95)</f>
        <v>-2.6404936130776502</v>
      </c>
      <c r="AM95" s="223">
        <f>SQRT((1+$AB$7)/(1-$AB$7))*TAN(AN95/2)</f>
        <v>-3.907358833262347</v>
      </c>
      <c r="AN95" s="223">
        <f>$AU95+$AB$7*SIN(AO95)</f>
        <v>-148417.43700280334</v>
      </c>
      <c r="AO95" s="223">
        <f>$AU95+$AB$7*SIN(AP95)</f>
        <v>-148417.43647522642</v>
      </c>
      <c r="AP95" s="223">
        <f>$AU95+$AB$7*SIN(AQ95)</f>
        <v>-148417.43806104045</v>
      </c>
      <c r="AQ95" s="223">
        <f>$AU95+$AB$7*SIN(AR95)</f>
        <v>-148417.43328608709</v>
      </c>
      <c r="AR95" s="223">
        <f>$AU95+$AB$7*SIN(AS95)</f>
        <v>-148417.44759001446</v>
      </c>
      <c r="AS95" s="223">
        <f>$AU95+$AB$7*SIN(AT95)</f>
        <v>-148417.40404937952</v>
      </c>
      <c r="AT95" s="223">
        <f>$AU95+$AB$7*SIN(AU95)</f>
        <v>-148417.5309260308</v>
      </c>
      <c r="AU95" s="223">
        <f>$AB$9+$AB$18*(F95-AB$15)</f>
        <v>-148417.07698851376</v>
      </c>
      <c r="AW95" s="325"/>
    </row>
    <row r="96" spans="1:49" ht="12.95" customHeight="1">
      <c r="A96" s="253" t="s">
        <v>58</v>
      </c>
      <c r="B96" s="265" t="s">
        <v>61</v>
      </c>
      <c r="C96" s="266">
        <v>48624.566200000001</v>
      </c>
      <c r="D96" s="267"/>
      <c r="E96" s="243">
        <f>(C96-C$7)/C$8</f>
        <v>-10110.531394815849</v>
      </c>
      <c r="F96" s="211">
        <f>+ROUND(2*E96,0)/2</f>
        <v>-10110.5</v>
      </c>
      <c r="G96" s="213">
        <f>C96-(C$7+C$8*F96)</f>
        <v>-1.2033949999022298E-2</v>
      </c>
      <c r="J96" s="213">
        <f>G96</f>
        <v>-1.2033949999022298E-2</v>
      </c>
      <c r="K96" s="243"/>
      <c r="Q96" s="249">
        <f>C96-15018.5</f>
        <v>33606.066200000001</v>
      </c>
      <c r="R96" s="250"/>
      <c r="S96" s="243">
        <v>1</v>
      </c>
      <c r="T96" s="250"/>
      <c r="Z96" s="223">
        <f>F96</f>
        <v>-10110.5</v>
      </c>
      <c r="AA96" s="223">
        <f>AB$3+AB$4*Z96+AB$5*Z96^2+AH96</f>
        <v>-5.5095423603841454E-3</v>
      </c>
      <c r="AB96" s="223">
        <f>+G96-AA96</f>
        <v>-6.5244076386381522E-3</v>
      </c>
      <c r="AC96" s="223">
        <f>+G96-P96</f>
        <v>-1.2033949999022298E-2</v>
      </c>
      <c r="AE96" s="223">
        <f>+(G96-AA96)^2*S96</f>
        <v>4.2567895035119872E-5</v>
      </c>
      <c r="AF96" s="361">
        <f>+C96-15018.5</f>
        <v>33606.066200000001</v>
      </c>
      <c r="AG96" s="229"/>
      <c r="AH96" s="223">
        <f>$AB$6*($AB$11/AI96*AJ96+$AB$12)</f>
        <v>-1.4036081400275388E-2</v>
      </c>
      <c r="AI96" s="223">
        <f>1+$AB$7*COS(AL96)</f>
        <v>0.5702499539247794</v>
      </c>
      <c r="AJ96" s="223">
        <f>SIN(AL96+$AB$9)</f>
        <v>-0.79780715718792727</v>
      </c>
      <c r="AK96" s="223">
        <f>$AB$7*SIN(AL96)</f>
        <v>-0.23540369134392464</v>
      </c>
      <c r="AL96" s="223">
        <f>2*ATAN(AM96)</f>
        <v>-2.6404640263639445</v>
      </c>
      <c r="AM96" s="223">
        <f>SQRT((1+$AB$7)/(1-$AB$7))*TAN(AN96/2)</f>
        <v>-3.9071181969337356</v>
      </c>
      <c r="AN96" s="223">
        <f>$AU96+$AB$7*SIN(AO96)</f>
        <v>-148417.43695757483</v>
      </c>
      <c r="AO96" s="223">
        <f>$AU96+$AB$7*SIN(AP96)</f>
        <v>-148417.43643015405</v>
      </c>
      <c r="AP96" s="223">
        <f>$AU96+$AB$7*SIN(AQ96)</f>
        <v>-148417.43801557631</v>
      </c>
      <c r="AQ96" s="223">
        <f>$AU96+$AB$7*SIN(AR96)</f>
        <v>-148417.43324156964</v>
      </c>
      <c r="AR96" s="223">
        <f>$AU96+$AB$7*SIN(AS96)</f>
        <v>-148417.4475433616</v>
      </c>
      <c r="AS96" s="223">
        <f>$AU96+$AB$7*SIN(AT96)</f>
        <v>-148417.4040070849</v>
      </c>
      <c r="AT96" s="223">
        <f>$AU96+$AB$7*SIN(AU96)</f>
        <v>-148417.53087692865</v>
      </c>
      <c r="AU96" s="223">
        <f>$AB$9+$AB$18*(F96-AB$15)</f>
        <v>-148417.07692830355</v>
      </c>
      <c r="AW96" s="325"/>
    </row>
    <row r="97" spans="1:47" ht="12.95" customHeight="1">
      <c r="A97" s="269" t="s">
        <v>245</v>
      </c>
      <c r="B97" s="269" t="s">
        <v>63</v>
      </c>
      <c r="C97" s="270">
        <v>48624.566899999998</v>
      </c>
      <c r="D97" s="270" t="s">
        <v>49</v>
      </c>
      <c r="E97" s="243">
        <f>(C97-C$7)/C$8</f>
        <v>-10110.529568618216</v>
      </c>
      <c r="F97" s="211">
        <f>+ROUND(2*E97,0)/2</f>
        <v>-10110.5</v>
      </c>
      <c r="G97" s="213">
        <f>C97-(C$7+C$8*F97)</f>
        <v>-1.133395000215387E-2</v>
      </c>
      <c r="J97" s="213">
        <f>G97</f>
        <v>-1.133395000215387E-2</v>
      </c>
      <c r="K97" s="243"/>
      <c r="O97" s="213">
        <f ca="1">+C$11+C$12*F97</f>
        <v>5.050959312855053E-2</v>
      </c>
      <c r="Q97" s="249">
        <f>C97-15018.5</f>
        <v>33606.066899999998</v>
      </c>
      <c r="S97" s="243">
        <v>1</v>
      </c>
      <c r="Z97" s="223">
        <f>F97</f>
        <v>-10110.5</v>
      </c>
      <c r="AA97" s="223">
        <f>AB$3+AB$4*Z97+AB$5*Z97^2+AH97</f>
        <v>-5.5095423603841454E-3</v>
      </c>
      <c r="AB97" s="223">
        <f>+G97-AA97</f>
        <v>-5.8244076417697244E-3</v>
      </c>
      <c r="AC97" s="223">
        <f>+G97-P97</f>
        <v>-1.133395000215387E-2</v>
      </c>
      <c r="AE97" s="223">
        <f>+(G97-AA97)^2*S97</f>
        <v>3.3923724377505563E-5</v>
      </c>
      <c r="AF97" s="361">
        <f>+C97-15018.5</f>
        <v>33606.066899999998</v>
      </c>
      <c r="AG97" s="229"/>
      <c r="AH97" s="223">
        <f>$AB$6*($AB$11/AI97*AJ97+$AB$12)</f>
        <v>-1.4036081400275388E-2</v>
      </c>
      <c r="AI97" s="223">
        <f>1+$AB$7*COS(AL97)</f>
        <v>0.5702499539247794</v>
      </c>
      <c r="AJ97" s="223">
        <f>SIN(AL97+$AB$9)</f>
        <v>-0.79780715718792727</v>
      </c>
      <c r="AK97" s="223">
        <f>$AB$7*SIN(AL97)</f>
        <v>-0.23540369134392464</v>
      </c>
      <c r="AL97" s="223">
        <f>2*ATAN(AM97)</f>
        <v>-2.6404640263639445</v>
      </c>
      <c r="AM97" s="223">
        <f>SQRT((1+$AB$7)/(1-$AB$7))*TAN(AN97/2)</f>
        <v>-3.9071181969337356</v>
      </c>
      <c r="AN97" s="223">
        <f>$AU97+$AB$7*SIN(AO97)</f>
        <v>-148417.43695757483</v>
      </c>
      <c r="AO97" s="223">
        <f>$AU97+$AB$7*SIN(AP97)</f>
        <v>-148417.43643015405</v>
      </c>
      <c r="AP97" s="223">
        <f>$AU97+$AB$7*SIN(AQ97)</f>
        <v>-148417.43801557631</v>
      </c>
      <c r="AQ97" s="223">
        <f>$AU97+$AB$7*SIN(AR97)</f>
        <v>-148417.43324156964</v>
      </c>
      <c r="AR97" s="223">
        <f>$AU97+$AB$7*SIN(AS97)</f>
        <v>-148417.4475433616</v>
      </c>
      <c r="AS97" s="223">
        <f>$AU97+$AB$7*SIN(AT97)</f>
        <v>-148417.4040070849</v>
      </c>
      <c r="AT97" s="223">
        <f>$AU97+$AB$7*SIN(AU97)</f>
        <v>-148417.53087692865</v>
      </c>
      <c r="AU97" s="223">
        <f>$AB$9+$AB$18*(F97-AB$15)</f>
        <v>-148417.07692830355</v>
      </c>
    </row>
    <row r="98" spans="1:47" ht="12.95" customHeight="1">
      <c r="A98" s="253" t="s">
        <v>58</v>
      </c>
      <c r="B98" s="265" t="s">
        <v>61</v>
      </c>
      <c r="C98" s="266">
        <v>48624.567499999997</v>
      </c>
      <c r="D98" s="267"/>
      <c r="E98" s="243">
        <f>(C98-C$7)/C$8</f>
        <v>-10110.528003305955</v>
      </c>
      <c r="F98" s="211">
        <f>+ROUND(2*E98,0)/2</f>
        <v>-10110.5</v>
      </c>
      <c r="G98" s="213">
        <f>C98-(C$7+C$8*F98)</f>
        <v>-1.0733950002759229E-2</v>
      </c>
      <c r="J98" s="213">
        <f>G98</f>
        <v>-1.0733950002759229E-2</v>
      </c>
      <c r="K98" s="243"/>
      <c r="Q98" s="249">
        <f>C98-15018.5</f>
        <v>33606.067499999997</v>
      </c>
      <c r="R98" s="250"/>
      <c r="S98" s="243">
        <v>1</v>
      </c>
      <c r="T98" s="250"/>
      <c r="Z98" s="223">
        <f>F98</f>
        <v>-10110.5</v>
      </c>
      <c r="AA98" s="223">
        <f>AB$3+AB$4*Z98+AB$5*Z98^2+AH98</f>
        <v>-5.5095423603841454E-3</v>
      </c>
      <c r="AB98" s="223">
        <f>+G98-AA98</f>
        <v>-5.224407642375084E-3</v>
      </c>
      <c r="AC98" s="223">
        <f>+G98-P98</f>
        <v>-1.0733950002759229E-2</v>
      </c>
      <c r="AE98" s="223">
        <f>+(G98-AA98)^2*S98</f>
        <v>2.7294435213707185E-5</v>
      </c>
      <c r="AF98" s="361">
        <f>+C98-15018.5</f>
        <v>33606.067499999997</v>
      </c>
      <c r="AG98" s="229"/>
      <c r="AH98" s="223">
        <f>$AB$6*($AB$11/AI98*AJ98+$AB$12)</f>
        <v>-1.4036081400275388E-2</v>
      </c>
      <c r="AI98" s="223">
        <f>1+$AB$7*COS(AL98)</f>
        <v>0.5702499539247794</v>
      </c>
      <c r="AJ98" s="223">
        <f>SIN(AL98+$AB$9)</f>
        <v>-0.79780715718792727</v>
      </c>
      <c r="AK98" s="223">
        <f>$AB$7*SIN(AL98)</f>
        <v>-0.23540369134392464</v>
      </c>
      <c r="AL98" s="223">
        <f>2*ATAN(AM98)</f>
        <v>-2.6404640263639445</v>
      </c>
      <c r="AM98" s="223">
        <f>SQRT((1+$AB$7)/(1-$AB$7))*TAN(AN98/2)</f>
        <v>-3.9071181969337356</v>
      </c>
      <c r="AN98" s="223">
        <f>$AU98+$AB$7*SIN(AO98)</f>
        <v>-148417.43695757483</v>
      </c>
      <c r="AO98" s="223">
        <f>$AU98+$AB$7*SIN(AP98)</f>
        <v>-148417.43643015405</v>
      </c>
      <c r="AP98" s="223">
        <f>$AU98+$AB$7*SIN(AQ98)</f>
        <v>-148417.43801557631</v>
      </c>
      <c r="AQ98" s="223">
        <f>$AU98+$AB$7*SIN(AR98)</f>
        <v>-148417.43324156964</v>
      </c>
      <c r="AR98" s="223">
        <f>$AU98+$AB$7*SIN(AS98)</f>
        <v>-148417.4475433616</v>
      </c>
      <c r="AS98" s="223">
        <f>$AU98+$AB$7*SIN(AT98)</f>
        <v>-148417.4040070849</v>
      </c>
      <c r="AT98" s="223">
        <f>$AU98+$AB$7*SIN(AU98)</f>
        <v>-148417.53087692865</v>
      </c>
      <c r="AU98" s="223">
        <f>$AB$9+$AB$18*(F98-AB$15)</f>
        <v>-148417.07692830355</v>
      </c>
    </row>
    <row r="99" spans="1:47" ht="12.95" customHeight="1">
      <c r="A99" s="253" t="s">
        <v>58</v>
      </c>
      <c r="B99" s="265"/>
      <c r="C99" s="266">
        <v>48645.455199999997</v>
      </c>
      <c r="D99" s="267"/>
      <c r="E99" s="243">
        <f>(C99-C$7)/C$8</f>
        <v>-10056.035048385125</v>
      </c>
      <c r="F99" s="211">
        <f>+ROUND(2*E99,0)/2</f>
        <v>-10056</v>
      </c>
      <c r="G99" s="213">
        <f>C99-(C$7+C$8*F99)</f>
        <v>-1.343440001073759E-2</v>
      </c>
      <c r="J99" s="213">
        <f>G99</f>
        <v>-1.343440001073759E-2</v>
      </c>
      <c r="K99" s="243"/>
      <c r="Q99" s="249">
        <f>C99-15018.5</f>
        <v>33626.955199999997</v>
      </c>
      <c r="R99" s="250"/>
      <c r="S99" s="243">
        <v>1</v>
      </c>
      <c r="T99" s="250"/>
      <c r="Z99" s="223">
        <f>F99</f>
        <v>-10056</v>
      </c>
      <c r="AA99" s="223">
        <f>AB$3+AB$4*Z99+AB$5*Z99^2+AH99</f>
        <v>-5.3869703553381786E-3</v>
      </c>
      <c r="AB99" s="223">
        <f>+G99-AA99</f>
        <v>-8.0474296553994119E-3</v>
      </c>
      <c r="AC99" s="223">
        <f>+G99-P99</f>
        <v>-1.343440001073759E-2</v>
      </c>
      <c r="AE99" s="223">
        <f>+(G99-AA99)^2*S99</f>
        <v>6.4761124058601891E-5</v>
      </c>
      <c r="AF99" s="361">
        <f>+C99-15018.5</f>
        <v>33626.955199999997</v>
      </c>
      <c r="AG99" s="229"/>
      <c r="AH99" s="223">
        <f>$AB$6*($AB$11/AI99*AJ99+$AB$12)</f>
        <v>-1.3938615476208937E-2</v>
      </c>
      <c r="AI99" s="223">
        <f>1+$AB$7*COS(AL99)</f>
        <v>0.57101237328100385</v>
      </c>
      <c r="AJ99" s="223">
        <f>SIN(AL99+$AB$9)</f>
        <v>-0.79585603830878038</v>
      </c>
      <c r="AK99" s="223">
        <f>$AB$7*SIN(AL99)</f>
        <v>-0.23679023654281695</v>
      </c>
      <c r="AL99" s="223">
        <f>2*ATAN(AM99)</f>
        <v>-2.6372347654664736</v>
      </c>
      <c r="AM99" s="223">
        <f>SQRT((1+$AB$7)/(1-$AB$7))*TAN(AN99/2)</f>
        <v>-3.8810199277486781</v>
      </c>
      <c r="AN99" s="223">
        <f>$AU99+$AB$7*SIN(AO99)</f>
        <v>-148417.43202440327</v>
      </c>
      <c r="AO99" s="223">
        <f>$AU99+$AB$7*SIN(AP99)</f>
        <v>-148417.43151385142</v>
      </c>
      <c r="AP99" s="223">
        <f>$AU99+$AB$7*SIN(AQ99)</f>
        <v>-148417.43305682365</v>
      </c>
      <c r="AQ99" s="223">
        <f>$AU99+$AB$7*SIN(AR99)</f>
        <v>-148417.42838571704</v>
      </c>
      <c r="AR99" s="223">
        <f>$AU99+$AB$7*SIN(AS99)</f>
        <v>-148417.44245458802</v>
      </c>
      <c r="AS99" s="223">
        <f>$AU99+$AB$7*SIN(AT99)</f>
        <v>-148417.39939581949</v>
      </c>
      <c r="AT99" s="223">
        <f>$AU99+$AB$7*SIN(AU99)</f>
        <v>-148417.52551491751</v>
      </c>
      <c r="AU99" s="223">
        <f>$AB$9+$AB$18*(F99-AB$15)</f>
        <v>-148417.07036539068</v>
      </c>
    </row>
    <row r="100" spans="1:47" ht="12.95" customHeight="1">
      <c r="A100" s="253" t="s">
        <v>58</v>
      </c>
      <c r="B100" s="265"/>
      <c r="C100" s="266">
        <v>48832.511599999998</v>
      </c>
      <c r="D100" s="267"/>
      <c r="E100" s="243">
        <f>(C100-C$7)/C$8</f>
        <v>-9568.0322537809607</v>
      </c>
      <c r="F100" s="211">
        <f>+ROUND(2*E100,0)/2</f>
        <v>-9568</v>
      </c>
      <c r="G100" s="213">
        <f>C100-(C$7+C$8*F100)</f>
        <v>-1.236320000316482E-2</v>
      </c>
      <c r="J100" s="213">
        <f>G100</f>
        <v>-1.236320000316482E-2</v>
      </c>
      <c r="K100" s="243"/>
      <c r="Q100" s="249">
        <f>C100-15018.5</f>
        <v>33814.011599999998</v>
      </c>
      <c r="R100" s="250"/>
      <c r="S100" s="243">
        <v>1</v>
      </c>
      <c r="T100" s="250"/>
      <c r="Z100" s="223">
        <f>F100</f>
        <v>-9568</v>
      </c>
      <c r="AA100" s="223">
        <f>AB$3+AB$4*Z100+AB$5*Z100^2+AH100</f>
        <v>-4.2704165583095019E-3</v>
      </c>
      <c r="AB100" s="223">
        <f>+G100-AA100</f>
        <v>-8.0927834448553185E-3</v>
      </c>
      <c r="AC100" s="223">
        <f>+G100-P100</f>
        <v>-1.236320000316482E-2</v>
      </c>
      <c r="AE100" s="223">
        <f>+(G100-AA100)^2*S100</f>
        <v>6.5493143885324314E-5</v>
      </c>
      <c r="AF100" s="361">
        <f>+C100-15018.5</f>
        <v>33814.011599999998</v>
      </c>
      <c r="AG100" s="229"/>
      <c r="AH100" s="223">
        <f>$AB$6*($AB$11/AI100*AJ100+$AB$12)</f>
        <v>-1.304501157290509E-2</v>
      </c>
      <c r="AI100" s="223">
        <f>1+$AB$7*COS(AL100)</f>
        <v>0.57813560340587222</v>
      </c>
      <c r="AJ100" s="223">
        <f>SIN(AL100+$AB$9)</f>
        <v>-0.77777084768288129</v>
      </c>
      <c r="AK100" s="223">
        <f>$AB$7*SIN(AL100)</f>
        <v>-0.24925976587943838</v>
      </c>
      <c r="AL100" s="223">
        <f>2*ATAN(AM100)</f>
        <v>-2.6079261750688154</v>
      </c>
      <c r="AM100" s="223">
        <f>SQRT((1+$AB$7)/(1-$AB$7))*TAN(AN100/2)</f>
        <v>-3.6582895493658478</v>
      </c>
      <c r="AN100" s="223">
        <f>$AU100+$AB$7*SIN(AO100)</f>
        <v>-148417.38755556574</v>
      </c>
      <c r="AO100" s="223">
        <f>$AU100+$AB$7*SIN(AP100)</f>
        <v>-148417.38718226494</v>
      </c>
      <c r="AP100" s="223">
        <f>$AU100+$AB$7*SIN(AQ100)</f>
        <v>-148417.38836930547</v>
      </c>
      <c r="AQ100" s="223">
        <f>$AU100+$AB$7*SIN(AR100)</f>
        <v>-148417.38458883204</v>
      </c>
      <c r="AR100" s="223">
        <f>$AU100+$AB$7*SIN(AS100)</f>
        <v>-148417.39657014958</v>
      </c>
      <c r="AS100" s="223">
        <f>$AU100+$AB$7*SIN(AT100)</f>
        <v>-148417.35798278058</v>
      </c>
      <c r="AT100" s="223">
        <f>$AU100+$AB$7*SIN(AU100)</f>
        <v>-148417.47662328384</v>
      </c>
      <c r="AU100" s="223">
        <f>$AB$9+$AB$18*(F100-AB$15)</f>
        <v>-148417.01160022602</v>
      </c>
    </row>
    <row r="101" spans="1:47" ht="12.95" customHeight="1">
      <c r="A101" s="269" t="s">
        <v>245</v>
      </c>
      <c r="B101" s="269" t="s">
        <v>63</v>
      </c>
      <c r="C101" s="270">
        <v>48832.511700000003</v>
      </c>
      <c r="D101" s="270" t="s">
        <v>49</v>
      </c>
      <c r="E101" s="243">
        <f>(C101-C$7)/C$8</f>
        <v>-9568.0319928955723</v>
      </c>
      <c r="F101" s="211">
        <f>+ROUND(2*E101,0)/2</f>
        <v>-9568</v>
      </c>
      <c r="G101" s="213">
        <f>C101-(C$7+C$8*F101)</f>
        <v>-1.2263199998415075E-2</v>
      </c>
      <c r="J101" s="213">
        <f>G101</f>
        <v>-1.2263199998415075E-2</v>
      </c>
      <c r="K101" s="243"/>
      <c r="O101" s="213">
        <f ca="1">+C$11+C$12*F101</f>
        <v>4.8942419936529993E-2</v>
      </c>
      <c r="Q101" s="249">
        <f>C101-15018.5</f>
        <v>33814.011700000003</v>
      </c>
      <c r="S101" s="243">
        <v>1</v>
      </c>
      <c r="Z101" s="223">
        <f>F101</f>
        <v>-9568</v>
      </c>
      <c r="AA101" s="223">
        <f>AB$3+AB$4*Z101+AB$5*Z101^2+AH101</f>
        <v>-4.2704165583095019E-3</v>
      </c>
      <c r="AB101" s="223">
        <f>+G101-AA101</f>
        <v>-7.9927834401055733E-3</v>
      </c>
      <c r="AC101" s="223">
        <f>+G101-P101</f>
        <v>-1.2263199998415075E-2</v>
      </c>
      <c r="AE101" s="223">
        <f>+(G101-AA101)^2*S101</f>
        <v>6.3884587120425885E-5</v>
      </c>
      <c r="AF101" s="361">
        <f>+C101-15018.5</f>
        <v>33814.011700000003</v>
      </c>
      <c r="AG101" s="229"/>
      <c r="AH101" s="223">
        <f>$AB$6*($AB$11/AI101*AJ101+$AB$12)</f>
        <v>-1.304501157290509E-2</v>
      </c>
      <c r="AI101" s="223">
        <f>1+$AB$7*COS(AL101)</f>
        <v>0.57813560340587222</v>
      </c>
      <c r="AJ101" s="223">
        <f>SIN(AL101+$AB$9)</f>
        <v>-0.77777084768288129</v>
      </c>
      <c r="AK101" s="223">
        <f>$AB$7*SIN(AL101)</f>
        <v>-0.24925976587943838</v>
      </c>
      <c r="AL101" s="223">
        <f>2*ATAN(AM101)</f>
        <v>-2.6079261750688154</v>
      </c>
      <c r="AM101" s="223">
        <f>SQRT((1+$AB$7)/(1-$AB$7))*TAN(AN101/2)</f>
        <v>-3.6582895493658478</v>
      </c>
      <c r="AN101" s="223">
        <f>$AU101+$AB$7*SIN(AO101)</f>
        <v>-148417.38755556574</v>
      </c>
      <c r="AO101" s="223">
        <f>$AU101+$AB$7*SIN(AP101)</f>
        <v>-148417.38718226494</v>
      </c>
      <c r="AP101" s="223">
        <f>$AU101+$AB$7*SIN(AQ101)</f>
        <v>-148417.38836930547</v>
      </c>
      <c r="AQ101" s="223">
        <f>$AU101+$AB$7*SIN(AR101)</f>
        <v>-148417.38458883204</v>
      </c>
      <c r="AR101" s="223">
        <f>$AU101+$AB$7*SIN(AS101)</f>
        <v>-148417.39657014958</v>
      </c>
      <c r="AS101" s="223">
        <f>$AU101+$AB$7*SIN(AT101)</f>
        <v>-148417.35798278058</v>
      </c>
      <c r="AT101" s="223">
        <f>$AU101+$AB$7*SIN(AU101)</f>
        <v>-148417.47662328384</v>
      </c>
      <c r="AU101" s="223">
        <f>$AB$9+$AB$18*(F101-AB$15)</f>
        <v>-148417.01160022602</v>
      </c>
    </row>
    <row r="102" spans="1:47" ht="12.95" customHeight="1">
      <c r="A102" s="253" t="s">
        <v>58</v>
      </c>
      <c r="B102" s="265"/>
      <c r="C102" s="266">
        <v>48832.5118</v>
      </c>
      <c r="D102" s="267"/>
      <c r="E102" s="243">
        <f>(C102-C$7)/C$8</f>
        <v>-9568.0317320102004</v>
      </c>
      <c r="F102" s="211">
        <f>+ROUND(2*E102,0)/2</f>
        <v>-9568</v>
      </c>
      <c r="G102" s="213">
        <f>C102-(C$7+C$8*F102)</f>
        <v>-1.2163200000941288E-2</v>
      </c>
      <c r="J102" s="213">
        <f>G102</f>
        <v>-1.2163200000941288E-2</v>
      </c>
      <c r="K102" s="243"/>
      <c r="Q102" s="249">
        <f>C102-15018.5</f>
        <v>33814.0118</v>
      </c>
      <c r="R102" s="250"/>
      <c r="S102" s="243">
        <v>1</v>
      </c>
      <c r="T102" s="250"/>
      <c r="Z102" s="223">
        <f>F102</f>
        <v>-9568</v>
      </c>
      <c r="AA102" s="223">
        <f>AB$3+AB$4*Z102+AB$5*Z102^2+AH102</f>
        <v>-4.2704165583095019E-3</v>
      </c>
      <c r="AB102" s="223">
        <f>+G102-AA102</f>
        <v>-7.8927834426317858E-3</v>
      </c>
      <c r="AC102" s="223">
        <f>+G102-P102</f>
        <v>-1.2163200000941288E-2</v>
      </c>
      <c r="AE102" s="223">
        <f>+(G102-AA102)^2*S102</f>
        <v>6.2296030472282468E-5</v>
      </c>
      <c r="AF102" s="361">
        <f>+C102-15018.5</f>
        <v>33814.0118</v>
      </c>
      <c r="AG102" s="229"/>
      <c r="AH102" s="223">
        <f>$AB$6*($AB$11/AI102*AJ102+$AB$12)</f>
        <v>-1.304501157290509E-2</v>
      </c>
      <c r="AI102" s="223">
        <f>1+$AB$7*COS(AL102)</f>
        <v>0.57813560340587222</v>
      </c>
      <c r="AJ102" s="223">
        <f>SIN(AL102+$AB$9)</f>
        <v>-0.77777084768288129</v>
      </c>
      <c r="AK102" s="223">
        <f>$AB$7*SIN(AL102)</f>
        <v>-0.24925976587943838</v>
      </c>
      <c r="AL102" s="223">
        <f>2*ATAN(AM102)</f>
        <v>-2.6079261750688154</v>
      </c>
      <c r="AM102" s="223">
        <f>SQRT((1+$AB$7)/(1-$AB$7))*TAN(AN102/2)</f>
        <v>-3.6582895493658478</v>
      </c>
      <c r="AN102" s="223">
        <f>$AU102+$AB$7*SIN(AO102)</f>
        <v>-148417.38755556574</v>
      </c>
      <c r="AO102" s="223">
        <f>$AU102+$AB$7*SIN(AP102)</f>
        <v>-148417.38718226494</v>
      </c>
      <c r="AP102" s="223">
        <f>$AU102+$AB$7*SIN(AQ102)</f>
        <v>-148417.38836930547</v>
      </c>
      <c r="AQ102" s="223">
        <f>$AU102+$AB$7*SIN(AR102)</f>
        <v>-148417.38458883204</v>
      </c>
      <c r="AR102" s="223">
        <f>$AU102+$AB$7*SIN(AS102)</f>
        <v>-148417.39657014958</v>
      </c>
      <c r="AS102" s="223">
        <f>$AU102+$AB$7*SIN(AT102)</f>
        <v>-148417.35798278058</v>
      </c>
      <c r="AT102" s="223">
        <f>$AU102+$AB$7*SIN(AU102)</f>
        <v>-148417.47662328384</v>
      </c>
      <c r="AU102" s="223">
        <f>$AB$9+$AB$18*(F102-AB$15)</f>
        <v>-148417.01160022602</v>
      </c>
    </row>
    <row r="103" spans="1:47" ht="12.95" customHeight="1">
      <c r="A103" s="253" t="s">
        <v>58</v>
      </c>
      <c r="B103" s="265"/>
      <c r="C103" s="266">
        <v>48893.458400000003</v>
      </c>
      <c r="D103" s="267"/>
      <c r="E103" s="243">
        <f>(C103-C$7)/C$8</f>
        <v>-9409.0309647463</v>
      </c>
      <c r="F103" s="211">
        <f>+ROUND(2*E103,0)/2</f>
        <v>-9409</v>
      </c>
      <c r="G103" s="213">
        <f>C103-(C$7+C$8*F103)</f>
        <v>-1.1869100002513733E-2</v>
      </c>
      <c r="J103" s="213">
        <f>G103</f>
        <v>-1.1869100002513733E-2</v>
      </c>
      <c r="K103" s="243"/>
      <c r="Q103" s="249">
        <f>C103-15018.5</f>
        <v>33874.958400000003</v>
      </c>
      <c r="R103" s="250"/>
      <c r="S103" s="243">
        <v>1</v>
      </c>
      <c r="T103" s="250"/>
      <c r="Z103" s="223">
        <f>F103</f>
        <v>-9409</v>
      </c>
      <c r="AA103" s="223">
        <f>AB$3+AB$4*Z103+AB$5*Z103^2+AH103</f>
        <v>-3.8992217858518433E-3</v>
      </c>
      <c r="AB103" s="223">
        <f>+G103-AA103</f>
        <v>-7.9698782166618895E-3</v>
      </c>
      <c r="AC103" s="223">
        <f>+G103-P103</f>
        <v>-1.1869100002513733E-2</v>
      </c>
      <c r="AE103" s="223">
        <f>+(G103-AA103)^2*S103</f>
        <v>6.3518958788421701E-5</v>
      </c>
      <c r="AF103" s="361">
        <f>+C103-15018.5</f>
        <v>33874.958400000003</v>
      </c>
      <c r="AG103" s="229"/>
      <c r="AH103" s="223">
        <f>$AB$6*($AB$11/AI103*AJ103+$AB$12)</f>
        <v>-1.2745738150722529E-2</v>
      </c>
      <c r="AI103" s="223">
        <f>1+$AB$7*COS(AL103)</f>
        <v>0.58057547312944413</v>
      </c>
      <c r="AJ103" s="223">
        <f>SIN(AL103+$AB$9)</f>
        <v>-0.77163181074028819</v>
      </c>
      <c r="AK103" s="223">
        <f>$AB$7*SIN(AL103)</f>
        <v>-0.25334377091101007</v>
      </c>
      <c r="AL103" s="223">
        <f>2*ATAN(AM103)</f>
        <v>-2.5982173275203251</v>
      </c>
      <c r="AM103" s="223">
        <f>SQRT((1+$AB$7)/(1-$AB$7))*TAN(AN103/2)</f>
        <v>-3.5896857601839431</v>
      </c>
      <c r="AN103" s="223">
        <f>$AU103+$AB$7*SIN(AO103)</f>
        <v>-148417.37294712511</v>
      </c>
      <c r="AO103" s="223">
        <f>$AU103+$AB$7*SIN(AP103)</f>
        <v>-148417.37261309125</v>
      </c>
      <c r="AP103" s="223">
        <f>$AU103+$AB$7*SIN(AQ103)</f>
        <v>-148417.37369427379</v>
      </c>
      <c r="AQ103" s="223">
        <f>$AU103+$AB$7*SIN(AR103)</f>
        <v>-148417.37018952877</v>
      </c>
      <c r="AR103" s="223">
        <f>$AU103+$AB$7*SIN(AS103)</f>
        <v>-148417.38149616765</v>
      </c>
      <c r="AS103" s="223">
        <f>$AU103+$AB$7*SIN(AT103)</f>
        <v>-148417.34443047253</v>
      </c>
      <c r="AT103" s="223">
        <f>$AU103+$AB$7*SIN(AU103)</f>
        <v>-148417.46034817313</v>
      </c>
      <c r="AU103" s="223">
        <f>$AB$9+$AB$18*(F103-AB$15)</f>
        <v>-148416.99245337932</v>
      </c>
    </row>
    <row r="104" spans="1:47" ht="12.95" customHeight="1">
      <c r="A104" s="269" t="s">
        <v>245</v>
      </c>
      <c r="B104" s="269" t="s">
        <v>61</v>
      </c>
      <c r="C104" s="270">
        <v>48893.458700000003</v>
      </c>
      <c r="D104" s="270" t="s">
        <v>49</v>
      </c>
      <c r="E104" s="243">
        <f>(C104-C$7)/C$8</f>
        <v>-9409.0301820901695</v>
      </c>
      <c r="F104" s="211">
        <f>+ROUND(2*E104,0)/2</f>
        <v>-9409</v>
      </c>
      <c r="G104" s="213">
        <f>C104-(C$7+C$8*F104)</f>
        <v>-1.1569100002816413E-2</v>
      </c>
      <c r="J104" s="213">
        <f>G104</f>
        <v>-1.1569100002816413E-2</v>
      </c>
      <c r="K104" s="243"/>
      <c r="O104" s="213">
        <f ca="1">+C$11+C$12*F104</f>
        <v>4.8483100973338716E-2</v>
      </c>
      <c r="Q104" s="249">
        <f>C104-15018.5</f>
        <v>33874.958700000003</v>
      </c>
      <c r="S104" s="243">
        <v>1</v>
      </c>
      <c r="Z104" s="223">
        <f>F104</f>
        <v>-9409</v>
      </c>
      <c r="AA104" s="223">
        <f>AB$3+AB$4*Z104+AB$5*Z104^2+AH104</f>
        <v>-3.8992217858518433E-3</v>
      </c>
      <c r="AB104" s="223">
        <f>+G104-AA104</f>
        <v>-7.6698782169645693E-3</v>
      </c>
      <c r="AC104" s="223">
        <f>+G104-P104</f>
        <v>-1.1569100002816413E-2</v>
      </c>
      <c r="AE104" s="223">
        <f>+(G104-AA104)^2*S104</f>
        <v>5.8827031863067602E-5</v>
      </c>
      <c r="AF104" s="361">
        <f>+C104-15018.5</f>
        <v>33874.958700000003</v>
      </c>
      <c r="AG104" s="229"/>
      <c r="AH104" s="223">
        <f>$AB$6*($AB$11/AI104*AJ104+$AB$12)</f>
        <v>-1.2745738150722529E-2</v>
      </c>
      <c r="AI104" s="223">
        <f>1+$AB$7*COS(AL104)</f>
        <v>0.58057547312944413</v>
      </c>
      <c r="AJ104" s="223">
        <f>SIN(AL104+$AB$9)</f>
        <v>-0.77163181074028819</v>
      </c>
      <c r="AK104" s="223">
        <f>$AB$7*SIN(AL104)</f>
        <v>-0.25334377091101007</v>
      </c>
      <c r="AL104" s="223">
        <f>2*ATAN(AM104)</f>
        <v>-2.5982173275203251</v>
      </c>
      <c r="AM104" s="223">
        <f>SQRT((1+$AB$7)/(1-$AB$7))*TAN(AN104/2)</f>
        <v>-3.5896857601839431</v>
      </c>
      <c r="AN104" s="223">
        <f>$AU104+$AB$7*SIN(AO104)</f>
        <v>-148417.37294712511</v>
      </c>
      <c r="AO104" s="223">
        <f>$AU104+$AB$7*SIN(AP104)</f>
        <v>-148417.37261309125</v>
      </c>
      <c r="AP104" s="223">
        <f>$AU104+$AB$7*SIN(AQ104)</f>
        <v>-148417.37369427379</v>
      </c>
      <c r="AQ104" s="223">
        <f>$AU104+$AB$7*SIN(AR104)</f>
        <v>-148417.37018952877</v>
      </c>
      <c r="AR104" s="223">
        <f>$AU104+$AB$7*SIN(AS104)</f>
        <v>-148417.38149616765</v>
      </c>
      <c r="AS104" s="223">
        <f>$AU104+$AB$7*SIN(AT104)</f>
        <v>-148417.34443047253</v>
      </c>
      <c r="AT104" s="223">
        <f>$AU104+$AB$7*SIN(AU104)</f>
        <v>-148417.46034817313</v>
      </c>
      <c r="AU104" s="223">
        <f>$AB$9+$AB$18*(F104-AB$15)</f>
        <v>-148416.99245337932</v>
      </c>
    </row>
    <row r="105" spans="1:47" ht="12.95" customHeight="1">
      <c r="A105" s="253" t="s">
        <v>58</v>
      </c>
      <c r="B105" s="265"/>
      <c r="C105" s="266">
        <v>48893.459000000003</v>
      </c>
      <c r="D105" s="267"/>
      <c r="E105" s="243">
        <f>(C105-C$7)/C$8</f>
        <v>-9409.0293994340373</v>
      </c>
      <c r="F105" s="211">
        <f>+ROUND(2*E105,0)/2</f>
        <v>-9409</v>
      </c>
      <c r="G105" s="213">
        <f>C105-(C$7+C$8*F105)</f>
        <v>-1.1269100003119092E-2</v>
      </c>
      <c r="J105" s="213">
        <f>G105</f>
        <v>-1.1269100003119092E-2</v>
      </c>
      <c r="K105" s="243"/>
      <c r="Q105" s="249">
        <f>C105-15018.5</f>
        <v>33874.959000000003</v>
      </c>
      <c r="R105" s="250"/>
      <c r="S105" s="243">
        <v>1</v>
      </c>
      <c r="T105" s="250"/>
      <c r="Z105" s="223">
        <f>F105</f>
        <v>-9409</v>
      </c>
      <c r="AA105" s="223">
        <f>AB$3+AB$4*Z105+AB$5*Z105^2+AH105</f>
        <v>-3.8992217858518433E-3</v>
      </c>
      <c r="AB105" s="223">
        <f>+G105-AA105</f>
        <v>-7.3698782172672492E-3</v>
      </c>
      <c r="AC105" s="223">
        <f>+G105-P105</f>
        <v>-1.1269100003119092E-2</v>
      </c>
      <c r="AE105" s="223">
        <f>+(G105-AA105)^2*S105</f>
        <v>5.4315104937350284E-5</v>
      </c>
      <c r="AF105" s="361">
        <f>+C105-15018.5</f>
        <v>33874.959000000003</v>
      </c>
      <c r="AG105" s="229"/>
      <c r="AH105" s="223">
        <f>$AB$6*($AB$11/AI105*AJ105+$AB$12)</f>
        <v>-1.2745738150722529E-2</v>
      </c>
      <c r="AI105" s="223">
        <f>1+$AB$7*COS(AL105)</f>
        <v>0.58057547312944413</v>
      </c>
      <c r="AJ105" s="223">
        <f>SIN(AL105+$AB$9)</f>
        <v>-0.77163181074028819</v>
      </c>
      <c r="AK105" s="223">
        <f>$AB$7*SIN(AL105)</f>
        <v>-0.25334377091101007</v>
      </c>
      <c r="AL105" s="223">
        <f>2*ATAN(AM105)</f>
        <v>-2.5982173275203251</v>
      </c>
      <c r="AM105" s="223">
        <f>SQRT((1+$AB$7)/(1-$AB$7))*TAN(AN105/2)</f>
        <v>-3.5896857601839431</v>
      </c>
      <c r="AN105" s="223">
        <f>$AU105+$AB$7*SIN(AO105)</f>
        <v>-148417.37294712511</v>
      </c>
      <c r="AO105" s="223">
        <f>$AU105+$AB$7*SIN(AP105)</f>
        <v>-148417.37261309125</v>
      </c>
      <c r="AP105" s="223">
        <f>$AU105+$AB$7*SIN(AQ105)</f>
        <v>-148417.37369427379</v>
      </c>
      <c r="AQ105" s="223">
        <f>$AU105+$AB$7*SIN(AR105)</f>
        <v>-148417.37018952877</v>
      </c>
      <c r="AR105" s="223">
        <f>$AU105+$AB$7*SIN(AS105)</f>
        <v>-148417.38149616765</v>
      </c>
      <c r="AS105" s="223">
        <f>$AU105+$AB$7*SIN(AT105)</f>
        <v>-148417.34443047253</v>
      </c>
      <c r="AT105" s="223">
        <f>$AU105+$AB$7*SIN(AU105)</f>
        <v>-148417.46034817313</v>
      </c>
      <c r="AU105" s="223">
        <f>$AB$9+$AB$18*(F105-AB$15)</f>
        <v>-148416.99245337932</v>
      </c>
    </row>
    <row r="106" spans="1:47" ht="12.95" customHeight="1">
      <c r="A106" s="72" t="s">
        <v>66</v>
      </c>
      <c r="B106" s="57"/>
      <c r="C106" s="268">
        <v>49268.338000000003</v>
      </c>
      <c r="D106" s="268"/>
      <c r="E106" s="243">
        <f>(C106-C$7)/C$8</f>
        <v>-8431.0249064660711</v>
      </c>
      <c r="F106" s="211">
        <f>+ROUND(2*E106,0)/2</f>
        <v>-8431</v>
      </c>
      <c r="G106" s="213">
        <f>C106-(C$7+C$8*F106)</f>
        <v>-9.5469000007142313E-3</v>
      </c>
      <c r="J106" s="213">
        <f>G106</f>
        <v>-9.5469000007142313E-3</v>
      </c>
      <c r="K106" s="243"/>
      <c r="M106" s="261"/>
      <c r="N106" s="261"/>
      <c r="Q106" s="249">
        <f>C106-15018.5</f>
        <v>34249.838000000003</v>
      </c>
      <c r="R106" s="250"/>
      <c r="S106" s="243">
        <v>1</v>
      </c>
      <c r="T106" s="250"/>
      <c r="Z106" s="223">
        <f>F106</f>
        <v>-8431</v>
      </c>
      <c r="AA106" s="223">
        <f>AB$3+AB$4*Z106+AB$5*Z106^2+AH106</f>
        <v>-1.5359137318967982E-3</v>
      </c>
      <c r="AB106" s="223">
        <f>+G106-AA106</f>
        <v>-8.010986268817433E-3</v>
      </c>
      <c r="AC106" s="223">
        <f>+G106-P106</f>
        <v>-9.5469000007142313E-3</v>
      </c>
      <c r="AE106" s="223">
        <f>+(G106-AA106)^2*S106</f>
        <v>6.4175900999181461E-5</v>
      </c>
      <c r="AF106" s="361">
        <f>+C106-15018.5</f>
        <v>34249.838000000003</v>
      </c>
      <c r="AG106" s="229"/>
      <c r="AH106" s="223">
        <f>$AB$6*($AB$11/AI106*AJ106+$AB$12)</f>
        <v>-1.0817030349289786E-2</v>
      </c>
      <c r="AI106" s="223">
        <f>1+$AB$7*COS(AL106)</f>
        <v>0.59697401187372567</v>
      </c>
      <c r="AJ106" s="223">
        <f>SIN(AL106+$AB$9)</f>
        <v>-0.7309942345937861</v>
      </c>
      <c r="AK106" s="223">
        <f>$AB$7*SIN(AL106)</f>
        <v>-0.27869347479774281</v>
      </c>
      <c r="AL106" s="223">
        <f>2*ATAN(AM106)</f>
        <v>-2.536592511090598</v>
      </c>
      <c r="AM106" s="223">
        <f>SQRT((1+$AB$7)/(1-$AB$7))*TAN(AN106/2)</f>
        <v>-3.2043304522087332</v>
      </c>
      <c r="AN106" s="223">
        <f>$AU106+$AB$7*SIN(AO106)</f>
        <v>-148417.28168116629</v>
      </c>
      <c r="AO106" s="223">
        <f>$AU106+$AB$7*SIN(AP106)</f>
        <v>-148417.28153110342</v>
      </c>
      <c r="AP106" s="223">
        <f>$AU106+$AB$7*SIN(AQ106)</f>
        <v>-148417.28208084361</v>
      </c>
      <c r="AQ106" s="223">
        <f>$AU106+$AB$7*SIN(AR106)</f>
        <v>-148417.28006472139</v>
      </c>
      <c r="AR106" s="223">
        <f>$AU106+$AB$7*SIN(AS106)</f>
        <v>-148417.2874293027</v>
      </c>
      <c r="AS106" s="223">
        <f>$AU106+$AB$7*SIN(AT106)</f>
        <v>-148417.2601212665</v>
      </c>
      <c r="AT106" s="223">
        <f>$AU106+$AB$7*SIN(AU106)</f>
        <v>-148417.35643371113</v>
      </c>
      <c r="AU106" s="223">
        <f>$AB$9+$AB$18*(F106-AB$15)</f>
        <v>-148416.87468220913</v>
      </c>
    </row>
    <row r="107" spans="1:47" ht="12.95" customHeight="1">
      <c r="A107" s="72" t="s">
        <v>66</v>
      </c>
      <c r="B107" s="57"/>
      <c r="C107" s="268">
        <v>49268.338300000003</v>
      </c>
      <c r="D107" s="268"/>
      <c r="E107" s="243">
        <f>(C107-C$7)/C$8</f>
        <v>-8431.0241238099406</v>
      </c>
      <c r="F107" s="211">
        <f>+ROUND(2*E107,0)/2</f>
        <v>-8431</v>
      </c>
      <c r="G107" s="213">
        <f>C107-(C$7+C$8*F107)</f>
        <v>-9.2469000010169111E-3</v>
      </c>
      <c r="J107" s="213">
        <f>G107</f>
        <v>-9.2469000010169111E-3</v>
      </c>
      <c r="K107" s="243"/>
      <c r="M107" s="261"/>
      <c r="N107" s="261"/>
      <c r="Q107" s="249">
        <f>C107-15018.5</f>
        <v>34249.838300000003</v>
      </c>
      <c r="R107" s="250"/>
      <c r="S107" s="243">
        <v>1</v>
      </c>
      <c r="T107" s="250"/>
      <c r="Z107" s="223">
        <f>F107</f>
        <v>-8431</v>
      </c>
      <c r="AA107" s="223">
        <f>AB$3+AB$4*Z107+AB$5*Z107^2+AH107</f>
        <v>-1.5359137318967982E-3</v>
      </c>
      <c r="AB107" s="223">
        <f>+G107-AA107</f>
        <v>-7.7109862691201129E-3</v>
      </c>
      <c r="AC107" s="223">
        <f>+G107-P107</f>
        <v>-9.2469000010169111E-3</v>
      </c>
      <c r="AE107" s="223">
        <f>+(G107-AA107)^2*S107</f>
        <v>5.9459309242558916E-5</v>
      </c>
      <c r="AF107" s="361">
        <f>+C107-15018.5</f>
        <v>34249.838300000003</v>
      </c>
      <c r="AG107" s="229"/>
      <c r="AH107" s="223">
        <f>$AB$6*($AB$11/AI107*AJ107+$AB$12)</f>
        <v>-1.0817030349289786E-2</v>
      </c>
      <c r="AI107" s="223">
        <f>1+$AB$7*COS(AL107)</f>
        <v>0.59697401187372567</v>
      </c>
      <c r="AJ107" s="223">
        <f>SIN(AL107+$AB$9)</f>
        <v>-0.7309942345937861</v>
      </c>
      <c r="AK107" s="223">
        <f>$AB$7*SIN(AL107)</f>
        <v>-0.27869347479774281</v>
      </c>
      <c r="AL107" s="223">
        <f>2*ATAN(AM107)</f>
        <v>-2.536592511090598</v>
      </c>
      <c r="AM107" s="223">
        <f>SQRT((1+$AB$7)/(1-$AB$7))*TAN(AN107/2)</f>
        <v>-3.2043304522087332</v>
      </c>
      <c r="AN107" s="223">
        <f>$AU107+$AB$7*SIN(AO107)</f>
        <v>-148417.28168116629</v>
      </c>
      <c r="AO107" s="223">
        <f>$AU107+$AB$7*SIN(AP107)</f>
        <v>-148417.28153110342</v>
      </c>
      <c r="AP107" s="223">
        <f>$AU107+$AB$7*SIN(AQ107)</f>
        <v>-148417.28208084361</v>
      </c>
      <c r="AQ107" s="223">
        <f>$AU107+$AB$7*SIN(AR107)</f>
        <v>-148417.28006472139</v>
      </c>
      <c r="AR107" s="223">
        <f>$AU107+$AB$7*SIN(AS107)</f>
        <v>-148417.2874293027</v>
      </c>
      <c r="AS107" s="223">
        <f>$AU107+$AB$7*SIN(AT107)</f>
        <v>-148417.2601212665</v>
      </c>
      <c r="AT107" s="223">
        <f>$AU107+$AB$7*SIN(AU107)</f>
        <v>-148417.35643371113</v>
      </c>
      <c r="AU107" s="223">
        <f>$AB$9+$AB$18*(F107-AB$15)</f>
        <v>-148416.87468220913</v>
      </c>
    </row>
    <row r="108" spans="1:47" ht="12.95" customHeight="1">
      <c r="A108" s="253" t="s">
        <v>67</v>
      </c>
      <c r="B108" s="265"/>
      <c r="C108" s="267">
        <v>49279.462</v>
      </c>
      <c r="D108" s="267">
        <v>3.0000000000000001E-3</v>
      </c>
      <c r="E108" s="243">
        <f>(C108-C$7)/C$8</f>
        <v>-8402.0040171130477</v>
      </c>
      <c r="F108" s="211">
        <f>+ROUND(2*E108,0)/2</f>
        <v>-8402</v>
      </c>
      <c r="G108" s="213">
        <f>C108-(C$7+C$8*F108)</f>
        <v>-1.5398000032291748E-3</v>
      </c>
      <c r="K108" s="243">
        <f>G108</f>
        <v>-1.5398000032291748E-3</v>
      </c>
      <c r="Q108" s="249">
        <f>C108-15018.5</f>
        <v>34260.962</v>
      </c>
      <c r="R108" s="250"/>
      <c r="S108" s="243">
        <v>1</v>
      </c>
      <c r="T108" s="250"/>
      <c r="Z108" s="223">
        <f>F108</f>
        <v>-8402</v>
      </c>
      <c r="AA108" s="223">
        <f>AB$3+AB$4*Z108+AB$5*Z108^2+AH108</f>
        <v>-1.4637303642218765E-3</v>
      </c>
      <c r="AB108" s="223">
        <f>+G108-AA108</f>
        <v>-7.6069639007298254E-5</v>
      </c>
      <c r="AC108" s="223">
        <f>+G108-P108</f>
        <v>-1.5398000032291748E-3</v>
      </c>
      <c r="AE108" s="223">
        <f>+(G108-AA108)^2*S108</f>
        <v>5.7865899787006724E-9</v>
      </c>
      <c r="AF108" s="361">
        <f>+C108-15018.5</f>
        <v>34260.962</v>
      </c>
      <c r="AG108" s="229"/>
      <c r="AH108" s="223">
        <f>$AB$6*($AB$11/AI108*AJ108+$AB$12)</f>
        <v>-1.0757529480168183E-2</v>
      </c>
      <c r="AI108" s="223">
        <f>1+$AB$7*COS(AL108)</f>
        <v>0.59749897615289926</v>
      </c>
      <c r="AJ108" s="223">
        <f>SIN(AL108+$AB$9)</f>
        <v>-0.72970930715100124</v>
      </c>
      <c r="AK108" s="223">
        <f>$AB$7*SIN(AL108)</f>
        <v>-0.27945111522775423</v>
      </c>
      <c r="AL108" s="223">
        <f>2*ATAN(AM108)</f>
        <v>-2.5347114066823355</v>
      </c>
      <c r="AM108" s="223">
        <f>SQRT((1+$AB$7)/(1-$AB$7))*TAN(AN108/2)</f>
        <v>-3.1937644017620297</v>
      </c>
      <c r="AN108" s="223">
        <f>$AU108+$AB$7*SIN(AO108)</f>
        <v>-148417.27893551803</v>
      </c>
      <c r="AO108" s="223">
        <f>$AU108+$AB$7*SIN(AP108)</f>
        <v>-148417.27878948464</v>
      </c>
      <c r="AP108" s="223">
        <f>$AU108+$AB$7*SIN(AQ108)</f>
        <v>-148417.27932666574</v>
      </c>
      <c r="AQ108" s="223">
        <f>$AU108+$AB$7*SIN(AR108)</f>
        <v>-148417.27734851695</v>
      </c>
      <c r="AR108" s="223">
        <f>$AU108+$AB$7*SIN(AS108)</f>
        <v>-148417.28460425715</v>
      </c>
      <c r="AS108" s="223">
        <f>$AU108+$AB$7*SIN(AT108)</f>
        <v>-148417.25758998044</v>
      </c>
      <c r="AT108" s="223">
        <f>$AU108+$AB$7*SIN(AU108)</f>
        <v>-148417.35325123419</v>
      </c>
      <c r="AU108" s="223">
        <f>$AB$9+$AB$18*(F108-AB$15)</f>
        <v>-148416.87119001697</v>
      </c>
    </row>
    <row r="109" spans="1:47" ht="12.95" customHeight="1">
      <c r="A109" s="72" t="s">
        <v>66</v>
      </c>
      <c r="B109" s="57"/>
      <c r="C109" s="268">
        <v>49371.448299999996</v>
      </c>
      <c r="D109" s="268"/>
      <c r="E109" s="243">
        <f>(C109-C$7)/C$8</f>
        <v>-8162.0252114410951</v>
      </c>
      <c r="F109" s="211">
        <f>+ROUND(2*E109,0)/2</f>
        <v>-8162</v>
      </c>
      <c r="G109" s="213">
        <f>C109-(C$7+C$8*F109)</f>
        <v>-9.6638000104576349E-3</v>
      </c>
      <c r="J109" s="213">
        <f>G109</f>
        <v>-9.6638000104576349E-3</v>
      </c>
      <c r="K109" s="243"/>
      <c r="M109" s="261"/>
      <c r="N109" s="261"/>
      <c r="Q109" s="249">
        <f>C109-15018.5</f>
        <v>34352.948299999996</v>
      </c>
      <c r="R109" s="250"/>
      <c r="S109" s="243">
        <v>1</v>
      </c>
      <c r="T109" s="250"/>
      <c r="Z109" s="223">
        <f>F109</f>
        <v>-8162</v>
      </c>
      <c r="AA109" s="223">
        <f>AB$3+AB$4*Z109+AB$5*Z109^2+AH109</f>
        <v>-8.6169281311480016E-4</v>
      </c>
      <c r="AB109" s="223">
        <f>+G109-AA109</f>
        <v>-8.8021071973428348E-3</v>
      </c>
      <c r="AC109" s="223">
        <f>+G109-P109</f>
        <v>-9.6638000104576349E-3</v>
      </c>
      <c r="AE109" s="223">
        <f>+(G109-AA109)^2*S109</f>
        <v>7.7477091113514537E-5</v>
      </c>
      <c r="AF109" s="361">
        <f>+C109-15018.5</f>
        <v>34352.948299999996</v>
      </c>
      <c r="AG109" s="229"/>
      <c r="AH109" s="223">
        <f>$AB$6*($AB$11/AI109*AJ109+$AB$12)</f>
        <v>-1.0259998617778238E-2</v>
      </c>
      <c r="AI109" s="223">
        <f>1+$AB$7*COS(AL109)</f>
        <v>0.60193467301875003</v>
      </c>
      <c r="AJ109" s="223">
        <f>SIN(AL109+$AB$9)</f>
        <v>-0.71888752603111816</v>
      </c>
      <c r="AK109" s="223">
        <f>$AB$7*SIN(AL109)</f>
        <v>-0.285734134214501</v>
      </c>
      <c r="AL109" s="223">
        <f>2*ATAN(AM109)</f>
        <v>-2.5190152935864871</v>
      </c>
      <c r="AM109" s="223">
        <f>SQRT((1+$AB$7)/(1-$AB$7))*TAN(AN109/2)</f>
        <v>-3.1080127315645742</v>
      </c>
      <c r="AN109" s="223">
        <f>$AU109+$AB$7*SIN(AO109)</f>
        <v>-148417.25611991037</v>
      </c>
      <c r="AO109" s="223">
        <f>$AU109+$AB$7*SIN(AP109)</f>
        <v>-148417.25600437413</v>
      </c>
      <c r="AP109" s="223">
        <f>$AU109+$AB$7*SIN(AQ109)</f>
        <v>-148417.25644455804</v>
      </c>
      <c r="AQ109" s="223">
        <f>$AU109+$AB$7*SIN(AR109)</f>
        <v>-148417.25476585273</v>
      </c>
      <c r="AR109" s="223">
        <f>$AU109+$AB$7*SIN(AS109)</f>
        <v>-148417.26114420715</v>
      </c>
      <c r="AS109" s="223">
        <f>$AU109+$AB$7*SIN(AT109)</f>
        <v>-148417.23655605855</v>
      </c>
      <c r="AT109" s="223">
        <f>$AU109+$AB$7*SIN(AU109)</f>
        <v>-148417.32668750931</v>
      </c>
      <c r="AU109" s="223">
        <f>$AB$9+$AB$18*(F109-AB$15)</f>
        <v>-148416.84228911632</v>
      </c>
    </row>
    <row r="110" spans="1:47" ht="12.95" customHeight="1">
      <c r="A110" s="72" t="s">
        <v>66</v>
      </c>
      <c r="B110" s="57"/>
      <c r="C110" s="268">
        <v>49371.450199999999</v>
      </c>
      <c r="D110" s="268"/>
      <c r="E110" s="243">
        <f>(C110-C$7)/C$8</f>
        <v>-8162.0202546189212</v>
      </c>
      <c r="F110" s="211">
        <f>+ROUND(2*E110,0)/2</f>
        <v>-8162</v>
      </c>
      <c r="G110" s="213">
        <f>C110-(C$7+C$8*F110)</f>
        <v>-7.7638000075239688E-3</v>
      </c>
      <c r="J110" s="213">
        <f>G110</f>
        <v>-7.7638000075239688E-3</v>
      </c>
      <c r="K110" s="243"/>
      <c r="M110" s="261"/>
      <c r="N110" s="261"/>
      <c r="Q110" s="249">
        <f>C110-15018.5</f>
        <v>34352.950199999999</v>
      </c>
      <c r="R110" s="250"/>
      <c r="S110" s="243">
        <v>1</v>
      </c>
      <c r="T110" s="250"/>
      <c r="Z110" s="223">
        <f>F110</f>
        <v>-8162</v>
      </c>
      <c r="AA110" s="223">
        <f>AB$3+AB$4*Z110+AB$5*Z110^2+AH110</f>
        <v>-8.6169281311480016E-4</v>
      </c>
      <c r="AB110" s="223">
        <f>+G110-AA110</f>
        <v>-6.9021071944091687E-3</v>
      </c>
      <c r="AC110" s="223">
        <f>+G110-P110</f>
        <v>-7.7638000075239688E-3</v>
      </c>
      <c r="AE110" s="223">
        <f>+(G110-AA110)^2*S110</f>
        <v>4.7639083723114808E-5</v>
      </c>
      <c r="AF110" s="361">
        <f>+C110-15018.5</f>
        <v>34352.950199999999</v>
      </c>
      <c r="AG110" s="229"/>
      <c r="AH110" s="223">
        <f>$AB$6*($AB$11/AI110*AJ110+$AB$12)</f>
        <v>-1.0259998617778238E-2</v>
      </c>
      <c r="AI110" s="223">
        <f>1+$AB$7*COS(AL110)</f>
        <v>0.60193467301875003</v>
      </c>
      <c r="AJ110" s="223">
        <f>SIN(AL110+$AB$9)</f>
        <v>-0.71888752603111816</v>
      </c>
      <c r="AK110" s="223">
        <f>$AB$7*SIN(AL110)</f>
        <v>-0.285734134214501</v>
      </c>
      <c r="AL110" s="223">
        <f>2*ATAN(AM110)</f>
        <v>-2.5190152935864871</v>
      </c>
      <c r="AM110" s="223">
        <f>SQRT((1+$AB$7)/(1-$AB$7))*TAN(AN110/2)</f>
        <v>-3.1080127315645742</v>
      </c>
      <c r="AN110" s="223">
        <f>$AU110+$AB$7*SIN(AO110)</f>
        <v>-148417.25611991037</v>
      </c>
      <c r="AO110" s="223">
        <f>$AU110+$AB$7*SIN(AP110)</f>
        <v>-148417.25600437413</v>
      </c>
      <c r="AP110" s="223">
        <f>$AU110+$AB$7*SIN(AQ110)</f>
        <v>-148417.25644455804</v>
      </c>
      <c r="AQ110" s="223">
        <f>$AU110+$AB$7*SIN(AR110)</f>
        <v>-148417.25476585273</v>
      </c>
      <c r="AR110" s="223">
        <f>$AU110+$AB$7*SIN(AS110)</f>
        <v>-148417.26114420715</v>
      </c>
      <c r="AS110" s="223">
        <f>$AU110+$AB$7*SIN(AT110)</f>
        <v>-148417.23655605855</v>
      </c>
      <c r="AT110" s="223">
        <f>$AU110+$AB$7*SIN(AU110)</f>
        <v>-148417.32668750931</v>
      </c>
      <c r="AU110" s="223">
        <f>$AB$9+$AB$18*(F110-AB$15)</f>
        <v>-148416.84228911632</v>
      </c>
    </row>
    <row r="111" spans="1:47" ht="12.95" customHeight="1">
      <c r="A111" s="269" t="s">
        <v>246</v>
      </c>
      <c r="B111" s="269" t="s">
        <v>61</v>
      </c>
      <c r="C111" s="270">
        <v>49636.51</v>
      </c>
      <c r="D111" s="270" t="s">
        <v>49</v>
      </c>
      <c r="E111" s="243">
        <f>(C111-C$7)/C$8</f>
        <v>-7470.5179957428763</v>
      </c>
      <c r="F111" s="211">
        <f>+ROUND(2*E111,0)/2</f>
        <v>-7470.5</v>
      </c>
      <c r="G111" s="213">
        <f>C111-(C$7+C$8*F111)</f>
        <v>-6.8979499992565252E-3</v>
      </c>
      <c r="J111" s="213">
        <f>G111</f>
        <v>-6.8979499992565252E-3</v>
      </c>
      <c r="K111" s="243"/>
      <c r="O111" s="213">
        <f ca="1">+C$11+C$12*F111</f>
        <v>4.2883165060469006E-2</v>
      </c>
      <c r="Q111" s="249">
        <f>C111-15018.5</f>
        <v>34618.01</v>
      </c>
      <c r="S111" s="243">
        <v>1</v>
      </c>
      <c r="Z111" s="223">
        <f>F111</f>
        <v>-7470.5</v>
      </c>
      <c r="AA111" s="223">
        <f>AB$3+AB$4*Z111+AB$5*Z111^2+AH111</f>
        <v>9.193953048576356E-4</v>
      </c>
      <c r="AB111" s="223">
        <f>+G111-AA111</f>
        <v>-7.8173453041141608E-3</v>
      </c>
      <c r="AC111" s="223">
        <f>+G111-P111</f>
        <v>-6.8979499992565252E-3</v>
      </c>
      <c r="AE111" s="223">
        <f>+(G111-AA111)^2*S111</f>
        <v>6.1110887603755716E-5</v>
      </c>
      <c r="AF111" s="361">
        <f>+C111-15018.5</f>
        <v>34618.01</v>
      </c>
      <c r="AG111" s="229"/>
      <c r="AH111" s="223">
        <f>$AB$6*($AB$11/AI111*AJ111+$AB$12)</f>
        <v>-8.7755114709220303E-3</v>
      </c>
      <c r="AI111" s="223">
        <f>1+$AB$7*COS(AL111)</f>
        <v>0.61567274191120513</v>
      </c>
      <c r="AJ111" s="223">
        <f>SIN(AL111+$AB$9)</f>
        <v>-0.68573661631216454</v>
      </c>
      <c r="AK111" s="223">
        <f>$AB$7*SIN(AL111)</f>
        <v>-0.30396144276856701</v>
      </c>
      <c r="AL111" s="223">
        <f>2*ATAN(AM111)</f>
        <v>-2.4724299542486898</v>
      </c>
      <c r="AM111" s="223">
        <f>SQRT((1+$AB$7)/(1-$AB$7))*TAN(AN111/2)</f>
        <v>-2.8764413345494564</v>
      </c>
      <c r="AN111" s="223">
        <f>$AU111+$AB$7*SIN(AO111)</f>
        <v>-148417.18940558273</v>
      </c>
      <c r="AO111" s="223">
        <f>$AU111+$AB$7*SIN(AP111)</f>
        <v>-148417.18935253358</v>
      </c>
      <c r="AP111" s="223">
        <f>$AU111+$AB$7*SIN(AQ111)</f>
        <v>-148417.18957896304</v>
      </c>
      <c r="AQ111" s="223">
        <f>$AU111+$AB$7*SIN(AR111)</f>
        <v>-148417.18861183696</v>
      </c>
      <c r="AR111" s="223">
        <f>$AU111+$AB$7*SIN(AS111)</f>
        <v>-148417.19273070275</v>
      </c>
      <c r="AS111" s="223">
        <f>$AU111+$AB$7*SIN(AT111)</f>
        <v>-148417.17496635386</v>
      </c>
      <c r="AT111" s="223">
        <f>$AU111+$AB$7*SIN(AU111)</f>
        <v>-148417.24788324829</v>
      </c>
      <c r="AU111" s="223">
        <f>$AB$9+$AB$18*(F111-AB$15)</f>
        <v>-148416.75901839629</v>
      </c>
    </row>
    <row r="112" spans="1:47" ht="12.95" customHeight="1">
      <c r="A112" s="253" t="s">
        <v>70</v>
      </c>
      <c r="B112" s="265"/>
      <c r="C112" s="267">
        <v>49636.510399999999</v>
      </c>
      <c r="D112" s="75">
        <v>8.0000000000000004E-4</v>
      </c>
      <c r="E112" s="243">
        <f>(C112-C$7)/C$8</f>
        <v>-7470.5169522013757</v>
      </c>
      <c r="F112" s="211">
        <f>+ROUND(2*E112,0)/2</f>
        <v>-7470.5</v>
      </c>
      <c r="G112" s="213">
        <f>C112-(C$7+C$8*F112)</f>
        <v>-6.4979500020854175E-3</v>
      </c>
      <c r="K112" s="243">
        <f>G112</f>
        <v>-6.4979500020854175E-3</v>
      </c>
      <c r="Q112" s="249">
        <f>C112-15018.5</f>
        <v>34618.010399999999</v>
      </c>
      <c r="R112" s="250"/>
      <c r="S112" s="243">
        <v>1</v>
      </c>
      <c r="T112" s="250"/>
      <c r="Z112" s="223">
        <f>F112</f>
        <v>-7470.5</v>
      </c>
      <c r="AA112" s="223">
        <f>AB$3+AB$4*Z112+AB$5*Z112^2+AH112</f>
        <v>9.193953048576356E-4</v>
      </c>
      <c r="AB112" s="223">
        <f>+G112-AA112</f>
        <v>-7.4173453069430531E-3</v>
      </c>
      <c r="AC112" s="223">
        <f>+G112-P112</f>
        <v>-6.4979500020854175E-3</v>
      </c>
      <c r="AE112" s="223">
        <f>+(G112-AA112)^2*S112</f>
        <v>5.5017011402430133E-5</v>
      </c>
      <c r="AF112" s="361">
        <f>+C112-15018.5</f>
        <v>34618.010399999999</v>
      </c>
      <c r="AG112" s="229"/>
      <c r="AH112" s="223">
        <f>$AB$6*($AB$11/AI112*AJ112+$AB$12)</f>
        <v>-8.7755114709220303E-3</v>
      </c>
      <c r="AI112" s="223">
        <f>1+$AB$7*COS(AL112)</f>
        <v>0.61567274191120513</v>
      </c>
      <c r="AJ112" s="223">
        <f>SIN(AL112+$AB$9)</f>
        <v>-0.68573661631216454</v>
      </c>
      <c r="AK112" s="223">
        <f>$AB$7*SIN(AL112)</f>
        <v>-0.30396144276856701</v>
      </c>
      <c r="AL112" s="223">
        <f>2*ATAN(AM112)</f>
        <v>-2.4724299542486898</v>
      </c>
      <c r="AM112" s="223">
        <f>SQRT((1+$AB$7)/(1-$AB$7))*TAN(AN112/2)</f>
        <v>-2.8764413345494564</v>
      </c>
      <c r="AN112" s="223">
        <f>$AU112+$AB$7*SIN(AO112)</f>
        <v>-148417.18940558273</v>
      </c>
      <c r="AO112" s="223">
        <f>$AU112+$AB$7*SIN(AP112)</f>
        <v>-148417.18935253358</v>
      </c>
      <c r="AP112" s="223">
        <f>$AU112+$AB$7*SIN(AQ112)</f>
        <v>-148417.18957896304</v>
      </c>
      <c r="AQ112" s="223">
        <f>$AU112+$AB$7*SIN(AR112)</f>
        <v>-148417.18861183696</v>
      </c>
      <c r="AR112" s="223">
        <f>$AU112+$AB$7*SIN(AS112)</f>
        <v>-148417.19273070275</v>
      </c>
      <c r="AS112" s="223">
        <f>$AU112+$AB$7*SIN(AT112)</f>
        <v>-148417.17496635386</v>
      </c>
      <c r="AT112" s="223">
        <f>$AU112+$AB$7*SIN(AU112)</f>
        <v>-148417.24788324829</v>
      </c>
      <c r="AU112" s="223">
        <f>$AB$9+$AB$18*(F112-AB$15)</f>
        <v>-148416.75901839629</v>
      </c>
    </row>
    <row r="113" spans="1:47" ht="12.95" customHeight="1">
      <c r="A113" s="269" t="s">
        <v>246</v>
      </c>
      <c r="B113" s="269" t="s">
        <v>61</v>
      </c>
      <c r="C113" s="270">
        <v>49636.510799999996</v>
      </c>
      <c r="D113" s="270" t="s">
        <v>49</v>
      </c>
      <c r="E113" s="243">
        <f>(C113-C$7)/C$8</f>
        <v>-7470.5159086598742</v>
      </c>
      <c r="F113" s="211">
        <f>+ROUND(2*E113,0)/2</f>
        <v>-7470.5</v>
      </c>
      <c r="G113" s="213">
        <f>C113-(C$7+C$8*F113)</f>
        <v>-6.0979500049143098E-3</v>
      </c>
      <c r="J113" s="213">
        <f>G113</f>
        <v>-6.0979500049143098E-3</v>
      </c>
      <c r="K113" s="243"/>
      <c r="O113" s="213">
        <f ca="1">+C$11+C$12*F113</f>
        <v>4.2883165060469006E-2</v>
      </c>
      <c r="Q113" s="249">
        <f>C113-15018.5</f>
        <v>34618.010799999996</v>
      </c>
      <c r="S113" s="243">
        <v>1</v>
      </c>
      <c r="Z113" s="223">
        <f>F113</f>
        <v>-7470.5</v>
      </c>
      <c r="AA113" s="223">
        <f>AB$3+AB$4*Z113+AB$5*Z113^2+AH113</f>
        <v>9.193953048576356E-4</v>
      </c>
      <c r="AB113" s="223">
        <f>+G113-AA113</f>
        <v>-7.0173453097719454E-3</v>
      </c>
      <c r="AC113" s="223">
        <f>+G113-P113</f>
        <v>-6.0979500049143098E-3</v>
      </c>
      <c r="AE113" s="223">
        <f>+(G113-AA113)^2*S113</f>
        <v>4.9243135196578321E-5</v>
      </c>
      <c r="AF113" s="361">
        <f>+C113-15018.5</f>
        <v>34618.010799999996</v>
      </c>
      <c r="AG113" s="229"/>
      <c r="AH113" s="223">
        <f>$AB$6*($AB$11/AI113*AJ113+$AB$12)</f>
        <v>-8.7755114709220303E-3</v>
      </c>
      <c r="AI113" s="223">
        <f>1+$AB$7*COS(AL113)</f>
        <v>0.61567274191120513</v>
      </c>
      <c r="AJ113" s="223">
        <f>SIN(AL113+$AB$9)</f>
        <v>-0.68573661631216454</v>
      </c>
      <c r="AK113" s="223">
        <f>$AB$7*SIN(AL113)</f>
        <v>-0.30396144276856701</v>
      </c>
      <c r="AL113" s="223">
        <f>2*ATAN(AM113)</f>
        <v>-2.4724299542486898</v>
      </c>
      <c r="AM113" s="223">
        <f>SQRT((1+$AB$7)/(1-$AB$7))*TAN(AN113/2)</f>
        <v>-2.8764413345494564</v>
      </c>
      <c r="AN113" s="223">
        <f>$AU113+$AB$7*SIN(AO113)</f>
        <v>-148417.18940558273</v>
      </c>
      <c r="AO113" s="223">
        <f>$AU113+$AB$7*SIN(AP113)</f>
        <v>-148417.18935253358</v>
      </c>
      <c r="AP113" s="223">
        <f>$AU113+$AB$7*SIN(AQ113)</f>
        <v>-148417.18957896304</v>
      </c>
      <c r="AQ113" s="223">
        <f>$AU113+$AB$7*SIN(AR113)</f>
        <v>-148417.18861183696</v>
      </c>
      <c r="AR113" s="223">
        <f>$AU113+$AB$7*SIN(AS113)</f>
        <v>-148417.19273070275</v>
      </c>
      <c r="AS113" s="223">
        <f>$AU113+$AB$7*SIN(AT113)</f>
        <v>-148417.17496635386</v>
      </c>
      <c r="AT113" s="223">
        <f>$AU113+$AB$7*SIN(AU113)</f>
        <v>-148417.24788324829</v>
      </c>
      <c r="AU113" s="223">
        <f>$AB$9+$AB$18*(F113-AB$15)</f>
        <v>-148416.75901839629</v>
      </c>
    </row>
    <row r="114" spans="1:47" ht="12.95" customHeight="1">
      <c r="A114" s="72" t="s">
        <v>71</v>
      </c>
      <c r="B114" s="57"/>
      <c r="C114" s="268">
        <v>50458.125999999997</v>
      </c>
      <c r="D114" s="268"/>
      <c r="E114" s="243">
        <f>(C114-C$7)/C$8</f>
        <v>-5327.0419955018324</v>
      </c>
      <c r="F114" s="211">
        <f>+ROUND(2*E114,0)/2</f>
        <v>-5327</v>
      </c>
      <c r="G114" s="213">
        <f>C114-(C$7+C$8*F114)</f>
        <v>-1.6097300009278115E-2</v>
      </c>
      <c r="K114" s="213">
        <f>G114</f>
        <v>-1.6097300009278115E-2</v>
      </c>
      <c r="M114" s="261"/>
      <c r="N114" s="261"/>
      <c r="Q114" s="249">
        <f>C114-15018.5</f>
        <v>35439.625999999997</v>
      </c>
      <c r="R114" s="250"/>
      <c r="S114" s="243">
        <v>1</v>
      </c>
      <c r="T114" s="250"/>
      <c r="Z114" s="223">
        <f>F114</f>
        <v>-5327</v>
      </c>
      <c r="AA114" s="223">
        <f>AB$3+AB$4*Z114+AB$5*Z114^2+AH114</f>
        <v>6.8760591494238452E-3</v>
      </c>
      <c r="AB114" s="223">
        <f>+G114-AA114</f>
        <v>-2.297335915870196E-2</v>
      </c>
      <c r="AC114" s="223">
        <f>+G114-P114</f>
        <v>-1.6097300009278115E-2</v>
      </c>
      <c r="AE114" s="223">
        <f>+(G114-AA114)^2*S114</f>
        <v>5.277752310347152E-4</v>
      </c>
      <c r="AF114" s="361">
        <f>+C114-15018.5</f>
        <v>35439.625999999997</v>
      </c>
      <c r="AG114" s="229"/>
      <c r="AH114" s="223">
        <f>$AB$6*($AB$11/AI114*AJ114+$AB$12)</f>
        <v>-3.6957085407106818E-3</v>
      </c>
      <c r="AI114" s="223">
        <f>1+$AB$7*COS(AL114)</f>
        <v>0.66905679794594775</v>
      </c>
      <c r="AJ114" s="223">
        <f>SIN(AL114+$AB$9)</f>
        <v>-0.56090691900784895</v>
      </c>
      <c r="AK114" s="223">
        <f>$AB$7*SIN(AL114)</f>
        <v>-0.36135383907495811</v>
      </c>
      <c r="AL114" s="223">
        <f>2*ATAN(AM114)</f>
        <v>-2.3122955598739718</v>
      </c>
      <c r="AM114" s="223">
        <f>SQRT((1+$AB$7)/(1-$AB$7))*TAN(AN114/2)</f>
        <v>-2.2718541033232476</v>
      </c>
      <c r="AN114" s="223">
        <f>$AU114+$AB$7*SIN(AO114)</f>
        <v>-148416.97170971858</v>
      </c>
      <c r="AO114" s="223">
        <f>$AU114+$AB$7*SIN(AP114)</f>
        <v>-148416.97170916671</v>
      </c>
      <c r="AP114" s="223">
        <f>$AU114+$AB$7*SIN(AQ114)</f>
        <v>-148416.97171323109</v>
      </c>
      <c r="AQ114" s="223">
        <f>$AU114+$AB$7*SIN(AR114)</f>
        <v>-148416.97168329591</v>
      </c>
      <c r="AR114" s="223">
        <f>$AU114+$AB$7*SIN(AS114)</f>
        <v>-148416.97190370347</v>
      </c>
      <c r="AS114" s="223">
        <f>$AU114+$AB$7*SIN(AT114)</f>
        <v>-148416.97027691532</v>
      </c>
      <c r="AT114" s="223">
        <f>$AU114+$AB$7*SIN(AU114)</f>
        <v>-148416.98207560153</v>
      </c>
      <c r="AU114" s="223">
        <f>$AB$9+$AB$18*(F114-AB$15)</f>
        <v>-148416.50089722726</v>
      </c>
    </row>
    <row r="115" spans="1:47" ht="12.95" customHeight="1">
      <c r="A115" s="269" t="s">
        <v>72</v>
      </c>
      <c r="B115" s="269" t="s">
        <v>63</v>
      </c>
      <c r="C115" s="270">
        <v>50459.088000000003</v>
      </c>
      <c r="D115" s="270" t="s">
        <v>48</v>
      </c>
      <c r="E115" s="243">
        <f>(C115-C$7)/C$8</f>
        <v>-5324.5322781737295</v>
      </c>
      <c r="F115" s="211">
        <f>+ROUND(2*E115,0)/2</f>
        <v>-5324.5</v>
      </c>
      <c r="G115" s="213">
        <f>C115-(C$7+C$8*F115)</f>
        <v>-1.2372550001600757E-2</v>
      </c>
      <c r="I115" s="213">
        <f>G115</f>
        <v>-1.2372550001600757E-2</v>
      </c>
      <c r="K115" s="243"/>
      <c r="O115" s="213">
        <f ca="1">+C$11+C$12*F115</f>
        <v>3.6683803456642121E-2</v>
      </c>
      <c r="Q115" s="249">
        <f>C115-15018.5</f>
        <v>35440.588000000003</v>
      </c>
      <c r="S115" s="243">
        <v>0.1</v>
      </c>
      <c r="Z115" s="223">
        <f>F115</f>
        <v>-5324.5</v>
      </c>
      <c r="AA115" s="223">
        <f>AB$3+AB$4*Z115+AB$5*Z115^2+AH115</f>
        <v>6.8833860160533757E-3</v>
      </c>
      <c r="AB115" s="223">
        <f>+G115-AA115</f>
        <v>-1.9255936017654133E-2</v>
      </c>
      <c r="AC115" s="223">
        <f>+G115-P115</f>
        <v>-1.2372550001600757E-2</v>
      </c>
      <c r="AE115" s="223">
        <f>+(G115-AA115)^2*S115</f>
        <v>3.7079107191598969E-5</v>
      </c>
      <c r="AF115" s="361">
        <f>+C115-15018.5</f>
        <v>35440.588000000003</v>
      </c>
      <c r="AG115" s="229"/>
      <c r="AH115" s="223">
        <f>$AB$6*($AB$11/AI115*AJ115+$AB$12)</f>
        <v>-3.6893668166719531E-3</v>
      </c>
      <c r="AI115" s="223">
        <f>1+$AB$7*COS(AL115)</f>
        <v>0.66913032609694356</v>
      </c>
      <c r="AJ115" s="223">
        <f>SIN(AL115+$AB$9)</f>
        <v>-0.56073846659218884</v>
      </c>
      <c r="AK115" s="223">
        <f>$AB$7*SIN(AL115)</f>
        <v>-0.36142116552753945</v>
      </c>
      <c r="AL115" s="223">
        <f>2*ATAN(AM115)</f>
        <v>-2.312092099183511</v>
      </c>
      <c r="AM115" s="223">
        <f>SQRT((1+$AB$7)/(1-$AB$7))*TAN(AN115/2)</f>
        <v>-2.2712274548306945</v>
      </c>
      <c r="AN115" s="223">
        <f>$AU115+$AB$7*SIN(AO115)</f>
        <v>-148416.97144464168</v>
      </c>
      <c r="AO115" s="223">
        <f>$AU115+$AB$7*SIN(AP115)</f>
        <v>-148416.97144409583</v>
      </c>
      <c r="AP115" s="223">
        <f>$AU115+$AB$7*SIN(AQ115)</f>
        <v>-148416.97144811958</v>
      </c>
      <c r="AQ115" s="223">
        <f>$AU115+$AB$7*SIN(AR115)</f>
        <v>-148416.97141845638</v>
      </c>
      <c r="AR115" s="223">
        <f>$AU115+$AB$7*SIN(AS115)</f>
        <v>-148416.9716370629</v>
      </c>
      <c r="AS115" s="223">
        <f>$AU115+$AB$7*SIN(AT115)</f>
        <v>-148416.97002210436</v>
      </c>
      <c r="AT115" s="223">
        <f>$AU115+$AB$7*SIN(AU115)</f>
        <v>-148416.98174666331</v>
      </c>
      <c r="AU115" s="223">
        <f>$AB$9+$AB$18*(F115-AB$15)</f>
        <v>-148416.50059617619</v>
      </c>
    </row>
    <row r="116" spans="1:47" ht="12.95" customHeight="1">
      <c r="A116" s="253" t="s">
        <v>74</v>
      </c>
      <c r="B116" s="265"/>
      <c r="C116" s="267">
        <v>50718.408600000002</v>
      </c>
      <c r="D116" s="56">
        <v>5.9999999999999995E-4</v>
      </c>
      <c r="E116" s="243">
        <f>(C116-C$7)/C$8</f>
        <v>-4648.0027528625023</v>
      </c>
      <c r="F116" s="211">
        <f>+ROUND(2*E116,0)/2</f>
        <v>-4648</v>
      </c>
      <c r="G116" s="213">
        <f>C116-(C$7+C$8*F116)</f>
        <v>-1.055200002156198E-3</v>
      </c>
      <c r="K116" s="243">
        <f>G116</f>
        <v>-1.055200002156198E-3</v>
      </c>
      <c r="Q116" s="249">
        <f>C116-15018.5</f>
        <v>35699.908600000002</v>
      </c>
      <c r="R116" s="250"/>
      <c r="S116" s="243">
        <v>1</v>
      </c>
      <c r="T116" s="250"/>
      <c r="Z116" s="223">
        <f>F116</f>
        <v>-4648</v>
      </c>
      <c r="AA116" s="223">
        <f>AB$3+AB$4*Z116+AB$5*Z116^2+AH116</f>
        <v>8.8976761455730972E-3</v>
      </c>
      <c r="AB116" s="223">
        <f>+G116-AA116</f>
        <v>-9.9528761477292952E-3</v>
      </c>
      <c r="AC116" s="223">
        <f>+G116-P116</f>
        <v>-1.055200002156198E-3</v>
      </c>
      <c r="AE116" s="223">
        <f>+(G116-AA116)^2*S116</f>
        <v>9.9059743612038741E-5</v>
      </c>
      <c r="AF116" s="361">
        <f>+C116-15018.5</f>
        <v>35699.908600000002</v>
      </c>
      <c r="AG116" s="229"/>
      <c r="AH116" s="223">
        <f>$AB$6*($AB$11/AI116*AJ116+$AB$12)</f>
        <v>-1.9384408677236415E-3</v>
      </c>
      <c r="AI116" s="223">
        <f>1+$AB$7*COS(AL116)</f>
        <v>0.69017388440247152</v>
      </c>
      <c r="AJ116" s="223">
        <f>SIN(AL116+$AB$9)</f>
        <v>-0.51284690428378732</v>
      </c>
      <c r="AK116" s="223">
        <f>$AB$7*SIN(AL116)</f>
        <v>-0.37961530276550615</v>
      </c>
      <c r="AL116" s="223">
        <f>2*ATAN(AM116)</f>
        <v>-2.2553124255247408</v>
      </c>
      <c r="AM116" s="223">
        <f>SQRT((1+$AB$7)/(1-$AB$7))*TAN(AN116/2)</f>
        <v>-2.1069385500815612</v>
      </c>
      <c r="AN116" s="223">
        <f>$AU116+$AB$7*SIN(AO116)</f>
        <v>-148416.89860393148</v>
      </c>
      <c r="AO116" s="223">
        <f>$AU116+$AB$7*SIN(AP116)</f>
        <v>-148416.89860401655</v>
      </c>
      <c r="AP116" s="223">
        <f>$AU116+$AB$7*SIN(AQ116)</f>
        <v>-148416.8986031746</v>
      </c>
      <c r="AQ116" s="223">
        <f>$AU116+$AB$7*SIN(AR116)</f>
        <v>-148416.89861150834</v>
      </c>
      <c r="AR116" s="223">
        <f>$AU116+$AB$7*SIN(AS116)</f>
        <v>-148416.89852900486</v>
      </c>
      <c r="AS116" s="223">
        <f>$AU116+$AB$7*SIN(AT116)</f>
        <v>-148416.89934436593</v>
      </c>
      <c r="AT116" s="223">
        <f>$AU116+$AB$7*SIN(AU116)</f>
        <v>-148416.89114276227</v>
      </c>
      <c r="AU116" s="223">
        <f>$AB$9+$AB$18*(F116-AB$15)</f>
        <v>-148416.41913176246</v>
      </c>
    </row>
    <row r="117" spans="1:47" ht="12.95" customHeight="1">
      <c r="A117" s="253" t="s">
        <v>74</v>
      </c>
      <c r="B117" s="265" t="s">
        <v>61</v>
      </c>
      <c r="C117" s="267">
        <v>50718.600899999998</v>
      </c>
      <c r="D117" s="267"/>
      <c r="E117" s="243">
        <f>(C117-C$7)/C$8</f>
        <v>-4647.5010702822756</v>
      </c>
      <c r="F117" s="211">
        <f>+ROUND(2*E117,0)/2</f>
        <v>-4647.5</v>
      </c>
      <c r="G117" s="213">
        <f>C117-(C$7+C$8*F117)</f>
        <v>-4.1025000246008858E-4</v>
      </c>
      <c r="K117" s="213">
        <f>G117</f>
        <v>-4.1025000246008858E-4</v>
      </c>
      <c r="Q117" s="249">
        <f>C117-15018.5</f>
        <v>35700.100899999998</v>
      </c>
      <c r="R117" s="250"/>
      <c r="S117" s="243">
        <v>1</v>
      </c>
      <c r="T117" s="250"/>
      <c r="Z117" s="223">
        <f>F117</f>
        <v>-4647.5</v>
      </c>
      <c r="AA117" s="223">
        <f>AB$3+AB$4*Z117+AB$5*Z117^2+AH117</f>
        <v>8.8991879881347401E-3</v>
      </c>
      <c r="AB117" s="223">
        <f>+G117-AA117</f>
        <v>-9.3094379905948287E-3</v>
      </c>
      <c r="AC117" s="223">
        <f>+G117-P117</f>
        <v>-4.1025000246008858E-4</v>
      </c>
      <c r="AE117" s="223">
        <f>+(G117-AA117)^2*S117</f>
        <v>8.6665635700730281E-5</v>
      </c>
      <c r="AF117" s="361">
        <f>+C117-15018.5</f>
        <v>35700.100899999998</v>
      </c>
      <c r="AG117" s="229"/>
      <c r="AH117" s="223">
        <f>$AB$6*($AB$11/AI117*AJ117+$AB$12)</f>
        <v>-1.93712130768016E-3</v>
      </c>
      <c r="AI117" s="223">
        <f>1+$AB$7*COS(AL117)</f>
        <v>0.69019032108812395</v>
      </c>
      <c r="AJ117" s="223">
        <f>SIN(AL117+$AB$9)</f>
        <v>-0.51280973375791084</v>
      </c>
      <c r="AK117" s="223">
        <f>$AB$7*SIN(AL117)</f>
        <v>-0.37962871710728141</v>
      </c>
      <c r="AL117" s="223">
        <f>2*ATAN(AM117)</f>
        <v>-2.2552691280203292</v>
      </c>
      <c r="AM117" s="223">
        <f>SQRT((1+$AB$7)/(1-$AB$7))*TAN(AN117/2)</f>
        <v>-2.1068208037745824</v>
      </c>
      <c r="AN117" s="223">
        <f>$AU117+$AB$7*SIN(AO117)</f>
        <v>-148416.89854924532</v>
      </c>
      <c r="AO117" s="223">
        <f>$AU117+$AB$7*SIN(AP117)</f>
        <v>-148416.89854933042</v>
      </c>
      <c r="AP117" s="223">
        <f>$AU117+$AB$7*SIN(AQ117)</f>
        <v>-148416.89854848789</v>
      </c>
      <c r="AQ117" s="223">
        <f>$AU117+$AB$7*SIN(AR117)</f>
        <v>-148416.89855682966</v>
      </c>
      <c r="AR117" s="223">
        <f>$AU117+$AB$7*SIN(AS117)</f>
        <v>-148416.89847422522</v>
      </c>
      <c r="AS117" s="223">
        <f>$AU117+$AB$7*SIN(AT117)</f>
        <v>-148416.89929079384</v>
      </c>
      <c r="AT117" s="223">
        <f>$AU117+$AB$7*SIN(AU117)</f>
        <v>-148416.89107463049</v>
      </c>
      <c r="AU117" s="223">
        <f>$AB$9+$AB$18*(F117-AB$15)</f>
        <v>-148416.41907155226</v>
      </c>
    </row>
    <row r="118" spans="1:47" ht="12.95" customHeight="1">
      <c r="A118" s="72" t="s">
        <v>75</v>
      </c>
      <c r="B118" s="57"/>
      <c r="C118" s="268">
        <v>50799.281000000003</v>
      </c>
      <c r="D118" s="268"/>
      <c r="E118" s="243">
        <f>(C118-C$7)/C$8</f>
        <v>-4437.0184871204829</v>
      </c>
      <c r="F118" s="211">
        <f>+ROUND(2*E118,0)/2</f>
        <v>-4437</v>
      </c>
      <c r="G118" s="213">
        <f>C118-(C$7+C$8*F118)</f>
        <v>-7.0863000000827014E-3</v>
      </c>
      <c r="K118" s="213">
        <f>G118</f>
        <v>-7.0863000000827014E-3</v>
      </c>
      <c r="M118" s="261"/>
      <c r="N118" s="261"/>
      <c r="Q118" s="249">
        <f>C118-15018.5</f>
        <v>35780.781000000003</v>
      </c>
      <c r="R118" s="250"/>
      <c r="S118" s="243">
        <v>1</v>
      </c>
      <c r="T118" s="250"/>
      <c r="Z118" s="223">
        <f>F118</f>
        <v>-4437</v>
      </c>
      <c r="AA118" s="223">
        <f>AB$3+AB$4*Z118+AB$5*Z118^2+AH118</f>
        <v>9.5386571862528715E-3</v>
      </c>
      <c r="AB118" s="223">
        <f>+G118-AA118</f>
        <v>-1.6624957186335575E-2</v>
      </c>
      <c r="AC118" s="223">
        <f>+G118-P118</f>
        <v>-7.0863000000827014E-3</v>
      </c>
      <c r="AE118" s="223">
        <f>+(G118-AA118)^2*S118</f>
        <v>2.7638920144749089E-4</v>
      </c>
      <c r="AF118" s="361">
        <f>+C118-15018.5</f>
        <v>35780.781000000003</v>
      </c>
      <c r="AG118" s="229"/>
      <c r="AH118" s="223">
        <f>$AB$6*($AB$11/AI118*AJ118+$AB$12)</f>
        <v>-1.3782921412076772E-3</v>
      </c>
      <c r="AI118" s="223">
        <f>1+$AB$7*COS(AL118)</f>
        <v>0.69723302009220067</v>
      </c>
      <c r="AJ118" s="223">
        <f>SIN(AL118+$AB$9)</f>
        <v>-0.49691502985523445</v>
      </c>
      <c r="AK118" s="223">
        <f>$AB$7*SIN(AL118)</f>
        <v>-0.38526893967397663</v>
      </c>
      <c r="AL118" s="223">
        <f>2*ATAN(AM118)</f>
        <v>-2.2368548998289159</v>
      </c>
      <c r="AM118" s="223">
        <f>SQRT((1+$AB$7)/(1-$AB$7))*TAN(AN118/2)</f>
        <v>-2.0576976191713165</v>
      </c>
      <c r="AN118" s="223">
        <f>$AU118+$AB$7*SIN(AO118)</f>
        <v>-148416.87540932331</v>
      </c>
      <c r="AO118" s="223">
        <f>$AU118+$AB$7*SIN(AP118)</f>
        <v>-148416.87540940475</v>
      </c>
      <c r="AP118" s="223">
        <f>$AU118+$AB$7*SIN(AQ118)</f>
        <v>-148416.8754084986</v>
      </c>
      <c r="AQ118" s="223">
        <f>$AU118+$AB$7*SIN(AR118)</f>
        <v>-148416.87541858025</v>
      </c>
      <c r="AR118" s="223">
        <f>$AU118+$AB$7*SIN(AS118)</f>
        <v>-148416.87530638344</v>
      </c>
      <c r="AS118" s="223">
        <f>$AU118+$AB$7*SIN(AT118)</f>
        <v>-148416.87655122011</v>
      </c>
      <c r="AT118" s="223">
        <f>$AU118+$AB$7*SIN(AU118)</f>
        <v>-148416.86223951966</v>
      </c>
      <c r="AU118" s="223">
        <f>$AB$9+$AB$18*(F118-AB$15)</f>
        <v>-148416.39372305397</v>
      </c>
    </row>
    <row r="119" spans="1:47" ht="12.95" customHeight="1">
      <c r="A119" s="253" t="s">
        <v>76</v>
      </c>
      <c r="B119" s="271" t="s">
        <v>61</v>
      </c>
      <c r="C119" s="272">
        <v>50812.130400000002</v>
      </c>
      <c r="D119" s="253"/>
      <c r="E119" s="243">
        <f>(C119-C$7)/C$8</f>
        <v>-4403.4962814702812</v>
      </c>
      <c r="F119" s="211">
        <f>+ROUND(2*E119,0)/2</f>
        <v>-4403.5</v>
      </c>
      <c r="G119" s="213">
        <f>C119-(C$7+C$8*F119)</f>
        <v>1.4253499975893646E-3</v>
      </c>
      <c r="K119" s="213">
        <f>G119</f>
        <v>1.4253499975893646E-3</v>
      </c>
      <c r="M119" s="261"/>
      <c r="Q119" s="249">
        <f>C119-15018.5</f>
        <v>35793.630400000002</v>
      </c>
      <c r="R119" s="250"/>
      <c r="S119" s="243">
        <v>1</v>
      </c>
      <c r="T119" s="250"/>
      <c r="U119" s="213" t="s">
        <v>77</v>
      </c>
      <c r="Z119" s="223">
        <f>F119</f>
        <v>-4403.5</v>
      </c>
      <c r="AA119" s="223">
        <f>AB$3+AB$4*Z119+AB$5*Z119^2+AH119</f>
        <v>9.6409718786902038E-3</v>
      </c>
      <c r="AB119" s="223">
        <f>+G119-AA119</f>
        <v>-8.2156218811008392E-3</v>
      </c>
      <c r="AC119" s="223">
        <f>+G119-P119</f>
        <v>1.4253499975893646E-3</v>
      </c>
      <c r="AE119" s="223">
        <f>+(G119-AA119)^2*S119</f>
        <v>6.7496442893222888E-5</v>
      </c>
      <c r="AF119" s="361">
        <f>+C119-15018.5</f>
        <v>35793.630400000002</v>
      </c>
      <c r="AG119" s="229"/>
      <c r="AH119" s="223">
        <f>$AB$6*($AB$11/AI119*AJ119+$AB$12)</f>
        <v>-1.2887536799871106E-3</v>
      </c>
      <c r="AI119" s="223">
        <f>1+$AB$7*COS(AL119)</f>
        <v>0.69837681145473796</v>
      </c>
      <c r="AJ119" s="223">
        <f>SIN(AL119+$AB$9)</f>
        <v>-0.49433951009052196</v>
      </c>
      <c r="AK119" s="223">
        <f>$AB$7*SIN(AL119)</f>
        <v>-0.38616505814455732</v>
      </c>
      <c r="AL119" s="223">
        <f>2*ATAN(AM119)</f>
        <v>-2.2338895378468848</v>
      </c>
      <c r="AM119" s="223">
        <f>SQRT((1+$AB$7)/(1-$AB$7))*TAN(AN119/2)</f>
        <v>-2.0499606886983677</v>
      </c>
      <c r="AN119" s="223">
        <f>$AU119+$AB$7*SIN(AO119)</f>
        <v>-148416.87170488687</v>
      </c>
      <c r="AO119" s="223">
        <f>$AU119+$AB$7*SIN(AP119)</f>
        <v>-148416.87170496528</v>
      </c>
      <c r="AP119" s="223">
        <f>$AU119+$AB$7*SIN(AQ119)</f>
        <v>-148416.87170407534</v>
      </c>
      <c r="AQ119" s="223">
        <f>$AU119+$AB$7*SIN(AR119)</f>
        <v>-148416.87171417708</v>
      </c>
      <c r="AR119" s="223">
        <f>$AU119+$AB$7*SIN(AS119)</f>
        <v>-148416.87159947757</v>
      </c>
      <c r="AS119" s="223">
        <f>$AU119+$AB$7*SIN(AT119)</f>
        <v>-148416.87289762095</v>
      </c>
      <c r="AT119" s="223">
        <f>$AU119+$AB$7*SIN(AU119)</f>
        <v>-148416.85762273282</v>
      </c>
      <c r="AU119" s="223">
        <f>$AB$9+$AB$18*(F119-AB$15)</f>
        <v>-148416.38968896991</v>
      </c>
    </row>
    <row r="120" spans="1:47" ht="12.95" customHeight="1">
      <c r="A120" s="253" t="s">
        <v>76</v>
      </c>
      <c r="B120" s="271" t="s">
        <v>61</v>
      </c>
      <c r="C120" s="272">
        <v>50812.130700000002</v>
      </c>
      <c r="D120" s="253"/>
      <c r="E120" s="243">
        <f>(C120-C$7)/C$8</f>
        <v>-4403.4954988141508</v>
      </c>
      <c r="F120" s="211">
        <f>+ROUND(2*E120,0)/2</f>
        <v>-4403.5</v>
      </c>
      <c r="G120" s="213">
        <f>C120-(C$7+C$8*F120)</f>
        <v>1.7253499972866848E-3</v>
      </c>
      <c r="K120" s="213">
        <f>G120</f>
        <v>1.7253499972866848E-3</v>
      </c>
      <c r="M120" s="261"/>
      <c r="Q120" s="249">
        <f>C120-15018.5</f>
        <v>35793.630700000002</v>
      </c>
      <c r="S120" s="243">
        <v>1</v>
      </c>
      <c r="U120" s="213" t="s">
        <v>77</v>
      </c>
      <c r="Z120" s="223">
        <f>F120</f>
        <v>-4403.5</v>
      </c>
      <c r="AA120" s="223">
        <f>AB$3+AB$4*Z120+AB$5*Z120^2+AH120</f>
        <v>9.6409718786902038E-3</v>
      </c>
      <c r="AB120" s="223">
        <f>+G120-AA120</f>
        <v>-7.915621881403519E-3</v>
      </c>
      <c r="AC120" s="223">
        <f>+G120-P120</f>
        <v>1.7253499972866848E-3</v>
      </c>
      <c r="AE120" s="223">
        <f>+(G120-AA120)^2*S120</f>
        <v>6.2657069769354187E-5</v>
      </c>
      <c r="AF120" s="361">
        <f>+C120-15018.5</f>
        <v>35793.630700000002</v>
      </c>
      <c r="AG120" s="229"/>
      <c r="AH120" s="223">
        <f>$AB$6*($AB$11/AI120*AJ120+$AB$12)</f>
        <v>-1.2887536799871106E-3</v>
      </c>
      <c r="AI120" s="223">
        <f>1+$AB$7*COS(AL120)</f>
        <v>0.69837681145473796</v>
      </c>
      <c r="AJ120" s="223">
        <f>SIN(AL120+$AB$9)</f>
        <v>-0.49433951009052196</v>
      </c>
      <c r="AK120" s="223">
        <f>$AB$7*SIN(AL120)</f>
        <v>-0.38616505814455732</v>
      </c>
      <c r="AL120" s="223">
        <f>2*ATAN(AM120)</f>
        <v>-2.2338895378468848</v>
      </c>
      <c r="AM120" s="223">
        <f>SQRT((1+$AB$7)/(1-$AB$7))*TAN(AN120/2)</f>
        <v>-2.0499606886983677</v>
      </c>
      <c r="AN120" s="223">
        <f>$AU120+$AB$7*SIN(AO120)</f>
        <v>-148416.87170488687</v>
      </c>
      <c r="AO120" s="223">
        <f>$AU120+$AB$7*SIN(AP120)</f>
        <v>-148416.87170496528</v>
      </c>
      <c r="AP120" s="223">
        <f>$AU120+$AB$7*SIN(AQ120)</f>
        <v>-148416.87170407534</v>
      </c>
      <c r="AQ120" s="223">
        <f>$AU120+$AB$7*SIN(AR120)</f>
        <v>-148416.87171417708</v>
      </c>
      <c r="AR120" s="223">
        <f>$AU120+$AB$7*SIN(AS120)</f>
        <v>-148416.87159947757</v>
      </c>
      <c r="AS120" s="223">
        <f>$AU120+$AB$7*SIN(AT120)</f>
        <v>-148416.87289762095</v>
      </c>
      <c r="AT120" s="223">
        <f>$AU120+$AB$7*SIN(AU120)</f>
        <v>-148416.85762273282</v>
      </c>
      <c r="AU120" s="223">
        <f>$AB$9+$AB$18*(F120-AB$15)</f>
        <v>-148416.38968896991</v>
      </c>
    </row>
    <row r="121" spans="1:47" ht="12.95" customHeight="1">
      <c r="A121" s="363" t="s">
        <v>76</v>
      </c>
      <c r="B121" s="364" t="s">
        <v>63</v>
      </c>
      <c r="C121" s="365">
        <v>50813.0864</v>
      </c>
      <c r="D121" s="363"/>
      <c r="E121" s="243">
        <f>(C121-C$7)/C$8</f>
        <v>-4401.0022172648296</v>
      </c>
      <c r="F121" s="211">
        <f>+ROUND(2*E121,0)/2</f>
        <v>-4401</v>
      </c>
      <c r="G121" s="213">
        <f>C121-(C$7+C$8*F121)</f>
        <v>-8.499000032315962E-4</v>
      </c>
      <c r="K121" s="213">
        <f>G121</f>
        <v>-8.499000032315962E-4</v>
      </c>
      <c r="M121" s="261"/>
      <c r="Q121" s="249">
        <f>C121-15018.5</f>
        <v>35794.5864</v>
      </c>
      <c r="S121" s="243">
        <v>1</v>
      </c>
      <c r="U121" s="213" t="s">
        <v>77</v>
      </c>
      <c r="Z121" s="223">
        <f>F121</f>
        <v>-4401</v>
      </c>
      <c r="AA121" s="223">
        <f>AB$3+AB$4*Z121+AB$5*Z121^2+AH121</f>
        <v>9.6486132898444647E-3</v>
      </c>
      <c r="AB121" s="223">
        <f>+G121-AA121</f>
        <v>-1.0498513293076061E-2</v>
      </c>
      <c r="AC121" s="223">
        <f>+G121-P121</f>
        <v>-8.499000032315962E-4</v>
      </c>
      <c r="AE121" s="223">
        <f>+(G121-AA121)^2*S121</f>
        <v>1.1021878136489476E-4</v>
      </c>
      <c r="AF121" s="361">
        <f>+C121-15018.5</f>
        <v>35794.5864</v>
      </c>
      <c r="AG121" s="229"/>
      <c r="AH121" s="223">
        <f>$AB$6*($AB$11/AI121*AJ121+$AB$12)</f>
        <v>-1.2820650889236542E-3</v>
      </c>
      <c r="AI121" s="223">
        <f>1+$AB$7*COS(AL121)</f>
        <v>0.69846242625788235</v>
      </c>
      <c r="AJ121" s="223">
        <f>SIN(AL121+$AB$9)</f>
        <v>-0.49414679318439803</v>
      </c>
      <c r="AK121" s="223">
        <f>$AB$7*SIN(AL121)</f>
        <v>-0.38623191429724829</v>
      </c>
      <c r="AL121" s="223">
        <f>2*ATAN(AM121)</f>
        <v>-2.2336678518334789</v>
      </c>
      <c r="AM121" s="223">
        <f>SQRT((1+$AB$7)/(1-$AB$7))*TAN(AN121/2)</f>
        <v>-2.0493841768159577</v>
      </c>
      <c r="AN121" s="223">
        <f>$AU121+$AB$7*SIN(AO121)</f>
        <v>-148416.87142819265</v>
      </c>
      <c r="AO121" s="223">
        <f>$AU121+$AB$7*SIN(AP121)</f>
        <v>-148416.87142827082</v>
      </c>
      <c r="AP121" s="223">
        <f>$AU121+$AB$7*SIN(AQ121)</f>
        <v>-148416.87142738231</v>
      </c>
      <c r="AQ121" s="223">
        <f>$AU121+$AB$7*SIN(AR121)</f>
        <v>-148416.87143748321</v>
      </c>
      <c r="AR121" s="223">
        <f>$AU121+$AB$7*SIN(AS121)</f>
        <v>-148416.87132261929</v>
      </c>
      <c r="AS121" s="223">
        <f>$AU121+$AB$7*SIN(AT121)</f>
        <v>-148416.87262457621</v>
      </c>
      <c r="AT121" s="223">
        <f>$AU121+$AB$7*SIN(AU121)</f>
        <v>-148416.85727789102</v>
      </c>
      <c r="AU121" s="223">
        <f>$AB$9+$AB$18*(F121-AB$15)</f>
        <v>-148416.38938791887</v>
      </c>
    </row>
    <row r="122" spans="1:47" ht="12.95" customHeight="1">
      <c r="A122" s="253" t="s">
        <v>76</v>
      </c>
      <c r="B122" s="364" t="s">
        <v>63</v>
      </c>
      <c r="C122" s="365">
        <v>50813.088199999998</v>
      </c>
      <c r="D122" s="363"/>
      <c r="E122" s="243">
        <f>(C122-C$7)/C$8</f>
        <v>-4400.9975213280459</v>
      </c>
      <c r="F122" s="211">
        <f>+ROUND(2*E122,0)/2</f>
        <v>-4401</v>
      </c>
      <c r="G122" s="213">
        <f>C122-(C$7+C$8*F122)</f>
        <v>9.5009999495232478E-4</v>
      </c>
      <c r="K122" s="213">
        <f>G122</f>
        <v>9.5009999495232478E-4</v>
      </c>
      <c r="M122" s="261"/>
      <c r="Q122" s="249">
        <f>C122-15018.5</f>
        <v>35794.588199999998</v>
      </c>
      <c r="R122" s="250"/>
      <c r="S122" s="243">
        <v>1</v>
      </c>
      <c r="T122" s="250"/>
      <c r="U122" s="213" t="s">
        <v>77</v>
      </c>
      <c r="Z122" s="223">
        <f>F122</f>
        <v>-4401</v>
      </c>
      <c r="AA122" s="223">
        <f>AB$3+AB$4*Z122+AB$5*Z122^2+AH122</f>
        <v>9.6486132898444647E-3</v>
      </c>
      <c r="AB122" s="223">
        <f>+G122-AA122</f>
        <v>-8.69851329489214E-3</v>
      </c>
      <c r="AC122" s="223">
        <f>+G122-P122</f>
        <v>9.5009999495232478E-4</v>
      </c>
      <c r="AE122" s="223">
        <f>+(G122-AA122)^2*S122</f>
        <v>7.5664133541415311E-5</v>
      </c>
      <c r="AF122" s="361">
        <f>+C122-15018.5</f>
        <v>35794.588199999998</v>
      </c>
      <c r="AG122" s="229"/>
      <c r="AH122" s="223">
        <f>$AB$6*($AB$11/AI122*AJ122+$AB$12)</f>
        <v>-1.2820650889236542E-3</v>
      </c>
      <c r="AI122" s="223">
        <f>1+$AB$7*COS(AL122)</f>
        <v>0.69846242625788235</v>
      </c>
      <c r="AJ122" s="223">
        <f>SIN(AL122+$AB$9)</f>
        <v>-0.49414679318439803</v>
      </c>
      <c r="AK122" s="223">
        <f>$AB$7*SIN(AL122)</f>
        <v>-0.38623191429724829</v>
      </c>
      <c r="AL122" s="223">
        <f>2*ATAN(AM122)</f>
        <v>-2.2336678518334789</v>
      </c>
      <c r="AM122" s="223">
        <f>SQRT((1+$AB$7)/(1-$AB$7))*TAN(AN122/2)</f>
        <v>-2.0493841768159577</v>
      </c>
      <c r="AN122" s="223">
        <f>$AU122+$AB$7*SIN(AO122)</f>
        <v>-148416.87142819265</v>
      </c>
      <c r="AO122" s="223">
        <f>$AU122+$AB$7*SIN(AP122)</f>
        <v>-148416.87142827082</v>
      </c>
      <c r="AP122" s="223">
        <f>$AU122+$AB$7*SIN(AQ122)</f>
        <v>-148416.87142738231</v>
      </c>
      <c r="AQ122" s="223">
        <f>$AU122+$AB$7*SIN(AR122)</f>
        <v>-148416.87143748321</v>
      </c>
      <c r="AR122" s="223">
        <f>$AU122+$AB$7*SIN(AS122)</f>
        <v>-148416.87132261929</v>
      </c>
      <c r="AS122" s="223">
        <f>$AU122+$AB$7*SIN(AT122)</f>
        <v>-148416.87262457621</v>
      </c>
      <c r="AT122" s="223">
        <f>$AU122+$AB$7*SIN(AU122)</f>
        <v>-148416.85727789102</v>
      </c>
      <c r="AU122" s="223">
        <f>$AB$9+$AB$18*(F122-AB$15)</f>
        <v>-148416.38938791887</v>
      </c>
    </row>
    <row r="123" spans="1:47" ht="12.95" customHeight="1">
      <c r="A123" s="72" t="s">
        <v>75</v>
      </c>
      <c r="B123" s="167"/>
      <c r="C123" s="366">
        <v>51099.411</v>
      </c>
      <c r="D123" s="366"/>
      <c r="E123" s="243">
        <f>(C123-C$7)/C$8</f>
        <v>-3654.0232047107643</v>
      </c>
      <c r="F123" s="211">
        <f>+ROUND(2*E123,0)/2</f>
        <v>-3654</v>
      </c>
      <c r="G123" s="213">
        <f>C123-(C$7+C$8*F123)</f>
        <v>-8.8946000032592565E-3</v>
      </c>
      <c r="K123" s="213">
        <f>G123</f>
        <v>-8.8946000032592565E-3</v>
      </c>
      <c r="M123" s="261"/>
      <c r="N123" s="261"/>
      <c r="Q123" s="249">
        <f>C123-15018.5</f>
        <v>36080.911</v>
      </c>
      <c r="R123" s="250"/>
      <c r="S123" s="243">
        <v>1</v>
      </c>
      <c r="T123" s="250"/>
      <c r="Z123" s="223">
        <f>F123</f>
        <v>-3654</v>
      </c>
      <c r="AA123" s="223">
        <f>AB$3+AB$4*Z123+AB$5*Z123^2+AH123</f>
        <v>1.1968418460496014E-2</v>
      </c>
      <c r="AB123" s="223">
        <f>+G123-AA123</f>
        <v>-2.0863018463755271E-2</v>
      </c>
      <c r="AC123" s="223">
        <f>+G123-P123</f>
        <v>-8.8946000032592565E-3</v>
      </c>
      <c r="AE123" s="223">
        <f>+(G123-AA123)^2*S123</f>
        <v>4.3526553941899336E-4</v>
      </c>
      <c r="AF123" s="361">
        <f>+C123-15018.5</f>
        <v>36080.911</v>
      </c>
      <c r="AG123" s="229"/>
      <c r="AH123" s="223">
        <f>$AB$6*($AB$11/AI123*AJ123+$AB$12)</f>
        <v>7.5695657409583178E-4</v>
      </c>
      <c r="AI123" s="223">
        <f>1+$AB$7*COS(AL123)</f>
        <v>0.72573265503203421</v>
      </c>
      <c r="AJ123" s="223">
        <f>SIN(AL123+$AB$9)</f>
        <v>-0.43320045653872513</v>
      </c>
      <c r="AK123" s="223">
        <f>$AB$7*SIN(AL123)</f>
        <v>-0.40605101093855539</v>
      </c>
      <c r="AL123" s="223">
        <f>2*ATAN(AM123)</f>
        <v>-2.1648553952515952</v>
      </c>
      <c r="AM123" s="223">
        <f>SQRT((1+$AB$7)/(1-$AB$7))*TAN(AN123/2)</f>
        <v>-1.8821954000346441</v>
      </c>
      <c r="AN123" s="223">
        <f>$AU123+$AB$7*SIN(AO123)</f>
        <v>-148416.78716687913</v>
      </c>
      <c r="AO123" s="223">
        <f>$AU123+$AB$7*SIN(AP123)</f>
        <v>-148416.78716688609</v>
      </c>
      <c r="AP123" s="223">
        <f>$AU123+$AB$7*SIN(AQ123)</f>
        <v>-148416.78716673839</v>
      </c>
      <c r="AQ123" s="223">
        <f>$AU123+$AB$7*SIN(AR123)</f>
        <v>-148416.78716987593</v>
      </c>
      <c r="AR123" s="223">
        <f>$AU123+$AB$7*SIN(AS123)</f>
        <v>-148416.78710321197</v>
      </c>
      <c r="AS123" s="223">
        <f>$AU123+$AB$7*SIN(AT123)</f>
        <v>-148416.78850986849</v>
      </c>
      <c r="AT123" s="223">
        <f>$AU123+$AB$7*SIN(AU123)</f>
        <v>-148416.75235873024</v>
      </c>
      <c r="AU123" s="223">
        <f>$AB$9+$AB$18*(F123-AB$15)</f>
        <v>-148416.29943386556</v>
      </c>
    </row>
    <row r="124" spans="1:47" ht="12.95" customHeight="1">
      <c r="A124" s="72" t="s">
        <v>78</v>
      </c>
      <c r="B124" s="167"/>
      <c r="C124" s="366">
        <v>51163.240299999998</v>
      </c>
      <c r="D124" s="366"/>
      <c r="E124" s="243">
        <f>(C124-C$7)/C$8</f>
        <v>-3487.5018946800669</v>
      </c>
      <c r="F124" s="211">
        <f>+ROUND(2*E124,0)/2</f>
        <v>-3487.5</v>
      </c>
      <c r="G124" s="213">
        <f>C124-(C$7+C$8*F124)</f>
        <v>-7.2625000757398084E-4</v>
      </c>
      <c r="K124" s="213">
        <f>G124</f>
        <v>-7.2625000757398084E-4</v>
      </c>
      <c r="M124" s="261"/>
      <c r="N124" s="261"/>
      <c r="Q124" s="249">
        <f>C124-15018.5</f>
        <v>36144.740299999998</v>
      </c>
      <c r="R124" s="250"/>
      <c r="S124" s="243">
        <v>1</v>
      </c>
      <c r="T124" s="250"/>
      <c r="Z124" s="223">
        <f>F124</f>
        <v>-3487.5</v>
      </c>
      <c r="AA124" s="223">
        <f>AB$3+AB$4*Z124+AB$5*Z124^2+AH124</f>
        <v>1.2495163483907775E-2</v>
      </c>
      <c r="AB124" s="223">
        <f>+G124-AA124</f>
        <v>-1.3221413491481756E-2</v>
      </c>
      <c r="AC124" s="223">
        <f>+G124-P124</f>
        <v>-7.2625000757398084E-4</v>
      </c>
      <c r="AE124" s="223">
        <f>+(G124-AA124)^2*S124</f>
        <v>1.7480577471273579E-4</v>
      </c>
      <c r="AF124" s="361">
        <f>+C124-15018.5</f>
        <v>36144.740299999998</v>
      </c>
      <c r="AG124" s="229"/>
      <c r="AH124" s="223">
        <f>$AB$6*($AB$11/AI124*AJ124+$AB$12)</f>
        <v>1.2221820059600829E-3</v>
      </c>
      <c r="AI124" s="223">
        <f>1+$AB$7*COS(AL124)</f>
        <v>0.73229944240567946</v>
      </c>
      <c r="AJ124" s="223">
        <f>SIN(AL124+$AB$9)</f>
        <v>-0.418647097386735</v>
      </c>
      <c r="AK124" s="223">
        <f>$AB$7*SIN(AL124)</f>
        <v>-0.41041005282971543</v>
      </c>
      <c r="AL124" s="223">
        <f>2*ATAN(AM124)</f>
        <v>-2.14876976405756</v>
      </c>
      <c r="AM124" s="223">
        <f>SQRT((1+$AB$7)/(1-$AB$7))*TAN(AN124/2)</f>
        <v>-1.8462036988862469</v>
      </c>
      <c r="AN124" s="223">
        <f>$AU124+$AB$7*SIN(AO124)</f>
        <v>-148416.76793216847</v>
      </c>
      <c r="AO124" s="223">
        <f>$AU124+$AB$7*SIN(AP124)</f>
        <v>-148416.7679321708</v>
      </c>
      <c r="AP124" s="223">
        <f>$AU124+$AB$7*SIN(AQ124)</f>
        <v>-148416.76793210889</v>
      </c>
      <c r="AQ124" s="223">
        <f>$AU124+$AB$7*SIN(AR124)</f>
        <v>-148416.7679337514</v>
      </c>
      <c r="AR124" s="223">
        <f>$AU124+$AB$7*SIN(AS124)</f>
        <v>-148416.76789016061</v>
      </c>
      <c r="AS124" s="223">
        <f>$AU124+$AB$7*SIN(AT124)</f>
        <v>-148416.76903878836</v>
      </c>
      <c r="AT124" s="223">
        <f>$AU124+$AB$7*SIN(AU124)</f>
        <v>-148416.72846912875</v>
      </c>
      <c r="AU124" s="223">
        <f>$AB$9+$AB$18*(F124-AB$15)</f>
        <v>-148416.27938386574</v>
      </c>
    </row>
    <row r="125" spans="1:47" ht="12.95" customHeight="1">
      <c r="A125" s="269" t="s">
        <v>72</v>
      </c>
      <c r="B125" s="367" t="s">
        <v>63</v>
      </c>
      <c r="C125" s="368">
        <v>51167.076999999997</v>
      </c>
      <c r="D125" s="270" t="s">
        <v>48</v>
      </c>
      <c r="E125" s="243">
        <f>(C125-C$7)/C$8</f>
        <v>-3477.4925054153441</v>
      </c>
      <c r="F125" s="211">
        <f>+ROUND(2*E125,0)/2</f>
        <v>-3477.5</v>
      </c>
      <c r="G125" s="213">
        <f>C125-(C$7+C$8*F125)</f>
        <v>2.872749995731283E-3</v>
      </c>
      <c r="I125" s="213">
        <f>G125</f>
        <v>2.872749995731283E-3</v>
      </c>
      <c r="K125" s="243"/>
      <c r="O125" s="213">
        <f ca="1">+C$11+C$12*F125</f>
        <v>3.134819260749569E-2</v>
      </c>
      <c r="Q125" s="249">
        <f>C125-15018.5</f>
        <v>36148.576999999997</v>
      </c>
      <c r="S125" s="243">
        <v>0.1</v>
      </c>
      <c r="Z125" s="223">
        <f>F125</f>
        <v>-3477.5</v>
      </c>
      <c r="AA125" s="223">
        <f>AB$3+AB$4*Z125+AB$5*Z125^2+AH125</f>
        <v>1.2526908845747541E-2</v>
      </c>
      <c r="AB125" s="223">
        <f>+G125-AA125</f>
        <v>-9.6541588500162583E-3</v>
      </c>
      <c r="AC125" s="223">
        <f>+G125-P125</f>
        <v>2.872749995731283E-3</v>
      </c>
      <c r="AE125" s="223">
        <f>+(G125-AA125)^2*S125</f>
        <v>9.3202783101347246E-6</v>
      </c>
      <c r="AF125" s="361">
        <f>+C125-15018.5</f>
        <v>36148.576999999997</v>
      </c>
      <c r="AG125" s="229"/>
      <c r="AH125" s="223">
        <f>$AB$6*($AB$11/AI125*AJ125+$AB$12)</f>
        <v>1.2502448524366358E-3</v>
      </c>
      <c r="AI125" s="223">
        <f>1+$AB$7*COS(AL125)</f>
        <v>0.73269988136914543</v>
      </c>
      <c r="AJ125" s="223">
        <f>SIN(AL125+$AB$9)</f>
        <v>-0.4177610948942147</v>
      </c>
      <c r="AK125" s="223">
        <f>$AB$7*SIN(AL125)</f>
        <v>-0.41067097119218332</v>
      </c>
      <c r="AL125" s="223">
        <f>2*ATAN(AM125)</f>
        <v>-2.1477943696202204</v>
      </c>
      <c r="AM125" s="223">
        <f>SQRT((1+$AB$7)/(1-$AB$7))*TAN(AN125/2)</f>
        <v>-1.8440556351777242</v>
      </c>
      <c r="AN125" s="223">
        <f>$AU125+$AB$7*SIN(AO125)</f>
        <v>-148416.76677138533</v>
      </c>
      <c r="AO125" s="223">
        <f>$AU125+$AB$7*SIN(AP125)</f>
        <v>-148416.76677138751</v>
      </c>
      <c r="AP125" s="223">
        <f>$AU125+$AB$7*SIN(AQ125)</f>
        <v>-148416.7667713293</v>
      </c>
      <c r="AQ125" s="223">
        <f>$AU125+$AB$7*SIN(AR125)</f>
        <v>-148416.76677289681</v>
      </c>
      <c r="AR125" s="223">
        <f>$AU125+$AB$7*SIN(AS125)</f>
        <v>-148416.76673066194</v>
      </c>
      <c r="AS125" s="223">
        <f>$AU125+$AB$7*SIN(AT125)</f>
        <v>-148416.76786056292</v>
      </c>
      <c r="AT125" s="223">
        <f>$AU125+$AB$7*SIN(AU125)</f>
        <v>-148416.72702855524</v>
      </c>
      <c r="AU125" s="223">
        <f>$AB$9+$AB$18*(F125-AB$15)</f>
        <v>-148416.27817966155</v>
      </c>
    </row>
    <row r="126" spans="1:47" ht="12.95" customHeight="1">
      <c r="A126" s="72" t="s">
        <v>81</v>
      </c>
      <c r="B126" s="57"/>
      <c r="C126" s="268">
        <v>51602.330999999998</v>
      </c>
      <c r="D126" s="268"/>
      <c r="E126" s="243">
        <f>(C126-C$7)/C$8</f>
        <v>-2341.9784659992138</v>
      </c>
      <c r="F126" s="211">
        <f>+ROUND(2*E126,0)/2</f>
        <v>-2342</v>
      </c>
      <c r="G126" s="213">
        <f>C126-(C$7+C$8*F126)</f>
        <v>8.2541999945533462E-3</v>
      </c>
      <c r="K126" s="213">
        <f>G126</f>
        <v>8.2541999945533462E-3</v>
      </c>
      <c r="M126" s="261"/>
      <c r="N126" s="261"/>
      <c r="Q126" s="249">
        <f>C126-15018.5</f>
        <v>36583.830999999998</v>
      </c>
      <c r="R126" s="250"/>
      <c r="S126" s="243">
        <v>1</v>
      </c>
      <c r="T126" s="250"/>
      <c r="Z126" s="223">
        <f>F126</f>
        <v>-2342</v>
      </c>
      <c r="AA126" s="223">
        <f>AB$3+AB$4*Z126+AB$5*Z126^2+AH126</f>
        <v>1.6207378671548266E-2</v>
      </c>
      <c r="AB126" s="223">
        <f>+G126-AA126</f>
        <v>-7.9531786769949202E-3</v>
      </c>
      <c r="AC126" s="223">
        <f>+G126-P126</f>
        <v>8.2541999945533462E-3</v>
      </c>
      <c r="AE126" s="223">
        <f>+(G126-AA126)^2*S126</f>
        <v>6.3253051068206669E-5</v>
      </c>
      <c r="AF126" s="361">
        <f>+C126-15018.5</f>
        <v>36583.830999999998</v>
      </c>
      <c r="AG126" s="229"/>
      <c r="AH126" s="223">
        <f>$AB$6*($AB$11/AI126*AJ126+$AB$12)</f>
        <v>4.5216700654944417E-3</v>
      </c>
      <c r="AI126" s="223">
        <f>1+$AB$7*COS(AL126)</f>
        <v>0.78305670632214175</v>
      </c>
      <c r="AJ126" s="223">
        <f>SIN(AL126+$AB$9)</f>
        <v>-0.30756736143523145</v>
      </c>
      <c r="AK126" s="223">
        <f>$AB$7*SIN(AL126)</f>
        <v>-0.43935817658056908</v>
      </c>
      <c r="AL126" s="223">
        <f>2*ATAN(AM126)</f>
        <v>-2.0294501005692678</v>
      </c>
      <c r="AM126" s="223">
        <f>SQRT((1+$AB$7)/(1-$AB$7))*TAN(AN126/2)</f>
        <v>-1.6090363884424481</v>
      </c>
      <c r="AN126" s="223">
        <f>$AU126+$AB$7*SIN(AO126)</f>
        <v>-148416.63054909915</v>
      </c>
      <c r="AO126" s="223">
        <f>$AU126+$AB$7*SIN(AP126)</f>
        <v>-148416.63054909659</v>
      </c>
      <c r="AP126" s="223">
        <f>$AU126+$AB$7*SIN(AQ126)</f>
        <v>-148416.63054901024</v>
      </c>
      <c r="AQ126" s="223">
        <f>$AU126+$AB$7*SIN(AR126)</f>
        <v>-148416.63054608999</v>
      </c>
      <c r="AR126" s="223">
        <f>$AU126+$AB$7*SIN(AS126)</f>
        <v>-148416.63044742565</v>
      </c>
      <c r="AS126" s="223">
        <f>$AU126+$AB$7*SIN(AT126)</f>
        <v>-148416.62720350752</v>
      </c>
      <c r="AT126" s="223">
        <f>$AU126+$AB$7*SIN(AU126)</f>
        <v>-148416.559308592</v>
      </c>
      <c r="AU126" s="223">
        <f>$AB$9+$AB$18*(F126-AB$15)</f>
        <v>-148416.14144227529</v>
      </c>
    </row>
    <row r="127" spans="1:47" ht="12.95" customHeight="1">
      <c r="A127" s="367" t="s">
        <v>82</v>
      </c>
      <c r="B127" s="367" t="s">
        <v>61</v>
      </c>
      <c r="C127" s="368">
        <v>51797.440999999999</v>
      </c>
      <c r="D127" s="368" t="s">
        <v>48</v>
      </c>
      <c r="E127" s="243">
        <f>(C127-C$7)/C$8</f>
        <v>-1832.9650066617201</v>
      </c>
      <c r="F127" s="211">
        <f>+ROUND(2*E127,0)/2</f>
        <v>-1833</v>
      </c>
      <c r="G127" s="213">
        <f>C127-(C$7+C$8*F127)</f>
        <v>1.3413299995590933E-2</v>
      </c>
      <c r="I127" s="213">
        <f>G127</f>
        <v>1.3413299995590933E-2</v>
      </c>
      <c r="K127" s="243"/>
      <c r="O127" s="213">
        <f ca="1">+C$11+C$12*F127</f>
        <v>2.6597563456753234E-2</v>
      </c>
      <c r="Q127" s="249">
        <f>C127-15018.5</f>
        <v>36778.940999999999</v>
      </c>
      <c r="S127" s="243">
        <v>0.1</v>
      </c>
      <c r="Z127" s="223">
        <f>F127</f>
        <v>-1833</v>
      </c>
      <c r="AA127" s="223">
        <f>AB$3+AB$4*Z127+AB$5*Z127^2+AH127</f>
        <v>1.7901246537207649E-2</v>
      </c>
      <c r="AB127" s="223">
        <f>+G127-AA127</f>
        <v>-4.4879465416167164E-3</v>
      </c>
      <c r="AC127" s="223">
        <f>+G127-P127</f>
        <v>1.3413299995590933E-2</v>
      </c>
      <c r="AE127" s="223">
        <f>+(G127-AA127)^2*S127</f>
        <v>2.0141664160409446E-6</v>
      </c>
      <c r="AF127" s="361">
        <f>+C127-15018.5</f>
        <v>36778.940999999999</v>
      </c>
      <c r="AG127" s="229"/>
      <c r="AH127" s="223">
        <f>$AB$6*($AB$11/AI127*AJ127+$AB$12)</f>
        <v>6.0380386691662492E-3</v>
      </c>
      <c r="AI127" s="223">
        <f>1+$AB$7*COS(AL127)</f>
        <v>0.80917018489453729</v>
      </c>
      <c r="AJ127" s="223">
        <f>SIN(AL127+$AB$9)</f>
        <v>-0.25129164207987076</v>
      </c>
      <c r="AK127" s="223">
        <f>$AB$7*SIN(AL127)</f>
        <v>-0.45131361786103341</v>
      </c>
      <c r="AL127" s="223">
        <f>2*ATAN(AM127)</f>
        <v>-1.9708291803819655</v>
      </c>
      <c r="AM127" s="223">
        <f>SQRT((1+$AB$7)/(1-$AB$7))*TAN(AN127/2)</f>
        <v>-1.508551455487215</v>
      </c>
      <c r="AN127" s="223">
        <f>$AU127+$AB$7*SIN(AO127)</f>
        <v>-148416.566350329</v>
      </c>
      <c r="AO127" s="223">
        <f>$AU127+$AB$7*SIN(AP127)</f>
        <v>-148416.56635023726</v>
      </c>
      <c r="AP127" s="223">
        <f>$AU127+$AB$7*SIN(AQ127)</f>
        <v>-148416.56634873047</v>
      </c>
      <c r="AQ127" s="223">
        <f>$AU127+$AB$7*SIN(AR127)</f>
        <v>-148416.56632398732</v>
      </c>
      <c r="AR127" s="223">
        <f>$AU127+$AB$7*SIN(AS127)</f>
        <v>-148416.56591836977</v>
      </c>
      <c r="AS127" s="223">
        <f>$AU127+$AB$7*SIN(AT127)</f>
        <v>-148416.55944636368</v>
      </c>
      <c r="AT127" s="223">
        <f>$AU127+$AB$7*SIN(AU127)</f>
        <v>-148416.48155422779</v>
      </c>
      <c r="AU127" s="223">
        <f>$AB$9+$AB$18*(F127-AB$15)</f>
        <v>-148416.08014828179</v>
      </c>
    </row>
    <row r="128" spans="1:47" ht="12.95" customHeight="1">
      <c r="A128" s="166" t="s">
        <v>108</v>
      </c>
      <c r="B128" s="167" t="s">
        <v>63</v>
      </c>
      <c r="C128" s="166">
        <v>51797.441200000001</v>
      </c>
      <c r="D128" s="166" t="s">
        <v>48</v>
      </c>
      <c r="E128" s="243">
        <f>(C128-C$7)/C$8</f>
        <v>-1832.9644848909602</v>
      </c>
      <c r="F128" s="211">
        <f>+ROUND(2*E128,0)/2</f>
        <v>-1833</v>
      </c>
      <c r="K128" s="243"/>
      <c r="N128" s="263"/>
      <c r="Q128" s="249">
        <f>C128-15018.5</f>
        <v>36778.941200000001</v>
      </c>
      <c r="R128" s="250"/>
      <c r="S128" s="243">
        <v>1</v>
      </c>
      <c r="T128" s="250"/>
      <c r="Z128" s="223">
        <f>F128</f>
        <v>-1833</v>
      </c>
      <c r="AA128" s="223">
        <f>AB$3+AB$4*Z128+AB$5*Z128^2+AH128</f>
        <v>1.7901246537207649E-2</v>
      </c>
      <c r="AB128" s="223">
        <f>+G128-AA128</f>
        <v>-1.7901246537207649E-2</v>
      </c>
      <c r="AC128" s="223">
        <f>+G128-P128</f>
        <v>0</v>
      </c>
      <c r="AE128" s="223">
        <f>+(G128-AA128)^2*S128</f>
        <v>3.2045462758588882E-4</v>
      </c>
      <c r="AF128" s="361">
        <f>+C128-15018.5</f>
        <v>36778.941200000001</v>
      </c>
      <c r="AG128" s="229"/>
      <c r="AH128" s="223">
        <f>$AB$6*($AB$11/AI128*AJ128+$AB$12)</f>
        <v>6.0380386691662492E-3</v>
      </c>
      <c r="AI128" s="223">
        <f>1+$AB$7*COS(AL128)</f>
        <v>0.80917018489453729</v>
      </c>
      <c r="AJ128" s="223">
        <f>SIN(AL128+$AB$9)</f>
        <v>-0.25129164207987076</v>
      </c>
      <c r="AK128" s="223">
        <f>$AB$7*SIN(AL128)</f>
        <v>-0.45131361786103341</v>
      </c>
      <c r="AL128" s="223">
        <f>2*ATAN(AM128)</f>
        <v>-1.9708291803819655</v>
      </c>
      <c r="AM128" s="223">
        <f>SQRT((1+$AB$7)/(1-$AB$7))*TAN(AN128/2)</f>
        <v>-1.508551455487215</v>
      </c>
      <c r="AN128" s="223">
        <f>$AU128+$AB$7*SIN(AO128)</f>
        <v>-148416.566350329</v>
      </c>
      <c r="AO128" s="223">
        <f>$AU128+$AB$7*SIN(AP128)</f>
        <v>-148416.56635023726</v>
      </c>
      <c r="AP128" s="223">
        <f>$AU128+$AB$7*SIN(AQ128)</f>
        <v>-148416.56634873047</v>
      </c>
      <c r="AQ128" s="223">
        <f>$AU128+$AB$7*SIN(AR128)</f>
        <v>-148416.56632398732</v>
      </c>
      <c r="AR128" s="223">
        <f>$AU128+$AB$7*SIN(AS128)</f>
        <v>-148416.56591836977</v>
      </c>
      <c r="AS128" s="223">
        <f>$AU128+$AB$7*SIN(AT128)</f>
        <v>-148416.55944636368</v>
      </c>
      <c r="AT128" s="223">
        <f>$AU128+$AB$7*SIN(AU128)</f>
        <v>-148416.48155422779</v>
      </c>
      <c r="AU128" s="223">
        <f>$AB$9+$AB$18*(F128-AB$15)</f>
        <v>-148416.08014828179</v>
      </c>
    </row>
    <row r="129" spans="1:47" ht="12.95" customHeight="1">
      <c r="A129" s="367" t="s">
        <v>247</v>
      </c>
      <c r="B129" s="367" t="s">
        <v>63</v>
      </c>
      <c r="C129" s="368">
        <v>51889.805800000002</v>
      </c>
      <c r="D129" s="368" t="s">
        <v>49</v>
      </c>
      <c r="E129" s="243">
        <f>(C129-C$7)/C$8</f>
        <v>-1591.9987498372768</v>
      </c>
      <c r="F129" s="211">
        <f>+ROUND(2*E129,0)/2</f>
        <v>-1592</v>
      </c>
      <c r="G129" s="213">
        <f>C129-(C$7+C$8*F129)</f>
        <v>4.7919999633450061E-4</v>
      </c>
      <c r="K129" s="213">
        <f>G129</f>
        <v>4.7919999633450061E-4</v>
      </c>
      <c r="O129" s="213">
        <f ca="1">+C$11+C$12*F129</f>
        <v>2.5901363015689731E-2</v>
      </c>
      <c r="Q129" s="249">
        <f>C129-15018.5</f>
        <v>36871.305800000002</v>
      </c>
      <c r="S129" s="243">
        <v>1</v>
      </c>
      <c r="Z129" s="223">
        <f>F129</f>
        <v>-1592</v>
      </c>
      <c r="AA129" s="223">
        <f>AB$3+AB$4*Z129+AB$5*Z129^2+AH129</f>
        <v>1.8711292893798241E-2</v>
      </c>
      <c r="AB129" s="223">
        <f>+G129-AA129</f>
        <v>-1.8232092897463741E-2</v>
      </c>
      <c r="AC129" s="223">
        <f>+G129-P129</f>
        <v>4.7919999633450061E-4</v>
      </c>
      <c r="AE129" s="223">
        <f>+(G129-AA129)^2*S129</f>
        <v>3.3240921142174777E-4</v>
      </c>
      <c r="AF129" s="361">
        <f>+C129-15018.5</f>
        <v>36871.305800000002</v>
      </c>
      <c r="AG129" s="229"/>
      <c r="AH129" s="223">
        <f>$AB$6*($AB$11/AI129*AJ129+$AB$12)</f>
        <v>6.7653083855033882E-3</v>
      </c>
      <c r="AI129" s="223">
        <f>1+$AB$7*COS(AL129)</f>
        <v>0.82240692941613358</v>
      </c>
      <c r="AJ129" s="223">
        <f>SIN(AL129+$AB$9)</f>
        <v>-0.22297053819412699</v>
      </c>
      <c r="AK129" s="223">
        <f>$AB$7*SIN(AL129)</f>
        <v>-0.45668446577543431</v>
      </c>
      <c r="AL129" s="223">
        <f>2*ATAN(AM129)</f>
        <v>-1.9416753590150595</v>
      </c>
      <c r="AM129" s="223">
        <f>SQRT((1+$AB$7)/(1-$AB$7))*TAN(AN129/2)</f>
        <v>-1.461825659977982</v>
      </c>
      <c r="AN129" s="223">
        <f>$AU129+$AB$7*SIN(AO129)</f>
        <v>-148416.53519641786</v>
      </c>
      <c r="AO129" s="223">
        <f>$AU129+$AB$7*SIN(AP129)</f>
        <v>-148416.5351961347</v>
      </c>
      <c r="AP129" s="223">
        <f>$AU129+$AB$7*SIN(AQ129)</f>
        <v>-148416.53519240938</v>
      </c>
      <c r="AQ129" s="223">
        <f>$AU129+$AB$7*SIN(AR129)</f>
        <v>-148416.53514340401</v>
      </c>
      <c r="AR129" s="223">
        <f>$AU129+$AB$7*SIN(AS129)</f>
        <v>-148416.53450017236</v>
      </c>
      <c r="AS129" s="223">
        <f>$AU129+$AB$7*SIN(AT129)</f>
        <v>-148416.52628818501</v>
      </c>
      <c r="AT129" s="223">
        <f>$AU129+$AB$7*SIN(AU129)</f>
        <v>-148416.44420939925</v>
      </c>
      <c r="AU129" s="223">
        <f>$AB$9+$AB$18*(F129-AB$15)</f>
        <v>-148416.05112696072</v>
      </c>
    </row>
    <row r="130" spans="1:47" ht="12.95" customHeight="1">
      <c r="A130" s="314" t="s">
        <v>83</v>
      </c>
      <c r="B130" s="315"/>
      <c r="C130" s="365">
        <v>51889.805829999998</v>
      </c>
      <c r="D130" s="316">
        <v>1.2999999999999999E-4</v>
      </c>
      <c r="E130" s="243">
        <f>(C130-C$7)/C$8</f>
        <v>-1591.9986715716752</v>
      </c>
      <c r="F130" s="211">
        <f>+ROUND(2*E130,0)/2</f>
        <v>-1592</v>
      </c>
      <c r="G130" s="213">
        <f>C130-(C$7+C$8*F130)</f>
        <v>5.0919999193865806E-4</v>
      </c>
      <c r="K130" s="213">
        <f>G130</f>
        <v>5.0919999193865806E-4</v>
      </c>
      <c r="Q130" s="249">
        <f>C130-15018.5</f>
        <v>36871.305829999998</v>
      </c>
      <c r="R130" s="250"/>
      <c r="S130" s="243">
        <v>1</v>
      </c>
      <c r="T130" s="250"/>
      <c r="Z130" s="223">
        <f>F130</f>
        <v>-1592</v>
      </c>
      <c r="AA130" s="223">
        <f>AB$3+AB$4*Z130+AB$5*Z130^2+AH130</f>
        <v>1.8711292893798241E-2</v>
      </c>
      <c r="AB130" s="223">
        <f>+G130-AA130</f>
        <v>-1.8202092901859583E-2</v>
      </c>
      <c r="AC130" s="223">
        <f>+G130-P130</f>
        <v>5.0919999193865806E-4</v>
      </c>
      <c r="AE130" s="223">
        <f>+(G130-AA130)^2*S130</f>
        <v>3.3131618600792701E-4</v>
      </c>
      <c r="AF130" s="361">
        <f>+C130-15018.5</f>
        <v>36871.305829999998</v>
      </c>
      <c r="AG130" s="229"/>
      <c r="AH130" s="223">
        <f>$AB$6*($AB$11/AI130*AJ130+$AB$12)</f>
        <v>6.7653083855033882E-3</v>
      </c>
      <c r="AI130" s="223">
        <f>1+$AB$7*COS(AL130)</f>
        <v>0.82240692941613358</v>
      </c>
      <c r="AJ130" s="223">
        <f>SIN(AL130+$AB$9)</f>
        <v>-0.22297053819412699</v>
      </c>
      <c r="AK130" s="223">
        <f>$AB$7*SIN(AL130)</f>
        <v>-0.45668446577543431</v>
      </c>
      <c r="AL130" s="223">
        <f>2*ATAN(AM130)</f>
        <v>-1.9416753590150595</v>
      </c>
      <c r="AM130" s="223">
        <f>SQRT((1+$AB$7)/(1-$AB$7))*TAN(AN130/2)</f>
        <v>-1.461825659977982</v>
      </c>
      <c r="AN130" s="223">
        <f>$AU130+$AB$7*SIN(AO130)</f>
        <v>-148416.53519641786</v>
      </c>
      <c r="AO130" s="223">
        <f>$AU130+$AB$7*SIN(AP130)</f>
        <v>-148416.5351961347</v>
      </c>
      <c r="AP130" s="223">
        <f>$AU130+$AB$7*SIN(AQ130)</f>
        <v>-148416.53519240938</v>
      </c>
      <c r="AQ130" s="223">
        <f>$AU130+$AB$7*SIN(AR130)</f>
        <v>-148416.53514340401</v>
      </c>
      <c r="AR130" s="223">
        <f>$AU130+$AB$7*SIN(AS130)</f>
        <v>-148416.53450017236</v>
      </c>
      <c r="AS130" s="223">
        <f>$AU130+$AB$7*SIN(AT130)</f>
        <v>-148416.52628818501</v>
      </c>
      <c r="AT130" s="223">
        <f>$AU130+$AB$7*SIN(AU130)</f>
        <v>-148416.44420939925</v>
      </c>
      <c r="AU130" s="223">
        <f>$AB$9+$AB$18*(F130-AB$15)</f>
        <v>-148416.05112696072</v>
      </c>
    </row>
    <row r="131" spans="1:47" ht="12.95" customHeight="1">
      <c r="A131" s="363" t="s">
        <v>84</v>
      </c>
      <c r="B131" s="161" t="s">
        <v>63</v>
      </c>
      <c r="C131" s="366">
        <v>51901.296499999997</v>
      </c>
      <c r="D131" s="366">
        <v>1.6999999999999999E-3</v>
      </c>
      <c r="E131" s="243">
        <f>(C131-C$7)/C$8</f>
        <v>-1562.0211938062857</v>
      </c>
      <c r="F131" s="211">
        <f>+ROUND(2*E131,0)/2</f>
        <v>-1562</v>
      </c>
      <c r="G131" s="213">
        <f>C131-(C$7+C$8*F131)</f>
        <v>-8.1238000057055615E-3</v>
      </c>
      <c r="K131" s="213">
        <f>G131</f>
        <v>-8.1238000057055615E-3</v>
      </c>
      <c r="Q131" s="249">
        <f>C131-15018.5</f>
        <v>36882.796499999997</v>
      </c>
      <c r="R131" s="250"/>
      <c r="S131" s="243">
        <v>1</v>
      </c>
      <c r="T131" s="250"/>
      <c r="Z131" s="223">
        <f>F131</f>
        <v>-1562</v>
      </c>
      <c r="AA131" s="223">
        <f>AB$3+AB$4*Z131+AB$5*Z131^2+AH131</f>
        <v>1.8812455503402731E-2</v>
      </c>
      <c r="AB131" s="223">
        <f>+G131-AA131</f>
        <v>-2.6936255509108293E-2</v>
      </c>
      <c r="AC131" s="223">
        <f>+G131-P131</f>
        <v>-8.1238000057055615E-3</v>
      </c>
      <c r="AE131" s="223">
        <f>+(G131-AA131)^2*S131</f>
        <v>7.2556186085196686E-4</v>
      </c>
      <c r="AF131" s="361">
        <f>+C131-15018.5</f>
        <v>36882.796499999997</v>
      </c>
      <c r="AG131" s="229"/>
      <c r="AH131" s="223">
        <f>$AB$6*($AB$11/AI131*AJ131+$AB$12)</f>
        <v>6.8562237590182361E-3</v>
      </c>
      <c r="AI131" s="223">
        <f>1+$AB$7*COS(AL131)</f>
        <v>0.82409612063832294</v>
      </c>
      <c r="AJ131" s="223">
        <f>SIN(AL131+$AB$9)</f>
        <v>-0.21936590684813415</v>
      </c>
      <c r="AK131" s="223">
        <f>$AB$7*SIN(AL131)</f>
        <v>-0.45733775836411383</v>
      </c>
      <c r="AL131" s="223">
        <f>2*ATAN(AM131)</f>
        <v>-1.9379791922163052</v>
      </c>
      <c r="AM131" s="223">
        <f>SQRT((1+$AB$7)/(1-$AB$7))*TAN(AN131/2)</f>
        <v>-1.4560439569730681</v>
      </c>
      <c r="AN131" s="223">
        <f>$AU131+$AB$7*SIN(AO131)</f>
        <v>-148416.53128262804</v>
      </c>
      <c r="AO131" s="223">
        <f>$AU131+$AB$7*SIN(AP131)</f>
        <v>-148416.531282307</v>
      </c>
      <c r="AP131" s="223">
        <f>$AU131+$AB$7*SIN(AQ131)</f>
        <v>-148416.53127818543</v>
      </c>
      <c r="AQ131" s="223">
        <f>$AU131+$AB$7*SIN(AR131)</f>
        <v>-148416.53122528642</v>
      </c>
      <c r="AR131" s="223">
        <f>$AU131+$AB$7*SIN(AS131)</f>
        <v>-148416.53054787914</v>
      </c>
      <c r="AS131" s="223">
        <f>$AU131+$AB$7*SIN(AT131)</f>
        <v>-148416.52211126679</v>
      </c>
      <c r="AT131" s="223">
        <f>$AU131+$AB$7*SIN(AU131)</f>
        <v>-148416.43953734983</v>
      </c>
      <c r="AU131" s="223">
        <f>$AB$9+$AB$18*(F131-AB$15)</f>
        <v>-148416.04751434815</v>
      </c>
    </row>
    <row r="132" spans="1:47" ht="12.95" customHeight="1">
      <c r="A132" s="166" t="s">
        <v>85</v>
      </c>
      <c r="B132" s="167" t="s">
        <v>63</v>
      </c>
      <c r="C132" s="166">
        <v>51911.269899999999</v>
      </c>
      <c r="D132" s="166">
        <v>8.0000000000000004E-4</v>
      </c>
      <c r="E132" s="243">
        <f>(C132-C$7)/C$8</f>
        <v>-1536.0020516026168</v>
      </c>
      <c r="F132" s="211">
        <f>+ROUND(2*E132,0)/2</f>
        <v>-1536</v>
      </c>
      <c r="G132" s="213">
        <f>C132-(C$7+C$8*F132)</f>
        <v>-7.8640000720042735E-4</v>
      </c>
      <c r="K132" s="213">
        <f>G132</f>
        <v>-7.8640000720042735E-4</v>
      </c>
      <c r="Q132" s="249">
        <f>C132-15018.5</f>
        <v>36892.769899999999</v>
      </c>
      <c r="R132" s="250"/>
      <c r="S132" s="243">
        <v>1</v>
      </c>
      <c r="T132" s="250"/>
      <c r="Z132" s="223">
        <f>F132</f>
        <v>-1536</v>
      </c>
      <c r="AA132" s="223">
        <f>AB$3+AB$4*Z132+AB$5*Z132^2+AH132</f>
        <v>1.8900185717740457E-2</v>
      </c>
      <c r="AB132" s="223">
        <f>+G132-AA132</f>
        <v>-1.9686585724940885E-2</v>
      </c>
      <c r="AC132" s="223">
        <f>+G132-P132</f>
        <v>-7.8640000720042735E-4</v>
      </c>
      <c r="AE132" s="223">
        <f>+(G132-AA132)^2*S132</f>
        <v>3.8756165750544622E-4</v>
      </c>
      <c r="AF132" s="361">
        <f>+C132-15018.5</f>
        <v>36892.769899999999</v>
      </c>
      <c r="AG132" s="229"/>
      <c r="AH132" s="223">
        <f>$AB$6*($AB$11/AI132*AJ132+$AB$12)</f>
        <v>6.935083227411605E-3</v>
      </c>
      <c r="AI132" s="223">
        <f>1+$AB$7*COS(AL132)</f>
        <v>0.82556766879045518</v>
      </c>
      <c r="AJ132" s="223">
        <f>SIN(AL132+$AB$9)</f>
        <v>-0.21622744623451221</v>
      </c>
      <c r="AK132" s="223">
        <f>$AB$7*SIN(AL132)</f>
        <v>-0.45790103934016529</v>
      </c>
      <c r="AL132" s="223">
        <f>2*ATAN(AM132)</f>
        <v>-1.9347635355204043</v>
      </c>
      <c r="AM132" s="223">
        <f>SQRT((1+$AB$7)/(1-$AB$7))*TAN(AN132/2)</f>
        <v>-1.4510391419224353</v>
      </c>
      <c r="AN132" s="223">
        <f>$AU132+$AB$7*SIN(AO132)</f>
        <v>-148416.52788416424</v>
      </c>
      <c r="AO132" s="223">
        <f>$AU132+$AB$7*SIN(AP132)</f>
        <v>-148416.52788380702</v>
      </c>
      <c r="AP132" s="223">
        <f>$AU132+$AB$7*SIN(AQ132)</f>
        <v>-148416.5278793161</v>
      </c>
      <c r="AQ132" s="223">
        <f>$AU132+$AB$7*SIN(AR132)</f>
        <v>-148416.52782286794</v>
      </c>
      <c r="AR132" s="223">
        <f>$AU132+$AB$7*SIN(AS132)</f>
        <v>-148416.52711499366</v>
      </c>
      <c r="AS132" s="223">
        <f>$AU132+$AB$7*SIN(AT132)</f>
        <v>-148416.51848237839</v>
      </c>
      <c r="AT132" s="223">
        <f>$AU132+$AB$7*SIN(AU132)</f>
        <v>-148416.43548410133</v>
      </c>
      <c r="AU132" s="223">
        <f>$AB$9+$AB$18*(F132-AB$15)</f>
        <v>-148416.04438341723</v>
      </c>
    </row>
    <row r="133" spans="1:47" ht="12.95" customHeight="1">
      <c r="A133" s="363" t="s">
        <v>85</v>
      </c>
      <c r="B133" s="158"/>
      <c r="C133" s="366">
        <v>51911.271399999998</v>
      </c>
      <c r="D133" s="366"/>
      <c r="E133" s="243">
        <f>(C133-C$7)/C$8</f>
        <v>-1535.9981383219636</v>
      </c>
      <c r="F133" s="211">
        <f>+ROUND(2*E133,0)/2</f>
        <v>-1536</v>
      </c>
      <c r="G133" s="213">
        <f>C133-(C$7+C$8*F133)</f>
        <v>7.1359999128617346E-4</v>
      </c>
      <c r="K133" s="213">
        <f>G133</f>
        <v>7.1359999128617346E-4</v>
      </c>
      <c r="Q133" s="249">
        <f>C133-15018.5</f>
        <v>36892.771399999998</v>
      </c>
      <c r="R133" s="250"/>
      <c r="S133" s="243">
        <v>1</v>
      </c>
      <c r="T133" s="250"/>
      <c r="Z133" s="223">
        <f>F133</f>
        <v>-1536</v>
      </c>
      <c r="AA133" s="223">
        <f>AB$3+AB$4*Z133+AB$5*Z133^2+AH133</f>
        <v>1.8900185717740457E-2</v>
      </c>
      <c r="AB133" s="223">
        <f>+G133-AA133</f>
        <v>-1.8186585726454284E-2</v>
      </c>
      <c r="AC133" s="223">
        <f>+G133-P133</f>
        <v>7.1359999128617346E-4</v>
      </c>
      <c r="AE133" s="223">
        <f>+(G133-AA133)^2*S133</f>
        <v>3.307519003856707E-4</v>
      </c>
      <c r="AF133" s="361">
        <f>+C133-15018.5</f>
        <v>36892.771399999998</v>
      </c>
      <c r="AG133" s="229"/>
      <c r="AH133" s="223">
        <f>$AB$6*($AB$11/AI133*AJ133+$AB$12)</f>
        <v>6.935083227411605E-3</v>
      </c>
      <c r="AI133" s="223">
        <f>1+$AB$7*COS(AL133)</f>
        <v>0.82556766879045518</v>
      </c>
      <c r="AJ133" s="223">
        <f>SIN(AL133+$AB$9)</f>
        <v>-0.21622744623451221</v>
      </c>
      <c r="AK133" s="223">
        <f>$AB$7*SIN(AL133)</f>
        <v>-0.45790103934016529</v>
      </c>
      <c r="AL133" s="223">
        <f>2*ATAN(AM133)</f>
        <v>-1.9347635355204043</v>
      </c>
      <c r="AM133" s="223">
        <f>SQRT((1+$AB$7)/(1-$AB$7))*TAN(AN133/2)</f>
        <v>-1.4510391419224353</v>
      </c>
      <c r="AN133" s="223">
        <f>$AU133+$AB$7*SIN(AO133)</f>
        <v>-148416.52788416424</v>
      </c>
      <c r="AO133" s="223">
        <f>$AU133+$AB$7*SIN(AP133)</f>
        <v>-148416.52788380702</v>
      </c>
      <c r="AP133" s="223">
        <f>$AU133+$AB$7*SIN(AQ133)</f>
        <v>-148416.5278793161</v>
      </c>
      <c r="AQ133" s="223">
        <f>$AU133+$AB$7*SIN(AR133)</f>
        <v>-148416.52782286794</v>
      </c>
      <c r="AR133" s="223">
        <f>$AU133+$AB$7*SIN(AS133)</f>
        <v>-148416.52711499366</v>
      </c>
      <c r="AS133" s="223">
        <f>$AU133+$AB$7*SIN(AT133)</f>
        <v>-148416.51848237839</v>
      </c>
      <c r="AT133" s="223">
        <f>$AU133+$AB$7*SIN(AU133)</f>
        <v>-148416.43548410133</v>
      </c>
      <c r="AU133" s="223">
        <f>$AB$9+$AB$18*(F133-AB$15)</f>
        <v>-148416.04438341723</v>
      </c>
    </row>
    <row r="134" spans="1:47" ht="12.95" customHeight="1">
      <c r="A134" s="363" t="s">
        <v>85</v>
      </c>
      <c r="B134" s="158"/>
      <c r="C134" s="366">
        <v>51911.272799999999</v>
      </c>
      <c r="D134" s="366"/>
      <c r="E134" s="243">
        <f>(C134-C$7)/C$8</f>
        <v>-1535.9944859266809</v>
      </c>
      <c r="F134" s="211">
        <f>+ROUND(2*E134,0)/2</f>
        <v>-1536</v>
      </c>
      <c r="G134" s="213">
        <f>C134-(C$7+C$8*F134)</f>
        <v>2.1135999922989868E-3</v>
      </c>
      <c r="K134" s="213">
        <f>G134</f>
        <v>2.1135999922989868E-3</v>
      </c>
      <c r="Q134" s="249">
        <f>C134-15018.5</f>
        <v>36892.772799999999</v>
      </c>
      <c r="R134" s="250"/>
      <c r="S134" s="243">
        <v>1</v>
      </c>
      <c r="T134" s="250"/>
      <c r="Z134" s="223">
        <f>F134</f>
        <v>-1536</v>
      </c>
      <c r="AA134" s="223">
        <f>AB$3+AB$4*Z134+AB$5*Z134^2+AH134</f>
        <v>1.8900185717740457E-2</v>
      </c>
      <c r="AB134" s="223">
        <f>+G134-AA134</f>
        <v>-1.678658572544147E-2</v>
      </c>
      <c r="AC134" s="223">
        <f>+G134-P134</f>
        <v>2.1135999922989868E-3</v>
      </c>
      <c r="AE134" s="223">
        <f>+(G134-AA134)^2*S134</f>
        <v>2.8178946031759536E-4</v>
      </c>
      <c r="AF134" s="361">
        <f>+C134-15018.5</f>
        <v>36892.772799999999</v>
      </c>
      <c r="AG134" s="229"/>
      <c r="AH134" s="223">
        <f>$AB$6*($AB$11/AI134*AJ134+$AB$12)</f>
        <v>6.935083227411605E-3</v>
      </c>
      <c r="AI134" s="223">
        <f>1+$AB$7*COS(AL134)</f>
        <v>0.82556766879045518</v>
      </c>
      <c r="AJ134" s="223">
        <f>SIN(AL134+$AB$9)</f>
        <v>-0.21622744623451221</v>
      </c>
      <c r="AK134" s="223">
        <f>$AB$7*SIN(AL134)</f>
        <v>-0.45790103934016529</v>
      </c>
      <c r="AL134" s="223">
        <f>2*ATAN(AM134)</f>
        <v>-1.9347635355204043</v>
      </c>
      <c r="AM134" s="223">
        <f>SQRT((1+$AB$7)/(1-$AB$7))*TAN(AN134/2)</f>
        <v>-1.4510391419224353</v>
      </c>
      <c r="AN134" s="223">
        <f>$AU134+$AB$7*SIN(AO134)</f>
        <v>-148416.52788416424</v>
      </c>
      <c r="AO134" s="223">
        <f>$AU134+$AB$7*SIN(AP134)</f>
        <v>-148416.52788380702</v>
      </c>
      <c r="AP134" s="223">
        <f>$AU134+$AB$7*SIN(AQ134)</f>
        <v>-148416.5278793161</v>
      </c>
      <c r="AQ134" s="223">
        <f>$AU134+$AB$7*SIN(AR134)</f>
        <v>-148416.52782286794</v>
      </c>
      <c r="AR134" s="223">
        <f>$AU134+$AB$7*SIN(AS134)</f>
        <v>-148416.52711499366</v>
      </c>
      <c r="AS134" s="223">
        <f>$AU134+$AB$7*SIN(AT134)</f>
        <v>-148416.51848237839</v>
      </c>
      <c r="AT134" s="223">
        <f>$AU134+$AB$7*SIN(AU134)</f>
        <v>-148416.43548410133</v>
      </c>
      <c r="AU134" s="223">
        <f>$AB$9+$AB$18*(F134-AB$15)</f>
        <v>-148416.04438341723</v>
      </c>
    </row>
    <row r="135" spans="1:47" ht="12.95" customHeight="1">
      <c r="A135" s="158" t="s">
        <v>86</v>
      </c>
      <c r="B135" s="167"/>
      <c r="C135" s="366">
        <v>51960.334000000003</v>
      </c>
      <c r="D135" s="366"/>
      <c r="E135" s="243">
        <f>(C135-C$7)/C$8</f>
        <v>-1408.0009892773526</v>
      </c>
      <c r="F135" s="211">
        <f>+ROUND(2*E135,0)/2</f>
        <v>-1408</v>
      </c>
      <c r="G135" s="213">
        <f>C135-(C$7+C$8*F135)</f>
        <v>-3.7919999886071309E-4</v>
      </c>
      <c r="K135" s="213">
        <f>G135</f>
        <v>-3.7919999886071309E-4</v>
      </c>
      <c r="M135" s="261"/>
      <c r="N135" s="261"/>
      <c r="Q135" s="249">
        <f>C135-15018.5</f>
        <v>36941.834000000003</v>
      </c>
      <c r="R135" s="250"/>
      <c r="S135" s="243">
        <v>1</v>
      </c>
      <c r="T135" s="250"/>
      <c r="Z135" s="223">
        <f>F135</f>
        <v>-1408</v>
      </c>
      <c r="AA135" s="223">
        <f>AB$3+AB$4*Z135+AB$5*Z135^2+AH135</f>
        <v>1.9332822805168674E-2</v>
      </c>
      <c r="AB135" s="223">
        <f>+G135-AA135</f>
        <v>-1.9712022804029387E-2</v>
      </c>
      <c r="AC135" s="223">
        <f>+G135-P135</f>
        <v>-3.7919999886071309E-4</v>
      </c>
      <c r="AE135" s="223">
        <f>+(G135-AA135)^2*S135</f>
        <v>3.8856384302657457E-4</v>
      </c>
      <c r="AF135" s="361">
        <f>+C135-15018.5</f>
        <v>36941.834000000003</v>
      </c>
      <c r="AG135" s="229"/>
      <c r="AH135" s="223">
        <f>$AB$6*($AB$11/AI135*AJ135+$AB$12)</f>
        <v>7.3241869341906891E-3</v>
      </c>
      <c r="AI135" s="223">
        <f>1+$AB$7*COS(AL135)</f>
        <v>0.83291620625345952</v>
      </c>
      <c r="AJ135" s="223">
        <f>SIN(AL135+$AB$9)</f>
        <v>-0.20057872127491586</v>
      </c>
      <c r="AK135" s="223">
        <f>$AB$7*SIN(AL135)</f>
        <v>-0.46063326613181504</v>
      </c>
      <c r="AL135" s="223">
        <f>2*ATAN(AM135)</f>
        <v>-1.9187633041839665</v>
      </c>
      <c r="AM135" s="223">
        <f>SQRT((1+$AB$7)/(1-$AB$7))*TAN(AN135/2)</f>
        <v>-1.4264792451149393</v>
      </c>
      <c r="AN135" s="223">
        <f>$AU135+$AB$7*SIN(AO135)</f>
        <v>-148416.51106408736</v>
      </c>
      <c r="AO135" s="223">
        <f>$AU135+$AB$7*SIN(AP135)</f>
        <v>-148416.51106349973</v>
      </c>
      <c r="AP135" s="223">
        <f>$AU135+$AB$7*SIN(AQ135)</f>
        <v>-148416.51105679679</v>
      </c>
      <c r="AQ135" s="223">
        <f>$AU135+$AB$7*SIN(AR135)</f>
        <v>-148416.51098035369</v>
      </c>
      <c r="AR135" s="223">
        <f>$AU135+$AB$7*SIN(AS135)</f>
        <v>-148416.51011082507</v>
      </c>
      <c r="AS135" s="223">
        <f>$AU135+$AB$7*SIN(AT135)</f>
        <v>-148416.50049625503</v>
      </c>
      <c r="AT135" s="223">
        <f>$AU135+$AB$7*SIN(AU135)</f>
        <v>-148416.41547392367</v>
      </c>
      <c r="AU135" s="223">
        <f>$AB$9+$AB$18*(F135-AB$15)</f>
        <v>-148416.02896960353</v>
      </c>
    </row>
    <row r="136" spans="1:47" ht="12.95" customHeight="1">
      <c r="A136" s="158" t="s">
        <v>87</v>
      </c>
      <c r="B136" s="167"/>
      <c r="C136" s="366">
        <v>52193.386500000001</v>
      </c>
      <c r="D136" s="366"/>
      <c r="E136" s="243">
        <f>(C136-C$7)/C$8</f>
        <v>-800.00109571859173</v>
      </c>
      <c r="F136" s="211">
        <f>+ROUND(2*E136,0)/2</f>
        <v>-800</v>
      </c>
      <c r="G136" s="213">
        <f>C136-(C$7+C$8*F136)</f>
        <v>-4.200000039418228E-4</v>
      </c>
      <c r="K136" s="213">
        <f>G136</f>
        <v>-4.200000039418228E-4</v>
      </c>
      <c r="M136" s="261"/>
      <c r="N136" s="261"/>
      <c r="Q136" s="249">
        <f>C136-15018.5</f>
        <v>37174.886500000001</v>
      </c>
      <c r="R136" s="250"/>
      <c r="S136" s="243">
        <v>1</v>
      </c>
      <c r="T136" s="250"/>
      <c r="Z136" s="223">
        <f>F136</f>
        <v>-800</v>
      </c>
      <c r="AA136" s="223">
        <f>AB$3+AB$4*Z136+AB$5*Z136^2+AH136</f>
        <v>2.1402130369133042E-2</v>
      </c>
      <c r="AB136" s="223">
        <f>+G136-AA136</f>
        <v>-2.1822130373074865E-2</v>
      </c>
      <c r="AC136" s="223">
        <f>+G136-P136</f>
        <v>-4.200000039418228E-4</v>
      </c>
      <c r="AE136" s="223">
        <f>+(G136-AA136)^2*S136</f>
        <v>4.7620537401947652E-4</v>
      </c>
      <c r="AF136" s="361">
        <f>+C136-15018.5</f>
        <v>37174.886500000001</v>
      </c>
      <c r="AG136" s="229"/>
      <c r="AH136" s="223">
        <f>$AB$6*($AB$11/AI136*AJ136+$AB$12)</f>
        <v>9.1898433560716614E-3</v>
      </c>
      <c r="AI136" s="223">
        <f>1+$AB$7*COS(AL136)</f>
        <v>0.8703122173835276</v>
      </c>
      <c r="AJ136" s="223">
        <f>SIN(AL136+$AB$9)</f>
        <v>-0.12154099686692293</v>
      </c>
      <c r="AK136" s="223">
        <f>$AB$7*SIN(AL136)</f>
        <v>-0.47252627338595954</v>
      </c>
      <c r="AL136" s="223">
        <f>2*ATAN(AM136)</f>
        <v>-1.8386569348088697</v>
      </c>
      <c r="AM136" s="223">
        <f>SQRT((1+$AB$7)/(1-$AB$7))*TAN(AN136/2)</f>
        <v>-1.3114356121957083</v>
      </c>
      <c r="AN136" s="223">
        <f>$AU136+$AB$7*SIN(AO136)</f>
        <v>-148416.42904542433</v>
      </c>
      <c r="AO136" s="223">
        <f>$AU136+$AB$7*SIN(AP136)</f>
        <v>-148416.42904149659</v>
      </c>
      <c r="AP136" s="223">
        <f>$AU136+$AB$7*SIN(AQ136)</f>
        <v>-148416.42901053885</v>
      </c>
      <c r="AQ136" s="223">
        <f>$AU136+$AB$7*SIN(AR136)</f>
        <v>-148416.42876666039</v>
      </c>
      <c r="AR136" s="223">
        <f>$AU136+$AB$7*SIN(AS136)</f>
        <v>-148416.42685313357</v>
      </c>
      <c r="AS136" s="223">
        <f>$AU136+$AB$7*SIN(AT136)</f>
        <v>-148416.41228424929</v>
      </c>
      <c r="AT136" s="223">
        <f>$AU136+$AB$7*SIN(AU136)</f>
        <v>-148416.31919084536</v>
      </c>
      <c r="AU136" s="223">
        <f>$AB$9+$AB$18*(F136-AB$15)</f>
        <v>-148415.95575398853</v>
      </c>
    </row>
    <row r="137" spans="1:47" ht="12.95" customHeight="1">
      <c r="A137" s="363" t="s">
        <v>88</v>
      </c>
      <c r="B137" s="315" t="s">
        <v>63</v>
      </c>
      <c r="C137" s="316">
        <v>52320.263400000003</v>
      </c>
      <c r="D137" s="316">
        <v>2.0000000000000001E-4</v>
      </c>
      <c r="E137" s="243">
        <f>(C137-C$7)/C$8</f>
        <v>-468.99781665027882</v>
      </c>
      <c r="F137" s="211">
        <f>+ROUND(2*E137,0)/2</f>
        <v>-469</v>
      </c>
      <c r="G137" s="213">
        <f>C137-(C$7+C$8*F137)</f>
        <v>8.3689999883063138E-4</v>
      </c>
      <c r="K137" s="213">
        <f>G137</f>
        <v>8.3689999883063138E-4</v>
      </c>
      <c r="Q137" s="249">
        <f>C137-15018.5</f>
        <v>37301.763400000003</v>
      </c>
      <c r="R137" s="250"/>
      <c r="S137" s="243">
        <v>1</v>
      </c>
      <c r="T137" s="250"/>
      <c r="Z137" s="223">
        <f>F137</f>
        <v>-469</v>
      </c>
      <c r="AA137" s="223">
        <f>AB$3+AB$4*Z137+AB$5*Z137^2+AH137</f>
        <v>2.2535927626107018E-2</v>
      </c>
      <c r="AB137" s="223">
        <f>+G137-AA137</f>
        <v>-2.1699027627276386E-2</v>
      </c>
      <c r="AC137" s="223">
        <f>+G137-P137</f>
        <v>8.3689999883063138E-4</v>
      </c>
      <c r="AE137" s="223">
        <f>+(G137-AA137)^2*S137</f>
        <v>4.7084779996930389E-4</v>
      </c>
      <c r="AF137" s="361">
        <f>+C137-15018.5</f>
        <v>37301.763400000003</v>
      </c>
      <c r="AG137" s="229"/>
      <c r="AH137" s="223">
        <f>$AB$6*($AB$11/AI137*AJ137+$AB$12)</f>
        <v>1.0214946986523263E-2</v>
      </c>
      <c r="AI137" s="223">
        <f>1+$AB$7*COS(AL137)</f>
        <v>0.89253121801573332</v>
      </c>
      <c r="AJ137" s="223">
        <f>SIN(AL137+$AB$9)</f>
        <v>-7.5032643177468022E-2</v>
      </c>
      <c r="AK137" s="223">
        <f>$AB$7*SIN(AL137)</f>
        <v>-0.47806951471393588</v>
      </c>
      <c r="AL137" s="223">
        <f>2*ATAN(AM137)</f>
        <v>-1.7919179193129831</v>
      </c>
      <c r="AM137" s="223">
        <f>SQRT((1+$AB$7)/(1-$AB$7))*TAN(AN137/2)</f>
        <v>-1.2497529409332369</v>
      </c>
      <c r="AN137" s="223">
        <f>$AU137+$AB$7*SIN(AO137)</f>
        <v>-148416.38281715068</v>
      </c>
      <c r="AO137" s="223">
        <f>$AU137+$AB$7*SIN(AP137)</f>
        <v>-148416.38280830978</v>
      </c>
      <c r="AP137" s="223">
        <f>$AU137+$AB$7*SIN(AQ137)</f>
        <v>-148416.38274882289</v>
      </c>
      <c r="AQ137" s="223">
        <f>$AU137+$AB$7*SIN(AR137)</f>
        <v>-148416.38234884781</v>
      </c>
      <c r="AR137" s="223">
        <f>$AU137+$AB$7*SIN(AS137)</f>
        <v>-148416.37967243415</v>
      </c>
      <c r="AS137" s="223">
        <f>$AU137+$AB$7*SIN(AT137)</f>
        <v>-148416.36230570549</v>
      </c>
      <c r="AT137" s="223">
        <f>$AU137+$AB$7*SIN(AU137)</f>
        <v>-148416.26594660353</v>
      </c>
      <c r="AU137" s="223">
        <f>$AB$9+$AB$18*(F137-AB$15)</f>
        <v>-148415.9158948297</v>
      </c>
    </row>
    <row r="138" spans="1:47" ht="12.95" customHeight="1">
      <c r="A138" s="386" t="s">
        <v>1083</v>
      </c>
      <c r="B138" s="386"/>
      <c r="C138" s="398">
        <v>52500.035000000003</v>
      </c>
      <c r="D138" s="386"/>
      <c r="E138" s="369">
        <f>(C138-C$7)/C$8</f>
        <v>0</v>
      </c>
      <c r="F138" s="211">
        <f>+ROUND(2*E138,0)/2</f>
        <v>0</v>
      </c>
      <c r="G138" s="213">
        <f>C138-(C$7+C$8*F138)</f>
        <v>0</v>
      </c>
      <c r="K138" s="213">
        <f>G138</f>
        <v>0</v>
      </c>
      <c r="O138" s="213">
        <f ca="1">+C$11+C$12*F138</f>
        <v>2.1302395786755718E-2</v>
      </c>
      <c r="Q138" s="249">
        <f>C138-15018.5</f>
        <v>37481.535000000003</v>
      </c>
      <c r="S138" s="243">
        <v>1</v>
      </c>
      <c r="Z138" s="223">
        <f>F138</f>
        <v>0</v>
      </c>
      <c r="AA138" s="223">
        <f>AB$3+AB$4*Z138+AB$5*Z138^2+AH138</f>
        <v>2.4146032693517797E-2</v>
      </c>
      <c r="AB138" s="223">
        <f>+G138-AA138</f>
        <v>-2.4146032693517797E-2</v>
      </c>
      <c r="AC138" s="223">
        <f>+G138-P138</f>
        <v>0</v>
      </c>
      <c r="AE138" s="223">
        <f>+(G138-AA138)^2*S138</f>
        <v>5.8303089483643033E-4</v>
      </c>
      <c r="AF138" s="361">
        <f>+C138-15018.5</f>
        <v>37481.535000000003</v>
      </c>
      <c r="AG138" s="229"/>
      <c r="AH138" s="223">
        <f>$AB$6*($AB$11/AI138*AJ138+$AB$12)</f>
        <v>1.1673668451399321E-2</v>
      </c>
      <c r="AI138" s="223">
        <f>1+$AB$7*COS(AL138)</f>
        <v>0.9264735326541319</v>
      </c>
      <c r="AJ138" s="223">
        <f>SIN(AL138+$AB$9)</f>
        <v>-4.6045238176526697E-3</v>
      </c>
      <c r="AK138" s="223">
        <f>$AB$7*SIN(AL138)</f>
        <v>-0.48445212209220118</v>
      </c>
      <c r="AL138" s="223">
        <f>2*ATAN(AM138)</f>
        <v>-1.7214192329087967</v>
      </c>
      <c r="AM138" s="223">
        <f>SQRT((1+$AB$7)/(1-$AB$7))*TAN(AN138/2)</f>
        <v>-1.1632242726322861</v>
      </c>
      <c r="AN138" s="223">
        <f>$AU138+$AB$7*SIN(AO138)</f>
        <v>-148416.31523628667</v>
      </c>
      <c r="AO138" s="223">
        <f>$AU138+$AB$7*SIN(AP138)</f>
        <v>-148416.31521297805</v>
      </c>
      <c r="AP138" s="223">
        <f>$AU138+$AB$7*SIN(AQ138)</f>
        <v>-148416.31508336565</v>
      </c>
      <c r="AQ138" s="223">
        <f>$AU138+$AB$7*SIN(AR138)</f>
        <v>-148416.31436340415</v>
      </c>
      <c r="AR138" s="223">
        <f>$AU138+$AB$7*SIN(AS138)</f>
        <v>-148416.310387829</v>
      </c>
      <c r="AS138" s="223">
        <f>$AU138+$AB$7*SIN(AT138)</f>
        <v>-148416.28910844662</v>
      </c>
      <c r="AT138" s="223">
        <f>$AU138+$AB$7*SIN(AU138)</f>
        <v>-148416.18955694066</v>
      </c>
      <c r="AU138" s="223">
        <f>$AB$9+$AB$18*(F138-AB$15)</f>
        <v>-148415.859417653</v>
      </c>
    </row>
    <row r="139" spans="1:47" ht="12.95" customHeight="1">
      <c r="A139" s="291" t="s">
        <v>89</v>
      </c>
      <c r="B139" s="292" t="s">
        <v>63</v>
      </c>
      <c r="C139" s="293">
        <v>52503.869100000004</v>
      </c>
      <c r="D139" s="293">
        <v>2.0000000000000001E-4</v>
      </c>
      <c r="E139" s="213">
        <f>(C139-C$7)/C$8</f>
        <v>10.002606244917718</v>
      </c>
      <c r="F139" s="211">
        <f>+ROUND(2*E139,0)/2</f>
        <v>10</v>
      </c>
      <c r="G139" s="213">
        <f>C139-(C$7+C$8*F139)</f>
        <v>9.9900000350316986E-4</v>
      </c>
      <c r="K139" s="213">
        <f>G139</f>
        <v>9.9900000350316986E-4</v>
      </c>
      <c r="O139" s="213">
        <f ca="1">+C$11+C$12*F139</f>
        <v>2.1273507801649348E-2</v>
      </c>
      <c r="Q139" s="249">
        <f>C139-15018.5</f>
        <v>37485.369100000004</v>
      </c>
      <c r="S139" s="243">
        <v>1</v>
      </c>
      <c r="Z139" s="223">
        <f>F139</f>
        <v>10</v>
      </c>
      <c r="AA139" s="223">
        <f>AB$3+AB$4*Z139+AB$5*Z139^2+AH139</f>
        <v>2.418036453831348E-2</v>
      </c>
      <c r="AB139" s="223">
        <f>+G139-AA139</f>
        <v>-2.318136453481031E-2</v>
      </c>
      <c r="AC139" s="223">
        <f>+G139-P139</f>
        <v>9.9900000350316986E-4</v>
      </c>
      <c r="AE139" s="223">
        <f>+(G139-AA139)^2*S139</f>
        <v>5.3737566169576121E-4</v>
      </c>
      <c r="AF139" s="361">
        <f>+C139-15018.5</f>
        <v>37485.369100000004</v>
      </c>
      <c r="AG139" s="229"/>
      <c r="AH139" s="223">
        <f>$AB$6*($AB$11/AI139*AJ139+$AB$12)</f>
        <v>1.1704806030831787E-2</v>
      </c>
      <c r="AI139" s="223">
        <f>1+$AB$7*COS(AL139)</f>
        <v>0.92723023063084142</v>
      </c>
      <c r="AJ139" s="223">
        <f>SIN(AL139+$AB$9)</f>
        <v>-3.0427533753795764E-3</v>
      </c>
      <c r="AK139" s="223">
        <f>$AB$7*SIN(AL139)</f>
        <v>-0.48456636353131188</v>
      </c>
      <c r="AL139" s="223">
        <f>2*ATAN(AM139)</f>
        <v>-1.7198574508909572</v>
      </c>
      <c r="AM139" s="223">
        <f>SQRT((1+$AB$7)/(1-$AB$7))*TAN(AN139/2)</f>
        <v>-1.1613884324696699</v>
      </c>
      <c r="AN139" s="223">
        <f>$AU139+$AB$7*SIN(AO139)</f>
        <v>-148416.31376739984</v>
      </c>
      <c r="AO139" s="223">
        <f>$AU139+$AB$7*SIN(AP139)</f>
        <v>-148416.31374364969</v>
      </c>
      <c r="AP139" s="223">
        <f>$AU139+$AB$7*SIN(AQ139)</f>
        <v>-148416.31361207232</v>
      </c>
      <c r="AQ139" s="223">
        <f>$AU139+$AB$7*SIN(AR139)</f>
        <v>-148416.31288391477</v>
      </c>
      <c r="AR139" s="223">
        <f>$AU139+$AB$7*SIN(AS139)</f>
        <v>-148416.30887812935</v>
      </c>
      <c r="AS139" s="223">
        <f>$AU139+$AB$7*SIN(AT139)</f>
        <v>-148416.28751731387</v>
      </c>
      <c r="AT139" s="223">
        <f>$AU139+$AB$7*SIN(AU139)</f>
        <v>-148416.18791646877</v>
      </c>
      <c r="AU139" s="223">
        <f>$AB$9+$AB$18*(F139-AB$15)</f>
        <v>-148415.85821344881</v>
      </c>
    </row>
    <row r="140" spans="1:47" ht="12.95" customHeight="1">
      <c r="A140" s="291" t="s">
        <v>248</v>
      </c>
      <c r="B140" s="292" t="s">
        <v>63</v>
      </c>
      <c r="C140" s="293">
        <v>52503.869100000004</v>
      </c>
      <c r="D140" s="293">
        <v>2.0000000000000001E-4</v>
      </c>
      <c r="E140" s="213">
        <f>(C140-C$7)/C$8</f>
        <v>10.002606244917718</v>
      </c>
      <c r="F140" s="211">
        <f>+ROUND(2*E140,0)/2</f>
        <v>10</v>
      </c>
      <c r="G140" s="213">
        <f>C140-(C$7+C$8*F140)</f>
        <v>9.9900000350316986E-4</v>
      </c>
      <c r="K140" s="213">
        <f>G140</f>
        <v>9.9900000350316986E-4</v>
      </c>
      <c r="O140" s="213">
        <f ca="1">+C$11+C$12*F140</f>
        <v>2.1273507801649348E-2</v>
      </c>
      <c r="Q140" s="249">
        <f>C140-15018.5</f>
        <v>37485.369100000004</v>
      </c>
      <c r="S140" s="243">
        <v>1</v>
      </c>
      <c r="Z140" s="223">
        <f>F140</f>
        <v>10</v>
      </c>
      <c r="AA140" s="223">
        <f>AB$3+AB$4*Z140+AB$5*Z140^2+AH140</f>
        <v>2.418036453831348E-2</v>
      </c>
      <c r="AB140" s="223">
        <f>+G140-AA140</f>
        <v>-2.318136453481031E-2</v>
      </c>
      <c r="AC140" s="223">
        <f>+G140-P140</f>
        <v>9.9900000350316986E-4</v>
      </c>
      <c r="AE140" s="223">
        <f>+(G140-AA140)^2*S140</f>
        <v>5.3737566169576121E-4</v>
      </c>
      <c r="AF140" s="361">
        <f>+C140-15018.5</f>
        <v>37485.369100000004</v>
      </c>
      <c r="AG140" s="229"/>
      <c r="AH140" s="223">
        <f>$AB$6*($AB$11/AI140*AJ140+$AB$12)</f>
        <v>1.1704806030831787E-2</v>
      </c>
      <c r="AI140" s="223">
        <f>1+$AB$7*COS(AL140)</f>
        <v>0.92723023063084142</v>
      </c>
      <c r="AJ140" s="223">
        <f>SIN(AL140+$AB$9)</f>
        <v>-3.0427533753795764E-3</v>
      </c>
      <c r="AK140" s="223">
        <f>$AB$7*SIN(AL140)</f>
        <v>-0.48456636353131188</v>
      </c>
      <c r="AL140" s="223">
        <f>2*ATAN(AM140)</f>
        <v>-1.7198574508909572</v>
      </c>
      <c r="AM140" s="223">
        <f>SQRT((1+$AB$7)/(1-$AB$7))*TAN(AN140/2)</f>
        <v>-1.1613884324696699</v>
      </c>
      <c r="AN140" s="223">
        <f>$AU140+$AB$7*SIN(AO140)</f>
        <v>-148416.31376739984</v>
      </c>
      <c r="AO140" s="223">
        <f>$AU140+$AB$7*SIN(AP140)</f>
        <v>-148416.31374364969</v>
      </c>
      <c r="AP140" s="223">
        <f>$AU140+$AB$7*SIN(AQ140)</f>
        <v>-148416.31361207232</v>
      </c>
      <c r="AQ140" s="223">
        <f>$AU140+$AB$7*SIN(AR140)</f>
        <v>-148416.31288391477</v>
      </c>
      <c r="AR140" s="223">
        <f>$AU140+$AB$7*SIN(AS140)</f>
        <v>-148416.30887812935</v>
      </c>
      <c r="AS140" s="223">
        <f>$AU140+$AB$7*SIN(AT140)</f>
        <v>-148416.28751731387</v>
      </c>
      <c r="AT140" s="223">
        <f>$AU140+$AB$7*SIN(AU140)</f>
        <v>-148416.18791646877</v>
      </c>
      <c r="AU140" s="223">
        <f>$AB$9+$AB$18*(F140-AB$15)</f>
        <v>-148415.85821344881</v>
      </c>
    </row>
    <row r="141" spans="1:47" ht="12.95" customHeight="1">
      <c r="A141" s="273" t="s">
        <v>91</v>
      </c>
      <c r="B141" s="265"/>
      <c r="C141" s="272">
        <v>52516.9009537319</v>
      </c>
      <c r="D141" s="267">
        <v>4.0000000000000003E-5</v>
      </c>
      <c r="E141" s="213">
        <f>(C141-C$7)/C$8</f>
        <v>44.000807001684272</v>
      </c>
      <c r="F141" s="211">
        <f>+ROUND(2*E141,0)/2</f>
        <v>44</v>
      </c>
      <c r="G141" s="213">
        <f>C141-(C$7+C$8*F141)</f>
        <v>3.0933189555071294E-4</v>
      </c>
      <c r="K141" s="213">
        <f>G141</f>
        <v>3.0933189555071294E-4</v>
      </c>
      <c r="Q141" s="249">
        <f>C141-15018.5</f>
        <v>37498.4009537319</v>
      </c>
      <c r="R141" s="250"/>
      <c r="S141" s="243">
        <v>1</v>
      </c>
      <c r="T141" s="250"/>
      <c r="Z141" s="223">
        <f>F141</f>
        <v>44</v>
      </c>
      <c r="AA141" s="223">
        <f>AB$3+AB$4*Z141+AB$5*Z141^2+AH141</f>
        <v>2.4297083391930936E-2</v>
      </c>
      <c r="AB141" s="223">
        <f>+G141-AA141</f>
        <v>-2.3987751496380223E-2</v>
      </c>
      <c r="AC141" s="223">
        <f>+G141-P141</f>
        <v>3.0933189555071294E-4</v>
      </c>
      <c r="AE141" s="223">
        <f>+(G141-AA141)^2*S141</f>
        <v>5.7541222185209168E-4</v>
      </c>
      <c r="AF141" s="361">
        <f>+C141-15018.5</f>
        <v>37498.4009537319</v>
      </c>
      <c r="AG141" s="229"/>
      <c r="AH141" s="223">
        <f>$AB$6*($AB$11/AI141*AJ141+$AB$12)</f>
        <v>1.1810674854214318E-2</v>
      </c>
      <c r="AI141" s="223">
        <f>1+$AB$7*COS(AL141)</f>
        <v>0.92981361171641064</v>
      </c>
      <c r="AJ141" s="223">
        <f>SIN(AL141+$AB$9)</f>
        <v>2.2864582948324374E-3</v>
      </c>
      <c r="AK141" s="223">
        <f>$AB$7*SIN(AL141)</f>
        <v>-0.48494728672269655</v>
      </c>
      <c r="AL141" s="223">
        <f>2*ATAN(AM141)</f>
        <v>-1.7145282325333504</v>
      </c>
      <c r="AM141" s="223">
        <f>SQRT((1+$AB$7)/(1-$AB$7))*TAN(AN141/2)</f>
        <v>-1.1551490308758365</v>
      </c>
      <c r="AN141" s="223">
        <f>$AU141+$AB$7*SIN(AO141)</f>
        <v>-148416.30876417598</v>
      </c>
      <c r="AO141" s="223">
        <f>$AU141+$AB$7*SIN(AP141)</f>
        <v>-148416.30873887468</v>
      </c>
      <c r="AP141" s="223">
        <f>$AU141+$AB$7*SIN(AQ141)</f>
        <v>-148416.30860045168</v>
      </c>
      <c r="AQ141" s="223">
        <f>$AU141+$AB$7*SIN(AR141)</f>
        <v>-148416.30784398309</v>
      </c>
      <c r="AR141" s="223">
        <f>$AU141+$AB$7*SIN(AS141)</f>
        <v>-148416.30373477266</v>
      </c>
      <c r="AS141" s="223">
        <f>$AU141+$AB$7*SIN(AT141)</f>
        <v>-148416.28209797462</v>
      </c>
      <c r="AT141" s="223">
        <f>$AU141+$AB$7*SIN(AU141)</f>
        <v>-148416.18233529187</v>
      </c>
      <c r="AU141" s="223">
        <f>$AB$9+$AB$18*(F141-AB$15)</f>
        <v>-148415.85411915454</v>
      </c>
    </row>
    <row r="142" spans="1:47" ht="12.95" customHeight="1">
      <c r="A142" s="269" t="s">
        <v>249</v>
      </c>
      <c r="B142" s="269" t="s">
        <v>63</v>
      </c>
      <c r="C142" s="270">
        <v>52516.900999999998</v>
      </c>
      <c r="D142" s="270" t="s">
        <v>49</v>
      </c>
      <c r="E142" s="213">
        <f>(C142-C$7)/C$8</f>
        <v>44.00092770838684</v>
      </c>
      <c r="F142" s="211">
        <f>+ROUND(2*E142,0)/2</f>
        <v>44</v>
      </c>
      <c r="G142" s="213">
        <f>C142-(C$7+C$8*F142)</f>
        <v>3.555999937816523E-4</v>
      </c>
      <c r="K142" s="213">
        <f>G142</f>
        <v>3.555999937816523E-4</v>
      </c>
      <c r="O142" s="213">
        <f ca="1">+C$11+C$12*F142</f>
        <v>2.1175288652287693E-2</v>
      </c>
      <c r="Q142" s="249">
        <f>C142-15018.5</f>
        <v>37498.400999999998</v>
      </c>
      <c r="S142" s="243">
        <v>1</v>
      </c>
      <c r="Z142" s="223">
        <f>F142</f>
        <v>44</v>
      </c>
      <c r="AA142" s="223">
        <f>AB$3+AB$4*Z142+AB$5*Z142^2+AH142</f>
        <v>2.4297083391930936E-2</v>
      </c>
      <c r="AB142" s="223">
        <f>+G142-AA142</f>
        <v>-2.3941483398149284E-2</v>
      </c>
      <c r="AC142" s="223">
        <f>+G142-P142</f>
        <v>3.555999937816523E-4</v>
      </c>
      <c r="AE142" s="223">
        <f>+(G142-AA142)^2*S142</f>
        <v>5.731946273038578E-4</v>
      </c>
      <c r="AF142" s="361">
        <f>+C142-15018.5</f>
        <v>37498.400999999998</v>
      </c>
      <c r="AG142" s="229"/>
      <c r="AH142" s="223">
        <f>$AB$6*($AB$11/AI142*AJ142+$AB$12)</f>
        <v>1.1810674854214318E-2</v>
      </c>
      <c r="AI142" s="223">
        <f>1+$AB$7*COS(AL142)</f>
        <v>0.92981361171641064</v>
      </c>
      <c r="AJ142" s="223">
        <f>SIN(AL142+$AB$9)</f>
        <v>2.2864582948324374E-3</v>
      </c>
      <c r="AK142" s="223">
        <f>$AB$7*SIN(AL142)</f>
        <v>-0.48494728672269655</v>
      </c>
      <c r="AL142" s="223">
        <f>2*ATAN(AM142)</f>
        <v>-1.7145282325333504</v>
      </c>
      <c r="AM142" s="223">
        <f>SQRT((1+$AB$7)/(1-$AB$7))*TAN(AN142/2)</f>
        <v>-1.1551490308758365</v>
      </c>
      <c r="AN142" s="223">
        <f>$AU142+$AB$7*SIN(AO142)</f>
        <v>-148416.30876417598</v>
      </c>
      <c r="AO142" s="223">
        <f>$AU142+$AB$7*SIN(AP142)</f>
        <v>-148416.30873887468</v>
      </c>
      <c r="AP142" s="223">
        <f>$AU142+$AB$7*SIN(AQ142)</f>
        <v>-148416.30860045168</v>
      </c>
      <c r="AQ142" s="223">
        <f>$AU142+$AB$7*SIN(AR142)</f>
        <v>-148416.30784398309</v>
      </c>
      <c r="AR142" s="223">
        <f>$AU142+$AB$7*SIN(AS142)</f>
        <v>-148416.30373477266</v>
      </c>
      <c r="AS142" s="223">
        <f>$AU142+$AB$7*SIN(AT142)</f>
        <v>-148416.28209797462</v>
      </c>
      <c r="AT142" s="223">
        <f>$AU142+$AB$7*SIN(AU142)</f>
        <v>-148416.18233529187</v>
      </c>
      <c r="AU142" s="223">
        <f>$AB$9+$AB$18*(F142-AB$15)</f>
        <v>-148415.85411915454</v>
      </c>
    </row>
    <row r="143" spans="1:47" ht="12.95" customHeight="1">
      <c r="A143" s="253" t="s">
        <v>88</v>
      </c>
      <c r="B143" s="265" t="s">
        <v>61</v>
      </c>
      <c r="C143" s="267">
        <v>52547.374499999998</v>
      </c>
      <c r="D143" s="267">
        <v>2.9999999999999997E-4</v>
      </c>
      <c r="E143" s="213">
        <f>(C143-C$7)/C$8</f>
        <v>123.50183311108836</v>
      </c>
      <c r="F143" s="211">
        <f>+ROUND(2*E143,0)/2</f>
        <v>123.5</v>
      </c>
      <c r="G143" s="213">
        <f>C143-(C$7+C$8*F143)</f>
        <v>7.0264999521896243E-4</v>
      </c>
      <c r="K143" s="213">
        <f>G143</f>
        <v>7.0264999521896243E-4</v>
      </c>
      <c r="Q143" s="249">
        <f>C143-15018.5</f>
        <v>37528.874499999998</v>
      </c>
      <c r="R143" s="250"/>
      <c r="S143" s="243">
        <v>1</v>
      </c>
      <c r="T143" s="250"/>
      <c r="Z143" s="223">
        <f>F143</f>
        <v>123.5</v>
      </c>
      <c r="AA143" s="223">
        <f>AB$3+AB$4*Z143+AB$5*Z143^2+AH143</f>
        <v>2.4569927427585216E-2</v>
      </c>
      <c r="AB143" s="223">
        <f>+G143-AA143</f>
        <v>-2.3867277432366253E-2</v>
      </c>
      <c r="AC143" s="223">
        <f>+G143-P143</f>
        <v>7.0264999521896243E-4</v>
      </c>
      <c r="AE143" s="223">
        <f>+(G143-AA143)^2*S143</f>
        <v>5.6964693203353947E-4</v>
      </c>
      <c r="AF143" s="361">
        <f>+C143-15018.5</f>
        <v>37528.874499999998</v>
      </c>
      <c r="AG143" s="229"/>
      <c r="AH143" s="223">
        <f>$AB$6*($AB$11/AI143*AJ143+$AB$12)</f>
        <v>1.2058212128981047E-2</v>
      </c>
      <c r="AI143" s="223">
        <f>1+$AB$7*COS(AL143)</f>
        <v>0.93591858393012595</v>
      </c>
      <c r="AJ143" s="223">
        <f>SIN(AL143+$AB$9)</f>
        <v>1.4863736284992182E-2</v>
      </c>
      <c r="AK143" s="223">
        <f>$AB$7*SIN(AL143)</f>
        <v>-0.48579169621812157</v>
      </c>
      <c r="AL143" s="223">
        <f>2*ATAN(AM143)</f>
        <v>-1.701950409171832</v>
      </c>
      <c r="AM143" s="223">
        <f>SQRT((1+$AB$7)/(1-$AB$7))*TAN(AN143/2)</f>
        <v>-1.1405740781149341</v>
      </c>
      <c r="AN143" s="223">
        <f>$AU143+$AB$7*SIN(AO143)</f>
        <v>-148416.29701069888</v>
      </c>
      <c r="AO143" s="223">
        <f>$AU143+$AB$7*SIN(AP143)</f>
        <v>-148416.29698145602</v>
      </c>
      <c r="AP143" s="223">
        <f>$AU143+$AB$7*SIN(AQ143)</f>
        <v>-148416.29682600702</v>
      </c>
      <c r="AQ143" s="223">
        <f>$AU143+$AB$7*SIN(AR143)</f>
        <v>-148416.29600064625</v>
      </c>
      <c r="AR143" s="223">
        <f>$AU143+$AB$7*SIN(AS143)</f>
        <v>-148416.29164544735</v>
      </c>
      <c r="AS143" s="223">
        <f>$AU143+$AB$7*SIN(AT143)</f>
        <v>-148416.26936909504</v>
      </c>
      <c r="AT143" s="223">
        <f>$AU143+$AB$7*SIN(AU143)</f>
        <v>-148416.16926375768</v>
      </c>
      <c r="AU143" s="223">
        <f>$AB$9+$AB$18*(F143-AB$15)</f>
        <v>-148415.8445457312</v>
      </c>
    </row>
    <row r="144" spans="1:47" ht="12.95" customHeight="1">
      <c r="A144" s="253" t="s">
        <v>88</v>
      </c>
      <c r="B144" s="265" t="s">
        <v>63</v>
      </c>
      <c r="C144" s="267">
        <v>52547.565300000002</v>
      </c>
      <c r="D144" s="267">
        <v>2.9999999999999997E-4</v>
      </c>
      <c r="E144" s="213">
        <f>(C144-C$7)/C$8</f>
        <v>123.99960241068142</v>
      </c>
      <c r="F144" s="211">
        <f>+ROUND(2*E144,0)/2</f>
        <v>124</v>
      </c>
      <c r="G144" s="213">
        <f>C144-(C$7+C$8*F144)</f>
        <v>-1.5240000357152894E-4</v>
      </c>
      <c r="K144" s="213">
        <f>G144</f>
        <v>-1.5240000357152894E-4</v>
      </c>
      <c r="Q144" s="249">
        <f>C144-15018.5</f>
        <v>37529.065300000002</v>
      </c>
      <c r="R144" s="250"/>
      <c r="S144" s="243">
        <v>1</v>
      </c>
      <c r="T144" s="250"/>
      <c r="Z144" s="223">
        <f>F144</f>
        <v>124</v>
      </c>
      <c r="AA144" s="223">
        <f>AB$3+AB$4*Z144+AB$5*Z144^2+AH144</f>
        <v>2.4571643044663399E-2</v>
      </c>
      <c r="AB144" s="223">
        <f>+G144-AA144</f>
        <v>-2.4724043048234928E-2</v>
      </c>
      <c r="AC144" s="223">
        <f>+G144-P144</f>
        <v>-1.5240000357152894E-4</v>
      </c>
      <c r="AE144" s="223">
        <f>+(G144-AA144)^2*S144</f>
        <v>6.1127830465097387E-4</v>
      </c>
      <c r="AF144" s="361">
        <f>+C144-15018.5</f>
        <v>37529.065300000002</v>
      </c>
      <c r="AG144" s="229"/>
      <c r="AH144" s="223">
        <f>$AB$6*($AB$11/AI144*AJ144+$AB$12)</f>
        <v>1.2059768864041072E-2</v>
      </c>
      <c r="AI144" s="223">
        <f>1+$AB$7*COS(AL144)</f>
        <v>0.93595726732881468</v>
      </c>
      <c r="AJ144" s="223">
        <f>SIN(AL144+$AB$9)</f>
        <v>1.4943356623391611E-2</v>
      </c>
      <c r="AK144" s="223">
        <f>$AB$7*SIN(AL144)</f>
        <v>-0.48579679742872645</v>
      </c>
      <c r="AL144" s="223">
        <f>2*ATAN(AM144)</f>
        <v>-1.701870779989475</v>
      </c>
      <c r="AM144" s="223">
        <f>SQRT((1+$AB$7)/(1-$AB$7))*TAN(AN144/2)</f>
        <v>-1.1404824725145939</v>
      </c>
      <c r="AN144" s="223">
        <f>$AU144+$AB$7*SIN(AO144)</f>
        <v>-148416.29693653312</v>
      </c>
      <c r="AO144" s="223">
        <f>$AU144+$AB$7*SIN(AP144)</f>
        <v>-148416.29690726401</v>
      </c>
      <c r="AP144" s="223">
        <f>$AU144+$AB$7*SIN(AQ144)</f>
        <v>-148416.29675170334</v>
      </c>
      <c r="AQ144" s="223">
        <f>$AU144+$AB$7*SIN(AR144)</f>
        <v>-148416.29592589728</v>
      </c>
      <c r="AR144" s="223">
        <f>$AU144+$AB$7*SIN(AS144)</f>
        <v>-148416.29156913338</v>
      </c>
      <c r="AS144" s="223">
        <f>$AU144+$AB$7*SIN(AT144)</f>
        <v>-148416.26928878584</v>
      </c>
      <c r="AT144" s="223">
        <f>$AU144+$AB$7*SIN(AU144)</f>
        <v>-148416.16918145228</v>
      </c>
      <c r="AU144" s="223">
        <f>$AB$9+$AB$18*(F144-AB$15)</f>
        <v>-148415.844485521</v>
      </c>
    </row>
    <row r="145" spans="1:47" ht="12.95" customHeight="1">
      <c r="A145" s="269" t="s">
        <v>249</v>
      </c>
      <c r="B145" s="269" t="s">
        <v>61</v>
      </c>
      <c r="C145" s="270">
        <v>52550.823600000003</v>
      </c>
      <c r="D145" s="270" t="s">
        <v>49</v>
      </c>
      <c r="E145" s="213">
        <f>(C145-C$7)/C$8</f>
        <v>132.50003065403146</v>
      </c>
      <c r="F145" s="211">
        <f>+ROUND(2*E145,0)/2</f>
        <v>132.5</v>
      </c>
      <c r="G145" s="213">
        <f>C145-(C$7+C$8*F145)</f>
        <v>1.1750002158805728E-5</v>
      </c>
      <c r="K145" s="213">
        <f>G145</f>
        <v>1.1750002158805728E-5</v>
      </c>
      <c r="O145" s="213">
        <f ca="1">+C$11+C$12*F145</f>
        <v>2.0919629984096324E-2</v>
      </c>
      <c r="Q145" s="249">
        <f>C145-15018.5</f>
        <v>37532.323600000003</v>
      </c>
      <c r="S145" s="243">
        <v>1</v>
      </c>
      <c r="Z145" s="223">
        <f>F145</f>
        <v>132.5</v>
      </c>
      <c r="AA145" s="223">
        <f>AB$3+AB$4*Z145+AB$5*Z145^2+AH145</f>
        <v>2.4600807705312436E-2</v>
      </c>
      <c r="AB145" s="223">
        <f>+G145-AA145</f>
        <v>-2.458905770315363E-2</v>
      </c>
      <c r="AC145" s="223">
        <f>+G145-P145</f>
        <v>1.1750002158805728E-5</v>
      </c>
      <c r="AE145" s="223">
        <f>+(G145-AA145)^2*S145</f>
        <v>6.0462175872901891E-4</v>
      </c>
      <c r="AF145" s="361">
        <f>+C145-15018.5</f>
        <v>37532.323600000003</v>
      </c>
      <c r="AG145" s="229"/>
      <c r="AH145" s="223">
        <f>$AB$6*($AB$11/AI145*AJ145+$AB$12)</f>
        <v>1.2086233065881373E-2</v>
      </c>
      <c r="AI145" s="223">
        <f>1+$AB$7*COS(AL145)</f>
        <v>0.9366154372468406</v>
      </c>
      <c r="AJ145" s="223">
        <f>SIN(AL145+$AB$9)</f>
        <v>1.6297896237973928E-2</v>
      </c>
      <c r="AK145" s="223">
        <f>$AB$7*SIN(AL145)</f>
        <v>-0.48588311063937051</v>
      </c>
      <c r="AL145" s="223">
        <f>2*ATAN(AM145)</f>
        <v>-1.7005160749844555</v>
      </c>
      <c r="AM145" s="223">
        <f>SQRT((1+$AB$7)/(1-$AB$7))*TAN(AN145/2)</f>
        <v>-1.1389252901278337</v>
      </c>
      <c r="AN145" s="223">
        <f>$AU145+$AB$7*SIN(AO145)</f>
        <v>-148416.29567524506</v>
      </c>
      <c r="AO145" s="223">
        <f>$AU145+$AB$7*SIN(AP145)</f>
        <v>-148416.29564552702</v>
      </c>
      <c r="AP145" s="223">
        <f>$AU145+$AB$7*SIN(AQ145)</f>
        <v>-148416.29548805836</v>
      </c>
      <c r="AQ145" s="223">
        <f>$AU145+$AB$7*SIN(AR145)</f>
        <v>-148416.29465465958</v>
      </c>
      <c r="AR145" s="223">
        <f>$AU145+$AB$7*SIN(AS145)</f>
        <v>-148416.29027125749</v>
      </c>
      <c r="AS145" s="223">
        <f>$AU145+$AB$7*SIN(AT145)</f>
        <v>-148416.26792304529</v>
      </c>
      <c r="AT145" s="223">
        <f>$AU145+$AB$7*SIN(AU145)</f>
        <v>-148416.16778208013</v>
      </c>
      <c r="AU145" s="223">
        <f>$AB$9+$AB$18*(F145-AB$15)</f>
        <v>-148415.84346194743</v>
      </c>
    </row>
    <row r="146" spans="1:47" ht="12.95" customHeight="1">
      <c r="A146" s="273" t="s">
        <v>91</v>
      </c>
      <c r="B146" s="265"/>
      <c r="C146" s="272">
        <v>52550.823618043083</v>
      </c>
      <c r="D146" s="267">
        <v>4.0000000000000002E-4</v>
      </c>
      <c r="E146" s="213">
        <f>(C146-C$7)/C$8</f>
        <v>132.50007772578815</v>
      </c>
      <c r="F146" s="211">
        <f>+ROUND(2*E146,0)/2</f>
        <v>132.5</v>
      </c>
      <c r="G146" s="213">
        <f>C146-(C$7+C$8*F146)</f>
        <v>2.97930819215253E-5</v>
      </c>
      <c r="K146" s="213">
        <f>G146</f>
        <v>2.97930819215253E-5</v>
      </c>
      <c r="Q146" s="249">
        <f>C146-15018.5</f>
        <v>37532.323618043083</v>
      </c>
      <c r="R146" s="250"/>
      <c r="S146" s="243">
        <v>1</v>
      </c>
      <c r="T146" s="250"/>
      <c r="Z146" s="223">
        <f>F146</f>
        <v>132.5</v>
      </c>
      <c r="AA146" s="223">
        <f>AB$3+AB$4*Z146+AB$5*Z146^2+AH146</f>
        <v>2.4600807705312436E-2</v>
      </c>
      <c r="AB146" s="223">
        <f>+G146-AA146</f>
        <v>-2.457101462339091E-2</v>
      </c>
      <c r="AC146" s="223">
        <f>+G146-P146</f>
        <v>2.97930819215253E-5</v>
      </c>
      <c r="AE146" s="223">
        <f>+(G146-AA146)^2*S146</f>
        <v>6.0373475962288996E-4</v>
      </c>
      <c r="AF146" s="361">
        <f>+C146-15018.5</f>
        <v>37532.323618043083</v>
      </c>
      <c r="AG146" s="229"/>
      <c r="AH146" s="223">
        <f>$AB$6*($AB$11/AI146*AJ146+$AB$12)</f>
        <v>1.2086233065881373E-2</v>
      </c>
      <c r="AI146" s="223">
        <f>1+$AB$7*COS(AL146)</f>
        <v>0.9366154372468406</v>
      </c>
      <c r="AJ146" s="223">
        <f>SIN(AL146+$AB$9)</f>
        <v>1.6297896237973928E-2</v>
      </c>
      <c r="AK146" s="223">
        <f>$AB$7*SIN(AL146)</f>
        <v>-0.48588311063937051</v>
      </c>
      <c r="AL146" s="223">
        <f>2*ATAN(AM146)</f>
        <v>-1.7005160749844555</v>
      </c>
      <c r="AM146" s="223">
        <f>SQRT((1+$AB$7)/(1-$AB$7))*TAN(AN146/2)</f>
        <v>-1.1389252901278337</v>
      </c>
      <c r="AN146" s="223">
        <f>$AU146+$AB$7*SIN(AO146)</f>
        <v>-148416.29567524506</v>
      </c>
      <c r="AO146" s="223">
        <f>$AU146+$AB$7*SIN(AP146)</f>
        <v>-148416.29564552702</v>
      </c>
      <c r="AP146" s="223">
        <f>$AU146+$AB$7*SIN(AQ146)</f>
        <v>-148416.29548805836</v>
      </c>
      <c r="AQ146" s="223">
        <f>$AU146+$AB$7*SIN(AR146)</f>
        <v>-148416.29465465958</v>
      </c>
      <c r="AR146" s="223">
        <f>$AU146+$AB$7*SIN(AS146)</f>
        <v>-148416.29027125749</v>
      </c>
      <c r="AS146" s="223">
        <f>$AU146+$AB$7*SIN(AT146)</f>
        <v>-148416.26792304529</v>
      </c>
      <c r="AT146" s="223">
        <f>$AU146+$AB$7*SIN(AU146)</f>
        <v>-148416.16778208013</v>
      </c>
      <c r="AU146" s="223">
        <f>$AB$9+$AB$18*(F146-AB$15)</f>
        <v>-148415.84346194743</v>
      </c>
    </row>
    <row r="147" spans="1:47" ht="12.95" customHeight="1">
      <c r="A147" s="253" t="s">
        <v>92</v>
      </c>
      <c r="B147" s="265" t="s">
        <v>61</v>
      </c>
      <c r="C147" s="267">
        <v>52578.422899999998</v>
      </c>
      <c r="D147" s="267">
        <v>2.0000000000000001E-4</v>
      </c>
      <c r="E147" s="213">
        <f>(C147-C$7)/C$8</f>
        <v>204.50256854696568</v>
      </c>
      <c r="F147" s="211">
        <f>+ROUND(2*E147,0)/2</f>
        <v>204.5</v>
      </c>
      <c r="G147" s="213">
        <f>C147-(C$7+C$8*F147)</f>
        <v>9.8454999533714727E-4</v>
      </c>
      <c r="K147" s="213">
        <f>G147</f>
        <v>9.8454999533714727E-4</v>
      </c>
      <c r="Q147" s="249">
        <f>C147-15018.5</f>
        <v>37559.922899999998</v>
      </c>
      <c r="R147" s="250"/>
      <c r="S147" s="243">
        <v>1</v>
      </c>
      <c r="T147" s="250"/>
      <c r="Z147" s="223">
        <f>F147</f>
        <v>204.5</v>
      </c>
      <c r="AA147" s="223">
        <f>AB$3+AB$4*Z147+AB$5*Z147^2+AH147</f>
        <v>2.4847779988638893E-2</v>
      </c>
      <c r="AB147" s="223">
        <f>+G147-AA147</f>
        <v>-2.3863229993301746E-2</v>
      </c>
      <c r="AC147" s="223">
        <f>+G147-P147</f>
        <v>9.8454999533714727E-4</v>
      </c>
      <c r="AE147" s="223">
        <f>+(G147-AA147)^2*S147</f>
        <v>5.6945374571321604E-4</v>
      </c>
      <c r="AF147" s="361">
        <f>+C147-15018.5</f>
        <v>37559.922899999998</v>
      </c>
      <c r="AG147" s="229"/>
      <c r="AH147" s="223">
        <f>$AB$6*($AB$11/AI147*AJ147+$AB$12)</f>
        <v>1.2310371446592696E-2</v>
      </c>
      <c r="AI147" s="223">
        <f>1+$AB$7*COS(AL147)</f>
        <v>0.94223253819725628</v>
      </c>
      <c r="AJ147" s="223">
        <f>SIN(AL147+$AB$9)</f>
        <v>2.7847171319276963E-2</v>
      </c>
      <c r="AK147" s="223">
        <f>$AB$7*SIN(AL147)</f>
        <v>-0.48658290183366343</v>
      </c>
      <c r="AL147" s="223">
        <f>2*ATAN(AM147)</f>
        <v>-1.6889639211604017</v>
      </c>
      <c r="AM147" s="223">
        <f>SQRT((1+$AB$7)/(1-$AB$7))*TAN(AN147/2)</f>
        <v>-1.1257433414501605</v>
      </c>
      <c r="AN147" s="223">
        <f>$AU147+$AB$7*SIN(AO147)</f>
        <v>-148416.28495558174</v>
      </c>
      <c r="AO147" s="223">
        <f>$AU147+$AB$7*SIN(AP147)</f>
        <v>-148416.28492183902</v>
      </c>
      <c r="AP147" s="223">
        <f>$AU147+$AB$7*SIN(AQ147)</f>
        <v>-148416.28474751723</v>
      </c>
      <c r="AQ147" s="223">
        <f>$AU147+$AB$7*SIN(AR147)</f>
        <v>-148416.2838480577</v>
      </c>
      <c r="AR147" s="223">
        <f>$AU147+$AB$7*SIN(AS147)</f>
        <v>-148416.27923654305</v>
      </c>
      <c r="AS147" s="223">
        <f>$AU147+$AB$7*SIN(AT147)</f>
        <v>-148416.25631775171</v>
      </c>
      <c r="AT147" s="223">
        <f>$AU147+$AB$7*SIN(AU147)</f>
        <v>-148416.15591498496</v>
      </c>
      <c r="AU147" s="223">
        <f>$AB$9+$AB$18*(F147-AB$15)</f>
        <v>-148415.83479167722</v>
      </c>
    </row>
    <row r="148" spans="1:47" ht="12.95" customHeight="1">
      <c r="A148" s="253" t="s">
        <v>88</v>
      </c>
      <c r="B148" s="265" t="s">
        <v>61</v>
      </c>
      <c r="C148" s="267">
        <v>52585.320099999997</v>
      </c>
      <c r="D148" s="267">
        <v>2.9999999999999997E-4</v>
      </c>
      <c r="E148" s="213">
        <f>(C148-C$7)/C$8</f>
        <v>222.49635477905147</v>
      </c>
      <c r="F148" s="211">
        <f>+ROUND(2*E148,0)/2</f>
        <v>222.5</v>
      </c>
      <c r="G148" s="213">
        <f>C148-(C$7+C$8*F148)</f>
        <v>-1.397250009176787E-3</v>
      </c>
      <c r="K148" s="213">
        <f>G148</f>
        <v>-1.397250009176787E-3</v>
      </c>
      <c r="Q148" s="249">
        <f>C148-15018.5</f>
        <v>37566.820099999997</v>
      </c>
      <c r="R148" s="250"/>
      <c r="S148" s="243">
        <v>1</v>
      </c>
      <c r="T148" s="250"/>
      <c r="Z148" s="223">
        <f>F148</f>
        <v>222.5</v>
      </c>
      <c r="AA148" s="223">
        <f>AB$3+AB$4*Z148+AB$5*Z148^2+AH148</f>
        <v>2.4909501290239919E-2</v>
      </c>
      <c r="AB148" s="223">
        <f>+G148-AA148</f>
        <v>-2.6306751299416706E-2</v>
      </c>
      <c r="AC148" s="223">
        <f>+G148-P148</f>
        <v>-1.397250009176787E-3</v>
      </c>
      <c r="AE148" s="223">
        <f>+(G148-AA148)^2*S148</f>
        <v>6.9204516392936256E-4</v>
      </c>
      <c r="AF148" s="361">
        <f>+C148-15018.5</f>
        <v>37566.820099999997</v>
      </c>
      <c r="AG148" s="229"/>
      <c r="AH148" s="223">
        <f>$AB$6*($AB$11/AI148*AJ148+$AB$12)</f>
        <v>1.2366395612539936E-2</v>
      </c>
      <c r="AI148" s="223">
        <f>1+$AB$7*COS(AL148)</f>
        <v>0.943648617313535</v>
      </c>
      <c r="AJ148" s="223">
        <f>SIN(AL148+$AB$9)</f>
        <v>3.0755674945634533E-2</v>
      </c>
      <c r="AK148" s="223">
        <f>$AB$7*SIN(AL148)</f>
        <v>-0.48674893083531634</v>
      </c>
      <c r="AL148" s="223">
        <f>2*ATAN(AM148)</f>
        <v>-1.6860541671184059</v>
      </c>
      <c r="AM148" s="223">
        <f>SQRT((1+$AB$7)/(1-$AB$7))*TAN(AN148/2)</f>
        <v>-1.122450093005575</v>
      </c>
      <c r="AN148" s="223">
        <f>$AU148+$AB$7*SIN(AO148)</f>
        <v>-148416.28226559414</v>
      </c>
      <c r="AO148" s="223">
        <f>$AU148+$AB$7*SIN(AP148)</f>
        <v>-148416.28223078125</v>
      </c>
      <c r="AP148" s="223">
        <f>$AU148+$AB$7*SIN(AQ148)</f>
        <v>-148416.28205204936</v>
      </c>
      <c r="AQ148" s="223">
        <f>$AU148+$AB$7*SIN(AR148)</f>
        <v>-148416.2811355858</v>
      </c>
      <c r="AR148" s="223">
        <f>$AU148+$AB$7*SIN(AS148)</f>
        <v>-148416.27646637277</v>
      </c>
      <c r="AS148" s="223">
        <f>$AU148+$AB$7*SIN(AT148)</f>
        <v>-148416.25340618726</v>
      </c>
      <c r="AT148" s="223">
        <f>$AU148+$AB$7*SIN(AU148)</f>
        <v>-148416.15294442989</v>
      </c>
      <c r="AU148" s="223">
        <f>$AB$9+$AB$18*(F148-AB$15)</f>
        <v>-148415.83262410967</v>
      </c>
    </row>
    <row r="149" spans="1:47" ht="12.95" customHeight="1">
      <c r="A149" s="253" t="s">
        <v>93</v>
      </c>
      <c r="B149" s="265" t="s">
        <v>61</v>
      </c>
      <c r="C149" s="267">
        <v>52588.002099999998</v>
      </c>
      <c r="D149" s="253"/>
      <c r="E149" s="213">
        <f>(C149-C$7)/C$8</f>
        <v>229.4933005939431</v>
      </c>
      <c r="F149" s="211">
        <f>+ROUND(2*E149,0)/2</f>
        <v>229.5</v>
      </c>
      <c r="G149" s="213">
        <f>C149-(C$7+C$8*F149)</f>
        <v>-2.5679500031401403E-3</v>
      </c>
      <c r="K149" s="213">
        <f>G149</f>
        <v>-2.5679500031401403E-3</v>
      </c>
      <c r="M149" s="261"/>
      <c r="Q149" s="249">
        <f>C149-15018.5</f>
        <v>37569.502099999998</v>
      </c>
      <c r="S149" s="243">
        <v>1</v>
      </c>
      <c r="U149" s="213" t="s">
        <v>94</v>
      </c>
      <c r="Z149" s="223">
        <f>F149</f>
        <v>229.5</v>
      </c>
      <c r="AA149" s="223">
        <f>AB$3+AB$4*Z149+AB$5*Z149^2+AH149</f>
        <v>2.4933501415523831E-2</v>
      </c>
      <c r="AB149" s="223">
        <f>+G149-AA149</f>
        <v>-2.7501451418663971E-2</v>
      </c>
      <c r="AC149" s="223">
        <f>+G149-P149</f>
        <v>-2.5679500031401403E-3</v>
      </c>
      <c r="AE149" s="223">
        <f>+(G149-AA149)^2*S149</f>
        <v>7.5632983013313457E-4</v>
      </c>
      <c r="AF149" s="361">
        <f>+C149-15018.5</f>
        <v>37569.502099999998</v>
      </c>
      <c r="AG149" s="229"/>
      <c r="AH149" s="223">
        <f>$AB$6*($AB$11/AI149*AJ149+$AB$12)</f>
        <v>1.2388181410069598E-2</v>
      </c>
      <c r="AI149" s="223">
        <f>1+$AB$7*COS(AL149)</f>
        <v>0.94420059625402708</v>
      </c>
      <c r="AJ149" s="223">
        <f>SIN(AL149+$AB$9)</f>
        <v>3.1889055927267693E-2</v>
      </c>
      <c r="AK149" s="223">
        <f>$AB$7*SIN(AL149)</f>
        <v>-0.48681251682921417</v>
      </c>
      <c r="AL149" s="223">
        <f>2*ATAN(AM149)</f>
        <v>-1.6849202296917114</v>
      </c>
      <c r="AM149" s="223">
        <f>SQRT((1+$AB$7)/(1-$AB$7))*TAN(AN149/2)</f>
        <v>-1.1211696184415341</v>
      </c>
      <c r="AN149" s="223">
        <f>$AU149+$AB$7*SIN(AO149)</f>
        <v>-148416.28121839321</v>
      </c>
      <c r="AO149" s="223">
        <f>$AU149+$AB$7*SIN(AP149)</f>
        <v>-148416.281183157</v>
      </c>
      <c r="AP149" s="223">
        <f>$AU149+$AB$7*SIN(AQ149)</f>
        <v>-148416.28100268843</v>
      </c>
      <c r="AQ149" s="223">
        <f>$AU149+$AB$7*SIN(AR149)</f>
        <v>-148416.28007955934</v>
      </c>
      <c r="AR149" s="223">
        <f>$AU149+$AB$7*SIN(AS149)</f>
        <v>-148416.2753878379</v>
      </c>
      <c r="AS149" s="223">
        <f>$AU149+$AB$7*SIN(AT149)</f>
        <v>-148416.2522728068</v>
      </c>
      <c r="AT149" s="223">
        <f>$AU149+$AB$7*SIN(AU149)</f>
        <v>-148416.15178880742</v>
      </c>
      <c r="AU149" s="223">
        <f>$AB$9+$AB$18*(F149-AB$15)</f>
        <v>-148415.83178116675</v>
      </c>
    </row>
    <row r="150" spans="1:47" ht="12.95" customHeight="1">
      <c r="A150" s="392" t="s">
        <v>93</v>
      </c>
      <c r="B150" s="397" t="s">
        <v>63</v>
      </c>
      <c r="C150" s="401">
        <v>52588.194300000003</v>
      </c>
      <c r="D150" s="392"/>
      <c r="E150" s="213">
        <f>(C150-C$7)/C$8</f>
        <v>229.99472228881876</v>
      </c>
      <c r="F150" s="211">
        <f>+ROUND(2*E150,0)/2</f>
        <v>230</v>
      </c>
      <c r="G150" s="213">
        <f>C150-(C$7+C$8*F150)</f>
        <v>-2.0230000009178184E-3</v>
      </c>
      <c r="K150" s="213">
        <f>G150</f>
        <v>-2.0230000009178184E-3</v>
      </c>
      <c r="M150" s="261"/>
      <c r="Q150" s="249">
        <f>C150-15018.5</f>
        <v>37569.694300000003</v>
      </c>
      <c r="S150" s="243">
        <v>1</v>
      </c>
      <c r="U150" s="213" t="s">
        <v>94</v>
      </c>
      <c r="Z150" s="223">
        <f>F150</f>
        <v>230</v>
      </c>
      <c r="AA150" s="223">
        <f>AB$3+AB$4*Z150+AB$5*Z150^2+AH150</f>
        <v>2.4935215652990457E-2</v>
      </c>
      <c r="AB150" s="223">
        <f>+G150-AA150</f>
        <v>-2.6958215653908275E-2</v>
      </c>
      <c r="AC150" s="223">
        <f>+G150-P150</f>
        <v>-2.0230000009178184E-3</v>
      </c>
      <c r="AE150" s="223">
        <f>+(G150-AA150)^2*S150</f>
        <v>7.2674539124262521E-4</v>
      </c>
      <c r="AF150" s="361">
        <f>+C150-15018.5</f>
        <v>37569.694300000003</v>
      </c>
      <c r="AG150" s="229"/>
      <c r="AH150" s="223">
        <f>$AB$6*($AB$11/AI150*AJ150+$AB$12)</f>
        <v>1.2389737507518065E-2</v>
      </c>
      <c r="AI150" s="223">
        <f>1+$AB$7*COS(AL150)</f>
        <v>0.94424005081828533</v>
      </c>
      <c r="AJ150" s="223">
        <f>SIN(AL150+$AB$9)</f>
        <v>3.197006096048554E-2</v>
      </c>
      <c r="AK150" s="223">
        <f>$AB$7*SIN(AL150)</f>
        <v>-0.48681703756878991</v>
      </c>
      <c r="AL150" s="223">
        <f>2*ATAN(AM150)</f>
        <v>-1.684839183334689</v>
      </c>
      <c r="AM150" s="223">
        <f>SQRT((1+$AB$7)/(1-$AB$7))*TAN(AN150/2)</f>
        <v>-1.1210781609191232</v>
      </c>
      <c r="AN150" s="223">
        <f>$AU150+$AB$7*SIN(AO150)</f>
        <v>-148416.28114356965</v>
      </c>
      <c r="AO150" s="223">
        <f>$AU150+$AB$7*SIN(AP150)</f>
        <v>-148416.28110830302</v>
      </c>
      <c r="AP150" s="223">
        <f>$AU150+$AB$7*SIN(AQ150)</f>
        <v>-148416.28092770997</v>
      </c>
      <c r="AQ150" s="223">
        <f>$AU150+$AB$7*SIN(AR150)</f>
        <v>-148416.28000410364</v>
      </c>
      <c r="AR150" s="223">
        <f>$AU150+$AB$7*SIN(AS150)</f>
        <v>-148416.27531077294</v>
      </c>
      <c r="AS150" s="223">
        <f>$AU150+$AB$7*SIN(AT150)</f>
        <v>-148416.25219182737</v>
      </c>
      <c r="AT150" s="223">
        <f>$AU150+$AB$7*SIN(AU150)</f>
        <v>-148416.15170625426</v>
      </c>
      <c r="AU150" s="223">
        <f>$AB$9+$AB$18*(F150-AB$15)</f>
        <v>-148415.83172095654</v>
      </c>
    </row>
    <row r="151" spans="1:47" ht="12.95" customHeight="1">
      <c r="A151" s="253" t="s">
        <v>93</v>
      </c>
      <c r="B151" s="265" t="s">
        <v>61</v>
      </c>
      <c r="C151" s="267">
        <v>52617.904199999997</v>
      </c>
      <c r="D151" s="253"/>
      <c r="E151" s="213">
        <f>(C151-C$7)/C$8</f>
        <v>307.50350695166583</v>
      </c>
      <c r="F151" s="211">
        <f>+ROUND(2*E151,0)/2</f>
        <v>307.5</v>
      </c>
      <c r="G151" s="213">
        <f>C151-(C$7+C$8*F151)</f>
        <v>1.3442499912343919E-3</v>
      </c>
      <c r="K151" s="213">
        <f>G151</f>
        <v>1.3442499912343919E-3</v>
      </c>
      <c r="M151" s="261"/>
      <c r="Q151" s="249">
        <f>C151-15018.5</f>
        <v>37599.404199999997</v>
      </c>
      <c r="S151" s="243">
        <v>1</v>
      </c>
      <c r="U151" s="213" t="s">
        <v>94</v>
      </c>
      <c r="Z151" s="223">
        <f>F151</f>
        <v>307.5</v>
      </c>
      <c r="AA151" s="223">
        <f>AB$3+AB$4*Z151+AB$5*Z151^2+AH151</f>
        <v>2.5200822466816195E-2</v>
      </c>
      <c r="AB151" s="223">
        <f>+G151-AA151</f>
        <v>-2.3856572475581803E-2</v>
      </c>
      <c r="AC151" s="223">
        <f>+G151-P151</f>
        <v>1.3442499912343919E-3</v>
      </c>
      <c r="AE151" s="223">
        <f>+(G151-AA151)^2*S151</f>
        <v>5.6913605028268723E-4</v>
      </c>
      <c r="AF151" s="361">
        <f>+C151-15018.5</f>
        <v>37599.404199999997</v>
      </c>
      <c r="AG151" s="229"/>
      <c r="AH151" s="223">
        <f>$AB$6*($AB$11/AI151*AJ151+$AB$12)</f>
        <v>1.2630874933528893E-2</v>
      </c>
      <c r="AI151" s="223">
        <f>1+$AB$7*COS(AL151)</f>
        <v>0.95040002437272675</v>
      </c>
      <c r="AJ151" s="223">
        <f>SIN(AL151+$AB$9)</f>
        <v>4.4605455109366338E-2</v>
      </c>
      <c r="AK151" s="223">
        <f>$AB$7*SIN(AL151)</f>
        <v>-0.48748317142007463</v>
      </c>
      <c r="AL151" s="223">
        <f>2*ATAN(AM151)</f>
        <v>-1.6721944329363518</v>
      </c>
      <c r="AM151" s="223">
        <f>SQRT((1+$AB$7)/(1-$AB$7))*TAN(AN151/2)</f>
        <v>-1.106909955589602</v>
      </c>
      <c r="AN151" s="223">
        <f>$AU151+$AB$7*SIN(AO151)</f>
        <v>-148416.26950784028</v>
      </c>
      <c r="AO151" s="223">
        <f>$AU151+$AB$7*SIN(AP151)</f>
        <v>-148416.26946760825</v>
      </c>
      <c r="AP151" s="223">
        <f>$AU151+$AB$7*SIN(AQ151)</f>
        <v>-148416.26926695451</v>
      </c>
      <c r="AQ151" s="223">
        <f>$AU151+$AB$7*SIN(AR151)</f>
        <v>-148416.26826754864</v>
      </c>
      <c r="AR151" s="223">
        <f>$AU151+$AB$7*SIN(AS151)</f>
        <v>-148416.26332245421</v>
      </c>
      <c r="AS151" s="223">
        <f>$AU151+$AB$7*SIN(AT151)</f>
        <v>-148416.23960186882</v>
      </c>
      <c r="AT151" s="223">
        <f>$AU151+$AB$7*SIN(AU151)</f>
        <v>-148416.13889653876</v>
      </c>
      <c r="AU151" s="223">
        <f>$AB$9+$AB$18*(F151-AB$15)</f>
        <v>-148415.82238837401</v>
      </c>
    </row>
    <row r="152" spans="1:47" ht="12.95" customHeight="1">
      <c r="A152" s="392" t="s">
        <v>93</v>
      </c>
      <c r="B152" s="397" t="s">
        <v>63</v>
      </c>
      <c r="C152" s="401">
        <v>52618.095300000001</v>
      </c>
      <c r="D152" s="392"/>
      <c r="E152" s="213">
        <f>(C152-C$7)/C$8</f>
        <v>308.00205890738954</v>
      </c>
      <c r="F152" s="211">
        <f>+ROUND(2*E152,0)/2</f>
        <v>308</v>
      </c>
      <c r="G152" s="213">
        <f>C152-(C$7+C$8*F152)</f>
        <v>7.8919999941717833E-4</v>
      </c>
      <c r="K152" s="213">
        <f>G152</f>
        <v>7.8919999941717833E-4</v>
      </c>
      <c r="M152" s="261"/>
      <c r="Q152" s="249">
        <f>C152-15018.5</f>
        <v>37599.595300000001</v>
      </c>
      <c r="S152" s="243">
        <v>1</v>
      </c>
      <c r="U152" s="213" t="s">
        <v>94</v>
      </c>
      <c r="Z152" s="223">
        <f>F152</f>
        <v>308</v>
      </c>
      <c r="AA152" s="223">
        <f>AB$3+AB$4*Z152+AB$5*Z152^2+AH152</f>
        <v>2.5202535366892681E-2</v>
      </c>
      <c r="AB152" s="223">
        <f>+G152-AA152</f>
        <v>-2.4413335367475503E-2</v>
      </c>
      <c r="AC152" s="223">
        <f>+G152-P152</f>
        <v>7.8919999941717833E-4</v>
      </c>
      <c r="AE152" s="223">
        <f>+(G152-AA152)^2*S152</f>
        <v>5.9601094376483029E-4</v>
      </c>
      <c r="AF152" s="361">
        <f>+C152-15018.5</f>
        <v>37599.595300000001</v>
      </c>
      <c r="AG152" s="229"/>
      <c r="AH152" s="223">
        <f>$AB$6*($AB$11/AI152*AJ152+$AB$12)</f>
        <v>1.2632430239587222E-2</v>
      </c>
      <c r="AI152" s="223">
        <f>1+$AB$7*COS(AL152)</f>
        <v>0.95044005446074753</v>
      </c>
      <c r="AJ152" s="223">
        <f>SIN(AL152+$AB$9)</f>
        <v>4.468748872058146E-2</v>
      </c>
      <c r="AK152" s="223">
        <f>$AB$7*SIN(AL152)</f>
        <v>-0.487487242702972</v>
      </c>
      <c r="AL152" s="223">
        <f>2*ATAN(AM152)</f>
        <v>-1.672112317443577</v>
      </c>
      <c r="AM152" s="223">
        <f>SQRT((1+$AB$7)/(1-$AB$7))*TAN(AN152/2)</f>
        <v>-1.106818596005821</v>
      </c>
      <c r="AN152" s="223">
        <f>$AU152+$AB$7*SIN(AO152)</f>
        <v>-148416.26943252419</v>
      </c>
      <c r="AO152" s="223">
        <f>$AU152+$AB$7*SIN(AP152)</f>
        <v>-148416.26939225843</v>
      </c>
      <c r="AP152" s="223">
        <f>$AU152+$AB$7*SIN(AQ152)</f>
        <v>-148416.26919147032</v>
      </c>
      <c r="AQ152" s="223">
        <f>$AU152+$AB$7*SIN(AR152)</f>
        <v>-148416.26819156363</v>
      </c>
      <c r="AR152" s="223">
        <f>$AU152+$AB$7*SIN(AS152)</f>
        <v>-148416.26324483028</v>
      </c>
      <c r="AS152" s="223">
        <f>$AU152+$AB$7*SIN(AT152)</f>
        <v>-148416.23952039736</v>
      </c>
      <c r="AT152" s="223">
        <f>$AU152+$AB$7*SIN(AU152)</f>
        <v>-148416.13881380562</v>
      </c>
      <c r="AU152" s="223">
        <f>$AB$9+$AB$18*(F152-AB$15)</f>
        <v>-148415.82232816381</v>
      </c>
    </row>
    <row r="153" spans="1:47" ht="12.95" customHeight="1">
      <c r="A153" s="158" t="s">
        <v>89</v>
      </c>
      <c r="B153" s="167" t="s">
        <v>63</v>
      </c>
      <c r="C153" s="166">
        <v>52629.593999999997</v>
      </c>
      <c r="D153" s="166">
        <v>1E-4</v>
      </c>
      <c r="E153" s="213">
        <f>(C153-C$7)/C$8</f>
        <v>338.00048576855613</v>
      </c>
      <c r="F153" s="211">
        <f>+ROUND(2*E153,0)/2</f>
        <v>338</v>
      </c>
      <c r="G153" s="213">
        <f>C153-(C$7+C$8*F153)</f>
        <v>1.8619999173097312E-4</v>
      </c>
      <c r="K153" s="213">
        <f>G153</f>
        <v>1.8619999173097312E-4</v>
      </c>
      <c r="O153" s="213">
        <f ca="1">+C$11+C$12*F153</f>
        <v>2.0325981890160431E-2</v>
      </c>
      <c r="Q153" s="249">
        <f>C153-15018.5</f>
        <v>37611.093999999997</v>
      </c>
      <c r="S153" s="243">
        <v>1</v>
      </c>
      <c r="Z153" s="223">
        <f>F153</f>
        <v>338</v>
      </c>
      <c r="AA153" s="223">
        <f>AB$3+AB$4*Z153+AB$5*Z153^2+AH153</f>
        <v>2.5305291617032412E-2</v>
      </c>
      <c r="AB153" s="223">
        <f>+G153-AA153</f>
        <v>-2.5119091625301439E-2</v>
      </c>
      <c r="AC153" s="223">
        <f>+G153-P153</f>
        <v>1.8619999173097312E-4</v>
      </c>
      <c r="AE153" s="223">
        <f>+(G153-AA153)^2*S153</f>
        <v>6.3096876408028893E-4</v>
      </c>
      <c r="AF153" s="361">
        <f>+C153-15018.5</f>
        <v>37611.093999999997</v>
      </c>
      <c r="AG153" s="229"/>
      <c r="AH153" s="223">
        <f>$AB$6*($AB$11/AI153*AJ153+$AB$12)</f>
        <v>1.272573725363731E-2</v>
      </c>
      <c r="AI153" s="223">
        <f>1+$AB$7*COS(AL153)</f>
        <v>0.95284866088248688</v>
      </c>
      <c r="AJ153" s="223">
        <f>SIN(AL153+$AB$9)</f>
        <v>4.9621629044183546E-2</v>
      </c>
      <c r="AK153" s="223">
        <f>$AB$7*SIN(AL153)</f>
        <v>-0.48772610266360078</v>
      </c>
      <c r="AL153" s="223">
        <f>2*ATAN(AM153)</f>
        <v>-1.6671726772393649</v>
      </c>
      <c r="AM153" s="223">
        <f>SQRT((1+$AB$7)/(1-$AB$7))*TAN(AN153/2)</f>
        <v>-1.1013380997735986</v>
      </c>
      <c r="AN153" s="223">
        <f>$AU153+$AB$7*SIN(AO153)</f>
        <v>-148416.26490772679</v>
      </c>
      <c r="AO153" s="223">
        <f>$AU153+$AB$7*SIN(AP153)</f>
        <v>-148416.26486539724</v>
      </c>
      <c r="AP153" s="223">
        <f>$AU153+$AB$7*SIN(AQ153)</f>
        <v>-148416.26465642653</v>
      </c>
      <c r="AQ153" s="223">
        <f>$AU153+$AB$7*SIN(AR153)</f>
        <v>-148416.26362619491</v>
      </c>
      <c r="AR153" s="223">
        <f>$AU153+$AB$7*SIN(AS153)</f>
        <v>-148416.25858079872</v>
      </c>
      <c r="AS153" s="223">
        <f>$AU153+$AB$7*SIN(AT153)</f>
        <v>-148416.23462634574</v>
      </c>
      <c r="AT153" s="223">
        <f>$AU153+$AB$7*SIN(AU153)</f>
        <v>-148416.13384771984</v>
      </c>
      <c r="AU153" s="223">
        <f>$AB$9+$AB$18*(F153-AB$15)</f>
        <v>-148415.81871555123</v>
      </c>
    </row>
    <row r="154" spans="1:47" ht="12.95" customHeight="1">
      <c r="A154" s="303" t="s">
        <v>248</v>
      </c>
      <c r="B154" s="304" t="s">
        <v>63</v>
      </c>
      <c r="C154" s="305">
        <v>52629.593999999997</v>
      </c>
      <c r="D154" s="305">
        <v>1E-4</v>
      </c>
      <c r="E154" s="213">
        <f>(C154-C$7)/C$8</f>
        <v>338.00048576855613</v>
      </c>
      <c r="F154" s="211">
        <f>+ROUND(2*E154,0)/2</f>
        <v>338</v>
      </c>
      <c r="G154" s="213">
        <f>C154-(C$7+C$8*F154)</f>
        <v>1.8619999173097312E-4</v>
      </c>
      <c r="K154" s="213">
        <f>G154</f>
        <v>1.8619999173097312E-4</v>
      </c>
      <c r="O154" s="213">
        <f ca="1">+C$11+C$12*F154</f>
        <v>2.0325981890160431E-2</v>
      </c>
      <c r="Q154" s="249">
        <f>C154-15018.5</f>
        <v>37611.093999999997</v>
      </c>
      <c r="S154" s="243">
        <v>1</v>
      </c>
      <c r="Z154" s="223">
        <f>F154</f>
        <v>338</v>
      </c>
      <c r="AA154" s="223">
        <f>AB$3+AB$4*Z154+AB$5*Z154^2+AH154</f>
        <v>2.5305291617032412E-2</v>
      </c>
      <c r="AB154" s="223">
        <f>+G154-AA154</f>
        <v>-2.5119091625301439E-2</v>
      </c>
      <c r="AC154" s="223">
        <f>+G154-P154</f>
        <v>1.8619999173097312E-4</v>
      </c>
      <c r="AE154" s="223">
        <f>+(G154-AA154)^2*S154</f>
        <v>6.3096876408028893E-4</v>
      </c>
      <c r="AF154" s="361">
        <f>+C154-15018.5</f>
        <v>37611.093999999997</v>
      </c>
      <c r="AG154" s="229"/>
      <c r="AH154" s="223">
        <f>$AB$6*($AB$11/AI154*AJ154+$AB$12)</f>
        <v>1.272573725363731E-2</v>
      </c>
      <c r="AI154" s="223">
        <f>1+$AB$7*COS(AL154)</f>
        <v>0.95284866088248688</v>
      </c>
      <c r="AJ154" s="223">
        <f>SIN(AL154+$AB$9)</f>
        <v>4.9621629044183546E-2</v>
      </c>
      <c r="AK154" s="223">
        <f>$AB$7*SIN(AL154)</f>
        <v>-0.48772610266360078</v>
      </c>
      <c r="AL154" s="223">
        <f>2*ATAN(AM154)</f>
        <v>-1.6671726772393649</v>
      </c>
      <c r="AM154" s="223">
        <f>SQRT((1+$AB$7)/(1-$AB$7))*TAN(AN154/2)</f>
        <v>-1.1013380997735986</v>
      </c>
      <c r="AN154" s="223">
        <f>$AU154+$AB$7*SIN(AO154)</f>
        <v>-148416.26490772679</v>
      </c>
      <c r="AO154" s="223">
        <f>$AU154+$AB$7*SIN(AP154)</f>
        <v>-148416.26486539724</v>
      </c>
      <c r="AP154" s="223">
        <f>$AU154+$AB$7*SIN(AQ154)</f>
        <v>-148416.26465642653</v>
      </c>
      <c r="AQ154" s="223">
        <f>$AU154+$AB$7*SIN(AR154)</f>
        <v>-148416.26362619491</v>
      </c>
      <c r="AR154" s="223">
        <f>$AU154+$AB$7*SIN(AS154)</f>
        <v>-148416.25858079872</v>
      </c>
      <c r="AS154" s="223">
        <f>$AU154+$AB$7*SIN(AT154)</f>
        <v>-148416.23462634574</v>
      </c>
      <c r="AT154" s="223">
        <f>$AU154+$AB$7*SIN(AU154)</f>
        <v>-148416.13384771984</v>
      </c>
      <c r="AU154" s="223">
        <f>$AB$9+$AB$18*(F154-AB$15)</f>
        <v>-148415.81871555123</v>
      </c>
    </row>
    <row r="155" spans="1:47" ht="12.95" customHeight="1">
      <c r="A155" s="363" t="s">
        <v>95</v>
      </c>
      <c r="B155" s="315" t="s">
        <v>63</v>
      </c>
      <c r="C155" s="316">
        <v>52897.529600000002</v>
      </c>
      <c r="D155" s="363"/>
      <c r="E155" s="213">
        <f>(C155-C$7)/C$8</f>
        <v>1037.0052863203923</v>
      </c>
      <c r="F155" s="211">
        <f>+ROUND(2*E155,0)/2</f>
        <v>1037</v>
      </c>
      <c r="G155" s="213">
        <f>C155-(C$7+C$8*F155)</f>
        <v>2.0262999969418161E-3</v>
      </c>
      <c r="K155" s="213">
        <f>G155</f>
        <v>2.0262999969418161E-3</v>
      </c>
      <c r="M155" s="261"/>
      <c r="Q155" s="249">
        <f>C155-15018.5</f>
        <v>37879.029600000002</v>
      </c>
      <c r="S155" s="243">
        <v>1</v>
      </c>
      <c r="U155" s="213" t="s">
        <v>96</v>
      </c>
      <c r="Z155" s="223">
        <f>F155</f>
        <v>1037</v>
      </c>
      <c r="AA155" s="223">
        <f>AB$3+AB$4*Z155+AB$5*Z155^2+AH155</f>
        <v>2.7683237948076429E-2</v>
      </c>
      <c r="AB155" s="223">
        <f>+G155-AA155</f>
        <v>-2.5656937951134613E-2</v>
      </c>
      <c r="AC155" s="223">
        <f>+G155-P155</f>
        <v>2.0262999969418161E-3</v>
      </c>
      <c r="AE155" s="223">
        <f>+(G155-AA155)^2*S155</f>
        <v>6.5827846502837159E-4</v>
      </c>
      <c r="AF155" s="361">
        <f>+C155-15018.5</f>
        <v>37879.029600000002</v>
      </c>
      <c r="AG155" s="229"/>
      <c r="AH155" s="223">
        <f>$AB$6*($AB$11/AI155*AJ155+$AB$12)</f>
        <v>1.4887083380792688E-2</v>
      </c>
      <c r="AI155" s="223">
        <f>1+$AB$7*COS(AL155)</f>
        <v>1.0128788339914581</v>
      </c>
      <c r="AJ155" s="223">
        <f>SIN(AL155+$AB$9)</f>
        <v>0.17145340232998951</v>
      </c>
      <c r="AK155" s="223">
        <f>$AB$7*SIN(AL155)</f>
        <v>-0.48983072140793749</v>
      </c>
      <c r="AL155" s="223">
        <f>2*ATAN(AM155)</f>
        <v>-1.5445099650294718</v>
      </c>
      <c r="AM155" s="223">
        <f>SQRT((1+$AB$7)/(1-$AB$7))*TAN(AN155/2)</f>
        <v>-0.97405316807638365</v>
      </c>
      <c r="AN155" s="223">
        <f>$AU155+$AB$7*SIN(AO155)</f>
        <v>-148416.15607936069</v>
      </c>
      <c r="AO155" s="223">
        <f>$AU155+$AB$7*SIN(AP155)</f>
        <v>-148416.15596145074</v>
      </c>
      <c r="AP155" s="223">
        <f>$AU155+$AB$7*SIN(AQ155)</f>
        <v>-148416.15548964357</v>
      </c>
      <c r="AQ155" s="223">
        <f>$AU155+$AB$7*SIN(AR155)</f>
        <v>-148416.15360548696</v>
      </c>
      <c r="AR155" s="223">
        <f>$AU155+$AB$7*SIN(AS155)</f>
        <v>-148416.1461397355</v>
      </c>
      <c r="AS155" s="223">
        <f>$AU155+$AB$7*SIN(AT155)</f>
        <v>-148416.11741680498</v>
      </c>
      <c r="AT155" s="223">
        <f>$AU155+$AB$7*SIN(AU155)</f>
        <v>-148416.01701148762</v>
      </c>
      <c r="AU155" s="223">
        <f>$AB$9+$AB$18*(F155-AB$15)</f>
        <v>-148415.73454167804</v>
      </c>
    </row>
    <row r="156" spans="1:47" ht="12.95" customHeight="1">
      <c r="A156" s="158" t="s">
        <v>97</v>
      </c>
      <c r="B156" s="274"/>
      <c r="C156" s="56">
        <v>52902.5124</v>
      </c>
      <c r="D156" s="56">
        <v>1E-4</v>
      </c>
      <c r="E156" s="213">
        <f>(C156-C$7)/C$8</f>
        <v>1050.0046828925097</v>
      </c>
      <c r="F156" s="211">
        <f>+ROUND(2*E156,0)/2</f>
        <v>1050</v>
      </c>
      <c r="G156" s="213">
        <f>C156-(C$7+C$8*F156)</f>
        <v>1.7949999964912422E-3</v>
      </c>
      <c r="K156" s="213">
        <f>G156</f>
        <v>1.7949999964912422E-3</v>
      </c>
      <c r="Q156" s="249">
        <f>C156-15018.5</f>
        <v>37884.0124</v>
      </c>
      <c r="R156" s="250"/>
      <c r="S156" s="243">
        <v>1</v>
      </c>
      <c r="T156" s="250"/>
      <c r="Z156" s="223">
        <f>F156</f>
        <v>1050</v>
      </c>
      <c r="AA156" s="223">
        <f>AB$3+AB$4*Z156+AB$5*Z156^2+AH156</f>
        <v>2.7727038311191794E-2</v>
      </c>
      <c r="AB156" s="223">
        <f>+G156-AA156</f>
        <v>-2.5932038314700551E-2</v>
      </c>
      <c r="AC156" s="223">
        <f>+G156-P156</f>
        <v>1.7949999964912422E-3</v>
      </c>
      <c r="AE156" s="223">
        <f>+(G156-AA156)^2*S156</f>
        <v>6.7247061115509744E-4</v>
      </c>
      <c r="AF156" s="361">
        <f>+C156-15018.5</f>
        <v>37884.0124</v>
      </c>
      <c r="AG156" s="229"/>
      <c r="AH156" s="223">
        <f>$AB$6*($AB$11/AI156*AJ156+$AB$12)</f>
        <v>1.4926920205935876E-2</v>
      </c>
      <c r="AI156" s="223">
        <f>1+$AB$7*COS(AL156)</f>
        <v>1.0140682463067285</v>
      </c>
      <c r="AJ156" s="223">
        <f>SIN(AL156+$AB$9)</f>
        <v>0.17384522775389605</v>
      </c>
      <c r="AK156" s="223">
        <f>$AB$7*SIN(AL156)</f>
        <v>-0.48979800371770937</v>
      </c>
      <c r="AL156" s="223">
        <f>2*ATAN(AM156)</f>
        <v>-1.5420816741876309</v>
      </c>
      <c r="AM156" s="223">
        <f>SQRT((1+$AB$7)/(1-$AB$7))*TAN(AN156/2)</f>
        <v>-0.971689860066417</v>
      </c>
      <c r="AN156" s="223">
        <f>$AU156+$AB$7*SIN(AO156)</f>
        <v>-148416.15399070643</v>
      </c>
      <c r="AO156" s="223">
        <f>$AU156+$AB$7*SIN(AP156)</f>
        <v>-148416.15387080578</v>
      </c>
      <c r="AP156" s="223">
        <f>$AU156+$AB$7*SIN(AQ156)</f>
        <v>-148416.15339272015</v>
      </c>
      <c r="AQ156" s="223">
        <f>$AU156+$AB$7*SIN(AR156)</f>
        <v>-148416.15149022584</v>
      </c>
      <c r="AR156" s="223">
        <f>$AU156+$AB$7*SIN(AS156)</f>
        <v>-148416.14397852641</v>
      </c>
      <c r="AS156" s="223">
        <f>$AU156+$AB$7*SIN(AT156)</f>
        <v>-148416.11517994612</v>
      </c>
      <c r="AT156" s="223">
        <f>$AU156+$AB$7*SIN(AU156)</f>
        <v>-148416.01481888222</v>
      </c>
      <c r="AU156" s="223">
        <f>$AB$9+$AB$18*(F156-AB$15)</f>
        <v>-148415.7329762126</v>
      </c>
    </row>
    <row r="157" spans="1:47" ht="12.95" customHeight="1">
      <c r="A157" s="253" t="s">
        <v>98</v>
      </c>
      <c r="B157" s="265" t="s">
        <v>63</v>
      </c>
      <c r="C157" s="267">
        <v>52917.460500000001</v>
      </c>
      <c r="D157" s="267">
        <v>2.0000000000000001E-4</v>
      </c>
      <c r="E157" s="213">
        <f>(C157-C$7)/C$8</f>
        <v>1089.0020899527499</v>
      </c>
      <c r="F157" s="211">
        <f>+ROUND(2*E157,0)/2</f>
        <v>1089</v>
      </c>
      <c r="G157" s="213">
        <f>C157-(C$7+C$8*F157)</f>
        <v>8.0109999544220045E-4</v>
      </c>
      <c r="K157" s="213">
        <f>G157</f>
        <v>8.0109999544220045E-4</v>
      </c>
      <c r="Q157" s="249">
        <f>C157-15018.5</f>
        <v>37898.960500000001</v>
      </c>
      <c r="R157" s="250"/>
      <c r="S157" s="243">
        <v>1</v>
      </c>
      <c r="T157" s="250"/>
      <c r="Z157" s="223">
        <f>F157</f>
        <v>1089</v>
      </c>
      <c r="AA157" s="223">
        <f>AB$3+AB$4*Z157+AB$5*Z157^2+AH157</f>
        <v>2.7858314916820445E-2</v>
      </c>
      <c r="AB157" s="223">
        <f>+G157-AA157</f>
        <v>-2.7057214921378244E-2</v>
      </c>
      <c r="AC157" s="223">
        <f>+G157-P157</f>
        <v>8.0109999544220045E-4</v>
      </c>
      <c r="AE157" s="223">
        <f>+(G157-AA157)^2*S157</f>
        <v>7.3209287930165346E-4</v>
      </c>
      <c r="AF157" s="361">
        <f>+C157-15018.5</f>
        <v>37898.960500000001</v>
      </c>
      <c r="AG157" s="229"/>
      <c r="AH157" s="223">
        <f>$AB$6*($AB$11/AI157*AJ157+$AB$12)</f>
        <v>1.5046320393647993E-2</v>
      </c>
      <c r="AI157" s="223">
        <f>1+$AB$7*COS(AL157)</f>
        <v>1.0176528156449438</v>
      </c>
      <c r="AJ157" s="223">
        <f>SIN(AL157+$AB$9)</f>
        <v>0.18104835501093225</v>
      </c>
      <c r="AK157" s="223">
        <f>$AB$7*SIN(AL157)</f>
        <v>-0.48968191522641064</v>
      </c>
      <c r="AL157" s="223">
        <f>2*ATAN(AM157)</f>
        <v>-1.534762374902128</v>
      </c>
      <c r="AM157" s="223">
        <f>SQRT((1+$AB$7)/(1-$AB$7))*TAN(AN157/2)</f>
        <v>-0.9646000182315505</v>
      </c>
      <c r="AN157" s="223">
        <f>$AU157+$AB$7*SIN(AO157)</f>
        <v>-148416.14770991949</v>
      </c>
      <c r="AO157" s="223">
        <f>$AU157+$AB$7*SIN(AP157)</f>
        <v>-148416.14758390118</v>
      </c>
      <c r="AP157" s="223">
        <f>$AU157+$AB$7*SIN(AQ157)</f>
        <v>-148416.1470866676</v>
      </c>
      <c r="AQ157" s="223">
        <f>$AU157+$AB$7*SIN(AR157)</f>
        <v>-148416.14512869573</v>
      </c>
      <c r="AR157" s="223">
        <f>$AU157+$AB$7*SIN(AS157)</f>
        <v>-148416.13747925928</v>
      </c>
      <c r="AS157" s="223">
        <f>$AU157+$AB$7*SIN(AT157)</f>
        <v>-148416.10845707852</v>
      </c>
      <c r="AT157" s="223">
        <f>$AU157+$AB$7*SIN(AU157)</f>
        <v>-148416.00823692794</v>
      </c>
      <c r="AU157" s="223">
        <f>$AB$9+$AB$18*(F157-AB$15)</f>
        <v>-148415.72827981625</v>
      </c>
    </row>
    <row r="158" spans="1:47" ht="12.95" customHeight="1">
      <c r="A158" s="56" t="s">
        <v>99</v>
      </c>
      <c r="B158" s="74" t="s">
        <v>63</v>
      </c>
      <c r="C158" s="75">
        <v>52924.360800000002</v>
      </c>
      <c r="D158" s="75">
        <v>1E-4</v>
      </c>
      <c r="E158" s="213">
        <f>(C158-C$7)/C$8</f>
        <v>1107.0039636315316</v>
      </c>
      <c r="F158" s="211">
        <f>+ROUND(2*E158,0)/2</f>
        <v>1107</v>
      </c>
      <c r="G158" s="213">
        <f>C158-(C$7+C$8*F158)</f>
        <v>1.5192999999271706E-3</v>
      </c>
      <c r="K158" s="213">
        <f>G158</f>
        <v>1.5192999999271706E-3</v>
      </c>
      <c r="Q158" s="249">
        <f>C158-15018.5</f>
        <v>37905.860800000002</v>
      </c>
      <c r="R158" s="250"/>
      <c r="S158" s="243">
        <v>1</v>
      </c>
      <c r="T158" s="250"/>
      <c r="Z158" s="223">
        <f>F158</f>
        <v>1107</v>
      </c>
      <c r="AA158" s="223">
        <f>AB$3+AB$4*Z158+AB$5*Z158^2+AH158</f>
        <v>2.7918839517683897E-2</v>
      </c>
      <c r="AB158" s="223">
        <f>+G158-AA158</f>
        <v>-2.6399539517756726E-2</v>
      </c>
      <c r="AC158" s="223">
        <f>+G158-P158</f>
        <v>1.5192999999271706E-3</v>
      </c>
      <c r="AE158" s="223">
        <f>+(G158-AA158)^2*S158</f>
        <v>6.9693568674959901E-4</v>
      </c>
      <c r="AF158" s="361">
        <f>+C158-15018.5</f>
        <v>37905.860800000002</v>
      </c>
      <c r="AG158" s="229"/>
      <c r="AH158" s="223">
        <f>$AB$6*($AB$11/AI158*AJ158+$AB$12)</f>
        <v>1.5101370752857659E-2</v>
      </c>
      <c r="AI158" s="223">
        <f>1+$AB$7*COS(AL158)</f>
        <v>1.0193155061745771</v>
      </c>
      <c r="AJ158" s="223">
        <f>SIN(AL158+$AB$9)</f>
        <v>0.18438685321879647</v>
      </c>
      <c r="AK158" s="223">
        <f>$AB$7*SIN(AL158)</f>
        <v>-0.48961914915699517</v>
      </c>
      <c r="AL158" s="223">
        <f>2*ATAN(AM158)</f>
        <v>-1.5313667103971842</v>
      </c>
      <c r="AM158" s="223">
        <f>SQRT((1+$AB$7)/(1-$AB$7))*TAN(AN158/2)</f>
        <v>-0.96132778841641886</v>
      </c>
      <c r="AN158" s="223">
        <f>$AU158+$AB$7*SIN(AO158)</f>
        <v>-148416.14480356351</v>
      </c>
      <c r="AO158" s="223">
        <f>$AU158+$AB$7*SIN(AP158)</f>
        <v>-148416.1446746474</v>
      </c>
      <c r="AP158" s="223">
        <f>$AU158+$AB$7*SIN(AQ158)</f>
        <v>-148416.14416841825</v>
      </c>
      <c r="AQ158" s="223">
        <f>$AU158+$AB$7*SIN(AR158)</f>
        <v>-148416.14218461112</v>
      </c>
      <c r="AR158" s="223">
        <f>$AU158+$AB$7*SIN(AS158)</f>
        <v>-148416.13447167372</v>
      </c>
      <c r="AS158" s="223">
        <f>$AU158+$AB$7*SIN(AT158)</f>
        <v>-148416.10534800921</v>
      </c>
      <c r="AT158" s="223">
        <f>$AU158+$AB$7*SIN(AU158)</f>
        <v>-148416.00519701774</v>
      </c>
      <c r="AU158" s="223">
        <f>$AB$9+$AB$18*(F158-AB$15)</f>
        <v>-148415.7261122487</v>
      </c>
    </row>
    <row r="159" spans="1:47" ht="12.95" customHeight="1">
      <c r="A159" s="72" t="s">
        <v>100</v>
      </c>
      <c r="B159" s="74" t="s">
        <v>61</v>
      </c>
      <c r="C159" s="75">
        <v>52927.618799999997</v>
      </c>
      <c r="D159" s="75">
        <v>1E-4</v>
      </c>
      <c r="E159" s="213">
        <f>(C159-C$7)/C$8</f>
        <v>1115.503609218732</v>
      </c>
      <c r="F159" s="211">
        <f>+ROUND(2*E159,0)/2</f>
        <v>1115.5</v>
      </c>
      <c r="G159" s="213">
        <f>C159-(C$7+C$8*F159)</f>
        <v>1.3834499914082699E-3</v>
      </c>
      <c r="K159" s="213">
        <f>G159</f>
        <v>1.3834499914082699E-3</v>
      </c>
      <c r="Q159" s="249">
        <f>C159-15018.5</f>
        <v>37909.118799999997</v>
      </c>
      <c r="R159" s="250"/>
      <c r="S159" s="243">
        <v>1</v>
      </c>
      <c r="T159" s="250"/>
      <c r="Z159" s="223">
        <f>F159</f>
        <v>1115.5</v>
      </c>
      <c r="AA159" s="223">
        <f>AB$3+AB$4*Z159+AB$5*Z159^2+AH159</f>
        <v>2.7947406059426548E-2</v>
      </c>
      <c r="AB159" s="223">
        <f>+G159-AA159</f>
        <v>-2.6563956068018278E-2</v>
      </c>
      <c r="AC159" s="223">
        <f>+G159-P159</f>
        <v>1.3834499914082699E-3</v>
      </c>
      <c r="AE159" s="223">
        <f>+(G159-AA159)^2*S159</f>
        <v>7.0564376198360506E-4</v>
      </c>
      <c r="AF159" s="361">
        <f>+C159-15018.5</f>
        <v>37909.118799999997</v>
      </c>
      <c r="AG159" s="229"/>
      <c r="AH159" s="223">
        <f>$AB$6*($AB$11/AI159*AJ159+$AB$12)</f>
        <v>1.512735381279158E-2</v>
      </c>
      <c r="AI159" s="223">
        <f>1+$AB$7*COS(AL159)</f>
        <v>1.0201024841945319</v>
      </c>
      <c r="AJ159" s="223">
        <f>SIN(AL159+$AB$9)</f>
        <v>0.18596643235897345</v>
      </c>
      <c r="AK159" s="223">
        <f>$AB$7*SIN(AL159)</f>
        <v>-0.48958746933434538</v>
      </c>
      <c r="AL159" s="223">
        <f>2*ATAN(AM159)</f>
        <v>-1.529759331861025</v>
      </c>
      <c r="AM159" s="223">
        <f>SQRT((1+$AB$7)/(1-$AB$7))*TAN(AN159/2)</f>
        <v>-0.95978256233631098</v>
      </c>
      <c r="AN159" s="223">
        <f>$AU159+$AB$7*SIN(AO159)</f>
        <v>-148416.14342945776</v>
      </c>
      <c r="AO159" s="223">
        <f>$AU159+$AB$7*SIN(AP159)</f>
        <v>-148416.14329915674</v>
      </c>
      <c r="AP159" s="223">
        <f>$AU159+$AB$7*SIN(AQ159)</f>
        <v>-148416.14278864505</v>
      </c>
      <c r="AQ159" s="223">
        <f>$AU159+$AB$7*SIN(AR159)</f>
        <v>-148416.14079258838</v>
      </c>
      <c r="AR159" s="223">
        <f>$AU159+$AB$7*SIN(AS159)</f>
        <v>-148416.13304968309</v>
      </c>
      <c r="AS159" s="223">
        <f>$AU159+$AB$7*SIN(AT159)</f>
        <v>-148416.10387847709</v>
      </c>
      <c r="AT159" s="223">
        <f>$AU159+$AB$7*SIN(AU159)</f>
        <v>-148416.00376104857</v>
      </c>
      <c r="AU159" s="223">
        <f>$AB$9+$AB$18*(F159-AB$15)</f>
        <v>-148415.72508867513</v>
      </c>
    </row>
    <row r="160" spans="1:47" ht="12.95" customHeight="1">
      <c r="A160" s="72" t="s">
        <v>100</v>
      </c>
      <c r="B160" s="74" t="s">
        <v>63</v>
      </c>
      <c r="C160" s="75">
        <v>52941.418899999997</v>
      </c>
      <c r="D160" s="75">
        <v>1E-4</v>
      </c>
      <c r="E160" s="213">
        <f>(C160-C$7)/C$8</f>
        <v>1151.5060521494045</v>
      </c>
      <c r="F160" s="211">
        <f>+ROUND(2*E160,0)/2</f>
        <v>1151.5</v>
      </c>
      <c r="G160" s="213">
        <f>C160-(C$7+C$8*F160)</f>
        <v>2.3198499911813997E-3</v>
      </c>
      <c r="K160" s="213">
        <f>G160</f>
        <v>2.3198499911813997E-3</v>
      </c>
      <c r="Q160" s="249">
        <f>C160-15018.5</f>
        <v>37922.918899999997</v>
      </c>
      <c r="R160" s="250"/>
      <c r="S160" s="243">
        <v>1</v>
      </c>
      <c r="T160" s="250"/>
      <c r="Z160" s="223">
        <f>F160</f>
        <v>1151.5</v>
      </c>
      <c r="AA160" s="223">
        <f>AB$3+AB$4*Z160+AB$5*Z160^2+AH160</f>
        <v>2.8068288189634773E-2</v>
      </c>
      <c r="AB160" s="223">
        <f>+G160-AA160</f>
        <v>-2.5748438198453374E-2</v>
      </c>
      <c r="AC160" s="223">
        <f>+G160-P160</f>
        <v>2.3198499911813997E-3</v>
      </c>
      <c r="AE160" s="223">
        <f>+(G160-AA160)^2*S160</f>
        <v>6.6298206965957282E-4</v>
      </c>
      <c r="AF160" s="361">
        <f>+C160-15018.5</f>
        <v>37922.918899999997</v>
      </c>
      <c r="AG160" s="229"/>
      <c r="AH160" s="223">
        <f>$AB$6*($AB$11/AI160*AJ160+$AB$12)</f>
        <v>1.5237305351692236E-2</v>
      </c>
      <c r="AI160" s="223">
        <f>1+$AB$7*COS(AL160)</f>
        <v>1.023448515094509</v>
      </c>
      <c r="AJ160" s="223">
        <f>SIN(AL160+$AB$9)</f>
        <v>0.19267820038764336</v>
      </c>
      <c r="AK160" s="223">
        <f>$AB$7*SIN(AL160)</f>
        <v>-0.48943862448713893</v>
      </c>
      <c r="AL160" s="223">
        <f>2*ATAN(AM160)</f>
        <v>-1.5229239310619747</v>
      </c>
      <c r="AM160" s="223">
        <f>SQRT((1+$AB$7)/(1-$AB$7))*TAN(AN160/2)</f>
        <v>-0.9532379782947652</v>
      </c>
      <c r="AN160" s="223">
        <f>$AU160+$AB$7*SIN(AO160)</f>
        <v>-148416.13759786653</v>
      </c>
      <c r="AO160" s="223">
        <f>$AU160+$AB$7*SIN(AP160)</f>
        <v>-148416.13746158217</v>
      </c>
      <c r="AP160" s="223">
        <f>$AU160+$AB$7*SIN(AQ160)</f>
        <v>-148416.1369326867</v>
      </c>
      <c r="AQ160" s="223">
        <f>$AU160+$AB$7*SIN(AR160)</f>
        <v>-148416.13488440413</v>
      </c>
      <c r="AR160" s="223">
        <f>$AU160+$AB$7*SIN(AS160)</f>
        <v>-148416.12701473123</v>
      </c>
      <c r="AS160" s="223">
        <f>$AU160+$AB$7*SIN(AT160)</f>
        <v>-148416.09764491618</v>
      </c>
      <c r="AT160" s="223">
        <f>$AU160+$AB$7*SIN(AU160)</f>
        <v>-148415.99767606496</v>
      </c>
      <c r="AU160" s="223">
        <f>$AB$9+$AB$18*(F160-AB$15)</f>
        <v>-148415.72075354002</v>
      </c>
    </row>
    <row r="161" spans="1:47" ht="12.95" customHeight="1">
      <c r="A161" s="72" t="s">
        <v>100</v>
      </c>
      <c r="B161" s="74" t="s">
        <v>63</v>
      </c>
      <c r="C161" s="75">
        <v>52941.609600000003</v>
      </c>
      <c r="D161" s="75">
        <v>1E-4</v>
      </c>
      <c r="E161" s="213">
        <f>(C161-C$7)/C$8</f>
        <v>1152.0035605636269</v>
      </c>
      <c r="F161" s="211">
        <f>+ROUND(2*E161,0)/2</f>
        <v>1152</v>
      </c>
      <c r="G161" s="213">
        <f>C161-(C$7+C$8*F161)</f>
        <v>1.3648000021930784E-3</v>
      </c>
      <c r="K161" s="213">
        <f>G161</f>
        <v>1.3648000021930784E-3</v>
      </c>
      <c r="Q161" s="249">
        <f>C161-15018.5</f>
        <v>37923.109600000003</v>
      </c>
      <c r="R161" s="250"/>
      <c r="S161" s="243">
        <v>1</v>
      </c>
      <c r="T161" s="250"/>
      <c r="Z161" s="223">
        <f>F161</f>
        <v>1152</v>
      </c>
      <c r="AA161" s="223">
        <f>AB$3+AB$4*Z161+AB$5*Z161^2+AH161</f>
        <v>2.8069965886145444E-2</v>
      </c>
      <c r="AB161" s="223">
        <f>+G161-AA161</f>
        <v>-2.6705165883952366E-2</v>
      </c>
      <c r="AC161" s="223">
        <f>+G161-P161</f>
        <v>1.3648000021930784E-3</v>
      </c>
      <c r="AE161" s="223">
        <f>+(G161-AA161)^2*S161</f>
        <v>7.1316588488941335E-4</v>
      </c>
      <c r="AF161" s="361">
        <f>+C161-15018.5</f>
        <v>37923.109600000003</v>
      </c>
      <c r="AG161" s="229"/>
      <c r="AH161" s="223">
        <f>$AB$6*($AB$11/AI161*AJ161+$AB$12)</f>
        <v>1.5238831362184745E-2</v>
      </c>
      <c r="AI161" s="223">
        <f>1+$AB$7*COS(AL161)</f>
        <v>1.0234951353436033</v>
      </c>
      <c r="AJ161" s="223">
        <f>SIN(AL161+$AB$9)</f>
        <v>0.19277166737841325</v>
      </c>
      <c r="AK161" s="223">
        <f>$AB$7*SIN(AL161)</f>
        <v>-0.48943638873216788</v>
      </c>
      <c r="AL161" s="223">
        <f>2*ATAN(AM161)</f>
        <v>-1.5228286783516092</v>
      </c>
      <c r="AM161" s="223">
        <f>SQRT((1+$AB$7)/(1-$AB$7))*TAN(AN161/2)</f>
        <v>-0.95314707977644897</v>
      </c>
      <c r="AN161" s="223">
        <f>$AU161+$AB$7*SIN(AO161)</f>
        <v>-148416.13751673687</v>
      </c>
      <c r="AO161" s="223">
        <f>$AU161+$AB$7*SIN(AP161)</f>
        <v>-148416.13738036805</v>
      </c>
      <c r="AP161" s="223">
        <f>$AU161+$AB$7*SIN(AQ161)</f>
        <v>-148416.13685121445</v>
      </c>
      <c r="AQ161" s="223">
        <f>$AU161+$AB$7*SIN(AR161)</f>
        <v>-148416.13480220267</v>
      </c>
      <c r="AR161" s="223">
        <f>$AU161+$AB$7*SIN(AS161)</f>
        <v>-148416.12693077105</v>
      </c>
      <c r="AS161" s="223">
        <f>$AU161+$AB$7*SIN(AT161)</f>
        <v>-148416.09755822903</v>
      </c>
      <c r="AT161" s="223">
        <f>$AU161+$AB$7*SIN(AU161)</f>
        <v>-148415.99759151461</v>
      </c>
      <c r="AU161" s="223">
        <f>$AB$9+$AB$18*(F161-AB$15)</f>
        <v>-148415.72069332981</v>
      </c>
    </row>
    <row r="162" spans="1:47" ht="12.95" customHeight="1">
      <c r="A162" s="75" t="s">
        <v>101</v>
      </c>
      <c r="B162" s="74" t="s">
        <v>61</v>
      </c>
      <c r="C162" s="75">
        <v>52949.47</v>
      </c>
      <c r="D162" s="75">
        <v>3.8E-3</v>
      </c>
      <c r="E162" s="213">
        <f>(C162-C$7)/C$8</f>
        <v>1172.5101947483192</v>
      </c>
      <c r="F162" s="211">
        <f>+ROUND(2*E162,0)/2</f>
        <v>1172.5</v>
      </c>
      <c r="G162" s="213">
        <f>C162-(C$7+C$8*F162)</f>
        <v>3.9077499968698248E-3</v>
      </c>
      <c r="K162" s="213">
        <f>G162</f>
        <v>3.9077499968698248E-3</v>
      </c>
      <c r="Q162" s="249">
        <f>C162-15018.5</f>
        <v>37930.97</v>
      </c>
      <c r="R162" s="250"/>
      <c r="S162" s="243">
        <v>1</v>
      </c>
      <c r="T162" s="250"/>
      <c r="Z162" s="223">
        <f>F162</f>
        <v>1172.5</v>
      </c>
      <c r="AA162" s="223">
        <f>AB$3+AB$4*Z162+AB$5*Z162^2+AH162</f>
        <v>2.8138722050823663E-2</v>
      </c>
      <c r="AB162" s="223">
        <f>+G162-AA162</f>
        <v>-2.4230972053953838E-2</v>
      </c>
      <c r="AC162" s="223">
        <f>+G162-P162</f>
        <v>3.9077499968698248E-3</v>
      </c>
      <c r="AE162" s="223">
        <f>+(G162-AA162)^2*S162</f>
        <v>5.8714000667949191E-4</v>
      </c>
      <c r="AF162" s="361">
        <f>+C162-15018.5</f>
        <v>37930.97</v>
      </c>
      <c r="AG162" s="229"/>
      <c r="AH162" s="223">
        <f>$AB$6*($AB$11/AI162*AJ162+$AB$12)</f>
        <v>1.5301371413618377E-2</v>
      </c>
      <c r="AI162" s="223">
        <f>1+$AB$7*COS(AL162)</f>
        <v>1.0254100503895651</v>
      </c>
      <c r="AJ162" s="223">
        <f>SIN(AL162+$AB$9)</f>
        <v>0.19660965833029176</v>
      </c>
      <c r="AK162" s="223">
        <f>$AB$7*SIN(AL162)</f>
        <v>-0.48934070885140935</v>
      </c>
      <c r="AL162" s="223">
        <f>2*ATAN(AM162)</f>
        <v>-1.5189158107385614</v>
      </c>
      <c r="AM162" s="223">
        <f>SQRT((1+$AB$7)/(1-$AB$7))*TAN(AN162/2)</f>
        <v>-0.94942019171249825</v>
      </c>
      <c r="AN162" s="223">
        <f>$AU162+$AB$7*SIN(AO162)</f>
        <v>-148416.1341872169</v>
      </c>
      <c r="AO162" s="223">
        <f>$AU162+$AB$7*SIN(AP162)</f>
        <v>-148416.13404735344</v>
      </c>
      <c r="AP162" s="223">
        <f>$AU162+$AB$7*SIN(AQ162)</f>
        <v>-148416.13350755069</v>
      </c>
      <c r="AQ162" s="223">
        <f>$AU162+$AB$7*SIN(AR162)</f>
        <v>-148416.13142855049</v>
      </c>
      <c r="AR162" s="223">
        <f>$AU162+$AB$7*SIN(AS162)</f>
        <v>-148416.12348506361</v>
      </c>
      <c r="AS162" s="223">
        <f>$AU162+$AB$7*SIN(AT162)</f>
        <v>-148416.09400146679</v>
      </c>
      <c r="AT162" s="223">
        <f>$AU162+$AB$7*SIN(AU162)</f>
        <v>-148415.99412408573</v>
      </c>
      <c r="AU162" s="223">
        <f>$AB$9+$AB$18*(F162-AB$15)</f>
        <v>-148415.71822471122</v>
      </c>
    </row>
    <row r="163" spans="1:47" ht="12.95" customHeight="1">
      <c r="A163" s="391" t="s">
        <v>101</v>
      </c>
      <c r="B163" s="74" t="s">
        <v>61</v>
      </c>
      <c r="C163" s="75">
        <v>52949.47</v>
      </c>
      <c r="D163" s="75">
        <v>3.8E-3</v>
      </c>
      <c r="E163" s="213">
        <f>(C163-C$7)/C$8</f>
        <v>1172.5101947483192</v>
      </c>
      <c r="F163" s="211">
        <f>+ROUND(2*E163,0)/2</f>
        <v>1172.5</v>
      </c>
      <c r="G163" s="213">
        <f>C163-(C$7+C$8*F163)</f>
        <v>3.9077499968698248E-3</v>
      </c>
      <c r="K163" s="213">
        <f>G163</f>
        <v>3.9077499968698248E-3</v>
      </c>
      <c r="Q163" s="249">
        <f>C163-15018.5</f>
        <v>37930.97</v>
      </c>
      <c r="R163" s="250"/>
      <c r="S163" s="243">
        <v>1</v>
      </c>
      <c r="T163" s="250"/>
      <c r="Z163" s="223">
        <f>F163</f>
        <v>1172.5</v>
      </c>
      <c r="AA163" s="223">
        <f>AB$3+AB$4*Z163+AB$5*Z163^2+AH163</f>
        <v>2.8138722050823663E-2</v>
      </c>
      <c r="AB163" s="223">
        <f>+G163-AA163</f>
        <v>-2.4230972053953838E-2</v>
      </c>
      <c r="AC163" s="223">
        <f>+G163-P163</f>
        <v>3.9077499968698248E-3</v>
      </c>
      <c r="AE163" s="223">
        <f>+(G163-AA163)^2*S163</f>
        <v>5.8714000667949191E-4</v>
      </c>
      <c r="AF163" s="361">
        <f>+C163-15018.5</f>
        <v>37930.97</v>
      </c>
      <c r="AG163" s="229"/>
      <c r="AH163" s="223">
        <f>$AB$6*($AB$11/AI163*AJ163+$AB$12)</f>
        <v>1.5301371413618377E-2</v>
      </c>
      <c r="AI163" s="223">
        <f>1+$AB$7*COS(AL163)</f>
        <v>1.0254100503895651</v>
      </c>
      <c r="AJ163" s="223">
        <f>SIN(AL163+$AB$9)</f>
        <v>0.19660965833029176</v>
      </c>
      <c r="AK163" s="223">
        <f>$AB$7*SIN(AL163)</f>
        <v>-0.48934070885140935</v>
      </c>
      <c r="AL163" s="223">
        <f>2*ATAN(AM163)</f>
        <v>-1.5189158107385614</v>
      </c>
      <c r="AM163" s="223">
        <f>SQRT((1+$AB$7)/(1-$AB$7))*TAN(AN163/2)</f>
        <v>-0.94942019171249825</v>
      </c>
      <c r="AN163" s="223">
        <f>$AU163+$AB$7*SIN(AO163)</f>
        <v>-148416.1341872169</v>
      </c>
      <c r="AO163" s="223">
        <f>$AU163+$AB$7*SIN(AP163)</f>
        <v>-148416.13404735344</v>
      </c>
      <c r="AP163" s="223">
        <f>$AU163+$AB$7*SIN(AQ163)</f>
        <v>-148416.13350755069</v>
      </c>
      <c r="AQ163" s="223">
        <f>$AU163+$AB$7*SIN(AR163)</f>
        <v>-148416.13142855049</v>
      </c>
      <c r="AR163" s="223">
        <f>$AU163+$AB$7*SIN(AS163)</f>
        <v>-148416.12348506361</v>
      </c>
      <c r="AS163" s="223">
        <f>$AU163+$AB$7*SIN(AT163)</f>
        <v>-148416.09400146679</v>
      </c>
      <c r="AT163" s="223">
        <f>$AU163+$AB$7*SIN(AU163)</f>
        <v>-148415.99412408573</v>
      </c>
      <c r="AU163" s="223">
        <f>$AB$9+$AB$18*(F163-AB$15)</f>
        <v>-148415.71822471122</v>
      </c>
    </row>
    <row r="164" spans="1:47" ht="12.95" customHeight="1">
      <c r="A164" s="160" t="s">
        <v>101</v>
      </c>
      <c r="B164" s="74" t="s">
        <v>63</v>
      </c>
      <c r="C164" s="75">
        <v>52949.659</v>
      </c>
      <c r="D164" s="75">
        <v>2.8999999999999998E-3</v>
      </c>
      <c r="E164" s="213">
        <f>(C164-C$7)/C$8</f>
        <v>1173.0032681111095</v>
      </c>
      <c r="F164" s="211">
        <f>+ROUND(2*E164,0)/2</f>
        <v>1173</v>
      </c>
      <c r="G164" s="213">
        <f>C164-(C$7+C$8*F164)</f>
        <v>1.2526999926194549E-3</v>
      </c>
      <c r="K164" s="213">
        <f>G164</f>
        <v>1.2526999926194549E-3</v>
      </c>
      <c r="Q164" s="249">
        <f>C164-15018.5</f>
        <v>37931.159</v>
      </c>
      <c r="R164" s="250"/>
      <c r="S164" s="243">
        <v>1</v>
      </c>
      <c r="T164" s="250"/>
      <c r="Z164" s="223">
        <f>F164</f>
        <v>1173</v>
      </c>
      <c r="AA164" s="223">
        <f>AB$3+AB$4*Z164+AB$5*Z164^2+AH164</f>
        <v>2.8140398308115259E-2</v>
      </c>
      <c r="AB164" s="223">
        <f>+G164-AA164</f>
        <v>-2.6887698315495805E-2</v>
      </c>
      <c r="AC164" s="223">
        <f>+G164-P164</f>
        <v>1.2526999926194549E-3</v>
      </c>
      <c r="AE164" s="223">
        <f>+(G164-AA164)^2*S164</f>
        <v>7.2294832070511595E-4</v>
      </c>
      <c r="AF164" s="361">
        <f>+C164-15018.5</f>
        <v>37931.159</v>
      </c>
      <c r="AG164" s="229"/>
      <c r="AH164" s="223">
        <f>$AB$6*($AB$11/AI164*AJ164+$AB$12)</f>
        <v>1.5302896131891813E-2</v>
      </c>
      <c r="AI164" s="223">
        <f>1+$AB$7*COS(AL164)</f>
        <v>1.0254568406518858</v>
      </c>
      <c r="AJ164" s="223">
        <f>SIN(AL164+$AB$9)</f>
        <v>0.19670341034361424</v>
      </c>
      <c r="AK164" s="223">
        <f>$AB$7*SIN(AL164)</f>
        <v>-0.48933827692509857</v>
      </c>
      <c r="AL164" s="223">
        <f>2*ATAN(AM164)</f>
        <v>-1.5188201915151693</v>
      </c>
      <c r="AM164" s="223">
        <f>SQRT((1+$AB$7)/(1-$AB$7))*TAN(AN164/2)</f>
        <v>-0.94932929070500682</v>
      </c>
      <c r="AN164" s="223">
        <f>$AU164+$AB$7*SIN(AO164)</f>
        <v>-148416.13410593086</v>
      </c>
      <c r="AO164" s="223">
        <f>$AU164+$AB$7*SIN(AP164)</f>
        <v>-148416.1339659814</v>
      </c>
      <c r="AP164" s="223">
        <f>$AU164+$AB$7*SIN(AQ164)</f>
        <v>-148416.1334259173</v>
      </c>
      <c r="AQ164" s="223">
        <f>$AU164+$AB$7*SIN(AR164)</f>
        <v>-148416.13134618351</v>
      </c>
      <c r="AR164" s="223">
        <f>$AU164+$AB$7*SIN(AS164)</f>
        <v>-148416.1234009405</v>
      </c>
      <c r="AS164" s="223">
        <f>$AU164+$AB$7*SIN(AT164)</f>
        <v>-148416.09391465338</v>
      </c>
      <c r="AT164" s="223">
        <f>$AU164+$AB$7*SIN(AU164)</f>
        <v>-148415.99403949326</v>
      </c>
      <c r="AU164" s="223">
        <f>$AB$9+$AB$18*(F164-AB$15)</f>
        <v>-148415.71816450101</v>
      </c>
    </row>
    <row r="165" spans="1:47" ht="12.95" customHeight="1">
      <c r="A165" s="160" t="s">
        <v>101</v>
      </c>
      <c r="B165" s="74" t="s">
        <v>63</v>
      </c>
      <c r="C165" s="75">
        <v>52949.659</v>
      </c>
      <c r="D165" s="75">
        <v>2.8999999999999998E-3</v>
      </c>
      <c r="E165" s="213">
        <f>(C165-C$7)/C$8</f>
        <v>1173.0032681111095</v>
      </c>
      <c r="F165" s="211">
        <f>+ROUND(2*E165,0)/2</f>
        <v>1173</v>
      </c>
      <c r="G165" s="213">
        <f>C165-(C$7+C$8*F165)</f>
        <v>1.2526999926194549E-3</v>
      </c>
      <c r="K165" s="213">
        <f>G165</f>
        <v>1.2526999926194549E-3</v>
      </c>
      <c r="Q165" s="249">
        <f>C165-15018.5</f>
        <v>37931.159</v>
      </c>
      <c r="R165" s="250"/>
      <c r="S165" s="243">
        <v>1</v>
      </c>
      <c r="T165" s="250"/>
      <c r="Z165" s="223">
        <f>F165</f>
        <v>1173</v>
      </c>
      <c r="AA165" s="223">
        <f>AB$3+AB$4*Z165+AB$5*Z165^2+AH165</f>
        <v>2.8140398308115259E-2</v>
      </c>
      <c r="AB165" s="223">
        <f>+G165-AA165</f>
        <v>-2.6887698315495805E-2</v>
      </c>
      <c r="AC165" s="223">
        <f>+G165-P165</f>
        <v>1.2526999926194549E-3</v>
      </c>
      <c r="AE165" s="223">
        <f>+(G165-AA165)^2*S165</f>
        <v>7.2294832070511595E-4</v>
      </c>
      <c r="AF165" s="361">
        <f>+C165-15018.5</f>
        <v>37931.159</v>
      </c>
      <c r="AG165" s="229"/>
      <c r="AH165" s="223">
        <f>$AB$6*($AB$11/AI165*AJ165+$AB$12)</f>
        <v>1.5302896131891813E-2</v>
      </c>
      <c r="AI165" s="223">
        <f>1+$AB$7*COS(AL165)</f>
        <v>1.0254568406518858</v>
      </c>
      <c r="AJ165" s="223">
        <f>SIN(AL165+$AB$9)</f>
        <v>0.19670341034361424</v>
      </c>
      <c r="AK165" s="223">
        <f>$AB$7*SIN(AL165)</f>
        <v>-0.48933827692509857</v>
      </c>
      <c r="AL165" s="223">
        <f>2*ATAN(AM165)</f>
        <v>-1.5188201915151693</v>
      </c>
      <c r="AM165" s="223">
        <f>SQRT((1+$AB$7)/(1-$AB$7))*TAN(AN165/2)</f>
        <v>-0.94932929070500682</v>
      </c>
      <c r="AN165" s="223">
        <f>$AU165+$AB$7*SIN(AO165)</f>
        <v>-148416.13410593086</v>
      </c>
      <c r="AO165" s="223">
        <f>$AU165+$AB$7*SIN(AP165)</f>
        <v>-148416.1339659814</v>
      </c>
      <c r="AP165" s="223">
        <f>$AU165+$AB$7*SIN(AQ165)</f>
        <v>-148416.1334259173</v>
      </c>
      <c r="AQ165" s="223">
        <f>$AU165+$AB$7*SIN(AR165)</f>
        <v>-148416.13134618351</v>
      </c>
      <c r="AR165" s="223">
        <f>$AU165+$AB$7*SIN(AS165)</f>
        <v>-148416.1234009405</v>
      </c>
      <c r="AS165" s="223">
        <f>$AU165+$AB$7*SIN(AT165)</f>
        <v>-148416.09391465338</v>
      </c>
      <c r="AT165" s="223">
        <f>$AU165+$AB$7*SIN(AU165)</f>
        <v>-148415.99403949326</v>
      </c>
      <c r="AU165" s="223">
        <f>$AB$9+$AB$18*(F165-AB$15)</f>
        <v>-148415.71816450101</v>
      </c>
    </row>
    <row r="166" spans="1:47" ht="12.95" customHeight="1">
      <c r="A166" s="158" t="s">
        <v>89</v>
      </c>
      <c r="B166" s="57" t="s">
        <v>61</v>
      </c>
      <c r="C166" s="56">
        <v>52973.808900000004</v>
      </c>
      <c r="D166" s="56">
        <v>2.0000000000000001E-4</v>
      </c>
      <c r="E166" s="213">
        <f>(C166-C$7)/C$8</f>
        <v>1236.0068258050078</v>
      </c>
      <c r="F166" s="211">
        <f>+ROUND(2*E166,0)/2</f>
        <v>1236</v>
      </c>
      <c r="G166" s="213">
        <f>C166-(C$7+C$8*F166)</f>
        <v>2.6164000009885058E-3</v>
      </c>
      <c r="K166" s="213">
        <f>G166</f>
        <v>2.6164000009885058E-3</v>
      </c>
      <c r="O166" s="213">
        <f ca="1">+C$11+C$12*F166</f>
        <v>1.7731840827608456E-2</v>
      </c>
      <c r="Q166" s="249">
        <f>C166-15018.5</f>
        <v>37955.308900000004</v>
      </c>
      <c r="S166" s="243">
        <v>1</v>
      </c>
      <c r="Z166" s="223">
        <f>F166</f>
        <v>1236</v>
      </c>
      <c r="AA166" s="223">
        <f>AB$3+AB$4*Z166+AB$5*Z166^2+AH166</f>
        <v>2.8351323495619037E-2</v>
      </c>
      <c r="AB166" s="223">
        <f>+G166-AA166</f>
        <v>-2.5734923494630531E-2</v>
      </c>
      <c r="AC166" s="223">
        <f>+G166-P166</f>
        <v>2.6164000009885058E-3</v>
      </c>
      <c r="AE166" s="223">
        <f>+(G166-AA166)^2*S166</f>
        <v>6.6228628727448653E-4</v>
      </c>
      <c r="AF166" s="361">
        <f>+C166-15018.5</f>
        <v>37955.308900000004</v>
      </c>
      <c r="AG166" s="229"/>
      <c r="AH166" s="223">
        <f>$AB$6*($AB$11/AI166*AJ166+$AB$12)</f>
        <v>1.5494755406607346E-2</v>
      </c>
      <c r="AI166" s="223">
        <f>1+$AB$7*COS(AL166)</f>
        <v>1.0313848387242839</v>
      </c>
      <c r="AJ166" s="223">
        <f>SIN(AL166+$AB$9)</f>
        <v>0.2085703503960131</v>
      </c>
      <c r="AK166" s="223">
        <f>$AB$7*SIN(AL166)</f>
        <v>-0.48899385670808859</v>
      </c>
      <c r="AL166" s="223">
        <f>2*ATAN(AM166)</f>
        <v>-1.5067017599081529</v>
      </c>
      <c r="AM166" s="223">
        <f>SQRT((1+$AB$7)/(1-$AB$7))*TAN(AN166/2)</f>
        <v>-0.93787509798817881</v>
      </c>
      <c r="AN166" s="223">
        <f>$AU166+$AB$7*SIN(AO166)</f>
        <v>-148416.12383393524</v>
      </c>
      <c r="AO166" s="223">
        <f>$AU166+$AB$7*SIN(AP166)</f>
        <v>-148416.12368284585</v>
      </c>
      <c r="AP166" s="223">
        <f>$AU166+$AB$7*SIN(AQ166)</f>
        <v>-148416.12310924372</v>
      </c>
      <c r="AQ166" s="223">
        <f>$AU166+$AB$7*SIN(AR166)</f>
        <v>-148416.12093627531</v>
      </c>
      <c r="AR166" s="223">
        <f>$AU166+$AB$7*SIN(AS166)</f>
        <v>-148416.11277033694</v>
      </c>
      <c r="AS166" s="223">
        <f>$AU166+$AB$7*SIN(AT166)</f>
        <v>-148416.08295217529</v>
      </c>
      <c r="AT166" s="223">
        <f>$AU166+$AB$7*SIN(AU166)</f>
        <v>-148415.98337287022</v>
      </c>
      <c r="AU166" s="223">
        <f>$AB$9+$AB$18*(F166-AB$15)</f>
        <v>-148415.71057801458</v>
      </c>
    </row>
    <row r="167" spans="1:47" ht="12.95" customHeight="1">
      <c r="A167" s="303" t="s">
        <v>248</v>
      </c>
      <c r="B167" s="292" t="s">
        <v>61</v>
      </c>
      <c r="C167" s="293">
        <v>52973.808900000004</v>
      </c>
      <c r="D167" s="293">
        <v>2.0000000000000001E-4</v>
      </c>
      <c r="E167" s="213">
        <f>(C167-C$7)/C$8</f>
        <v>1236.0068258050078</v>
      </c>
      <c r="F167" s="211">
        <f>+ROUND(2*E167,0)/2</f>
        <v>1236</v>
      </c>
      <c r="G167" s="213">
        <f>C167-(C$7+C$8*F167)</f>
        <v>2.6164000009885058E-3</v>
      </c>
      <c r="K167" s="213">
        <f>G167</f>
        <v>2.6164000009885058E-3</v>
      </c>
      <c r="O167" s="213">
        <f ca="1">+C$11+C$12*F167</f>
        <v>1.7731840827608456E-2</v>
      </c>
      <c r="Q167" s="249">
        <f>C167-15018.5</f>
        <v>37955.308900000004</v>
      </c>
      <c r="S167" s="243">
        <v>1</v>
      </c>
      <c r="Z167" s="223">
        <f>F167</f>
        <v>1236</v>
      </c>
      <c r="AA167" s="223">
        <f>AB$3+AB$4*Z167+AB$5*Z167^2+AH167</f>
        <v>2.8351323495619037E-2</v>
      </c>
      <c r="AB167" s="223">
        <f>+G167-AA167</f>
        <v>-2.5734923494630531E-2</v>
      </c>
      <c r="AC167" s="223">
        <f>+G167-P167</f>
        <v>2.6164000009885058E-3</v>
      </c>
      <c r="AE167" s="223">
        <f>+(G167-AA167)^2*S167</f>
        <v>6.6228628727448653E-4</v>
      </c>
      <c r="AF167" s="361">
        <f>+C167-15018.5</f>
        <v>37955.308900000004</v>
      </c>
      <c r="AG167" s="229"/>
      <c r="AH167" s="223">
        <f>$AB$6*($AB$11/AI167*AJ167+$AB$12)</f>
        <v>1.5494755406607346E-2</v>
      </c>
      <c r="AI167" s="223">
        <f>1+$AB$7*COS(AL167)</f>
        <v>1.0313848387242839</v>
      </c>
      <c r="AJ167" s="223">
        <f>SIN(AL167+$AB$9)</f>
        <v>0.2085703503960131</v>
      </c>
      <c r="AK167" s="223">
        <f>$AB$7*SIN(AL167)</f>
        <v>-0.48899385670808859</v>
      </c>
      <c r="AL167" s="223">
        <f>2*ATAN(AM167)</f>
        <v>-1.5067017599081529</v>
      </c>
      <c r="AM167" s="223">
        <f>SQRT((1+$AB$7)/(1-$AB$7))*TAN(AN167/2)</f>
        <v>-0.93787509798817881</v>
      </c>
      <c r="AN167" s="223">
        <f>$AU167+$AB$7*SIN(AO167)</f>
        <v>-148416.12383393524</v>
      </c>
      <c r="AO167" s="223">
        <f>$AU167+$AB$7*SIN(AP167)</f>
        <v>-148416.12368284585</v>
      </c>
      <c r="AP167" s="223">
        <f>$AU167+$AB$7*SIN(AQ167)</f>
        <v>-148416.12310924372</v>
      </c>
      <c r="AQ167" s="223">
        <f>$AU167+$AB$7*SIN(AR167)</f>
        <v>-148416.12093627531</v>
      </c>
      <c r="AR167" s="223">
        <f>$AU167+$AB$7*SIN(AS167)</f>
        <v>-148416.11277033694</v>
      </c>
      <c r="AS167" s="223">
        <f>$AU167+$AB$7*SIN(AT167)</f>
        <v>-148416.08295217529</v>
      </c>
      <c r="AT167" s="223">
        <f>$AU167+$AB$7*SIN(AU167)</f>
        <v>-148415.98337287022</v>
      </c>
      <c r="AU167" s="223">
        <f>$AB$9+$AB$18*(F167-AB$15)</f>
        <v>-148415.71057801458</v>
      </c>
    </row>
    <row r="168" spans="1:47" ht="12.95" customHeight="1">
      <c r="A168" s="72" t="s">
        <v>97</v>
      </c>
      <c r="B168" s="274"/>
      <c r="C168" s="56">
        <v>52981.475700000003</v>
      </c>
      <c r="D168" s="56">
        <v>4.0000000000000002E-4</v>
      </c>
      <c r="E168" s="213">
        <f>(C168-C$7)/C$8</f>
        <v>1256.0083858995608</v>
      </c>
      <c r="F168" s="211">
        <f>+ROUND(2*E168,0)/2</f>
        <v>1256</v>
      </c>
      <c r="G168" s="213">
        <f>C168-(C$7+C$8*F168)</f>
        <v>3.2143999997060746E-3</v>
      </c>
      <c r="K168" s="213">
        <f>G168</f>
        <v>3.2143999997060746E-3</v>
      </c>
      <c r="Q168" s="249">
        <f>C168-15018.5</f>
        <v>37962.975700000003</v>
      </c>
      <c r="R168" s="250"/>
      <c r="S168" s="243">
        <v>1</v>
      </c>
      <c r="T168" s="250"/>
      <c r="Z168" s="223">
        <f>F168</f>
        <v>1256</v>
      </c>
      <c r="AA168" s="223">
        <f>AB$3+AB$4*Z168+AB$5*Z168^2+AH168</f>
        <v>2.8418162998209713E-2</v>
      </c>
      <c r="AB168" s="223">
        <f>+G168-AA168</f>
        <v>-2.5203762998503638E-2</v>
      </c>
      <c r="AC168" s="223">
        <f>+G168-P168</f>
        <v>3.2143999997060746E-3</v>
      </c>
      <c r="AE168" s="223">
        <f>+(G168-AA168)^2*S168</f>
        <v>6.3522966928474109E-4</v>
      </c>
      <c r="AF168" s="361">
        <f>+C168-15018.5</f>
        <v>37962.975700000003</v>
      </c>
      <c r="AG168" s="229"/>
      <c r="AH168" s="223">
        <f>$AB$6*($AB$11/AI168*AJ168+$AB$12)</f>
        <v>1.555555385847159E-2</v>
      </c>
      <c r="AI168" s="223">
        <f>1+$AB$7*COS(AL168)</f>
        <v>1.0332802095339491</v>
      </c>
      <c r="AJ168" s="223">
        <f>SIN(AL168+$AB$9)</f>
        <v>0.21236007268019436</v>
      </c>
      <c r="AK168" s="223">
        <f>$AB$7*SIN(AL168)</f>
        <v>-0.48886851775643769</v>
      </c>
      <c r="AL168" s="223">
        <f>2*ATAN(AM168)</f>
        <v>-1.502825205322202</v>
      </c>
      <c r="AM168" s="223">
        <f>SQRT((1+$AB$7)/(1-$AB$7))*TAN(AN168/2)</f>
        <v>-0.93423849946826865</v>
      </c>
      <c r="AN168" s="223">
        <f>$AU168+$AB$7*SIN(AO168)</f>
        <v>-148416.12056049347</v>
      </c>
      <c r="AO168" s="223">
        <f>$AU168+$AB$7*SIN(AP168)</f>
        <v>-148416.12040574139</v>
      </c>
      <c r="AP168" s="223">
        <f>$AU168+$AB$7*SIN(AQ168)</f>
        <v>-148416.11982124072</v>
      </c>
      <c r="AQ168" s="223">
        <f>$AU168+$AB$7*SIN(AR168)</f>
        <v>-148416.1176183522</v>
      </c>
      <c r="AR168" s="223">
        <f>$AU168+$AB$7*SIN(AS168)</f>
        <v>-148416.1093826236</v>
      </c>
      <c r="AS168" s="223">
        <f>$AU168+$AB$7*SIN(AT168)</f>
        <v>-148416.07946209272</v>
      </c>
      <c r="AT168" s="223">
        <f>$AU168+$AB$7*SIN(AU168)</f>
        <v>-148415.97998334889</v>
      </c>
      <c r="AU168" s="223">
        <f>$AB$9+$AB$18*(F168-AB$15)</f>
        <v>-148415.70816960619</v>
      </c>
    </row>
    <row r="169" spans="1:47" ht="12.95" customHeight="1">
      <c r="A169" s="56" t="s">
        <v>99</v>
      </c>
      <c r="B169" s="74" t="s">
        <v>63</v>
      </c>
      <c r="C169" s="75">
        <v>53022.1057</v>
      </c>
      <c r="D169" s="75">
        <v>8.9999999999999998E-4</v>
      </c>
      <c r="E169" s="213">
        <f>(C169-C$7)/C$8</f>
        <v>1362.0061146314606</v>
      </c>
      <c r="F169" s="211">
        <f>+ROUND(2*E169,0)/2</f>
        <v>1362</v>
      </c>
      <c r="G169" s="213">
        <f>C169-(C$7+C$8*F169)</f>
        <v>2.3437999989255331E-3</v>
      </c>
      <c r="K169" s="213">
        <f>G169</f>
        <v>2.3437999989255331E-3</v>
      </c>
      <c r="Q169" s="249">
        <f>C169-15018.5</f>
        <v>38003.6057</v>
      </c>
      <c r="R169" s="250"/>
      <c r="S169" s="243">
        <v>1</v>
      </c>
      <c r="T169" s="250"/>
      <c r="Z169" s="223">
        <f>F169</f>
        <v>1362</v>
      </c>
      <c r="AA169" s="223">
        <f>AB$3+AB$4*Z169+AB$5*Z169^2+AH169</f>
        <v>2.8771377458426749E-2</v>
      </c>
      <c r="AB169" s="223">
        <f>+G169-AA169</f>
        <v>-2.6427577459501216E-2</v>
      </c>
      <c r="AC169" s="223">
        <f>+G169-P169</f>
        <v>2.3437999989255331E-3</v>
      </c>
      <c r="AE169" s="223">
        <f>+(G169-AA169)^2*S169</f>
        <v>6.9841685037793668E-4</v>
      </c>
      <c r="AF169" s="361">
        <f>+C169-15018.5</f>
        <v>38003.6057</v>
      </c>
      <c r="AG169" s="229"/>
      <c r="AH169" s="223">
        <f>$AB$6*($AB$11/AI169*AJ169+$AB$12)</f>
        <v>1.5876844241838564E-2</v>
      </c>
      <c r="AI169" s="223">
        <f>1+$AB$7*COS(AL169)</f>
        <v>1.0434341762389934</v>
      </c>
      <c r="AJ169" s="223">
        <f>SIN(AL169+$AB$9)</f>
        <v>0.23262516934835242</v>
      </c>
      <c r="AK169" s="223">
        <f>$AB$7*SIN(AL169)</f>
        <v>-0.48807117548001139</v>
      </c>
      <c r="AL169" s="223">
        <f>2*ATAN(AM169)</f>
        <v>-1.4820386590045884</v>
      </c>
      <c r="AM169" s="223">
        <f>SQRT((1+$AB$7)/(1-$AB$7))*TAN(AN169/2)</f>
        <v>-0.91496045289258299</v>
      </c>
      <c r="AN169" s="223">
        <f>$AU169+$AB$7*SIN(AO169)</f>
        <v>-148416.10310964019</v>
      </c>
      <c r="AO169" s="223">
        <f>$AU169+$AB$7*SIN(AP169)</f>
        <v>-148416.1029344438</v>
      </c>
      <c r="AP169" s="223">
        <f>$AU169+$AB$7*SIN(AQ169)</f>
        <v>-148416.1022901843</v>
      </c>
      <c r="AQ169" s="223">
        <f>$AU169+$AB$7*SIN(AR169)</f>
        <v>-148416.09992633853</v>
      </c>
      <c r="AR169" s="223">
        <f>$AU169+$AB$7*SIN(AS169)</f>
        <v>-148416.09132350201</v>
      </c>
      <c r="AS169" s="223">
        <f>$AU169+$AB$7*SIN(AT169)</f>
        <v>-148416.0608851921</v>
      </c>
      <c r="AT169" s="223">
        <f>$AU169+$AB$7*SIN(AU169)</f>
        <v>-148415.96199270058</v>
      </c>
      <c r="AU169" s="223">
        <f>$AB$9+$AB$18*(F169-AB$15)</f>
        <v>-148415.69540504174</v>
      </c>
    </row>
    <row r="170" spans="1:47" ht="12.95" customHeight="1">
      <c r="A170" s="72" t="s">
        <v>102</v>
      </c>
      <c r="B170" s="74"/>
      <c r="C170" s="56">
        <v>53316.488899999997</v>
      </c>
      <c r="D170" s="56">
        <v>3.0000000000000001E-3</v>
      </c>
      <c r="E170" s="213">
        <f>(C170-C$7)/C$8</f>
        <v>2130.008836187706</v>
      </c>
      <c r="F170" s="211">
        <f>+ROUND(2*E170,0)/2</f>
        <v>2130</v>
      </c>
      <c r="G170" s="213">
        <f>C170-(C$7+C$8*F170)</f>
        <v>3.3869999897433445E-3</v>
      </c>
      <c r="K170" s="213">
        <f>G170</f>
        <v>3.3869999897433445E-3</v>
      </c>
      <c r="Q170" s="249">
        <f>C170-15018.5</f>
        <v>38297.988899999997</v>
      </c>
      <c r="R170" s="250"/>
      <c r="S170" s="243">
        <v>1</v>
      </c>
      <c r="T170" s="250"/>
      <c r="Z170" s="223">
        <f>F170</f>
        <v>2130</v>
      </c>
      <c r="AA170" s="223">
        <f>AB$3+AB$4*Z170+AB$5*Z170^2+AH170</f>
        <v>3.1261855292473169E-2</v>
      </c>
      <c r="AB170" s="223">
        <f>+G170-AA170</f>
        <v>-2.7874855302729824E-2</v>
      </c>
      <c r="AC170" s="223">
        <f>+G170-P170</f>
        <v>3.3869999897433445E-3</v>
      </c>
      <c r="AE170" s="223">
        <f>+(G170-AA170)^2*S170</f>
        <v>7.7700755814812496E-4</v>
      </c>
      <c r="AF170" s="361">
        <f>+C170-15018.5</f>
        <v>38297.988899999997</v>
      </c>
      <c r="AG170" s="229"/>
      <c r="AH170" s="223">
        <f>$AB$6*($AB$11/AI170*AJ170+$AB$12)</f>
        <v>1.8140721727990167E-2</v>
      </c>
      <c r="AI170" s="223">
        <f>1+$AB$7*COS(AL170)</f>
        <v>1.1223912398927116</v>
      </c>
      <c r="AJ170" s="223">
        <f>SIN(AL170+$AB$9)</f>
        <v>0.38800810085471249</v>
      </c>
      <c r="AK170" s="223">
        <f>$AB$7*SIN(AL170)</f>
        <v>-0.47446852835306652</v>
      </c>
      <c r="AL170" s="223">
        <f>2*ATAN(AM170)</f>
        <v>-1.318345303556314</v>
      </c>
      <c r="AM170" s="223">
        <f>SQRT((1+$AB$7)/(1-$AB$7))*TAN(AN170/2)</f>
        <v>-0.77478007104770374</v>
      </c>
      <c r="AN170" s="223">
        <f>$AU170+$AB$7*SIN(AO170)</f>
        <v>-148415.97130398729</v>
      </c>
      <c r="AO170" s="223">
        <f>$AU170+$AB$7*SIN(AP170)</f>
        <v>-148415.97092799383</v>
      </c>
      <c r="AP170" s="223">
        <f>$AU170+$AB$7*SIN(AQ170)</f>
        <v>-148415.96976506515</v>
      </c>
      <c r="AQ170" s="223">
        <f>$AU170+$AB$7*SIN(AR170)</f>
        <v>-148415.96617787646</v>
      </c>
      <c r="AR170" s="223">
        <f>$AU170+$AB$7*SIN(AS170)</f>
        <v>-148415.95520299967</v>
      </c>
      <c r="AS170" s="223">
        <f>$AU170+$AB$7*SIN(AT170)</f>
        <v>-148415.92241768591</v>
      </c>
      <c r="AT170" s="223">
        <f>$AU170+$AB$7*SIN(AU170)</f>
        <v>-148415.83040189566</v>
      </c>
      <c r="AU170" s="223">
        <f>$AB$9+$AB$18*(F170-AB$15)</f>
        <v>-148415.60292215963</v>
      </c>
    </row>
    <row r="171" spans="1:47" ht="12.95" customHeight="1">
      <c r="A171" s="72" t="s">
        <v>103</v>
      </c>
      <c r="B171" s="74" t="s">
        <v>63</v>
      </c>
      <c r="C171" s="75">
        <v>53317.256800000003</v>
      </c>
      <c r="D171" s="56">
        <v>2.0000000000000001E-4</v>
      </c>
      <c r="E171" s="213">
        <f>(C171-C$7)/C$8</f>
        <v>2132.0121749987788</v>
      </c>
      <c r="F171" s="211">
        <f>+ROUND(2*E171,0)/2</f>
        <v>2132</v>
      </c>
      <c r="G171" s="213">
        <f>C171-(C$7+C$8*F171)</f>
        <v>4.6667999995406717E-3</v>
      </c>
      <c r="K171" s="213">
        <f>G171</f>
        <v>4.6667999995406717E-3</v>
      </c>
      <c r="Q171" s="249">
        <f>C171-15018.5</f>
        <v>38298.756800000003</v>
      </c>
      <c r="R171" s="250"/>
      <c r="S171" s="243">
        <v>1</v>
      </c>
      <c r="T171" s="250"/>
      <c r="Z171" s="223">
        <f>F171</f>
        <v>2132</v>
      </c>
      <c r="AA171" s="223">
        <f>AB$3+AB$4*Z171+AB$5*Z171^2+AH171</f>
        <v>3.126814182920571E-2</v>
      </c>
      <c r="AB171" s="223">
        <f>+G171-AA171</f>
        <v>-2.6601341829665039E-2</v>
      </c>
      <c r="AC171" s="223">
        <f>+G171-P171</f>
        <v>4.6667999995406717E-3</v>
      </c>
      <c r="AE171" s="223">
        <f>+(G171-AA171)^2*S171</f>
        <v>7.076313871386869E-4</v>
      </c>
      <c r="AF171" s="361">
        <f>+C171-15018.5</f>
        <v>38298.756800000003</v>
      </c>
      <c r="AG171" s="229"/>
      <c r="AH171" s="223">
        <f>$AB$6*($AB$11/AI171*AJ171+$AB$12)</f>
        <v>1.8146428939650069E-2</v>
      </c>
      <c r="AI171" s="223">
        <f>1+$AB$7*COS(AL171)</f>
        <v>1.1226088153203941</v>
      </c>
      <c r="AJ171" s="223">
        <f>SIN(AL171+$AB$9)</f>
        <v>0.38843072571036524</v>
      </c>
      <c r="AK171" s="223">
        <f>$AB$7*SIN(AL171)</f>
        <v>-0.47441235060412312</v>
      </c>
      <c r="AL171" s="223">
        <f>2*ATAN(AM171)</f>
        <v>-1.3178867097987741</v>
      </c>
      <c r="AM171" s="223">
        <f>SQRT((1+$AB$7)/(1-$AB$7))*TAN(AN171/2)</f>
        <v>-0.77441319605563574</v>
      </c>
      <c r="AN171" s="223">
        <f>$AU171+$AB$7*SIN(AO171)</f>
        <v>-148415.97094784791</v>
      </c>
      <c r="AO171" s="223">
        <f>$AU171+$AB$7*SIN(AP171)</f>
        <v>-148415.97057121751</v>
      </c>
      <c r="AP171" s="223">
        <f>$AU171+$AB$7*SIN(AQ171)</f>
        <v>-148415.96940679284</v>
      </c>
      <c r="AQ171" s="223">
        <f>$AU171+$AB$7*SIN(AR171)</f>
        <v>-148415.96581645356</v>
      </c>
      <c r="AR171" s="223">
        <f>$AU171+$AB$7*SIN(AS171)</f>
        <v>-148415.95483640095</v>
      </c>
      <c r="AS171" s="223">
        <f>$AU171+$AB$7*SIN(AT171)</f>
        <v>-148415.9220485157</v>
      </c>
      <c r="AT171" s="223">
        <f>$AU171+$AB$7*SIN(AU171)</f>
        <v>-148415.83005652414</v>
      </c>
      <c r="AU171" s="223">
        <f>$AB$9+$AB$18*(F171-AB$15)</f>
        <v>-148415.60268131879</v>
      </c>
    </row>
    <row r="172" spans="1:47" ht="12.95" customHeight="1">
      <c r="A172" s="72" t="s">
        <v>103</v>
      </c>
      <c r="B172" s="74" t="s">
        <v>63</v>
      </c>
      <c r="C172" s="75">
        <v>53317.256800000003</v>
      </c>
      <c r="D172" s="75">
        <v>2.0000000000000001E-4</v>
      </c>
      <c r="E172" s="213">
        <f>(C172-C$7)/C$8</f>
        <v>2132.0121749987788</v>
      </c>
      <c r="F172" s="211">
        <f>+ROUND(2*E172,0)/2</f>
        <v>2132</v>
      </c>
      <c r="G172" s="213">
        <f>C172-(C$7+C$8*F172)</f>
        <v>4.6667999995406717E-3</v>
      </c>
      <c r="K172" s="213">
        <f>G172</f>
        <v>4.6667999995406717E-3</v>
      </c>
      <c r="Q172" s="249">
        <f>C172-15018.5</f>
        <v>38298.756800000003</v>
      </c>
      <c r="R172" s="250"/>
      <c r="S172" s="243">
        <v>1</v>
      </c>
      <c r="T172" s="250"/>
      <c r="Z172" s="223">
        <f>F172</f>
        <v>2132</v>
      </c>
      <c r="AA172" s="223">
        <f>AB$3+AB$4*Z172+AB$5*Z172^2+AH172</f>
        <v>3.126814182920571E-2</v>
      </c>
      <c r="AB172" s="223">
        <f>+G172-AA172</f>
        <v>-2.6601341829665039E-2</v>
      </c>
      <c r="AC172" s="223">
        <f>+G172-P172</f>
        <v>4.6667999995406717E-3</v>
      </c>
      <c r="AE172" s="223">
        <f>+(G172-AA172)^2*S172</f>
        <v>7.076313871386869E-4</v>
      </c>
      <c r="AF172" s="361">
        <f>+C172-15018.5</f>
        <v>38298.756800000003</v>
      </c>
      <c r="AG172" s="229"/>
      <c r="AH172" s="223">
        <f>$AB$6*($AB$11/AI172*AJ172+$AB$12)</f>
        <v>1.8146428939650069E-2</v>
      </c>
      <c r="AI172" s="223">
        <f>1+$AB$7*COS(AL172)</f>
        <v>1.1226088153203941</v>
      </c>
      <c r="AJ172" s="223">
        <f>SIN(AL172+$AB$9)</f>
        <v>0.38843072571036524</v>
      </c>
      <c r="AK172" s="223">
        <f>$AB$7*SIN(AL172)</f>
        <v>-0.47441235060412312</v>
      </c>
      <c r="AL172" s="223">
        <f>2*ATAN(AM172)</f>
        <v>-1.3178867097987741</v>
      </c>
      <c r="AM172" s="223">
        <f>SQRT((1+$AB$7)/(1-$AB$7))*TAN(AN172/2)</f>
        <v>-0.77441319605563574</v>
      </c>
      <c r="AN172" s="223">
        <f>$AU172+$AB$7*SIN(AO172)</f>
        <v>-148415.97094784791</v>
      </c>
      <c r="AO172" s="223">
        <f>$AU172+$AB$7*SIN(AP172)</f>
        <v>-148415.97057121751</v>
      </c>
      <c r="AP172" s="223">
        <f>$AU172+$AB$7*SIN(AQ172)</f>
        <v>-148415.96940679284</v>
      </c>
      <c r="AQ172" s="223">
        <f>$AU172+$AB$7*SIN(AR172)</f>
        <v>-148415.96581645356</v>
      </c>
      <c r="AR172" s="223">
        <f>$AU172+$AB$7*SIN(AS172)</f>
        <v>-148415.95483640095</v>
      </c>
      <c r="AS172" s="223">
        <f>$AU172+$AB$7*SIN(AT172)</f>
        <v>-148415.9220485157</v>
      </c>
      <c r="AT172" s="223">
        <f>$AU172+$AB$7*SIN(AU172)</f>
        <v>-148415.83005652414</v>
      </c>
      <c r="AU172" s="223">
        <f>$AB$9+$AB$18*(F172-AB$15)</f>
        <v>-148415.60268131879</v>
      </c>
    </row>
    <row r="173" spans="1:47" ht="12.95" customHeight="1">
      <c r="A173" s="72" t="s">
        <v>100</v>
      </c>
      <c r="B173" s="74" t="s">
        <v>63</v>
      </c>
      <c r="C173" s="75">
        <v>53345.237800000003</v>
      </c>
      <c r="D173" s="75">
        <v>1E-4</v>
      </c>
      <c r="E173" s="213">
        <f>(C173-C$7)/C$8</f>
        <v>2205.0105123762696</v>
      </c>
      <c r="F173" s="211">
        <f>+ROUND(2*E173,0)/2</f>
        <v>2205</v>
      </c>
      <c r="G173" s="213">
        <f>C173-(C$7+C$8*F173)</f>
        <v>4.0294999998877756E-3</v>
      </c>
      <c r="K173" s="213">
        <f>G173</f>
        <v>4.0294999998877756E-3</v>
      </c>
      <c r="Q173" s="249">
        <f>C173-15018.5</f>
        <v>38326.737800000003</v>
      </c>
      <c r="R173" s="250"/>
      <c r="S173" s="243">
        <v>1</v>
      </c>
      <c r="T173" s="250"/>
      <c r="Z173" s="223">
        <f>F173</f>
        <v>2205</v>
      </c>
      <c r="AA173" s="223">
        <f>AB$3+AB$4*Z173+AB$5*Z173^2+AH173</f>
        <v>3.1496734501429091E-2</v>
      </c>
      <c r="AB173" s="223">
        <f>+G173-AA173</f>
        <v>-2.7467234501541316E-2</v>
      </c>
      <c r="AC173" s="223">
        <f>+G173-P173</f>
        <v>4.0294999998877756E-3</v>
      </c>
      <c r="AE173" s="223">
        <f>+(G173-AA173)^2*S173</f>
        <v>7.5444897116266159E-4</v>
      </c>
      <c r="AF173" s="361">
        <f>+C173-15018.5</f>
        <v>38326.737800000003</v>
      </c>
      <c r="AG173" s="229"/>
      <c r="AH173" s="223">
        <f>$AB$6*($AB$11/AI173*AJ173+$AB$12)</f>
        <v>1.8353914571721985E-2</v>
      </c>
      <c r="AI173" s="223">
        <f>1+$AB$7*COS(AL173)</f>
        <v>1.130590294941918</v>
      </c>
      <c r="AJ173" s="223">
        <f>SIN(AL173+$AB$9)</f>
        <v>0.40391224221018757</v>
      </c>
      <c r="AK173" s="223">
        <f>$AB$7*SIN(AL173)</f>
        <v>-0.47227764595308008</v>
      </c>
      <c r="AL173" s="223">
        <f>2*ATAN(AM173)</f>
        <v>-1.3010252439565406</v>
      </c>
      <c r="AM173" s="223">
        <f>SQRT((1+$AB$7)/(1-$AB$7))*TAN(AN173/2)</f>
        <v>-0.7610135862619013</v>
      </c>
      <c r="AN173" s="223">
        <f>$AU173+$AB$7*SIN(AO173)</f>
        <v>-148415.957901029</v>
      </c>
      <c r="AO173" s="223">
        <f>$AU173+$AB$7*SIN(AP173)</f>
        <v>-148415.95750080515</v>
      </c>
      <c r="AP173" s="223">
        <f>$AU173+$AB$7*SIN(AQ173)</f>
        <v>-148415.95628150553</v>
      </c>
      <c r="AQ173" s="223">
        <f>$AU173+$AB$7*SIN(AR173)</f>
        <v>-148415.95257695101</v>
      </c>
      <c r="AR173" s="223">
        <f>$AU173+$AB$7*SIN(AS173)</f>
        <v>-148415.94141271344</v>
      </c>
      <c r="AS173" s="223">
        <f>$AU173+$AB$7*SIN(AT173)</f>
        <v>-148415.90854448389</v>
      </c>
      <c r="AT173" s="223">
        <f>$AU173+$AB$7*SIN(AU173)</f>
        <v>-148415.81744148681</v>
      </c>
      <c r="AU173" s="223">
        <f>$AB$9+$AB$18*(F173-AB$15)</f>
        <v>-148415.59389062817</v>
      </c>
    </row>
    <row r="174" spans="1:47" ht="12.95" customHeight="1">
      <c r="A174" s="253" t="s">
        <v>104</v>
      </c>
      <c r="B174" s="265" t="s">
        <v>63</v>
      </c>
      <c r="C174" s="267">
        <v>53631.189599999998</v>
      </c>
      <c r="D174" s="253"/>
      <c r="E174" s="213">
        <f>(C174-C$7)/C$8</f>
        <v>2951.0169442443453</v>
      </c>
      <c r="F174" s="211">
        <f>+ROUND(2*E174,0)/2</f>
        <v>2951</v>
      </c>
      <c r="G174" s="213">
        <f>C174-(C$7+C$8*F174)</f>
        <v>6.494899993413128E-3</v>
      </c>
      <c r="K174" s="213">
        <f>G174</f>
        <v>6.494899993413128E-3</v>
      </c>
      <c r="M174" s="261"/>
      <c r="Q174" s="249">
        <f>C174-15018.5</f>
        <v>38612.689599999998</v>
      </c>
      <c r="S174" s="243">
        <v>1</v>
      </c>
      <c r="U174" s="213" t="s">
        <v>105</v>
      </c>
      <c r="Z174" s="223">
        <f>F174</f>
        <v>2951</v>
      </c>
      <c r="AA174" s="223">
        <f>AB$3+AB$4*Z174+AB$5*Z174^2+AH174</f>
        <v>3.371576715649155E-2</v>
      </c>
      <c r="AB174" s="223">
        <f>+G174-AA174</f>
        <v>-2.7220867163078422E-2</v>
      </c>
      <c r="AC174" s="223">
        <f>+G174-P174</f>
        <v>6.494899993413128E-3</v>
      </c>
      <c r="AE174" s="223">
        <f>+(G174-AA174)^2*S174</f>
        <v>7.4097560910996109E-4</v>
      </c>
      <c r="AF174" s="361">
        <f>+C174-15018.5</f>
        <v>38612.689599999998</v>
      </c>
      <c r="AG174" s="229"/>
      <c r="AH174" s="223">
        <f>$AB$6*($AB$11/AI174*AJ174+$AB$12)</f>
        <v>2.0361527442688699E-2</v>
      </c>
      <c r="AI174" s="223">
        <f>1+$AB$7*COS(AL174)</f>
        <v>1.2160524925956007</v>
      </c>
      <c r="AJ174" s="223">
        <f>SIN(AL174+$AB$9)</f>
        <v>0.56682404135074893</v>
      </c>
      <c r="AK174" s="223">
        <f>$AB$7*SIN(AL174)</f>
        <v>-0.43979690817834077</v>
      </c>
      <c r="AL174" s="223">
        <f>2*ATAN(AM174)</f>
        <v>-1.1141690459404847</v>
      </c>
      <c r="AM174" s="223">
        <f>SQRT((1+$AB$7)/(1-$AB$7))*TAN(AN174/2)</f>
        <v>-0.62289548268791284</v>
      </c>
      <c r="AN174" s="223">
        <f>$AU174+$AB$7*SIN(AO174)</f>
        <v>-148415.81907408699</v>
      </c>
      <c r="AO174" s="223">
        <f>$AU174+$AB$7*SIN(AP174)</f>
        <v>-148415.81840890064</v>
      </c>
      <c r="AP174" s="223">
        <f>$AU174+$AB$7*SIN(AQ174)</f>
        <v>-148415.8166378926</v>
      </c>
      <c r="AQ174" s="223">
        <f>$AU174+$AB$7*SIN(AR174)</f>
        <v>-148415.8119354423</v>
      </c>
      <c r="AR174" s="223">
        <f>$AU174+$AB$7*SIN(AS174)</f>
        <v>-148415.79953702501</v>
      </c>
      <c r="AS174" s="223">
        <f>$AU174+$AB$7*SIN(AT174)</f>
        <v>-148415.76742295371</v>
      </c>
      <c r="AT174" s="223">
        <f>$AU174+$AB$7*SIN(AU174)</f>
        <v>-148415.68758863432</v>
      </c>
      <c r="AU174" s="223">
        <f>$AB$9+$AB$18*(F174-AB$15)</f>
        <v>-148415.5040569953</v>
      </c>
    </row>
    <row r="175" spans="1:47" ht="12.95" customHeight="1">
      <c r="A175" s="390" t="s">
        <v>108</v>
      </c>
      <c r="B175" s="396" t="s">
        <v>61</v>
      </c>
      <c r="C175" s="390">
        <v>53649.396710000001</v>
      </c>
      <c r="D175" s="390">
        <v>1E-4</v>
      </c>
      <c r="E175" s="213">
        <f>(C175-C$7)/C$8</f>
        <v>2998.5166318341139</v>
      </c>
      <c r="F175" s="211">
        <f>+ROUND(2*E175,0)/2</f>
        <v>2998.5</v>
      </c>
      <c r="G175" s="213">
        <f>C175-(C$7+C$8*F175)</f>
        <v>6.3751499983482063E-3</v>
      </c>
      <c r="K175" s="213">
        <f>G175</f>
        <v>6.3751499983482063E-3</v>
      </c>
      <c r="Q175" s="249">
        <f>C175-15018.5</f>
        <v>38630.896710000001</v>
      </c>
      <c r="R175" s="250"/>
      <c r="S175" s="243">
        <v>1</v>
      </c>
      <c r="T175" s="250"/>
      <c r="Z175" s="223">
        <f>F175</f>
        <v>2998.5</v>
      </c>
      <c r="AA175" s="223">
        <f>AB$3+AB$4*Z175+AB$5*Z175^2+AH175</f>
        <v>3.3848397073712573E-2</v>
      </c>
      <c r="AB175" s="223">
        <f>+G175-AA175</f>
        <v>-2.7473247075364367E-2</v>
      </c>
      <c r="AC175" s="223">
        <f>+G175-P175</f>
        <v>6.3751499983482063E-3</v>
      </c>
      <c r="AE175" s="223">
        <f>+(G175-AA175)^2*S175</f>
        <v>7.5477930486401675E-4</v>
      </c>
      <c r="AF175" s="361">
        <f>+C175-15018.5</f>
        <v>38630.896710000001</v>
      </c>
      <c r="AG175" s="229"/>
      <c r="AH175" s="223">
        <f>$AB$6*($AB$11/AI175*AJ175+$AB$12)</f>
        <v>2.0480959483184461E-2</v>
      </c>
      <c r="AI175" s="223">
        <f>1+$AB$7*COS(AL175)</f>
        <v>1.221684661481417</v>
      </c>
      <c r="AJ175" s="223">
        <f>SIN(AL175+$AB$9)</f>
        <v>0.57736098713551876</v>
      </c>
      <c r="AK175" s="223">
        <f>$AB$7*SIN(AL175)</f>
        <v>-0.43698502361507713</v>
      </c>
      <c r="AL175" s="223">
        <f>2*ATAN(AM175)</f>
        <v>-1.1013218573398396</v>
      </c>
      <c r="AM175" s="223">
        <f>SQRT((1+$AB$7)/(1-$AB$7))*TAN(AN175/2)</f>
        <v>-0.61401495250082383</v>
      </c>
      <c r="AN175" s="223">
        <f>$AU175+$AB$7*SIN(AO175)</f>
        <v>-148415.80988591447</v>
      </c>
      <c r="AO175" s="223">
        <f>$AU175+$AB$7*SIN(AP175)</f>
        <v>-148415.80920364804</v>
      </c>
      <c r="AP175" s="223">
        <f>$AU175+$AB$7*SIN(AQ175)</f>
        <v>-148415.80740101522</v>
      </c>
      <c r="AQ175" s="223">
        <f>$AU175+$AB$7*SIN(AR175)</f>
        <v>-148415.80265100196</v>
      </c>
      <c r="AR175" s="223">
        <f>$AU175+$AB$7*SIN(AS175)</f>
        <v>-148415.79022119654</v>
      </c>
      <c r="AS175" s="223">
        <f>$AU175+$AB$7*SIN(AT175)</f>
        <v>-148415.75825533029</v>
      </c>
      <c r="AT175" s="223">
        <f>$AU175+$AB$7*SIN(AU175)</f>
        <v>-148415.67926691979</v>
      </c>
      <c r="AU175" s="223">
        <f>$AB$9+$AB$18*(F175-AB$15)</f>
        <v>-148415.49833702538</v>
      </c>
    </row>
    <row r="176" spans="1:47" ht="12.95" customHeight="1">
      <c r="A176" s="158" t="s">
        <v>109</v>
      </c>
      <c r="B176" s="370"/>
      <c r="C176" s="166">
        <v>53683.320200000002</v>
      </c>
      <c r="D176" s="166">
        <v>8.0000000000000004E-4</v>
      </c>
      <c r="E176" s="213">
        <f>(C176-C$7)/C$8</f>
        <v>3087.0180566596041</v>
      </c>
      <c r="F176" s="211">
        <f>+ROUND(2*E176,0)/2</f>
        <v>3087</v>
      </c>
      <c r="G176" s="213">
        <f>C176-(C$7+C$8*F176)</f>
        <v>6.921299995156005E-3</v>
      </c>
      <c r="K176" s="213">
        <f>G176</f>
        <v>6.921299995156005E-3</v>
      </c>
      <c r="Q176" s="249">
        <f>C176-15018.5</f>
        <v>38664.820200000002</v>
      </c>
      <c r="R176" s="250"/>
      <c r="S176" s="243">
        <v>1</v>
      </c>
      <c r="T176" s="250"/>
      <c r="Z176" s="223">
        <f>F176</f>
        <v>3087</v>
      </c>
      <c r="AA176" s="223">
        <f>AB$3+AB$4*Z176+AB$5*Z176^2+AH176</f>
        <v>3.409222926042433E-2</v>
      </c>
      <c r="AB176" s="223">
        <f>+G176-AA176</f>
        <v>-2.7170929265268325E-2</v>
      </c>
      <c r="AC176" s="223">
        <f>+G176-P176</f>
        <v>6.921299995156005E-3</v>
      </c>
      <c r="AE176" s="223">
        <f>+(G176-AA176)^2*S176</f>
        <v>7.3825939713821468E-4</v>
      </c>
      <c r="AF176" s="361">
        <f>+C176-15018.5</f>
        <v>38664.820200000002</v>
      </c>
      <c r="AG176" s="229"/>
      <c r="AH176" s="223">
        <f>$AB$6*($AB$11/AI176*AJ176+$AB$12)</f>
        <v>2.0700286193681774E-2</v>
      </c>
      <c r="AI176" s="223">
        <f>1+$AB$7*COS(AL176)</f>
        <v>1.2322174747805887</v>
      </c>
      <c r="AJ176" s="223">
        <f>SIN(AL176+$AB$9)</f>
        <v>0.59699313750568239</v>
      </c>
      <c r="AK176" s="223">
        <f>$AB$7*SIN(AL176)</f>
        <v>-0.43148006258288063</v>
      </c>
      <c r="AL176" s="223">
        <f>2*ATAN(AM176)</f>
        <v>-1.0770668882288752</v>
      </c>
      <c r="AM176" s="223">
        <f>SQRT((1+$AB$7)/(1-$AB$7))*TAN(AN176/2)</f>
        <v>-0.59743785999357768</v>
      </c>
      <c r="AN176" s="223">
        <f>$AU176+$AB$7*SIN(AO176)</f>
        <v>-148415.79265332929</v>
      </c>
      <c r="AO176" s="223">
        <f>$AU176+$AB$7*SIN(AP176)</f>
        <v>-148415.79193968966</v>
      </c>
      <c r="AP176" s="223">
        <f>$AU176+$AB$7*SIN(AQ176)</f>
        <v>-148415.7900803232</v>
      </c>
      <c r="AQ176" s="223">
        <f>$AU176+$AB$7*SIN(AR176)</f>
        <v>-148415.78524859864</v>
      </c>
      <c r="AR176" s="223">
        <f>$AU176+$AB$7*SIN(AS176)</f>
        <v>-148415.77277745251</v>
      </c>
      <c r="AS176" s="223">
        <f>$AU176+$AB$7*SIN(AT176)</f>
        <v>-148415.74112018125</v>
      </c>
      <c r="AT176" s="223">
        <f>$AU176+$AB$7*SIN(AU176)</f>
        <v>-148415.66374652786</v>
      </c>
      <c r="AU176" s="223">
        <f>$AB$9+$AB$18*(F176-AB$15)</f>
        <v>-148415.48767981824</v>
      </c>
    </row>
    <row r="177" spans="1:47" ht="12.95" customHeight="1">
      <c r="A177" s="158" t="s">
        <v>103</v>
      </c>
      <c r="B177" s="161" t="s">
        <v>63</v>
      </c>
      <c r="C177" s="160">
        <v>53686.00387</v>
      </c>
      <c r="D177" s="160">
        <v>6.9999999999999994E-5</v>
      </c>
      <c r="E177" s="213">
        <f>(C177-C$7)/C$8</f>
        <v>3094.0193592602882</v>
      </c>
      <c r="F177" s="211">
        <f>+ROUND(2*E177,0)/2</f>
        <v>3094</v>
      </c>
      <c r="G177" s="213">
        <f>C177-(C$7+C$8*F177)</f>
        <v>7.4205999990226701E-3</v>
      </c>
      <c r="K177" s="213">
        <f>G177</f>
        <v>7.4205999990226701E-3</v>
      </c>
      <c r="Q177" s="249">
        <f>C177-15018.5</f>
        <v>38667.50387</v>
      </c>
      <c r="R177" s="250"/>
      <c r="S177" s="243">
        <v>1</v>
      </c>
      <c r="T177" s="250"/>
      <c r="Z177" s="223">
        <f>F177</f>
        <v>3094</v>
      </c>
      <c r="AA177" s="223">
        <f>AB$3+AB$4*Z177+AB$5*Z177^2+AH177</f>
        <v>3.4111328379096764E-2</v>
      </c>
      <c r="AB177" s="223">
        <f>+G177-AA177</f>
        <v>-2.6690728380074094E-2</v>
      </c>
      <c r="AC177" s="223">
        <f>+G177-P177</f>
        <v>7.4205999990226701E-3</v>
      </c>
      <c r="AE177" s="223">
        <f>+(G177-AA177)^2*S177</f>
        <v>7.1239498145889266E-4</v>
      </c>
      <c r="AF177" s="361">
        <f>+C177-15018.5</f>
        <v>38667.50387</v>
      </c>
      <c r="AG177" s="229"/>
      <c r="AH177" s="223">
        <f>$AB$6*($AB$11/AI177*AJ177+$AB$12)</f>
        <v>2.0717451705599958E-2</v>
      </c>
      <c r="AI177" s="223">
        <f>1+$AB$7*COS(AL177)</f>
        <v>1.2330525093547022</v>
      </c>
      <c r="AJ177" s="223">
        <f>SIN(AL177+$AB$9)</f>
        <v>0.59854539875861756</v>
      </c>
      <c r="AK177" s="223">
        <f>$AB$7*SIN(AL177)</f>
        <v>-0.431029613696642</v>
      </c>
      <c r="AL177" s="223">
        <f>2*ATAN(AM177)</f>
        <v>-1.0751305985009234</v>
      </c>
      <c r="AM177" s="223">
        <f>SQRT((1+$AB$7)/(1-$AB$7))*TAN(AN177/2)</f>
        <v>-0.59612491225750674</v>
      </c>
      <c r="AN177" s="223">
        <f>$AU177+$AB$7*SIN(AO177)</f>
        <v>-148415.79128398056</v>
      </c>
      <c r="AO177" s="223">
        <f>$AU177+$AB$7*SIN(AP177)</f>
        <v>-148415.79056788984</v>
      </c>
      <c r="AP177" s="223">
        <f>$AU177+$AB$7*SIN(AQ177)</f>
        <v>-148415.78870416782</v>
      </c>
      <c r="AQ177" s="223">
        <f>$AU177+$AB$7*SIN(AR177)</f>
        <v>-148415.78386637956</v>
      </c>
      <c r="AR177" s="223">
        <f>$AU177+$AB$7*SIN(AS177)</f>
        <v>-148415.77139293129</v>
      </c>
      <c r="AS177" s="223">
        <f>$AU177+$AB$7*SIN(AT177)</f>
        <v>-148415.73976187175</v>
      </c>
      <c r="AT177" s="223">
        <f>$AU177+$AB$7*SIN(AU177)</f>
        <v>-148415.66251806566</v>
      </c>
      <c r="AU177" s="223">
        <f>$AB$9+$AB$18*(F177-AB$15)</f>
        <v>-148415.48683687532</v>
      </c>
    </row>
    <row r="178" spans="1:47" ht="12.95" customHeight="1">
      <c r="A178" s="367" t="s">
        <v>250</v>
      </c>
      <c r="B178" s="367" t="s">
        <v>61</v>
      </c>
      <c r="C178" s="368">
        <v>53686.003900000003</v>
      </c>
      <c r="D178" s="368" t="s">
        <v>49</v>
      </c>
      <c r="E178" s="213">
        <f>(C178-C$7)/C$8</f>
        <v>3094.0194375259089</v>
      </c>
      <c r="F178" s="211">
        <f>+ROUND(2*E178,0)/2</f>
        <v>3094</v>
      </c>
      <c r="G178" s="213">
        <f>C178-(C$7+C$8*F178)</f>
        <v>7.4506000019027852E-3</v>
      </c>
      <c r="K178" s="213">
        <f>G178</f>
        <v>7.4506000019027852E-3</v>
      </c>
      <c r="O178" s="213">
        <f ca="1">+C$11+C$12*F178</f>
        <v>1.2364453194845016E-2</v>
      </c>
      <c r="Q178" s="249">
        <f>C178-15018.5</f>
        <v>38667.503900000003</v>
      </c>
      <c r="S178" s="243">
        <v>1</v>
      </c>
      <c r="Z178" s="223">
        <f>F178</f>
        <v>3094</v>
      </c>
      <c r="AA178" s="223">
        <f>AB$3+AB$4*Z178+AB$5*Z178^2+AH178</f>
        <v>3.4111328379096764E-2</v>
      </c>
      <c r="AB178" s="223">
        <f>+G178-AA178</f>
        <v>-2.6660728377193979E-2</v>
      </c>
      <c r="AC178" s="223">
        <f>+G178-P178</f>
        <v>7.4506000019027852E-3</v>
      </c>
      <c r="AE178" s="223">
        <f>+(G178-AA178)^2*S178</f>
        <v>7.1079443760251634E-4</v>
      </c>
      <c r="AF178" s="361">
        <f>+C178-15018.5</f>
        <v>38667.503900000003</v>
      </c>
      <c r="AG178" s="229"/>
      <c r="AH178" s="223">
        <f>$AB$6*($AB$11/AI178*AJ178+$AB$12)</f>
        <v>2.0717451705599958E-2</v>
      </c>
      <c r="AI178" s="223">
        <f>1+$AB$7*COS(AL178)</f>
        <v>1.2330525093547022</v>
      </c>
      <c r="AJ178" s="223">
        <f>SIN(AL178+$AB$9)</f>
        <v>0.59854539875861756</v>
      </c>
      <c r="AK178" s="223">
        <f>$AB$7*SIN(AL178)</f>
        <v>-0.431029613696642</v>
      </c>
      <c r="AL178" s="223">
        <f>2*ATAN(AM178)</f>
        <v>-1.0751305985009234</v>
      </c>
      <c r="AM178" s="223">
        <f>SQRT((1+$AB$7)/(1-$AB$7))*TAN(AN178/2)</f>
        <v>-0.59612491225750674</v>
      </c>
      <c r="AN178" s="223">
        <f>$AU178+$AB$7*SIN(AO178)</f>
        <v>-148415.79128398056</v>
      </c>
      <c r="AO178" s="223">
        <f>$AU178+$AB$7*SIN(AP178)</f>
        <v>-148415.79056788984</v>
      </c>
      <c r="AP178" s="223">
        <f>$AU178+$AB$7*SIN(AQ178)</f>
        <v>-148415.78870416782</v>
      </c>
      <c r="AQ178" s="223">
        <f>$AU178+$AB$7*SIN(AR178)</f>
        <v>-148415.78386637956</v>
      </c>
      <c r="AR178" s="223">
        <f>$AU178+$AB$7*SIN(AS178)</f>
        <v>-148415.77139293129</v>
      </c>
      <c r="AS178" s="223">
        <f>$AU178+$AB$7*SIN(AT178)</f>
        <v>-148415.73976187175</v>
      </c>
      <c r="AT178" s="223">
        <f>$AU178+$AB$7*SIN(AU178)</f>
        <v>-148415.66251806566</v>
      </c>
      <c r="AU178" s="223">
        <f>$AB$9+$AB$18*(F178-AB$15)</f>
        <v>-148415.48683687532</v>
      </c>
    </row>
    <row r="179" spans="1:47" ht="12.95" customHeight="1">
      <c r="A179" s="158" t="s">
        <v>103</v>
      </c>
      <c r="B179" s="161" t="s">
        <v>63</v>
      </c>
      <c r="C179" s="160">
        <v>53689.070200000002</v>
      </c>
      <c r="D179" s="160">
        <v>1E-4</v>
      </c>
      <c r="E179" s="213">
        <f>(C179-C$7)/C$8</f>
        <v>3102.0189658451432</v>
      </c>
      <c r="F179" s="211">
        <f>+ROUND(2*E179,0)/2</f>
        <v>3102</v>
      </c>
      <c r="G179" s="213">
        <f>C179-(C$7+C$8*F179)</f>
        <v>7.2698000003583729E-3</v>
      </c>
      <c r="K179" s="213">
        <f>G179</f>
        <v>7.2698000003583729E-3</v>
      </c>
      <c r="Q179" s="249">
        <f>C179-15018.5</f>
        <v>38670.570200000002</v>
      </c>
      <c r="R179" s="250"/>
      <c r="S179" s="243">
        <v>1</v>
      </c>
      <c r="T179" s="250"/>
      <c r="Z179" s="223">
        <f>F179</f>
        <v>3102</v>
      </c>
      <c r="AA179" s="223">
        <f>AB$3+AB$4*Z179+AB$5*Z179^2+AH179</f>
        <v>3.4133121717202182E-2</v>
      </c>
      <c r="AB179" s="223">
        <f>+G179-AA179</f>
        <v>-2.6863321716843809E-2</v>
      </c>
      <c r="AC179" s="223">
        <f>+G179-P179</f>
        <v>7.2698000003583729E-3</v>
      </c>
      <c r="AE179" s="223">
        <f>+(G179-AA179)^2*S179</f>
        <v>7.2163805366265226E-4</v>
      </c>
      <c r="AF179" s="361">
        <f>+C179-15018.5</f>
        <v>38670.570200000002</v>
      </c>
      <c r="AG179" s="229"/>
      <c r="AH179" s="223">
        <f>$AB$6*($AB$11/AI179*AJ179+$AB$12)</f>
        <v>2.0737036047414805E-2</v>
      </c>
      <c r="AI179" s="223">
        <f>1+$AB$7*COS(AL179)</f>
        <v>1.2340071479902666</v>
      </c>
      <c r="AJ179" s="223">
        <f>SIN(AL179+$AB$9)</f>
        <v>0.60031923356548289</v>
      </c>
      <c r="AK179" s="223">
        <f>$AB$7*SIN(AL179)</f>
        <v>-0.43051208425485749</v>
      </c>
      <c r="AL179" s="223">
        <f>2*ATAN(AM179)</f>
        <v>-1.072914482328869</v>
      </c>
      <c r="AM179" s="223">
        <f>SQRT((1+$AB$7)/(1-$AB$7))*TAN(AN179/2)</f>
        <v>-0.59462407995541677</v>
      </c>
      <c r="AN179" s="223">
        <f>$AU179+$AB$7*SIN(AO179)</f>
        <v>-148415.78971787484</v>
      </c>
      <c r="AO179" s="223">
        <f>$AU179+$AB$7*SIN(AP179)</f>
        <v>-148415.7889989891</v>
      </c>
      <c r="AP179" s="223">
        <f>$AU179+$AB$7*SIN(AQ179)</f>
        <v>-148415.78713031427</v>
      </c>
      <c r="AQ179" s="223">
        <f>$AU179+$AB$7*SIN(AR179)</f>
        <v>-148415.78228566979</v>
      </c>
      <c r="AR179" s="223">
        <f>$AU179+$AB$7*SIN(AS179)</f>
        <v>-148415.76980976621</v>
      </c>
      <c r="AS179" s="223">
        <f>$AU179+$AB$7*SIN(AT179)</f>
        <v>-148415.73820898644</v>
      </c>
      <c r="AT179" s="223">
        <f>$AU179+$AB$7*SIN(AU179)</f>
        <v>-148415.66111395592</v>
      </c>
      <c r="AU179" s="223">
        <f>$AB$9+$AB$18*(F179-AB$15)</f>
        <v>-148415.48587351196</v>
      </c>
    </row>
    <row r="180" spans="1:47" ht="12.95" customHeight="1">
      <c r="A180" s="367" t="s">
        <v>250</v>
      </c>
      <c r="B180" s="367" t="s">
        <v>61</v>
      </c>
      <c r="C180" s="368">
        <v>53693.2863</v>
      </c>
      <c r="D180" s="368" t="s">
        <v>49</v>
      </c>
      <c r="E180" s="213">
        <f>(C180-C$7)/C$8</f>
        <v>3113.0181542307296</v>
      </c>
      <c r="F180" s="211">
        <f>+ROUND(2*E180,0)/2</f>
        <v>3113</v>
      </c>
      <c r="G180" s="213">
        <f>C180-(C$7+C$8*F180)</f>
        <v>6.9586999961757101E-3</v>
      </c>
      <c r="K180" s="213">
        <f>G180</f>
        <v>6.9586999961757101E-3</v>
      </c>
      <c r="O180" s="213">
        <f ca="1">+C$11+C$12*F180</f>
        <v>1.2309566023142914E-2</v>
      </c>
      <c r="Q180" s="249">
        <f>C180-15018.5</f>
        <v>38674.7863</v>
      </c>
      <c r="S180" s="243">
        <v>1</v>
      </c>
      <c r="Z180" s="223">
        <f>F180</f>
        <v>3113</v>
      </c>
      <c r="AA180" s="223">
        <f>AB$3+AB$4*Z180+AB$5*Z180^2+AH180</f>
        <v>3.4163027657061001E-2</v>
      </c>
      <c r="AB180" s="223">
        <f>+G180-AA180</f>
        <v>-2.7204327660885291E-2</v>
      </c>
      <c r="AC180" s="223">
        <f>+G180-P180</f>
        <v>6.9586999961757101E-3</v>
      </c>
      <c r="AE180" s="223">
        <f>+(G180-AA180)^2*S180</f>
        <v>7.4007544348080859E-4</v>
      </c>
      <c r="AF180" s="361">
        <f>+C180-15018.5</f>
        <v>38674.7863</v>
      </c>
      <c r="AG180" s="229"/>
      <c r="AH180" s="223">
        <f>$AB$6*($AB$11/AI180*AJ180+$AB$12)</f>
        <v>2.0763906080374088E-2</v>
      </c>
      <c r="AI180" s="223">
        <f>1+$AB$7*COS(AL180)</f>
        <v>1.2353203069168375</v>
      </c>
      <c r="AJ180" s="223">
        <f>SIN(AL180+$AB$9)</f>
        <v>0.60275791167429138</v>
      </c>
      <c r="AK180" s="223">
        <f>$AB$7*SIN(AL180)</f>
        <v>-0.42979571095180247</v>
      </c>
      <c r="AL180" s="223">
        <f>2*ATAN(AM180)</f>
        <v>-1.0698617193199309</v>
      </c>
      <c r="AM180" s="223">
        <f>SQRT((1+$AB$7)/(1-$AB$7))*TAN(AN180/2)</f>
        <v>-0.59255987575856084</v>
      </c>
      <c r="AN180" s="223">
        <f>$AU180+$AB$7*SIN(AO180)</f>
        <v>-148415.78756250103</v>
      </c>
      <c r="AO180" s="223">
        <f>$AU180+$AB$7*SIN(AP180)</f>
        <v>-148415.78683978322</v>
      </c>
      <c r="AP180" s="223">
        <f>$AU180+$AB$7*SIN(AQ180)</f>
        <v>-148415.78496434246</v>
      </c>
      <c r="AQ180" s="223">
        <f>$AU180+$AB$7*SIN(AR180)</f>
        <v>-148415.78011039991</v>
      </c>
      <c r="AR180" s="223">
        <f>$AU180+$AB$7*SIN(AS180)</f>
        <v>-148415.76763142709</v>
      </c>
      <c r="AS180" s="223">
        <f>$AU180+$AB$7*SIN(AT180)</f>
        <v>-148415.73607284544</v>
      </c>
      <c r="AT180" s="223">
        <f>$AU180+$AB$7*SIN(AU180)</f>
        <v>-148415.65918303962</v>
      </c>
      <c r="AU180" s="223">
        <f>$AB$9+$AB$18*(F180-AB$15)</f>
        <v>-148415.48454888735</v>
      </c>
    </row>
    <row r="181" spans="1:47" ht="12.95" customHeight="1">
      <c r="A181" s="158" t="s">
        <v>103</v>
      </c>
      <c r="B181" s="161" t="s">
        <v>63</v>
      </c>
      <c r="C181" s="160">
        <v>53693.286339999999</v>
      </c>
      <c r="D181" s="160">
        <v>8.0000000000000007E-5</v>
      </c>
      <c r="E181" s="213">
        <f>(C181-C$7)/C$8</f>
        <v>3113.0182585848775</v>
      </c>
      <c r="F181" s="211">
        <f>+ROUND(2*E181,0)/2</f>
        <v>3113</v>
      </c>
      <c r="G181" s="213">
        <f>C181-(C$7+C$8*F181)</f>
        <v>6.9986999951652251E-3</v>
      </c>
      <c r="K181" s="213">
        <f>G181</f>
        <v>6.9986999951652251E-3</v>
      </c>
      <c r="Q181" s="249">
        <f>C181-15018.5</f>
        <v>38674.786339999999</v>
      </c>
      <c r="R181" s="250"/>
      <c r="S181" s="243">
        <v>1</v>
      </c>
      <c r="T181" s="250"/>
      <c r="W181" s="252"/>
      <c r="X181" s="252"/>
      <c r="Y181" s="252"/>
      <c r="Z181" s="223">
        <f>F181</f>
        <v>3113</v>
      </c>
      <c r="AA181" s="223">
        <f>AB$3+AB$4*Z181+AB$5*Z181^2+AH181</f>
        <v>3.4163027657061001E-2</v>
      </c>
      <c r="AB181" s="223">
        <f>+G181-AA181</f>
        <v>-2.7164327661895776E-2</v>
      </c>
      <c r="AC181" s="223">
        <f>+G181-P181</f>
        <v>6.9986999951652251E-3</v>
      </c>
      <c r="AE181" s="223">
        <f>+(G181-AA181)^2*S181</f>
        <v>7.3790069732283608E-4</v>
      </c>
      <c r="AF181" s="361">
        <f>+C181-15018.5</f>
        <v>38674.786339999999</v>
      </c>
      <c r="AG181" s="229"/>
      <c r="AH181" s="223">
        <f>$AB$6*($AB$11/AI181*AJ181+$AB$12)</f>
        <v>2.0763906080374088E-2</v>
      </c>
      <c r="AI181" s="223">
        <f>1+$AB$7*COS(AL181)</f>
        <v>1.2353203069168375</v>
      </c>
      <c r="AJ181" s="223">
        <f>SIN(AL181+$AB$9)</f>
        <v>0.60275791167429138</v>
      </c>
      <c r="AK181" s="223">
        <f>$AB$7*SIN(AL181)</f>
        <v>-0.42979571095180247</v>
      </c>
      <c r="AL181" s="223">
        <f>2*ATAN(AM181)</f>
        <v>-1.0698617193199309</v>
      </c>
      <c r="AM181" s="223">
        <f>SQRT((1+$AB$7)/(1-$AB$7))*TAN(AN181/2)</f>
        <v>-0.59255987575856084</v>
      </c>
      <c r="AN181" s="223">
        <f>$AU181+$AB$7*SIN(AO181)</f>
        <v>-148415.78756250103</v>
      </c>
      <c r="AO181" s="223">
        <f>$AU181+$AB$7*SIN(AP181)</f>
        <v>-148415.78683978322</v>
      </c>
      <c r="AP181" s="223">
        <f>$AU181+$AB$7*SIN(AQ181)</f>
        <v>-148415.78496434246</v>
      </c>
      <c r="AQ181" s="223">
        <f>$AU181+$AB$7*SIN(AR181)</f>
        <v>-148415.78011039991</v>
      </c>
      <c r="AR181" s="223">
        <f>$AU181+$AB$7*SIN(AS181)</f>
        <v>-148415.76763142709</v>
      </c>
      <c r="AS181" s="223">
        <f>$AU181+$AB$7*SIN(AT181)</f>
        <v>-148415.73607284544</v>
      </c>
      <c r="AT181" s="223">
        <f>$AU181+$AB$7*SIN(AU181)</f>
        <v>-148415.65918303962</v>
      </c>
      <c r="AU181" s="223">
        <f>$AB$9+$AB$18*(F181-AB$15)</f>
        <v>-148415.48454888735</v>
      </c>
    </row>
    <row r="182" spans="1:47" ht="12.95" customHeight="1">
      <c r="A182" s="158" t="s">
        <v>109</v>
      </c>
      <c r="B182" s="370"/>
      <c r="C182" s="166">
        <v>53701.335500000001</v>
      </c>
      <c r="D182" s="166">
        <v>2.9999999999999997E-4</v>
      </c>
      <c r="E182" s="213">
        <f>(C182-C$7)/C$8</f>
        <v>3134.0173400074709</v>
      </c>
      <c r="F182" s="211">
        <f>+ROUND(2*E182,0)/2</f>
        <v>3134</v>
      </c>
      <c r="G182" s="213">
        <f>C182-(C$7+C$8*F182)</f>
        <v>6.6465999989304692E-3</v>
      </c>
      <c r="K182" s="213">
        <f>G182</f>
        <v>6.6465999989304692E-3</v>
      </c>
      <c r="Q182" s="249">
        <f>C182-15018.5</f>
        <v>38682.835500000001</v>
      </c>
      <c r="R182" s="250"/>
      <c r="S182" s="243">
        <v>1</v>
      </c>
      <c r="T182" s="250"/>
      <c r="Z182" s="223">
        <f>F182</f>
        <v>3134</v>
      </c>
      <c r="AA182" s="223">
        <f>AB$3+AB$4*Z182+AB$5*Z182^2+AH182</f>
        <v>3.4219926791498906E-2</v>
      </c>
      <c r="AB182" s="223">
        <f>+G182-AA182</f>
        <v>-2.7573326792568437E-2</v>
      </c>
      <c r="AC182" s="223">
        <f>+G182-P182</f>
        <v>6.6465999989304692E-3</v>
      </c>
      <c r="AE182" s="223">
        <f>+(G182-AA182)^2*S182</f>
        <v>7.602883504097724E-4</v>
      </c>
      <c r="AF182" s="361">
        <f>+C182-15018.5</f>
        <v>38682.835500000001</v>
      </c>
      <c r="AG182" s="229"/>
      <c r="AH182" s="223">
        <f>$AB$6*($AB$11/AI182*AJ182+$AB$12)</f>
        <v>2.0815014096549251E-2</v>
      </c>
      <c r="AI182" s="223">
        <f>1+$AB$7*COS(AL182)</f>
        <v>1.2378288786182876</v>
      </c>
      <c r="AJ182" s="223">
        <f>SIN(AL182+$AB$9)</f>
        <v>0.60741228936526093</v>
      </c>
      <c r="AK182" s="223">
        <f>$AB$7*SIN(AL182)</f>
        <v>-0.42841268012883066</v>
      </c>
      <c r="AL182" s="223">
        <f>2*ATAN(AM182)</f>
        <v>-1.0640156693790479</v>
      </c>
      <c r="AM182" s="223">
        <f>SQRT((1+$AB$7)/(1-$AB$7))*TAN(AN182/2)</f>
        <v>-0.58861731474866785</v>
      </c>
      <c r="AN182" s="223">
        <f>$AU182+$AB$7*SIN(AO182)</f>
        <v>-148415.78344133287</v>
      </c>
      <c r="AO182" s="223">
        <f>$AU182+$AB$7*SIN(AP182)</f>
        <v>-148415.78271133656</v>
      </c>
      <c r="AP182" s="223">
        <f>$AU182+$AB$7*SIN(AQ182)</f>
        <v>-148415.78082312387</v>
      </c>
      <c r="AQ182" s="223">
        <f>$AU182+$AB$7*SIN(AR182)</f>
        <v>-148415.7759518504</v>
      </c>
      <c r="AR182" s="223">
        <f>$AU182+$AB$7*SIN(AS182)</f>
        <v>-148415.76346800884</v>
      </c>
      <c r="AS182" s="223">
        <f>$AU182+$AB$7*SIN(AT182)</f>
        <v>-148415.7319917983</v>
      </c>
      <c r="AT182" s="223">
        <f>$AU182+$AB$7*SIN(AU182)</f>
        <v>-148415.65549589484</v>
      </c>
      <c r="AU182" s="223">
        <f>$AB$9+$AB$18*(F182-AB$15)</f>
        <v>-148415.48202005852</v>
      </c>
    </row>
    <row r="183" spans="1:47" ht="12.95" customHeight="1">
      <c r="A183" s="158" t="s">
        <v>109</v>
      </c>
      <c r="B183" s="370"/>
      <c r="C183" s="166">
        <v>53705.552600000003</v>
      </c>
      <c r="D183" s="166">
        <v>8.9999999999999998E-4</v>
      </c>
      <c r="E183" s="213">
        <f>(C183-C$7)/C$8</f>
        <v>3145.019137246838</v>
      </c>
      <c r="F183" s="211">
        <f>+ROUND(2*E183,0)/2</f>
        <v>3145</v>
      </c>
      <c r="G183" s="213">
        <f>C183-(C$7+C$8*F183)</f>
        <v>7.335499998589512E-3</v>
      </c>
      <c r="K183" s="213">
        <f>G183</f>
        <v>7.335499998589512E-3</v>
      </c>
      <c r="Q183" s="249">
        <f>C183-15018.5</f>
        <v>38687.052600000003</v>
      </c>
      <c r="R183" s="250"/>
      <c r="S183" s="243">
        <v>1</v>
      </c>
      <c r="T183" s="250"/>
      <c r="Z183" s="223">
        <f>F183</f>
        <v>3145</v>
      </c>
      <c r="AA183" s="223">
        <f>AB$3+AB$4*Z183+AB$5*Z183^2+AH183</f>
        <v>3.4249628661507991E-2</v>
      </c>
      <c r="AB183" s="223">
        <f>+G183-AA183</f>
        <v>-2.6914128662918479E-2</v>
      </c>
      <c r="AC183" s="223">
        <f>+G183-P183</f>
        <v>7.335499998589512E-3</v>
      </c>
      <c r="AE183" s="223">
        <f>+(G183-AA183)^2*S183</f>
        <v>7.2437032168413008E-4</v>
      </c>
      <c r="AF183" s="361">
        <f>+C183-15018.5</f>
        <v>38687.052600000003</v>
      </c>
      <c r="AG183" s="229"/>
      <c r="AH183" s="223">
        <f>$AB$6*($AB$11/AI183*AJ183+$AB$12)</f>
        <v>2.0841684987658794E-2</v>
      </c>
      <c r="AI183" s="223">
        <f>1+$AB$7*COS(AL183)</f>
        <v>1.2391437045071303</v>
      </c>
      <c r="AJ183" s="223">
        <f>SIN(AL183+$AB$9)</f>
        <v>0.60984952797055492</v>
      </c>
      <c r="AK183" s="223">
        <f>$AB$7*SIN(AL183)</f>
        <v>-0.42768012415192536</v>
      </c>
      <c r="AL183" s="223">
        <f>2*ATAN(AM183)</f>
        <v>-1.0609439817104749</v>
      </c>
      <c r="AM183" s="223">
        <f>SQRT((1+$AB$7)/(1-$AB$7))*TAN(AN183/2)</f>
        <v>-0.58655121275581557</v>
      </c>
      <c r="AN183" s="223">
        <f>$AU183+$AB$7*SIN(AO183)</f>
        <v>-148415.78127929126</v>
      </c>
      <c r="AO183" s="223">
        <f>$AU183+$AB$7*SIN(AP183)</f>
        <v>-148415.78054550287</v>
      </c>
      <c r="AP183" s="223">
        <f>$AU183+$AB$7*SIN(AQ183)</f>
        <v>-148415.77865067765</v>
      </c>
      <c r="AQ183" s="223">
        <f>$AU183+$AB$7*SIN(AR183)</f>
        <v>-148415.77377054846</v>
      </c>
      <c r="AR183" s="223">
        <f>$AU183+$AB$7*SIN(AS183)</f>
        <v>-148415.76128467778</v>
      </c>
      <c r="AS183" s="223">
        <f>$AU183+$AB$7*SIN(AT183)</f>
        <v>-148415.72985256233</v>
      </c>
      <c r="AT183" s="223">
        <f>$AU183+$AB$7*SIN(AU183)</f>
        <v>-148415.65356409011</v>
      </c>
      <c r="AU183" s="223">
        <f>$AB$9+$AB$18*(F183-AB$15)</f>
        <v>-148415.48069543391</v>
      </c>
    </row>
    <row r="184" spans="1:47" ht="12.95" customHeight="1">
      <c r="A184" s="363" t="s">
        <v>110</v>
      </c>
      <c r="B184" s="315" t="s">
        <v>63</v>
      </c>
      <c r="C184" s="316">
        <v>53768.032399999996</v>
      </c>
      <c r="D184" s="363"/>
      <c r="E184" s="213">
        <f>(C184-C$7)/C$8</f>
        <v>3308.0197991130235</v>
      </c>
      <c r="F184" s="211">
        <f>+ROUND(2*E184,0)/2</f>
        <v>3308</v>
      </c>
      <c r="G184" s="213">
        <f>C184-(C$7+C$8*F184)</f>
        <v>7.5891999949817546E-3</v>
      </c>
      <c r="K184" s="213">
        <f>G184</f>
        <v>7.5891999949817546E-3</v>
      </c>
      <c r="M184" s="261"/>
      <c r="Q184" s="249">
        <f>C184-15018.5</f>
        <v>38749.532399999996</v>
      </c>
      <c r="S184" s="243">
        <v>1</v>
      </c>
      <c r="U184" s="213" t="s">
        <v>111</v>
      </c>
      <c r="Z184" s="223">
        <f>F184</f>
        <v>3308</v>
      </c>
      <c r="AA184" s="223">
        <f>AB$3+AB$4*Z184+AB$5*Z184^2+AH184</f>
        <v>3.4681203535090313E-2</v>
      </c>
      <c r="AB184" s="223">
        <f>+G184-AA184</f>
        <v>-2.7092003540108558E-2</v>
      </c>
      <c r="AC184" s="223">
        <f>+G184-P184</f>
        <v>7.5891999949817546E-3</v>
      </c>
      <c r="AE184" s="223">
        <f>+(G184-AA184)^2*S184</f>
        <v>7.3397665581725468E-4</v>
      </c>
      <c r="AF184" s="361">
        <f>+C184-15018.5</f>
        <v>38749.532399999996</v>
      </c>
      <c r="AG184" s="229"/>
      <c r="AH184" s="223">
        <f>$AB$6*($AB$11/AI184*AJ184+$AB$12)</f>
        <v>2.1228544798820734E-2</v>
      </c>
      <c r="AI184" s="223">
        <f>1+$AB$7*COS(AL184)</f>
        <v>1.2586760928248231</v>
      </c>
      <c r="AJ184" s="223">
        <f>SIN(AL184+$AB$9)</f>
        <v>0.64586569084933743</v>
      </c>
      <c r="AK184" s="223">
        <f>$AB$7*SIN(AL184)</f>
        <v>-0.41615703646686492</v>
      </c>
      <c r="AL184" s="223">
        <f>2*ATAN(AM184)</f>
        <v>-1.0146580347523022</v>
      </c>
      <c r="AM184" s="223">
        <f>SQRT((1+$AB$7)/(1-$AB$7))*TAN(AN184/2)</f>
        <v>-0.55585725316360313</v>
      </c>
      <c r="AN184" s="223">
        <f>$AU184+$AB$7*SIN(AO184)</f>
        <v>-148415.74897280952</v>
      </c>
      <c r="AO184" s="223">
        <f>$AU184+$AB$7*SIN(AP184)</f>
        <v>-148415.74818481389</v>
      </c>
      <c r="AP184" s="223">
        <f>$AU184+$AB$7*SIN(AQ184)</f>
        <v>-148415.74619885281</v>
      </c>
      <c r="AQ184" s="223">
        <f>$AU184+$AB$7*SIN(AR184)</f>
        <v>-148415.74120628467</v>
      </c>
      <c r="AR184" s="223">
        <f>$AU184+$AB$7*SIN(AS184)</f>
        <v>-148415.72873312107</v>
      </c>
      <c r="AS184" s="223">
        <f>$AU184+$AB$7*SIN(AT184)</f>
        <v>-148415.69803065105</v>
      </c>
      <c r="AT184" s="223">
        <f>$AU184+$AB$7*SIN(AU184)</f>
        <v>-148415.62490328372</v>
      </c>
      <c r="AU184" s="223">
        <f>$AB$9+$AB$18*(F184-AB$15)</f>
        <v>-148415.46106690555</v>
      </c>
    </row>
    <row r="185" spans="1:47" ht="12.95" customHeight="1">
      <c r="A185" s="363" t="s">
        <v>110</v>
      </c>
      <c r="B185" s="315" t="s">
        <v>63</v>
      </c>
      <c r="C185" s="316">
        <v>53786.048300000002</v>
      </c>
      <c r="D185" s="363"/>
      <c r="E185" s="213">
        <f>(C185-C$7)/C$8</f>
        <v>3355.0206477731704</v>
      </c>
      <c r="F185" s="211">
        <f>+ROUND(2*E185,0)/2</f>
        <v>3355</v>
      </c>
      <c r="G185" s="213">
        <f>C185-(C$7+C$8*F185)</f>
        <v>7.914499998150859E-3</v>
      </c>
      <c r="K185" s="213">
        <f>G185</f>
        <v>7.914499998150859E-3</v>
      </c>
      <c r="M185" s="261"/>
      <c r="Q185" s="249">
        <f>C185-15018.5</f>
        <v>38767.548300000002</v>
      </c>
      <c r="S185" s="243">
        <v>1</v>
      </c>
      <c r="U185" s="213" t="s">
        <v>111</v>
      </c>
      <c r="Z185" s="223">
        <f>F185</f>
        <v>3355</v>
      </c>
      <c r="AA185" s="223">
        <f>AB$3+AB$4*Z185+AB$5*Z185^2+AH185</f>
        <v>3.4802549154909358E-2</v>
      </c>
      <c r="AB185" s="223">
        <f>+G185-AA185</f>
        <v>-2.6888049156758499E-2</v>
      </c>
      <c r="AC185" s="223">
        <f>+G185-P185</f>
        <v>7.914499998150859E-3</v>
      </c>
      <c r="AE185" s="223">
        <f>+(G185-AA185)^2*S185</f>
        <v>7.2296718745626148E-4</v>
      </c>
      <c r="AF185" s="361">
        <f>+C185-15018.5</f>
        <v>38767.548300000002</v>
      </c>
      <c r="AG185" s="229"/>
      <c r="AH185" s="223">
        <f>$AB$6*($AB$11/AI185*AJ185+$AB$12)</f>
        <v>2.1337066208432679E-2</v>
      </c>
      <c r="AI185" s="223">
        <f>1+$AB$7*COS(AL185)</f>
        <v>1.2643183700873415</v>
      </c>
      <c r="AJ185" s="223">
        <f>SIN(AL185+$AB$9)</f>
        <v>0.65620071649422218</v>
      </c>
      <c r="AK185" s="223">
        <f>$AB$7*SIN(AL185)</f>
        <v>-0.41259641204737973</v>
      </c>
      <c r="AL185" s="223">
        <f>2*ATAN(AM185)</f>
        <v>-1.0010419463965055</v>
      </c>
      <c r="AM185" s="223">
        <f>SQRT((1+$AB$7)/(1-$AB$7))*TAN(AN185/2)</f>
        <v>-0.54697913826439859</v>
      </c>
      <c r="AN185" s="223">
        <f>$AU185+$AB$7*SIN(AO185)</f>
        <v>-148415.73956380636</v>
      </c>
      <c r="AO185" s="223">
        <f>$AU185+$AB$7*SIN(AP185)</f>
        <v>-148415.73876100776</v>
      </c>
      <c r="AP185" s="223">
        <f>$AU185+$AB$7*SIN(AQ185)</f>
        <v>-148415.73675138957</v>
      </c>
      <c r="AQ185" s="223">
        <f>$AU185+$AB$7*SIN(AR185)</f>
        <v>-148415.73173327101</v>
      </c>
      <c r="AR185" s="223">
        <f>$AU185+$AB$7*SIN(AS185)</f>
        <v>-148415.7192789414</v>
      </c>
      <c r="AS185" s="223">
        <f>$AU185+$AB$7*SIN(AT185)</f>
        <v>-148415.68881329225</v>
      </c>
      <c r="AT185" s="223">
        <f>$AU185+$AB$7*SIN(AU185)</f>
        <v>-148415.61662724667</v>
      </c>
      <c r="AU185" s="223">
        <f>$AB$9+$AB$18*(F185-AB$15)</f>
        <v>-148415.45540714584</v>
      </c>
    </row>
    <row r="186" spans="1:47" ht="12.95" customHeight="1">
      <c r="A186" s="363" t="s">
        <v>110</v>
      </c>
      <c r="B186" s="315" t="s">
        <v>63</v>
      </c>
      <c r="C186" s="316">
        <v>53819.013200000001</v>
      </c>
      <c r="D186" s="363"/>
      <c r="E186" s="213">
        <f>(C186-C$7)/C$8</f>
        <v>3441.0212514619307</v>
      </c>
      <c r="F186" s="211">
        <f>+ROUND(2*E186,0)/2</f>
        <v>3441</v>
      </c>
      <c r="G186" s="213">
        <f>C186-(C$7+C$8*F186)</f>
        <v>8.1458999993628822E-3</v>
      </c>
      <c r="K186" s="213">
        <f>G186</f>
        <v>8.1458999993628822E-3</v>
      </c>
      <c r="M186" s="261"/>
      <c r="Q186" s="249">
        <f>C186-15018.5</f>
        <v>38800.513200000001</v>
      </c>
      <c r="S186" s="243">
        <v>1</v>
      </c>
      <c r="U186" s="213" t="s">
        <v>111</v>
      </c>
      <c r="Z186" s="223">
        <f>F186</f>
        <v>3441</v>
      </c>
      <c r="AA186" s="223">
        <f>AB$3+AB$4*Z186+AB$5*Z186^2+AH186</f>
        <v>3.5020808183596742E-2</v>
      </c>
      <c r="AB186" s="223">
        <f>+G186-AA186</f>
        <v>-2.687490818423386E-2</v>
      </c>
      <c r="AC186" s="223">
        <f>+G186-P186</f>
        <v>8.1458999993628822E-3</v>
      </c>
      <c r="AE186" s="223">
        <f>+(G186-AA186)^2*S186</f>
        <v>7.2226068991100014E-4</v>
      </c>
      <c r="AF186" s="361">
        <f>+C186-15018.5</f>
        <v>38800.513200000001</v>
      </c>
      <c r="AG186" s="229"/>
      <c r="AH186" s="223">
        <f>$AB$6*($AB$11/AI186*AJ186+$AB$12)</f>
        <v>2.1531939726996425E-2</v>
      </c>
      <c r="AI186" s="223">
        <f>1+$AB$7*COS(AL186)</f>
        <v>1.2746430435392098</v>
      </c>
      <c r="AJ186" s="223">
        <f>SIN(AL186+$AB$9)</f>
        <v>0.67502823682494406</v>
      </c>
      <c r="AK186" s="223">
        <f>$AB$7*SIN(AL186)</f>
        <v>-0.40579699190053115</v>
      </c>
      <c r="AL186" s="223">
        <f>2*ATAN(AM186)</f>
        <v>-0.97581171921483811</v>
      </c>
      <c r="AM186" s="223">
        <f>SQRT((1+$AB$7)/(1-$AB$7))*TAN(AN186/2)</f>
        <v>-0.53070121454616037</v>
      </c>
      <c r="AN186" s="223">
        <f>$AU186+$AB$7*SIN(AO186)</f>
        <v>-148415.72223890456</v>
      </c>
      <c r="AO186" s="223">
        <f>$AU186+$AB$7*SIN(AP186)</f>
        <v>-148415.7214101954</v>
      </c>
      <c r="AP186" s="223">
        <f>$AU186+$AB$7*SIN(AQ186)</f>
        <v>-148415.71936069394</v>
      </c>
      <c r="AQ186" s="223">
        <f>$AU186+$AB$7*SIN(AR186)</f>
        <v>-148415.71430428105</v>
      </c>
      <c r="AR186" s="223">
        <f>$AU186+$AB$7*SIN(AS186)</f>
        <v>-148415.70190238665</v>
      </c>
      <c r="AS186" s="223">
        <f>$AU186+$AB$7*SIN(AT186)</f>
        <v>-148415.67190049266</v>
      </c>
      <c r="AT186" s="223">
        <f>$AU186+$AB$7*SIN(AU186)</f>
        <v>-148415.60147054959</v>
      </c>
      <c r="AU186" s="223">
        <f>$AB$9+$AB$18*(F186-AB$15)</f>
        <v>-148415.44505098977</v>
      </c>
    </row>
    <row r="187" spans="1:47" ht="12.95" customHeight="1">
      <c r="A187" s="166" t="s">
        <v>112</v>
      </c>
      <c r="B187" s="161" t="s">
        <v>63</v>
      </c>
      <c r="C187" s="160">
        <v>53983.4548</v>
      </c>
      <c r="D187" s="160">
        <v>2.9999999999999997E-4</v>
      </c>
      <c r="E187" s="213">
        <f>(C187-C$7)/C$8</f>
        <v>3870.0253397966712</v>
      </c>
      <c r="F187" s="211">
        <f>+ROUND(2*E187,0)/2</f>
        <v>3870</v>
      </c>
      <c r="G187" s="213">
        <f>C187-(C$7+C$8*F187)</f>
        <v>9.7129999994649552E-3</v>
      </c>
      <c r="K187" s="213">
        <f>G187</f>
        <v>9.7129999994649552E-3</v>
      </c>
      <c r="Q187" s="249">
        <f>C187-15018.5</f>
        <v>38964.9548</v>
      </c>
      <c r="R187" s="250"/>
      <c r="S187" s="243">
        <v>1</v>
      </c>
      <c r="T187" s="250"/>
      <c r="Z187" s="223">
        <f>F187</f>
        <v>3870</v>
      </c>
      <c r="AA187" s="223">
        <f>AB$3+AB$4*Z187+AB$5*Z187^2+AH187</f>
        <v>3.6029380149248051E-2</v>
      </c>
      <c r="AB187" s="223">
        <f>+G187-AA187</f>
        <v>-2.6316380149783096E-2</v>
      </c>
      <c r="AC187" s="223">
        <f>+G187-P187</f>
        <v>9.7129999994649552E-3</v>
      </c>
      <c r="AE187" s="223">
        <f>+(G187-AA187)^2*S187</f>
        <v>6.925518641878978E-4</v>
      </c>
      <c r="AF187" s="361">
        <f>+C187-15018.5</f>
        <v>38964.9548</v>
      </c>
      <c r="AG187" s="229"/>
      <c r="AH187" s="223">
        <f>$AB$6*($AB$11/AI187*AJ187+$AB$12)</f>
        <v>2.2425402611565864E-2</v>
      </c>
      <c r="AI187" s="223">
        <f>1+$AB$7*COS(AL187)</f>
        <v>1.3256722772394405</v>
      </c>
      <c r="AJ187" s="223">
        <f>SIN(AL187+$AB$9)</f>
        <v>0.76627709463879567</v>
      </c>
      <c r="AK187" s="223">
        <f>$AB$7*SIN(AL187)</f>
        <v>-0.366111414514321</v>
      </c>
      <c r="AL187" s="223">
        <f>2*ATAN(AM187)</f>
        <v>-0.84378804720806533</v>
      </c>
      <c r="AM187" s="223">
        <f>SQRT((1+$AB$7)/(1-$AB$7))*TAN(AN187/2)</f>
        <v>-0.44884621523902679</v>
      </c>
      <c r="AN187" s="223">
        <f>$AU187+$AB$7*SIN(AO187)</f>
        <v>-148415.63373876919</v>
      </c>
      <c r="AO187" s="223">
        <f>$AU187+$AB$7*SIN(AP187)</f>
        <v>-148415.63281166356</v>
      </c>
      <c r="AP187" s="223">
        <f>$AU187+$AB$7*SIN(AQ187)</f>
        <v>-148415.63064180184</v>
      </c>
      <c r="AQ187" s="223">
        <f>$AU187+$AB$7*SIN(AR187)</f>
        <v>-148415.62557356874</v>
      </c>
      <c r="AR187" s="223">
        <f>$AU187+$AB$7*SIN(AS187)</f>
        <v>-148415.61379028877</v>
      </c>
      <c r="AS187" s="223">
        <f>$AU187+$AB$7*SIN(AT187)</f>
        <v>-148415.58667693427</v>
      </c>
      <c r="AT187" s="223">
        <f>$AU187+$AB$7*SIN(AU187)</f>
        <v>-148415.52562302374</v>
      </c>
      <c r="AU187" s="223">
        <f>$AB$9+$AB$18*(F187-AB$15)</f>
        <v>-148415.39339062985</v>
      </c>
    </row>
    <row r="188" spans="1:47" ht="12.95" customHeight="1">
      <c r="A188" s="158" t="s">
        <v>113</v>
      </c>
      <c r="B188" s="161" t="s">
        <v>61</v>
      </c>
      <c r="C188" s="160">
        <v>53992.462</v>
      </c>
      <c r="D188" s="166">
        <v>1E-4</v>
      </c>
      <c r="E188" s="213">
        <f>(C188-C$7)/C$8</f>
        <v>3893.5238074864087</v>
      </c>
      <c r="F188" s="211">
        <f>+ROUND(2*E188,0)/2</f>
        <v>3893.5</v>
      </c>
      <c r="G188" s="213">
        <f>C188-(C$7+C$8*F188)</f>
        <v>9.1256499945302494E-3</v>
      </c>
      <c r="K188" s="213">
        <f>G188</f>
        <v>9.1256499945302494E-3</v>
      </c>
      <c r="Q188" s="249">
        <f>C188-15018.5</f>
        <v>38973.962</v>
      </c>
      <c r="R188" s="250"/>
      <c r="S188" s="243">
        <v>1</v>
      </c>
      <c r="T188" s="250"/>
      <c r="Z188" s="223">
        <f>F188</f>
        <v>3893.5</v>
      </c>
      <c r="AA188" s="223">
        <f>AB$3+AB$4*Z188+AB$5*Z188^2+AH188</f>
        <v>3.6080428153164881E-2</v>
      </c>
      <c r="AB188" s="223">
        <f>+G188-AA188</f>
        <v>-2.6954778158634632E-2</v>
      </c>
      <c r="AC188" s="223">
        <f>+G188-P188</f>
        <v>9.1256499945302494E-3</v>
      </c>
      <c r="AE188" s="223">
        <f>+(G188-AA188)^2*S188</f>
        <v>7.265600655812066E-4</v>
      </c>
      <c r="AF188" s="361">
        <f>+C188-15018.5</f>
        <v>38973.962</v>
      </c>
      <c r="AG188" s="229"/>
      <c r="AH188" s="223">
        <f>$AB$6*($AB$11/AI188*AJ188+$AB$12)</f>
        <v>2.2470219542629139E-2</v>
      </c>
      <c r="AI188" s="223">
        <f>1+$AB$7*COS(AL188)</f>
        <v>1.3284199092581757</v>
      </c>
      <c r="AJ188" s="223">
        <f>SIN(AL188+$AB$9)</f>
        <v>0.77109355298326421</v>
      </c>
      <c r="AK188" s="223">
        <f>$AB$7*SIN(AL188)</f>
        <v>-0.36364868101349079</v>
      </c>
      <c r="AL188" s="223">
        <f>2*ATAN(AM188)</f>
        <v>-0.83625784912759793</v>
      </c>
      <c r="AM188" s="223">
        <f>SQRT((1+$AB$7)/(1-$AB$7))*TAN(AN188/2)</f>
        <v>-0.4443301988377894</v>
      </c>
      <c r="AN188" s="223">
        <f>$AU188+$AB$7*SIN(AO188)</f>
        <v>-148415.62879226633</v>
      </c>
      <c r="AO188" s="223">
        <f>$AU188+$AB$7*SIN(AP188)</f>
        <v>-148415.62786162802</v>
      </c>
      <c r="AP188" s="223">
        <f>$AU188+$AB$7*SIN(AQ188)</f>
        <v>-148415.62568950956</v>
      </c>
      <c r="AQ188" s="223">
        <f>$AU188+$AB$7*SIN(AR188)</f>
        <v>-148415.6206298802</v>
      </c>
      <c r="AR188" s="223">
        <f>$AU188+$AB$7*SIN(AS188)</f>
        <v>-148415.60889794794</v>
      </c>
      <c r="AS188" s="223">
        <f>$AU188+$AB$7*SIN(AT188)</f>
        <v>-148415.58196974915</v>
      </c>
      <c r="AT188" s="223">
        <f>$AU188+$AB$7*SIN(AU188)</f>
        <v>-148415.52145742081</v>
      </c>
      <c r="AU188" s="223">
        <f>$AB$9+$AB$18*(F188-AB$15)</f>
        <v>-148415.39056074998</v>
      </c>
    </row>
    <row r="189" spans="1:47" ht="12.95" customHeight="1">
      <c r="A189" s="166" t="s">
        <v>108</v>
      </c>
      <c r="B189" s="167" t="s">
        <v>61</v>
      </c>
      <c r="C189" s="166">
        <v>54002.42856</v>
      </c>
      <c r="D189" s="166">
        <v>1E-4</v>
      </c>
      <c r="E189" s="213">
        <f>(C189-C$7)/C$8</f>
        <v>3919.5251051302766</v>
      </c>
      <c r="F189" s="211">
        <f>+ROUND(2*E189,0)/2</f>
        <v>3919.5</v>
      </c>
      <c r="G189" s="213">
        <f>C189-(C$7+C$8*F189)</f>
        <v>9.6230499984812923E-3</v>
      </c>
      <c r="K189" s="213">
        <f>G189</f>
        <v>9.6230499984812923E-3</v>
      </c>
      <c r="Q189" s="249">
        <f>C189-15018.5</f>
        <v>38983.92856</v>
      </c>
      <c r="R189" s="250"/>
      <c r="S189" s="243">
        <v>1</v>
      </c>
      <c r="T189" s="250"/>
      <c r="Z189" s="223">
        <f>F189</f>
        <v>3919.5</v>
      </c>
      <c r="AA189" s="223">
        <f>AB$3+AB$4*Z189+AB$5*Z189^2+AH189</f>
        <v>3.613636119368388E-2</v>
      </c>
      <c r="AB189" s="223">
        <f>+G189-AA189</f>
        <v>-2.6513311195202588E-2</v>
      </c>
      <c r="AC189" s="223">
        <f>+G189-P189</f>
        <v>9.6230499984812923E-3</v>
      </c>
      <c r="AE189" s="223">
        <f>+(G189-AA189)^2*S189</f>
        <v>7.0295567053365487E-4</v>
      </c>
      <c r="AF189" s="361">
        <f>+C189-15018.5</f>
        <v>38983.92856</v>
      </c>
      <c r="AG189" s="229"/>
      <c r="AH189" s="223">
        <f>$AB$6*($AB$11/AI189*AJ189+$AB$12)</f>
        <v>2.2519267639203779E-2</v>
      </c>
      <c r="AI189" s="223">
        <f>1+$AB$7*COS(AL189)</f>
        <v>1.3314511368724271</v>
      </c>
      <c r="AJ189" s="223">
        <f>SIN(AL189+$AB$9)</f>
        <v>0.77639414464393686</v>
      </c>
      <c r="AK189" s="223">
        <f>$AB$7*SIN(AL189)</f>
        <v>-0.36088799351873102</v>
      </c>
      <c r="AL189" s="223">
        <f>2*ATAN(AM189)</f>
        <v>-0.82789054341172208</v>
      </c>
      <c r="AM189" s="223">
        <f>SQRT((1+$AB$7)/(1-$AB$7))*TAN(AN189/2)</f>
        <v>-0.43932983633423056</v>
      </c>
      <c r="AN189" s="223">
        <f>$AU189+$AB$7*SIN(AO189)</f>
        <v>-148415.62330781948</v>
      </c>
      <c r="AO189" s="223">
        <f>$AU189+$AB$7*SIN(AP189)</f>
        <v>-148415.62237353623</v>
      </c>
      <c r="AP189" s="223">
        <f>$AU189+$AB$7*SIN(AQ189)</f>
        <v>-148415.62019950003</v>
      </c>
      <c r="AQ189" s="223">
        <f>$AU189+$AB$7*SIN(AR189)</f>
        <v>-148415.61515056435</v>
      </c>
      <c r="AR189" s="223">
        <f>$AU189+$AB$7*SIN(AS189)</f>
        <v>-148415.60347756586</v>
      </c>
      <c r="AS189" s="223">
        <f>$AU189+$AB$7*SIN(AT189)</f>
        <v>-148415.57675737902</v>
      </c>
      <c r="AT189" s="223">
        <f>$AU189+$AB$7*SIN(AU189)</f>
        <v>-148415.51684744764</v>
      </c>
      <c r="AU189" s="223">
        <f>$AB$9+$AB$18*(F189-AB$15)</f>
        <v>-148415.38742981906</v>
      </c>
    </row>
    <row r="190" spans="1:47" ht="12.95" customHeight="1">
      <c r="A190" s="363" t="s">
        <v>114</v>
      </c>
      <c r="B190" s="315" t="s">
        <v>63</v>
      </c>
      <c r="C190" s="316">
        <v>54003.386599999998</v>
      </c>
      <c r="D190" s="316"/>
      <c r="E190" s="213">
        <f>(C190-C$7)/C$8</f>
        <v>3922.0244913974211</v>
      </c>
      <c r="F190" s="211">
        <f>+ROUND(2*E190,0)/2</f>
        <v>3922</v>
      </c>
      <c r="G190" s="213">
        <f>C190-(C$7+C$8*F190)</f>
        <v>9.3877999970573001E-3</v>
      </c>
      <c r="K190" s="213">
        <f>G190</f>
        <v>9.3877999970573001E-3</v>
      </c>
      <c r="M190" s="261"/>
      <c r="Q190" s="249">
        <f>C190-15018.5</f>
        <v>38984.886599999998</v>
      </c>
      <c r="S190" s="243">
        <v>1</v>
      </c>
      <c r="Z190" s="223">
        <f>F190</f>
        <v>3922</v>
      </c>
      <c r="AA190" s="223">
        <f>AB$3+AB$4*Z190+AB$5*Z190^2+AH190</f>
        <v>3.6141708938834033E-2</v>
      </c>
      <c r="AB190" s="223">
        <f>+G190-AA190</f>
        <v>-2.6753908941776733E-2</v>
      </c>
      <c r="AC190" s="223">
        <f>+G190-P190</f>
        <v>9.3877999970573001E-3</v>
      </c>
      <c r="AE190" s="223">
        <f>+(G190-AA190)^2*S190</f>
        <v>7.1577164366488097E-4</v>
      </c>
      <c r="AF190" s="361">
        <f>+C190-15018.5</f>
        <v>38984.886599999998</v>
      </c>
      <c r="AG190" s="229"/>
      <c r="AH190" s="223">
        <f>$AB$6*($AB$11/AI190*AJ190+$AB$12)</f>
        <v>2.2523953869263137E-2</v>
      </c>
      <c r="AI190" s="223">
        <f>1+$AB$7*COS(AL190)</f>
        <v>1.3317421001124314</v>
      </c>
      <c r="AJ190" s="223">
        <f>SIN(AL190+$AB$9)</f>
        <v>0.77690221285310379</v>
      </c>
      <c r="AK190" s="223">
        <f>$AB$7*SIN(AL190)</f>
        <v>-0.36062054713090547</v>
      </c>
      <c r="AL190" s="223">
        <f>2*ATAN(AM190)</f>
        <v>-0.82708400209491528</v>
      </c>
      <c r="AM190" s="223">
        <f>SQRT((1+$AB$7)/(1-$AB$7))*TAN(AN190/2)</f>
        <v>-0.43884881531756137</v>
      </c>
      <c r="AN190" s="223">
        <f>$AU190+$AB$7*SIN(AO190)</f>
        <v>-148415.62277982163</v>
      </c>
      <c r="AO190" s="223">
        <f>$AU190+$AB$7*SIN(AP190)</f>
        <v>-148415.6218452027</v>
      </c>
      <c r="AP190" s="223">
        <f>$AU190+$AB$7*SIN(AQ190)</f>
        <v>-148415.61967101446</v>
      </c>
      <c r="AQ190" s="223">
        <f>$AU190+$AB$7*SIN(AR190)</f>
        <v>-148415.61462317233</v>
      </c>
      <c r="AR190" s="223">
        <f>$AU190+$AB$7*SIN(AS190)</f>
        <v>-148415.60295595805</v>
      </c>
      <c r="AS190" s="223">
        <f>$AU190+$AB$7*SIN(AT190)</f>
        <v>-148415.57625594654</v>
      </c>
      <c r="AT190" s="223">
        <f>$AU190+$AB$7*SIN(AU190)</f>
        <v>-148415.51640411391</v>
      </c>
      <c r="AU190" s="223">
        <f>$AB$9+$AB$18*(F190-AB$15)</f>
        <v>-148415.38712876802</v>
      </c>
    </row>
    <row r="191" spans="1:47" ht="12.95" customHeight="1">
      <c r="A191" s="367" t="s">
        <v>251</v>
      </c>
      <c r="B191" s="367" t="s">
        <v>61</v>
      </c>
      <c r="C191" s="368">
        <v>54016.802000000003</v>
      </c>
      <c r="D191" s="368" t="s">
        <v>50</v>
      </c>
      <c r="E191" s="213">
        <f>(C191-C$7)/C$8</f>
        <v>3957.0233082822497</v>
      </c>
      <c r="F191" s="211">
        <f>+ROUND(2*E191,0)/2</f>
        <v>3957</v>
      </c>
      <c r="G191" s="213">
        <f>C191-(C$7+C$8*F191)</f>
        <v>8.9342999999644235E-3</v>
      </c>
      <c r="K191" s="213">
        <f>G191</f>
        <v>8.9342999999644235E-3</v>
      </c>
      <c r="O191" s="213">
        <f ca="1">+C$11+C$12*F191</f>
        <v>9.871420080165335E-3</v>
      </c>
      <c r="Q191" s="249">
        <f>C191-15018.5</f>
        <v>38998.302000000003</v>
      </c>
      <c r="S191" s="243">
        <v>1</v>
      </c>
      <c r="Z191" s="223">
        <f>F191</f>
        <v>3957</v>
      </c>
      <c r="AA191" s="223">
        <f>AB$3+AB$4*Z191+AB$5*Z191^2+AH191</f>
        <v>3.6216011698346207E-2</v>
      </c>
      <c r="AB191" s="223">
        <f>+G191-AA191</f>
        <v>-2.7281711698381783E-2</v>
      </c>
      <c r="AC191" s="223">
        <f>+G191-P191</f>
        <v>8.9342999999644235E-3</v>
      </c>
      <c r="AE191" s="223">
        <f>+(G191-AA191)^2*S191</f>
        <v>7.4429179319362147E-4</v>
      </c>
      <c r="AF191" s="361">
        <f>+C191-15018.5</f>
        <v>38998.302000000003</v>
      </c>
      <c r="AG191" s="229"/>
      <c r="AH191" s="223">
        <f>$AB$6*($AB$11/AI191*AJ191+$AB$12)</f>
        <v>2.258900460500406E-2</v>
      </c>
      <c r="AI191" s="223">
        <f>1+$AB$7*COS(AL191)</f>
        <v>1.3358059258004706</v>
      </c>
      <c r="AJ191" s="223">
        <f>SIN(AL191+$AB$9)</f>
        <v>0.78398471708011386</v>
      </c>
      <c r="AK191" s="223">
        <f>$AB$7*SIN(AL191)</f>
        <v>-0.35683943195404949</v>
      </c>
      <c r="AL191" s="223">
        <f>2*ATAN(AM191)</f>
        <v>-0.815755754255443</v>
      </c>
      <c r="AM191" s="223">
        <f>SQRT((1+$AB$7)/(1-$AB$7))*TAN(AN191/2)</f>
        <v>-0.43211052476785955</v>
      </c>
      <c r="AN191" s="223">
        <f>$AU191+$AB$7*SIN(AO191)</f>
        <v>-148415.61537596694</v>
      </c>
      <c r="AO191" s="223">
        <f>$AU191+$AB$7*SIN(AP191)</f>
        <v>-148415.61443692641</v>
      </c>
      <c r="AP191" s="223">
        <f>$AU191+$AB$7*SIN(AQ191)</f>
        <v>-148415.61226121179</v>
      </c>
      <c r="AQ191" s="223">
        <f>$AU191+$AB$7*SIN(AR191)</f>
        <v>-148415.60722988745</v>
      </c>
      <c r="AR191" s="223">
        <f>$AU191+$AB$7*SIN(AS191)</f>
        <v>-148415.5956458158</v>
      </c>
      <c r="AS191" s="223">
        <f>$AU191+$AB$7*SIN(AT191)</f>
        <v>-148415.56923145152</v>
      </c>
      <c r="AT191" s="223">
        <f>$AU191+$AB$7*SIN(AU191)</f>
        <v>-148415.51019621722</v>
      </c>
      <c r="AU191" s="223">
        <f>$AB$9+$AB$18*(F191-AB$15)</f>
        <v>-148415.38291405333</v>
      </c>
    </row>
    <row r="192" spans="1:47" ht="12.95" customHeight="1">
      <c r="A192" s="314" t="s">
        <v>115</v>
      </c>
      <c r="B192" s="161" t="s">
        <v>61</v>
      </c>
      <c r="C192" s="316">
        <v>54016.803</v>
      </c>
      <c r="D192" s="316">
        <v>1E-3</v>
      </c>
      <c r="E192" s="213">
        <f>(C192-C$7)/C$8</f>
        <v>3957.0259171360121</v>
      </c>
      <c r="F192" s="211">
        <f>+ROUND(2*E192,0)/2</f>
        <v>3957</v>
      </c>
      <c r="G192" s="213">
        <f>C192-(C$7+C$8*F192)</f>
        <v>9.9342999965301715E-3</v>
      </c>
      <c r="K192" s="213">
        <f>G192</f>
        <v>9.9342999965301715E-3</v>
      </c>
      <c r="Q192" s="249">
        <f>C192-15018.5</f>
        <v>38998.303</v>
      </c>
      <c r="R192" s="250"/>
      <c r="S192" s="243">
        <v>1</v>
      </c>
      <c r="T192" s="250"/>
      <c r="Z192" s="223">
        <f>F192</f>
        <v>3957</v>
      </c>
      <c r="AA192" s="223">
        <f>AB$3+AB$4*Z192+AB$5*Z192^2+AH192</f>
        <v>3.6216011698346207E-2</v>
      </c>
      <c r="AB192" s="223">
        <f>+G192-AA192</f>
        <v>-2.6281711701816035E-2</v>
      </c>
      <c r="AC192" s="223">
        <f>+G192-P192</f>
        <v>9.9342999965301715E-3</v>
      </c>
      <c r="AE192" s="223">
        <f>+(G192-AA192)^2*S192</f>
        <v>6.9072836997737387E-4</v>
      </c>
      <c r="AF192" s="361">
        <f>+C192-15018.5</f>
        <v>38998.303</v>
      </c>
      <c r="AG192" s="229"/>
      <c r="AH192" s="223">
        <f>$AB$6*($AB$11/AI192*AJ192+$AB$12)</f>
        <v>2.258900460500406E-2</v>
      </c>
      <c r="AI192" s="223">
        <f>1+$AB$7*COS(AL192)</f>
        <v>1.3358059258004706</v>
      </c>
      <c r="AJ192" s="223">
        <f>SIN(AL192+$AB$9)</f>
        <v>0.78398471708011386</v>
      </c>
      <c r="AK192" s="223">
        <f>$AB$7*SIN(AL192)</f>
        <v>-0.35683943195404949</v>
      </c>
      <c r="AL192" s="223">
        <f>2*ATAN(AM192)</f>
        <v>-0.815755754255443</v>
      </c>
      <c r="AM192" s="223">
        <f>SQRT((1+$AB$7)/(1-$AB$7))*TAN(AN192/2)</f>
        <v>-0.43211052476785955</v>
      </c>
      <c r="AN192" s="223">
        <f>$AU192+$AB$7*SIN(AO192)</f>
        <v>-148415.61537596694</v>
      </c>
      <c r="AO192" s="223">
        <f>$AU192+$AB$7*SIN(AP192)</f>
        <v>-148415.61443692641</v>
      </c>
      <c r="AP192" s="223">
        <f>$AU192+$AB$7*SIN(AQ192)</f>
        <v>-148415.61226121179</v>
      </c>
      <c r="AQ192" s="223">
        <f>$AU192+$AB$7*SIN(AR192)</f>
        <v>-148415.60722988745</v>
      </c>
      <c r="AR192" s="223">
        <f>$AU192+$AB$7*SIN(AS192)</f>
        <v>-148415.5956458158</v>
      </c>
      <c r="AS192" s="223">
        <f>$AU192+$AB$7*SIN(AT192)</f>
        <v>-148415.56923145152</v>
      </c>
      <c r="AT192" s="223">
        <f>$AU192+$AB$7*SIN(AU192)</f>
        <v>-148415.51019621722</v>
      </c>
      <c r="AU192" s="223">
        <f>$AB$9+$AB$18*(F192-AB$15)</f>
        <v>-148415.38291405333</v>
      </c>
    </row>
    <row r="193" spans="1:47" ht="12.95" customHeight="1">
      <c r="A193" s="363" t="s">
        <v>114</v>
      </c>
      <c r="B193" s="364" t="s">
        <v>63</v>
      </c>
      <c r="C193" s="316">
        <v>54017.569600000003</v>
      </c>
      <c r="D193" s="316"/>
      <c r="E193" s="213">
        <f>(C193-C$7)/C$8</f>
        <v>3959.0258644371725</v>
      </c>
      <c r="F193" s="211">
        <f>+ROUND(2*E193,0)/2</f>
        <v>3959</v>
      </c>
      <c r="G193" s="213">
        <f>C193-(C$7+C$8*F193)</f>
        <v>9.9140999955125153E-3</v>
      </c>
      <c r="K193" s="213">
        <f>G193</f>
        <v>9.9140999955125153E-3</v>
      </c>
      <c r="M193" s="261"/>
      <c r="Q193" s="249">
        <f>C193-15018.5</f>
        <v>38999.069600000003</v>
      </c>
      <c r="S193" s="243">
        <v>1</v>
      </c>
      <c r="Z193" s="223">
        <f>F193</f>
        <v>3959</v>
      </c>
      <c r="AA193" s="223">
        <f>AB$3+AB$4*Z193+AB$5*Z193^2+AH193</f>
        <v>3.6220225498266354E-2</v>
      </c>
      <c r="AB193" s="223">
        <f>+G193-AA193</f>
        <v>-2.6306125502753838E-2</v>
      </c>
      <c r="AC193" s="223">
        <f>+G193-P193</f>
        <v>9.9140999955125153E-3</v>
      </c>
      <c r="AE193" s="223">
        <f>+(G193-AA193)^2*S193</f>
        <v>6.9201223896663585E-4</v>
      </c>
      <c r="AF193" s="361">
        <f>+C193-15018.5</f>
        <v>38999.069600000003</v>
      </c>
      <c r="AG193" s="229"/>
      <c r="AH193" s="223">
        <f>$AB$6*($AB$11/AI193*AJ193+$AB$12)</f>
        <v>2.2592690235851566E-2</v>
      </c>
      <c r="AI193" s="223">
        <f>1+$AB$7*COS(AL193)</f>
        <v>1.3360375844921641</v>
      </c>
      <c r="AJ193" s="223">
        <f>SIN(AL193+$AB$9)</f>
        <v>0.7843876828559021</v>
      </c>
      <c r="AK193" s="223">
        <f>$AB$7*SIN(AL193)</f>
        <v>-0.35662128625289818</v>
      </c>
      <c r="AL193" s="223">
        <f>2*ATAN(AM193)</f>
        <v>-0.81510635989457458</v>
      </c>
      <c r="AM193" s="223">
        <f>SQRT((1+$AB$7)/(1-$AB$7))*TAN(AN193/2)</f>
        <v>-0.4317252543322756</v>
      </c>
      <c r="AN193" s="223">
        <f>$AU193+$AB$7*SIN(AO193)</f>
        <v>-148415.61495222084</v>
      </c>
      <c r="AO193" s="223">
        <f>$AU193+$AB$7*SIN(AP193)</f>
        <v>-148415.61401294349</v>
      </c>
      <c r="AP193" s="223">
        <f>$AU193+$AB$7*SIN(AQ193)</f>
        <v>-148415.61183717585</v>
      </c>
      <c r="AQ193" s="223">
        <f>$AU193+$AB$7*SIN(AR193)</f>
        <v>-148415.60680686368</v>
      </c>
      <c r="AR193" s="223">
        <f>$AU193+$AB$7*SIN(AS193)</f>
        <v>-148415.59522766495</v>
      </c>
      <c r="AS193" s="223">
        <f>$AU193+$AB$7*SIN(AT193)</f>
        <v>-148415.5688298028</v>
      </c>
      <c r="AT193" s="223">
        <f>$AU193+$AB$7*SIN(AU193)</f>
        <v>-148415.50984141164</v>
      </c>
      <c r="AU193" s="223">
        <f>$AB$9+$AB$18*(F193-AB$15)</f>
        <v>-148415.3826732125</v>
      </c>
    </row>
    <row r="194" spans="1:47" ht="12.95" customHeight="1">
      <c r="A194" s="363" t="s">
        <v>110</v>
      </c>
      <c r="B194" s="364" t="s">
        <v>63</v>
      </c>
      <c r="C194" s="316">
        <v>54022.169199999997</v>
      </c>
      <c r="D194" s="316"/>
      <c r="E194" s="213">
        <f>(C194-C$7)/C$8</f>
        <v>3971.0255482440803</v>
      </c>
      <c r="F194" s="211">
        <f>+ROUND(2*E194,0)/2</f>
        <v>3971</v>
      </c>
      <c r="G194" s="213">
        <f>C194-(C$7+C$8*F194)</f>
        <v>9.7928999966825359E-3</v>
      </c>
      <c r="K194" s="213">
        <f>G194</f>
        <v>9.7928999966825359E-3</v>
      </c>
      <c r="M194" s="261"/>
      <c r="Q194" s="249">
        <f>C194-15018.5</f>
        <v>39003.669199999997</v>
      </c>
      <c r="S194" s="243">
        <v>1</v>
      </c>
      <c r="U194" s="213" t="s">
        <v>111</v>
      </c>
      <c r="Z194" s="223">
        <f>F194</f>
        <v>3971</v>
      </c>
      <c r="AA194" s="223">
        <f>AB$3+AB$4*Z194+AB$5*Z194^2+AH194</f>
        <v>3.6245434981386396E-2</v>
      </c>
      <c r="AB194" s="223">
        <f>+G194-AA194</f>
        <v>-2.645253498470386E-2</v>
      </c>
      <c r="AC194" s="223">
        <f>+G194-P194</f>
        <v>9.7928999966825359E-3</v>
      </c>
      <c r="AE194" s="223">
        <f>+(G194-AA194)^2*S194</f>
        <v>6.9973660711698164E-4</v>
      </c>
      <c r="AF194" s="361">
        <f>+C194-15018.5</f>
        <v>39003.669199999997</v>
      </c>
      <c r="AG194" s="229"/>
      <c r="AH194" s="223">
        <f>$AB$6*($AB$11/AI194*AJ194+$AB$12)</f>
        <v>2.2614731880535744E-2</v>
      </c>
      <c r="AI194" s="223">
        <f>1+$AB$7*COS(AL194)</f>
        <v>1.337426222081072</v>
      </c>
      <c r="AJ194" s="223">
        <f>SIN(AL194+$AB$9)</f>
        <v>0.78680141697752415</v>
      </c>
      <c r="AK194" s="223">
        <f>$AB$7*SIN(AL194)</f>
        <v>-0.35530767603880326</v>
      </c>
      <c r="AL194" s="223">
        <f>2*ATAN(AM194)</f>
        <v>-0.81120530824079817</v>
      </c>
      <c r="AM194" s="223">
        <f>SQRT((1+$AB$7)/(1-$AB$7))*TAN(AN194/2)</f>
        <v>-0.42941312053800235</v>
      </c>
      <c r="AN194" s="223">
        <f>$AU194+$AB$7*SIN(AO194)</f>
        <v>-148415.6124082302</v>
      </c>
      <c r="AO194" s="223">
        <f>$AU194+$AB$7*SIN(AP194)</f>
        <v>-148415.61146756826</v>
      </c>
      <c r="AP194" s="223">
        <f>$AU194+$AB$7*SIN(AQ194)</f>
        <v>-148415.60929156057</v>
      </c>
      <c r="AQ194" s="223">
        <f>$AU194+$AB$7*SIN(AR194)</f>
        <v>-148415.60426747715</v>
      </c>
      <c r="AR194" s="223">
        <f>$AU194+$AB$7*SIN(AS194)</f>
        <v>-148415.59271779255</v>
      </c>
      <c r="AS194" s="223">
        <f>$AU194+$AB$7*SIN(AT194)</f>
        <v>-148415.56641934888</v>
      </c>
      <c r="AT194" s="223">
        <f>$AU194+$AB$7*SIN(AU194)</f>
        <v>-148415.50771242351</v>
      </c>
      <c r="AU194" s="223">
        <f>$AB$9+$AB$18*(F194-AB$15)</f>
        <v>-148415.38122816748</v>
      </c>
    </row>
    <row r="195" spans="1:47" ht="12.95" customHeight="1">
      <c r="A195" s="363" t="s">
        <v>110</v>
      </c>
      <c r="B195" s="364" t="s">
        <v>63</v>
      </c>
      <c r="C195" s="316">
        <v>54049.001100000001</v>
      </c>
      <c r="D195" s="316"/>
      <c r="E195" s="213">
        <f>(C195-C$7)/C$8</f>
        <v>4041.0260517528704</v>
      </c>
      <c r="F195" s="211">
        <f>+ROUND(2*E195,0)/2</f>
        <v>4041</v>
      </c>
      <c r="G195" s="213">
        <f>C195-(C$7+C$8*F195)</f>
        <v>9.9858999965363182E-3</v>
      </c>
      <c r="K195" s="213">
        <f>G195</f>
        <v>9.9858999965363182E-3</v>
      </c>
      <c r="M195" s="261"/>
      <c r="Q195" s="249">
        <f>C195-15018.5</f>
        <v>39030.501100000001</v>
      </c>
      <c r="S195" s="243">
        <v>1</v>
      </c>
      <c r="U195" s="213" t="s">
        <v>111</v>
      </c>
      <c r="Z195" s="223">
        <f>F195</f>
        <v>4041</v>
      </c>
      <c r="AA195" s="223">
        <f>AB$3+AB$4*Z195+AB$5*Z195^2+AH195</f>
        <v>3.6389955834321225E-2</v>
      </c>
      <c r="AB195" s="223">
        <f>+G195-AA195</f>
        <v>-2.6404055837784907E-2</v>
      </c>
      <c r="AC195" s="223">
        <f>+G195-P195</f>
        <v>9.9858999965363182E-3</v>
      </c>
      <c r="AE195" s="223">
        <f>+(G195-AA195)^2*S195</f>
        <v>6.9717416468486324E-4</v>
      </c>
      <c r="AF195" s="361">
        <f>+C195-15018.5</f>
        <v>39030.501100000001</v>
      </c>
      <c r="AG195" s="229"/>
      <c r="AH195" s="223">
        <f>$AB$6*($AB$11/AI195*AJ195+$AB$12)</f>
        <v>2.2740813855928084E-2</v>
      </c>
      <c r="AI195" s="223">
        <f>1+$AB$7*COS(AL195)</f>
        <v>1.3454791158226724</v>
      </c>
      <c r="AJ195" s="223">
        <f>SIN(AL195+$AB$9)</f>
        <v>0.80073744323719687</v>
      </c>
      <c r="AK195" s="223">
        <f>$AB$7*SIN(AL195)</f>
        <v>-0.34748263342271429</v>
      </c>
      <c r="AL195" s="223">
        <f>2*ATAN(AM195)</f>
        <v>-0.78828939371371098</v>
      </c>
      <c r="AM195" s="223">
        <f>SQRT((1+$AB$7)/(1-$AB$7))*TAN(AN195/2)</f>
        <v>-0.41590822181181392</v>
      </c>
      <c r="AN195" s="223">
        <f>$AU195+$AB$7*SIN(AO195)</f>
        <v>-148415.59751679594</v>
      </c>
      <c r="AO195" s="223">
        <f>$AU195+$AB$7*SIN(AP195)</f>
        <v>-148415.5965693288</v>
      </c>
      <c r="AP195" s="223">
        <f>$AU195+$AB$7*SIN(AQ195)</f>
        <v>-148415.59439462735</v>
      </c>
      <c r="AQ195" s="223">
        <f>$AU195+$AB$7*SIN(AR195)</f>
        <v>-148415.5894122218</v>
      </c>
      <c r="AR195" s="223">
        <f>$AU195+$AB$7*SIN(AS195)</f>
        <v>-148415.57804413859</v>
      </c>
      <c r="AS195" s="223">
        <f>$AU195+$AB$7*SIN(AT195)</f>
        <v>-148415.55233939964</v>
      </c>
      <c r="AT195" s="223">
        <f>$AU195+$AB$7*SIN(AU195)</f>
        <v>-148415.49528810778</v>
      </c>
      <c r="AU195" s="223">
        <f>$AB$9+$AB$18*(F195-AB$15)</f>
        <v>-148415.37279873813</v>
      </c>
    </row>
    <row r="196" spans="1:47" ht="12.95" customHeight="1">
      <c r="A196" s="363" t="s">
        <v>110</v>
      </c>
      <c r="B196" s="364" t="s">
        <v>61</v>
      </c>
      <c r="C196" s="316">
        <v>54049.192499999997</v>
      </c>
      <c r="D196" s="316"/>
      <c r="E196" s="213">
        <f>(C196-C$7)/C$8</f>
        <v>4041.5253863647058</v>
      </c>
      <c r="F196" s="211">
        <f>+ROUND(2*E196,0)/2</f>
        <v>4041.5</v>
      </c>
      <c r="G196" s="213">
        <f>C196-(C$7+C$8*F196)</f>
        <v>9.7308499971404672E-3</v>
      </c>
      <c r="K196" s="213">
        <f>G196</f>
        <v>9.7308499971404672E-3</v>
      </c>
      <c r="M196" s="261"/>
      <c r="Q196" s="249">
        <f>C196-15018.5</f>
        <v>39030.692499999997</v>
      </c>
      <c r="S196" s="243">
        <v>1</v>
      </c>
      <c r="U196" s="213" t="s">
        <v>111</v>
      </c>
      <c r="Z196" s="223">
        <f>F196</f>
        <v>4041.5</v>
      </c>
      <c r="AA196" s="223">
        <f>AB$3+AB$4*Z196+AB$5*Z196^2+AH196</f>
        <v>3.6390972383524595E-2</v>
      </c>
      <c r="AB196" s="223">
        <f>+G196-AA196</f>
        <v>-2.6660122386384127E-2</v>
      </c>
      <c r="AC196" s="223">
        <f>+G196-P196</f>
        <v>9.7308499971404672E-3</v>
      </c>
      <c r="AE196" s="223">
        <f>+(G196-AA196)^2*S196</f>
        <v>7.1076212565698014E-4</v>
      </c>
      <c r="AF196" s="361">
        <f>+C196-15018.5</f>
        <v>39030.692499999997</v>
      </c>
      <c r="AG196" s="229"/>
      <c r="AH196" s="223">
        <f>$AB$6*($AB$11/AI196*AJ196+$AB$12)</f>
        <v>2.2741698945613294E-2</v>
      </c>
      <c r="AI196" s="223">
        <f>1+$AB$7*COS(AL196)</f>
        <v>1.3455363291014468</v>
      </c>
      <c r="AJ196" s="223">
        <f>SIN(AL196+$AB$9)</f>
        <v>0.80083606880830582</v>
      </c>
      <c r="AK196" s="223">
        <f>$AB$7*SIN(AL196)</f>
        <v>-0.34742574065704546</v>
      </c>
      <c r="AL196" s="223">
        <f>2*ATAN(AM196)</f>
        <v>-0.7881247294765853</v>
      </c>
      <c r="AM196" s="223">
        <f>SQRT((1+$AB$7)/(1-$AB$7))*TAN(AN196/2)</f>
        <v>-0.41581165121889352</v>
      </c>
      <c r="AN196" s="223">
        <f>$AU196+$AB$7*SIN(AO196)</f>
        <v>-148415.5974101139</v>
      </c>
      <c r="AO196" s="223">
        <f>$AU196+$AB$7*SIN(AP196)</f>
        <v>-148415.5964626061</v>
      </c>
      <c r="AP196" s="223">
        <f>$AU196+$AB$7*SIN(AQ196)</f>
        <v>-148415.59428793081</v>
      </c>
      <c r="AQ196" s="223">
        <f>$AU196+$AB$7*SIN(AR196)</f>
        <v>-148415.58930585592</v>
      </c>
      <c r="AR196" s="223">
        <f>$AU196+$AB$7*SIN(AS196)</f>
        <v>-148415.57793912772</v>
      </c>
      <c r="AS196" s="223">
        <f>$AU196+$AB$7*SIN(AT196)</f>
        <v>-148415.55223871343</v>
      </c>
      <c r="AT196" s="223">
        <f>$AU196+$AB$7*SIN(AU196)</f>
        <v>-148415.49519933102</v>
      </c>
      <c r="AU196" s="223">
        <f>$AB$9+$AB$18*(F196-AB$15)</f>
        <v>-148415.37273852792</v>
      </c>
    </row>
    <row r="197" spans="1:47" ht="12.95" customHeight="1">
      <c r="A197" s="363" t="s">
        <v>110</v>
      </c>
      <c r="B197" s="364" t="s">
        <v>63</v>
      </c>
      <c r="C197" s="316">
        <v>54056.283730000003</v>
      </c>
      <c r="D197" s="316"/>
      <c r="E197" s="213">
        <f>(C197-C$7)/C$8</f>
        <v>4060.0253684940717</v>
      </c>
      <c r="F197" s="211">
        <f>+ROUND(2*E197,0)/2</f>
        <v>4060</v>
      </c>
      <c r="G197" s="213">
        <f>C197-(C$7+C$8*F197)</f>
        <v>9.7239999959128909E-3</v>
      </c>
      <c r="K197" s="213">
        <f>G197</f>
        <v>9.7239999959128909E-3</v>
      </c>
      <c r="M197" s="261"/>
      <c r="Q197" s="249">
        <f>C197-15018.5</f>
        <v>39037.783730000003</v>
      </c>
      <c r="S197" s="243">
        <v>1</v>
      </c>
      <c r="U197" s="213" t="s">
        <v>111</v>
      </c>
      <c r="Z197" s="223">
        <f>F197</f>
        <v>4060</v>
      </c>
      <c r="AA197" s="223">
        <f>AB$3+AB$4*Z197+AB$5*Z197^2+AH197</f>
        <v>3.6428425819382826E-2</v>
      </c>
      <c r="AB197" s="223">
        <f>+G197-AA197</f>
        <v>-2.6704425823469935E-2</v>
      </c>
      <c r="AC197" s="223">
        <f>+G197-P197</f>
        <v>9.7239999959128909E-3</v>
      </c>
      <c r="AE197" s="223">
        <f>+(G197-AA197)^2*S197</f>
        <v>7.1312635856120787E-4</v>
      </c>
      <c r="AF197" s="361">
        <f>+C197-15018.5</f>
        <v>39037.783730000003</v>
      </c>
      <c r="AG197" s="229"/>
      <c r="AH197" s="223">
        <f>$AB$6*($AB$11/AI197*AJ197+$AB$12)</f>
        <v>2.277429083979958E-2</v>
      </c>
      <c r="AI197" s="223">
        <f>1+$AB$7*COS(AL197)</f>
        <v>1.3476499845355066</v>
      </c>
      <c r="AJ197" s="223">
        <f>SIN(AL197+$AB$9)</f>
        <v>0.80447571326504463</v>
      </c>
      <c r="AK197" s="223">
        <f>$AB$7*SIN(AL197)</f>
        <v>-0.34531071262337348</v>
      </c>
      <c r="AL197" s="223">
        <f>2*ATAN(AM197)</f>
        <v>-0.78202241202245826</v>
      </c>
      <c r="AM197" s="223">
        <f>SQRT((1+$AB$7)/(1-$AB$7))*TAN(AN197/2)</f>
        <v>-0.41223747268956862</v>
      </c>
      <c r="AN197" s="223">
        <f>$AU197+$AB$7*SIN(AO197)</f>
        <v>-148415.59345975678</v>
      </c>
      <c r="AO197" s="223">
        <f>$AU197+$AB$7*SIN(AP197)</f>
        <v>-148415.59251082657</v>
      </c>
      <c r="AP197" s="223">
        <f>$AU197+$AB$7*SIN(AQ197)</f>
        <v>-148415.59033728874</v>
      </c>
      <c r="AQ197" s="223">
        <f>$AU197+$AB$7*SIN(AR197)</f>
        <v>-148415.58536777887</v>
      </c>
      <c r="AR197" s="223">
        <f>$AU197+$AB$7*SIN(AS197)</f>
        <v>-148415.57405176095</v>
      </c>
      <c r="AS197" s="223">
        <f>$AU197+$AB$7*SIN(AT197)</f>
        <v>-148415.54851218933</v>
      </c>
      <c r="AT197" s="223">
        <f>$AU197+$AB$7*SIN(AU197)</f>
        <v>-148415.49191427979</v>
      </c>
      <c r="AU197" s="223">
        <f>$AB$9+$AB$18*(F197-AB$15)</f>
        <v>-148415.37051075016</v>
      </c>
    </row>
    <row r="198" spans="1:47" ht="12.95" customHeight="1">
      <c r="A198" s="363" t="s">
        <v>110</v>
      </c>
      <c r="B198" s="364" t="s">
        <v>63</v>
      </c>
      <c r="C198" s="316">
        <v>54091.165000000001</v>
      </c>
      <c r="D198" s="316"/>
      <c r="E198" s="213">
        <f>(C198-C$7)/C$8</f>
        <v>4151.0255012847238</v>
      </c>
      <c r="F198" s="211">
        <f>+ROUND(2*E198,0)/2</f>
        <v>4151</v>
      </c>
      <c r="G198" s="213">
        <f>C198-(C$7+C$8*F198)</f>
        <v>9.7748999978648499E-3</v>
      </c>
      <c r="K198" s="213">
        <f>G198</f>
        <v>9.7748999978648499E-3</v>
      </c>
      <c r="M198" s="261"/>
      <c r="Q198" s="249">
        <f>C198-15018.5</f>
        <v>39072.665000000001</v>
      </c>
      <c r="S198" s="243">
        <v>1</v>
      </c>
      <c r="U198" s="213" t="s">
        <v>111</v>
      </c>
      <c r="Z198" s="223">
        <f>F198</f>
        <v>4151</v>
      </c>
      <c r="AA198" s="223">
        <f>AB$3+AB$4*Z198+AB$5*Z198^2+AH198</f>
        <v>3.660808490349559E-2</v>
      </c>
      <c r="AB198" s="223">
        <f>+G198-AA198</f>
        <v>-2.683318490563074E-2</v>
      </c>
      <c r="AC198" s="223">
        <f>+G198-P198</f>
        <v>9.7748999978648499E-3</v>
      </c>
      <c r="AE198" s="223">
        <f>+(G198-AA198)^2*S198</f>
        <v>7.2001981217976942E-4</v>
      </c>
      <c r="AF198" s="361">
        <f>+C198-15018.5</f>
        <v>39072.665000000001</v>
      </c>
      <c r="AG198" s="229"/>
      <c r="AH198" s="223">
        <f>$AB$6*($AB$11/AI198*AJ198+$AB$12)</f>
        <v>2.2930106146107097E-2</v>
      </c>
      <c r="AI198" s="223">
        <f>1+$AB$7*COS(AL198)</f>
        <v>1.3579490094277138</v>
      </c>
      <c r="AJ198" s="223">
        <f>SIN(AL198+$AB$9)</f>
        <v>0.82209684137452566</v>
      </c>
      <c r="AK198" s="223">
        <f>$AB$7*SIN(AL198)</f>
        <v>-0.33462293204399263</v>
      </c>
      <c r="AL198" s="223">
        <f>2*ATAN(AM198)</f>
        <v>-0.75173052271806751</v>
      </c>
      <c r="AM198" s="223">
        <f>SQRT((1+$AB$7)/(1-$AB$7))*TAN(AN198/2)</f>
        <v>-0.39462624323346024</v>
      </c>
      <c r="AN198" s="223">
        <f>$AU198+$AB$7*SIN(AO198)</f>
        <v>-148415.57394044116</v>
      </c>
      <c r="AO198" s="223">
        <f>$AU198+$AB$7*SIN(AP198)</f>
        <v>-148415.57298687272</v>
      </c>
      <c r="AP198" s="223">
        <f>$AU198+$AB$7*SIN(AQ198)</f>
        <v>-148415.57082381225</v>
      </c>
      <c r="AQ198" s="223">
        <f>$AU198+$AB$7*SIN(AR198)</f>
        <v>-148415.56592551526</v>
      </c>
      <c r="AR198" s="223">
        <f>$AU198+$AB$7*SIN(AS198)</f>
        <v>-148415.55487519357</v>
      </c>
      <c r="AS198" s="223">
        <f>$AU198+$AB$7*SIN(AT198)</f>
        <v>-148415.53015008121</v>
      </c>
      <c r="AT198" s="223">
        <f>$AU198+$AB$7*SIN(AU198)</f>
        <v>-148415.4757467079</v>
      </c>
      <c r="AU198" s="223">
        <f>$AB$9+$AB$18*(F198-AB$15)</f>
        <v>-148415.35955249198</v>
      </c>
    </row>
    <row r="199" spans="1:47" ht="12.95" customHeight="1">
      <c r="A199" s="166" t="s">
        <v>116</v>
      </c>
      <c r="B199" s="167" t="s">
        <v>61</v>
      </c>
      <c r="C199" s="166">
        <v>54093.273999999998</v>
      </c>
      <c r="D199" s="166">
        <v>2.9999999999999997E-4</v>
      </c>
      <c r="E199" s="213">
        <f>(C199-C$7)/C$8</f>
        <v>4156.5275738885939</v>
      </c>
      <c r="F199" s="211">
        <f>+ROUND(2*E199,0)/2</f>
        <v>4156.5</v>
      </c>
      <c r="G199" s="213">
        <f>C199-(C$7+C$8*F199)</f>
        <v>1.0569349993602373E-2</v>
      </c>
      <c r="K199" s="213">
        <f>G199</f>
        <v>1.0569349993602373E-2</v>
      </c>
      <c r="Q199" s="249">
        <f>C199-15018.5</f>
        <v>39074.773999999998</v>
      </c>
      <c r="R199" s="250"/>
      <c r="S199" s="243">
        <v>1</v>
      </c>
      <c r="T199" s="250"/>
      <c r="Z199" s="223">
        <f>F199</f>
        <v>4156.5</v>
      </c>
      <c r="AA199" s="223">
        <f>AB$3+AB$4*Z199+AB$5*Z199^2+AH199</f>
        <v>3.6618696206469306E-2</v>
      </c>
      <c r="AB199" s="223">
        <f>+G199-AA199</f>
        <v>-2.6049346212866933E-2</v>
      </c>
      <c r="AC199" s="223">
        <f>+G199-P199</f>
        <v>1.0569349993602373E-2</v>
      </c>
      <c r="AE199" s="223">
        <f>+(G199-AA199)^2*S199</f>
        <v>6.7856843811780489E-4</v>
      </c>
      <c r="AF199" s="361">
        <f>+C199-15018.5</f>
        <v>39074.773999999998</v>
      </c>
      <c r="AG199" s="229"/>
      <c r="AH199" s="223">
        <f>$AB$6*($AB$11/AI199*AJ199+$AB$12)</f>
        <v>2.2939280056881044E-2</v>
      </c>
      <c r="AI199" s="223">
        <f>1+$AB$7*COS(AL199)</f>
        <v>1.3585659189813009</v>
      </c>
      <c r="AJ199" s="223">
        <f>SIN(AL199+$AB$9)</f>
        <v>0.82314612578057733</v>
      </c>
      <c r="AK199" s="223">
        <f>$AB$7*SIN(AL199)</f>
        <v>-0.33396179683475041</v>
      </c>
      <c r="AL199" s="223">
        <f>2*ATAN(AM199)</f>
        <v>-0.74988510402433084</v>
      </c>
      <c r="AM199" s="223">
        <f>SQRT((1+$AB$7)/(1-$AB$7))*TAN(AN199/2)</f>
        <v>-0.39356022833873627</v>
      </c>
      <c r="AN199" s="223">
        <f>$AU199+$AB$7*SIN(AO199)</f>
        <v>-148415.5727560613</v>
      </c>
      <c r="AO199" s="223">
        <f>$AU199+$AB$7*SIN(AP199)</f>
        <v>-148415.57180234126</v>
      </c>
      <c r="AP199" s="223">
        <f>$AU199+$AB$7*SIN(AQ199)</f>
        <v>-148415.56964017765</v>
      </c>
      <c r="AQ199" s="223">
        <f>$AU199+$AB$7*SIN(AR199)</f>
        <v>-148415.56474668786</v>
      </c>
      <c r="AR199" s="223">
        <f>$AU199+$AB$7*SIN(AS199)</f>
        <v>-148415.55371328699</v>
      </c>
      <c r="AS199" s="223">
        <f>$AU199+$AB$7*SIN(AT199)</f>
        <v>-148415.52903862661</v>
      </c>
      <c r="AT199" s="223">
        <f>$AU199+$AB$7*SIN(AU199)</f>
        <v>-148415.47476909353</v>
      </c>
      <c r="AU199" s="223">
        <f>$AB$9+$AB$18*(F199-AB$15)</f>
        <v>-148415.35889017966</v>
      </c>
    </row>
    <row r="200" spans="1:47" ht="12.95" customHeight="1">
      <c r="A200" s="160" t="s">
        <v>119</v>
      </c>
      <c r="B200" s="161" t="s">
        <v>63</v>
      </c>
      <c r="C200" s="160">
        <v>54117.23</v>
      </c>
      <c r="D200" s="160">
        <v>1E-4</v>
      </c>
      <c r="E200" s="213">
        <f>(C200-C$7)/C$8</f>
        <v>4219.0252748362218</v>
      </c>
      <c r="F200" s="211">
        <f>+ROUND(2*E200,0)/2</f>
        <v>4219</v>
      </c>
      <c r="G200" s="213">
        <f>C200-(C$7+C$8*F200)</f>
        <v>9.6880999990389682E-3</v>
      </c>
      <c r="K200" s="213">
        <f>G200</f>
        <v>9.6880999990389682E-3</v>
      </c>
      <c r="Q200" s="249">
        <f>C200-15018.5</f>
        <v>39098.730000000003</v>
      </c>
      <c r="R200" s="250"/>
      <c r="S200" s="243">
        <v>1</v>
      </c>
      <c r="T200" s="250"/>
      <c r="Z200" s="223">
        <f>F200</f>
        <v>4219</v>
      </c>
      <c r="AA200" s="223">
        <f>AB$3+AB$4*Z200+AB$5*Z200^2+AH200</f>
        <v>3.6737258491487214E-2</v>
      </c>
      <c r="AB200" s="223">
        <f>+G200-AA200</f>
        <v>-2.7049158492448246E-2</v>
      </c>
      <c r="AC200" s="223">
        <f>+G200-P200</f>
        <v>9.6880999990389682E-3</v>
      </c>
      <c r="AE200" s="223">
        <f>+(G200-AA200)^2*S200</f>
        <v>7.3165697514958501E-4</v>
      </c>
      <c r="AF200" s="361">
        <f>+C200-15018.5</f>
        <v>39098.730000000003</v>
      </c>
      <c r="AG200" s="229"/>
      <c r="AH200" s="223">
        <f>$AB$6*($AB$11/AI200*AJ200+$AB$12)</f>
        <v>2.3041538089628867E-2</v>
      </c>
      <c r="AI200" s="223">
        <f>1+$AB$7*COS(AL200)</f>
        <v>1.3655278395046657</v>
      </c>
      <c r="AJ200" s="223">
        <f>SIN(AL200+$AB$9)</f>
        <v>0.8349359009188595</v>
      </c>
      <c r="AK200" s="223">
        <f>$AB$7*SIN(AL200)</f>
        <v>-0.32632713424882609</v>
      </c>
      <c r="AL200" s="223">
        <f>2*ATAN(AM200)</f>
        <v>-0.72879838811617792</v>
      </c>
      <c r="AM200" s="223">
        <f>SQRT((1+$AB$7)/(1-$AB$7))*TAN(AN200/2)</f>
        <v>-0.38143368243605408</v>
      </c>
      <c r="AN200" s="223">
        <f>$AU200+$AB$7*SIN(AO200)</f>
        <v>-148415.55926047423</v>
      </c>
      <c r="AO200" s="223">
        <f>$AU200+$AB$7*SIN(AP200)</f>
        <v>-148415.55830609472</v>
      </c>
      <c r="AP200" s="223">
        <f>$AU200+$AB$7*SIN(AQ200)</f>
        <v>-148415.55615627003</v>
      </c>
      <c r="AQ200" s="223">
        <f>$AU200+$AB$7*SIN(AR200)</f>
        <v>-148415.55132145446</v>
      </c>
      <c r="AR200" s="223">
        <f>$AU200+$AB$7*SIN(AS200)</f>
        <v>-148415.54048719272</v>
      </c>
      <c r="AS200" s="223">
        <f>$AU200+$AB$7*SIN(AT200)</f>
        <v>-148415.51639550994</v>
      </c>
      <c r="AT200" s="223">
        <f>$AU200+$AB$7*SIN(AU200)</f>
        <v>-148415.46365630225</v>
      </c>
      <c r="AU200" s="223">
        <f>$AB$9+$AB$18*(F200-AB$15)</f>
        <v>-148415.35136390346</v>
      </c>
    </row>
    <row r="201" spans="1:47" ht="12.95" customHeight="1">
      <c r="A201" s="166" t="s">
        <v>115</v>
      </c>
      <c r="B201" s="167" t="s">
        <v>61</v>
      </c>
      <c r="C201" s="166">
        <v>54131.604399999997</v>
      </c>
      <c r="D201" s="166">
        <v>5.0000000000000001E-4</v>
      </c>
      <c r="E201" s="213">
        <f>(C201-C$7)/C$8</f>
        <v>4256.5259824877903</v>
      </c>
      <c r="F201" s="211">
        <f>+ROUND(2*E201,0)/2</f>
        <v>4256.5</v>
      </c>
      <c r="G201" s="213">
        <f>C201-(C$7+C$8*F201)</f>
        <v>9.9593499908223748E-3</v>
      </c>
      <c r="K201" s="213">
        <f>G201</f>
        <v>9.9593499908223748E-3</v>
      </c>
      <c r="O201" s="213">
        <f ca="1">+C$11+C$12*F201</f>
        <v>9.0062249262295706E-3</v>
      </c>
      <c r="Q201" s="249">
        <f>C201-15018.5</f>
        <v>39113.104399999997</v>
      </c>
      <c r="S201" s="243">
        <v>1</v>
      </c>
      <c r="Z201" s="223">
        <f>F201</f>
        <v>4256.5</v>
      </c>
      <c r="AA201" s="223">
        <f>AB$3+AB$4*Z201+AB$5*Z201^2+AH201</f>
        <v>3.680658890617966E-2</v>
      </c>
      <c r="AB201" s="223">
        <f>+G201-AA201</f>
        <v>-2.6847238915357285E-2</v>
      </c>
      <c r="AC201" s="223">
        <f>+G201-P201</f>
        <v>9.9593499908223748E-3</v>
      </c>
      <c r="AE201" s="223">
        <f>+(G201-AA201)^2*S201</f>
        <v>7.2077423737827468E-4</v>
      </c>
      <c r="AF201" s="361">
        <f>+C201-15018.5</f>
        <v>39113.104399999997</v>
      </c>
      <c r="AG201" s="229"/>
      <c r="AH201" s="223">
        <f>$AB$6*($AB$11/AI201*AJ201+$AB$12)</f>
        <v>2.3101112202959264E-2</v>
      </c>
      <c r="AI201" s="223">
        <f>1+$AB$7*COS(AL201)</f>
        <v>1.3696599431137184</v>
      </c>
      <c r="AJ201" s="223">
        <f>SIN(AL201+$AB$9)</f>
        <v>0.84188688046654903</v>
      </c>
      <c r="AK201" s="223">
        <f>$AB$7*SIN(AL201)</f>
        <v>-0.32163881366707359</v>
      </c>
      <c r="AL201" s="223">
        <f>2*ATAN(AM201)</f>
        <v>-0.71604448457905878</v>
      </c>
      <c r="AM201" s="223">
        <f>SQRT((1+$AB$7)/(1-$AB$7))*TAN(AN201/2)</f>
        <v>-0.37414656370062627</v>
      </c>
      <c r="AN201" s="223">
        <f>$AU201+$AB$7*SIN(AO201)</f>
        <v>-148415.55113099088</v>
      </c>
      <c r="AO201" s="223">
        <f>$AU201+$AB$7*SIN(AP201)</f>
        <v>-148415.55017717177</v>
      </c>
      <c r="AP201" s="223">
        <f>$AU201+$AB$7*SIN(AQ201)</f>
        <v>-148415.54803666385</v>
      </c>
      <c r="AQ201" s="223">
        <f>$AU201+$AB$7*SIN(AR201)</f>
        <v>-148415.54324063001</v>
      </c>
      <c r="AR201" s="223">
        <f>$AU201+$AB$7*SIN(AS201)</f>
        <v>-148415.53253186963</v>
      </c>
      <c r="AS201" s="223">
        <f>$AU201+$AB$7*SIN(AT201)</f>
        <v>-148415.50879839889</v>
      </c>
      <c r="AT201" s="223">
        <f>$AU201+$AB$7*SIN(AU201)</f>
        <v>-148415.45698556129</v>
      </c>
      <c r="AU201" s="223">
        <f>$AB$9+$AB$18*(F201-AB$15)</f>
        <v>-148415.34684813773</v>
      </c>
    </row>
    <row r="202" spans="1:47" ht="12.95" customHeight="1">
      <c r="A202" s="363" t="s">
        <v>115</v>
      </c>
      <c r="B202" s="167" t="s">
        <v>63</v>
      </c>
      <c r="C202" s="166">
        <v>54131.7958</v>
      </c>
      <c r="D202" s="166">
        <v>2.0000000000000001E-4</v>
      </c>
      <c r="E202" s="213">
        <f>(C202-C$7)/C$8</f>
        <v>4257.0253170996448</v>
      </c>
      <c r="F202" s="211">
        <f>+ROUND(2*E202,0)/2</f>
        <v>4257</v>
      </c>
      <c r="G202" s="213">
        <f>C202-(C$7+C$8*F202)</f>
        <v>9.7042999987024814E-3</v>
      </c>
      <c r="K202" s="213">
        <f>G202</f>
        <v>9.7042999987024814E-3</v>
      </c>
      <c r="Q202" s="249">
        <f>C202-15018.5</f>
        <v>39113.2958</v>
      </c>
      <c r="R202" s="250"/>
      <c r="S202" s="243">
        <v>1</v>
      </c>
      <c r="T202" s="250"/>
      <c r="Z202" s="223">
        <f>F202</f>
        <v>4257</v>
      </c>
      <c r="AA202" s="223">
        <f>AB$3+AB$4*Z202+AB$5*Z202^2+AH202</f>
        <v>3.680750404108353E-2</v>
      </c>
      <c r="AB202" s="223">
        <f>+G202-AA202</f>
        <v>-2.7103204042381049E-2</v>
      </c>
      <c r="AC202" s="223">
        <f>+G202-P202</f>
        <v>9.7042999987024814E-3</v>
      </c>
      <c r="AE202" s="223">
        <f>+(G202-AA202)^2*S202</f>
        <v>7.3458366936294042E-4</v>
      </c>
      <c r="AF202" s="361">
        <f>+C202-15018.5</f>
        <v>39113.2958</v>
      </c>
      <c r="AG202" s="229"/>
      <c r="AH202" s="223">
        <f>$AB$6*($AB$11/AI202*AJ202+$AB$12)</f>
        <v>2.3101897386844969E-2</v>
      </c>
      <c r="AI202" s="223">
        <f>1+$AB$7*COS(AL202)</f>
        <v>1.3697147982309852</v>
      </c>
      <c r="AJ202" s="223">
        <f>SIN(AL202+$AB$9)</f>
        <v>0.84197891459672769</v>
      </c>
      <c r="AK202" s="223">
        <f>$AB$7*SIN(AL202)</f>
        <v>-0.32157575774461278</v>
      </c>
      <c r="AL202" s="223">
        <f>2*ATAN(AM202)</f>
        <v>-0.71587391904907249</v>
      </c>
      <c r="AM202" s="223">
        <f>SQRT((1+$AB$7)/(1-$AB$7))*TAN(AN202/2)</f>
        <v>-0.37404934567406717</v>
      </c>
      <c r="AN202" s="223">
        <f>$AU202+$AB$7*SIN(AO202)</f>
        <v>-148415.55102243632</v>
      </c>
      <c r="AO202" s="223">
        <f>$AU202+$AB$7*SIN(AP202)</f>
        <v>-148415.55006862961</v>
      </c>
      <c r="AP202" s="223">
        <f>$AU202+$AB$7*SIN(AQ202)</f>
        <v>-148415.54792825569</v>
      </c>
      <c r="AQ202" s="223">
        <f>$AU202+$AB$7*SIN(AR202)</f>
        <v>-148415.5431327571</v>
      </c>
      <c r="AR202" s="223">
        <f>$AU202+$AB$7*SIN(AS202)</f>
        <v>-148415.5324257004</v>
      </c>
      <c r="AS202" s="223">
        <f>$AU202+$AB$7*SIN(AT202)</f>
        <v>-148415.50869704803</v>
      </c>
      <c r="AT202" s="223">
        <f>$AU202+$AB$7*SIN(AU202)</f>
        <v>-148415.45689660282</v>
      </c>
      <c r="AU202" s="223">
        <f>$AB$9+$AB$18*(F202-AB$15)</f>
        <v>-148415.34678792753</v>
      </c>
    </row>
    <row r="203" spans="1:47" ht="12.95" customHeight="1">
      <c r="A203" s="367" t="s">
        <v>252</v>
      </c>
      <c r="B203" s="367" t="s">
        <v>61</v>
      </c>
      <c r="C203" s="368">
        <v>54131.795899999997</v>
      </c>
      <c r="D203" s="368" t="s">
        <v>50</v>
      </c>
      <c r="E203" s="213">
        <f>(C203-C$7)/C$8</f>
        <v>4257.0255779850149</v>
      </c>
      <c r="F203" s="211">
        <f>+ROUND(2*E203,0)/2</f>
        <v>4257</v>
      </c>
      <c r="G203" s="213">
        <f>C203-(C$7+C$8*F203)</f>
        <v>9.8042999961762689E-3</v>
      </c>
      <c r="K203" s="213">
        <f>G203</f>
        <v>9.8042999961762689E-3</v>
      </c>
      <c r="O203" s="213">
        <f ca="1">+C$11+C$12*F203</f>
        <v>9.0047805269742511E-3</v>
      </c>
      <c r="Q203" s="249">
        <f>C203-15018.5</f>
        <v>39113.295899999997</v>
      </c>
      <c r="S203" s="243">
        <v>1</v>
      </c>
      <c r="Z203" s="223">
        <f>F203</f>
        <v>4257</v>
      </c>
      <c r="AA203" s="223">
        <f>AB$3+AB$4*Z203+AB$5*Z203^2+AH203</f>
        <v>3.680750404108353E-2</v>
      </c>
      <c r="AB203" s="223">
        <f>+G203-AA203</f>
        <v>-2.7003204044907261E-2</v>
      </c>
      <c r="AC203" s="223">
        <f>+G203-P203</f>
        <v>9.8042999961762689E-3</v>
      </c>
      <c r="AE203" s="223">
        <f>+(G203-AA203)^2*S203</f>
        <v>7.2917302869089586E-4</v>
      </c>
      <c r="AF203" s="361">
        <f>+C203-15018.5</f>
        <v>39113.295899999997</v>
      </c>
      <c r="AG203" s="229"/>
      <c r="AH203" s="223">
        <f>$AB$6*($AB$11/AI203*AJ203+$AB$12)</f>
        <v>2.3101897386844969E-2</v>
      </c>
      <c r="AI203" s="223">
        <f>1+$AB$7*COS(AL203)</f>
        <v>1.3697147982309852</v>
      </c>
      <c r="AJ203" s="223">
        <f>SIN(AL203+$AB$9)</f>
        <v>0.84197891459672769</v>
      </c>
      <c r="AK203" s="223">
        <f>$AB$7*SIN(AL203)</f>
        <v>-0.32157575774461278</v>
      </c>
      <c r="AL203" s="223">
        <f>2*ATAN(AM203)</f>
        <v>-0.71587391904907249</v>
      </c>
      <c r="AM203" s="223">
        <f>SQRT((1+$AB$7)/(1-$AB$7))*TAN(AN203/2)</f>
        <v>-0.37404934567406717</v>
      </c>
      <c r="AN203" s="223">
        <f>$AU203+$AB$7*SIN(AO203)</f>
        <v>-148415.55102243632</v>
      </c>
      <c r="AO203" s="223">
        <f>$AU203+$AB$7*SIN(AP203)</f>
        <v>-148415.55006862961</v>
      </c>
      <c r="AP203" s="223">
        <f>$AU203+$AB$7*SIN(AQ203)</f>
        <v>-148415.54792825569</v>
      </c>
      <c r="AQ203" s="223">
        <f>$AU203+$AB$7*SIN(AR203)</f>
        <v>-148415.5431327571</v>
      </c>
      <c r="AR203" s="223">
        <f>$AU203+$AB$7*SIN(AS203)</f>
        <v>-148415.5324257004</v>
      </c>
      <c r="AS203" s="223">
        <f>$AU203+$AB$7*SIN(AT203)</f>
        <v>-148415.50869704803</v>
      </c>
      <c r="AT203" s="223">
        <f>$AU203+$AB$7*SIN(AU203)</f>
        <v>-148415.45689660282</v>
      </c>
      <c r="AU203" s="223">
        <f>$AB$9+$AB$18*(F203-AB$15)</f>
        <v>-148415.34678792753</v>
      </c>
    </row>
    <row r="204" spans="1:47" ht="12.95" customHeight="1">
      <c r="A204" s="363" t="s">
        <v>115</v>
      </c>
      <c r="B204" s="167" t="s">
        <v>63</v>
      </c>
      <c r="C204" s="160">
        <v>54133.712399999997</v>
      </c>
      <c r="D204" s="166">
        <v>2.0000000000000001E-4</v>
      </c>
      <c r="E204" s="213">
        <f>(C204-C$7)/C$8</f>
        <v>4262.025446237898</v>
      </c>
      <c r="F204" s="211">
        <f>+ROUND(2*E204,0)/2</f>
        <v>4262</v>
      </c>
      <c r="G204" s="213">
        <f>C204-(C$7+C$8*F204)</f>
        <v>9.7537999899941497E-3</v>
      </c>
      <c r="K204" s="213">
        <f>G204</f>
        <v>9.7537999899941497E-3</v>
      </c>
      <c r="Q204" s="249">
        <f>C204-15018.5</f>
        <v>39115.212399999997</v>
      </c>
      <c r="R204" s="250"/>
      <c r="S204" s="243">
        <v>1</v>
      </c>
      <c r="T204" s="250"/>
      <c r="Z204" s="223">
        <f>F204</f>
        <v>4262</v>
      </c>
      <c r="AA204" s="223">
        <f>AB$3+AB$4*Z204+AB$5*Z204^2+AH204</f>
        <v>3.6816641900291526E-2</v>
      </c>
      <c r="AB204" s="223">
        <f>+G204-AA204</f>
        <v>-2.7062841910297376E-2</v>
      </c>
      <c r="AC204" s="223">
        <f>+G204-P204</f>
        <v>9.7537999899941497E-3</v>
      </c>
      <c r="AE204" s="223">
        <f>+(G204-AA204)^2*S204</f>
        <v>7.3239741226174815E-4</v>
      </c>
      <c r="AF204" s="361">
        <f>+C204-15018.5</f>
        <v>39115.212399999997</v>
      </c>
      <c r="AG204" s="229"/>
      <c r="AH204" s="223">
        <f>$AB$6*($AB$11/AI204*AJ204+$AB$12)</f>
        <v>2.3109735928371358E-2</v>
      </c>
      <c r="AI204" s="223">
        <f>1+$AB$7*COS(AL204)</f>
        <v>1.3702629954805821</v>
      </c>
      <c r="AJ204" s="223">
        <f>SIN(AL204+$AB$9)</f>
        <v>0.84289830708947033</v>
      </c>
      <c r="AK204" s="223">
        <f>$AB$7*SIN(AL204)</f>
        <v>-0.32094440979357547</v>
      </c>
      <c r="AL204" s="223">
        <f>2*ATAN(AM204)</f>
        <v>-0.71416752244310266</v>
      </c>
      <c r="AM204" s="223">
        <f>SQRT((1+$AB$7)/(1-$AB$7))*TAN(AN204/2)</f>
        <v>-0.37307708396114536</v>
      </c>
      <c r="AN204" s="223">
        <f>$AU204+$AB$7*SIN(AO204)</f>
        <v>-148415.54993665809</v>
      </c>
      <c r="AO204" s="223">
        <f>$AU204+$AB$7*SIN(AP204)</f>
        <v>-148415.54898298255</v>
      </c>
      <c r="AP204" s="223">
        <f>$AU204+$AB$7*SIN(AQ204)</f>
        <v>-148415.54684396286</v>
      </c>
      <c r="AQ204" s="223">
        <f>$AU204+$AB$7*SIN(AR204)</f>
        <v>-148415.54205384289</v>
      </c>
      <c r="AR204" s="223">
        <f>$AU204+$AB$7*SIN(AS204)</f>
        <v>-148415.5313638667</v>
      </c>
      <c r="AS204" s="223">
        <f>$AU204+$AB$7*SIN(AT204)</f>
        <v>-148415.50768345877</v>
      </c>
      <c r="AT204" s="223">
        <f>$AU204+$AB$7*SIN(AU204)</f>
        <v>-148415.45600699604</v>
      </c>
      <c r="AU204" s="223">
        <f>$AB$9+$AB$18*(F204-AB$15)</f>
        <v>-148415.34618582542</v>
      </c>
    </row>
    <row r="205" spans="1:47" ht="12.95" customHeight="1">
      <c r="A205" s="166" t="s">
        <v>115</v>
      </c>
      <c r="B205" s="167" t="s">
        <v>61</v>
      </c>
      <c r="C205" s="166">
        <v>54134.712299999999</v>
      </c>
      <c r="D205" s="166">
        <v>1E-4</v>
      </c>
      <c r="E205" s="213">
        <f>(C205-C$7)/C$8</f>
        <v>4264.6340391239255</v>
      </c>
      <c r="F205" s="211">
        <f>+ROUND(2*E205,0)/2</f>
        <v>4264.5</v>
      </c>
      <c r="O205" s="213">
        <f ca="1">+C$11+C$12*F205</f>
        <v>8.9831145381444738E-3</v>
      </c>
      <c r="Q205" s="249">
        <f>C205-15018.5</f>
        <v>39116.212299999999</v>
      </c>
      <c r="R205" s="213">
        <f>C205-(C$7+C$8*F205)</f>
        <v>5.1378549993387423E-2</v>
      </c>
      <c r="S205" s="243">
        <v>1</v>
      </c>
      <c r="Z205" s="223">
        <f>F205</f>
        <v>4264.5</v>
      </c>
      <c r="AA205" s="223">
        <f>AB$3+AB$4*Z205+AB$5*Z205^2+AH205</f>
        <v>3.6821201623267005E-2</v>
      </c>
      <c r="AB205" s="223">
        <f>+G205-AA205</f>
        <v>-3.6821201623267005E-2</v>
      </c>
      <c r="AC205" s="223">
        <f>+G205-P205</f>
        <v>0</v>
      </c>
      <c r="AE205" s="223">
        <f>+(G205-AA205)^2*S205</f>
        <v>1.3558008889812808E-3</v>
      </c>
      <c r="AF205" s="361">
        <f>+C205-15018.5</f>
        <v>39116.212299999999</v>
      </c>
      <c r="AG205" s="229"/>
      <c r="AH205" s="223">
        <f>$AB$6*($AB$11/AI205*AJ205+$AB$12)</f>
        <v>2.3113646123756031E-2</v>
      </c>
      <c r="AI205" s="223">
        <f>1+$AB$7*COS(AL205)</f>
        <v>1.3705368518908529</v>
      </c>
      <c r="AJ205" s="223">
        <f>SIN(AL205+$AB$9)</f>
        <v>0.84335735459942707</v>
      </c>
      <c r="AK205" s="223">
        <f>$AB$7*SIN(AL205)</f>
        <v>-0.32062819805939713</v>
      </c>
      <c r="AL205" s="223">
        <f>2*ATAN(AM205)</f>
        <v>-0.71331381893305068</v>
      </c>
      <c r="AM205" s="223">
        <f>SQRT((1+$AB$7)/(1-$AB$7))*TAN(AN205/2)</f>
        <v>-0.37259089759477759</v>
      </c>
      <c r="AN205" s="223">
        <f>$AU205+$AB$7*SIN(AO205)</f>
        <v>-148415.54939361042</v>
      </c>
      <c r="AO205" s="223">
        <f>$AU205+$AB$7*SIN(AP205)</f>
        <v>-148415.54844000534</v>
      </c>
      <c r="AP205" s="223">
        <f>$AU205+$AB$7*SIN(AQ205)</f>
        <v>-148415.54630167244</v>
      </c>
      <c r="AQ205" s="223">
        <f>$AU205+$AB$7*SIN(AR205)</f>
        <v>-148415.5415142597</v>
      </c>
      <c r="AR205" s="223">
        <f>$AU205+$AB$7*SIN(AS205)</f>
        <v>-148415.5308328536</v>
      </c>
      <c r="AS205" s="223">
        <f>$AU205+$AB$7*SIN(AT205)</f>
        <v>-148415.50717660933</v>
      </c>
      <c r="AT205" s="223">
        <f>$AU205+$AB$7*SIN(AU205)</f>
        <v>-148415.45556217773</v>
      </c>
      <c r="AU205" s="223">
        <f>$AB$9+$AB$18*(F205-AB$15)</f>
        <v>-148415.34588477438</v>
      </c>
    </row>
    <row r="206" spans="1:47" ht="12.95" customHeight="1">
      <c r="A206" s="363" t="s">
        <v>115</v>
      </c>
      <c r="B206" s="167"/>
      <c r="C206" s="166">
        <v>54185.651599999997</v>
      </c>
      <c r="D206" s="166">
        <v>5.0000000000000001E-4</v>
      </c>
      <c r="E206" s="213">
        <f>(C206-C$7)/C$8</f>
        <v>4397.5272240413024</v>
      </c>
      <c r="F206" s="211">
        <f>+ROUND(2*E206,0)/2</f>
        <v>4397.5</v>
      </c>
      <c r="G206" s="213">
        <f>C206-(C$7+C$8*F206)</f>
        <v>1.0435249991132878E-2</v>
      </c>
      <c r="K206" s="213">
        <f>G206</f>
        <v>1.0435249991132878E-2</v>
      </c>
      <c r="O206" s="213">
        <f ca="1">+C$11+C$12*F206</f>
        <v>8.5989043362297603E-3</v>
      </c>
      <c r="Q206" s="249">
        <f>C206-15018.5</f>
        <v>39167.151599999997</v>
      </c>
      <c r="R206" s="250"/>
      <c r="S206" s="243">
        <v>1</v>
      </c>
      <c r="T206" s="250"/>
      <c r="Z206" s="223">
        <f>F206</f>
        <v>4397.5</v>
      </c>
      <c r="AA206" s="223">
        <f>AB$3+AB$4*Z206+AB$5*Z206^2+AH206</f>
        <v>3.7054778688681914E-2</v>
      </c>
      <c r="AB206" s="223">
        <f>+G206-AA206</f>
        <v>-2.6619528697549036E-2</v>
      </c>
      <c r="AC206" s="223">
        <f>+G206-P206</f>
        <v>1.0435249991132878E-2</v>
      </c>
      <c r="AE206" s="223">
        <f>+(G206-AA206)^2*S206</f>
        <v>7.0859930807963664E-4</v>
      </c>
      <c r="AF206" s="361">
        <f>+C206-15018.5</f>
        <v>39167.151599999997</v>
      </c>
      <c r="AG206" s="229"/>
      <c r="AH206" s="223">
        <f>$AB$6*($AB$11/AI206*AJ206+$AB$12)</f>
        <v>2.33127944718402E-2</v>
      </c>
      <c r="AI206" s="223">
        <f>1+$AB$7*COS(AL206)</f>
        <v>1.3848577964899966</v>
      </c>
      <c r="AJ206" s="223">
        <f>SIN(AL206+$AB$9)</f>
        <v>0.86712419715345523</v>
      </c>
      <c r="AK206" s="223">
        <f>$AB$7*SIN(AL206)</f>
        <v>-0.30328942691901462</v>
      </c>
      <c r="AL206" s="223">
        <f>2*ATAN(AM206)</f>
        <v>-0.66741535473379987</v>
      </c>
      <c r="AM206" s="223">
        <f>SQRT((1+$AB$7)/(1-$AB$7))*TAN(AN206/2)</f>
        <v>-0.34667282858521403</v>
      </c>
      <c r="AN206" s="223">
        <f>$AU206+$AB$7*SIN(AO206)</f>
        <v>-148415.52035301167</v>
      </c>
      <c r="AO206" s="223">
        <f>$AU206+$AB$7*SIN(AP206)</f>
        <v>-148415.51940796443</v>
      </c>
      <c r="AP206" s="223">
        <f>$AU206+$AB$7*SIN(AQ206)</f>
        <v>-148415.51731557146</v>
      </c>
      <c r="AQ206" s="223">
        <f>$AU206+$AB$7*SIN(AR206)</f>
        <v>-148415.51268939258</v>
      </c>
      <c r="AR206" s="223">
        <f>$AU206+$AB$7*SIN(AS206)</f>
        <v>-148415.50249231764</v>
      </c>
      <c r="AS206" s="223">
        <f>$AU206+$AB$7*SIN(AT206)</f>
        <v>-148415.48016069928</v>
      </c>
      <c r="AT206" s="223">
        <f>$AU206+$AB$7*SIN(AU206)</f>
        <v>-148415.43188383919</v>
      </c>
      <c r="AU206" s="223">
        <f>$AB$9+$AB$18*(F206-AB$15)</f>
        <v>-148415.32986885859</v>
      </c>
    </row>
    <row r="207" spans="1:47" ht="12.95" customHeight="1">
      <c r="A207" s="166" t="s">
        <v>121</v>
      </c>
      <c r="B207" s="167" t="s">
        <v>63</v>
      </c>
      <c r="C207" s="166">
        <v>54389.380799999999</v>
      </c>
      <c r="D207" s="166">
        <v>1E-4</v>
      </c>
      <c r="E207" s="213">
        <f>(C207-C$7)/C$8</f>
        <v>4929.0269158052333</v>
      </c>
      <c r="F207" s="211">
        <f>+ROUND(2*E207,0)/2</f>
        <v>4929</v>
      </c>
      <c r="G207" s="213">
        <f>C207-(C$7+C$8*F207)</f>
        <v>1.031709999369923E-2</v>
      </c>
      <c r="K207" s="213">
        <f>G207</f>
        <v>1.031709999369923E-2</v>
      </c>
      <c r="O207" s="213">
        <f ca="1">+C$11+C$12*F207</f>
        <v>7.0635079278262257E-3</v>
      </c>
      <c r="Q207" s="249">
        <f>C207-15018.5</f>
        <v>39370.880799999999</v>
      </c>
      <c r="S207" s="243">
        <v>1</v>
      </c>
      <c r="Z207" s="223">
        <f>F207</f>
        <v>4929</v>
      </c>
      <c r="AA207" s="223">
        <f>AB$3+AB$4*Z207+AB$5*Z207^2+AH207</f>
        <v>3.7798262232363794E-2</v>
      </c>
      <c r="AB207" s="223">
        <f>+G207-AA207</f>
        <v>-2.7481162238664564E-2</v>
      </c>
      <c r="AC207" s="223">
        <f>+G207-P207</f>
        <v>1.031709999369923E-2</v>
      </c>
      <c r="AE207" s="223">
        <f>+(G207-AA207)^2*S207</f>
        <v>7.5521427798780317E-4</v>
      </c>
      <c r="AF207" s="361">
        <f>+C207-15018.5</f>
        <v>39370.880799999999</v>
      </c>
      <c r="AG207" s="229"/>
      <c r="AH207" s="223">
        <f>$AB$6*($AB$11/AI207*AJ207+$AB$12)</f>
        <v>2.392116484971727E-2</v>
      </c>
      <c r="AI207" s="223">
        <f>1+$AB$7*COS(AL207)</f>
        <v>1.4357320578201647</v>
      </c>
      <c r="AJ207" s="223">
        <f>SIN(AL207+$AB$9)</f>
        <v>0.94634102837937395</v>
      </c>
      <c r="AK207" s="223">
        <f>$AB$7*SIN(AL207)</f>
        <v>-0.22413739935094432</v>
      </c>
      <c r="AL207" s="223">
        <f>2*ATAN(AM207)</f>
        <v>-0.47509537791193085</v>
      </c>
      <c r="AM207" s="223">
        <f>SQRT((1+$AB$7)/(1-$AB$7))*TAN(AN207/2)</f>
        <v>-0.24211908560099352</v>
      </c>
      <c r="AN207" s="223">
        <f>$AU207+$AB$7*SIN(AO207)</f>
        <v>-148415.40157141321</v>
      </c>
      <c r="AO207" s="223">
        <f>$AU207+$AB$7*SIN(AP207)</f>
        <v>-148415.4007604582</v>
      </c>
      <c r="AP207" s="223">
        <f>$AU207+$AB$7*SIN(AQ207)</f>
        <v>-148415.39903850172</v>
      </c>
      <c r="AQ207" s="223">
        <f>$AU207+$AB$7*SIN(AR207)</f>
        <v>-148415.39538495976</v>
      </c>
      <c r="AR207" s="223">
        <f>$AU207+$AB$7*SIN(AS207)</f>
        <v>-148415.38764549501</v>
      </c>
      <c r="AS207" s="223">
        <f>$AU207+$AB$7*SIN(AT207)</f>
        <v>-148415.37130405183</v>
      </c>
      <c r="AT207" s="223">
        <f>$AU207+$AB$7*SIN(AU207)</f>
        <v>-148415.33701796524</v>
      </c>
      <c r="AU207" s="223">
        <f>$AB$9+$AB$18*(F207-AB$15)</f>
        <v>-148415.26586540567</v>
      </c>
    </row>
    <row r="208" spans="1:47" ht="12.95" customHeight="1">
      <c r="A208" s="166" t="s">
        <v>115</v>
      </c>
      <c r="B208" s="167" t="s">
        <v>61</v>
      </c>
      <c r="C208" s="166">
        <v>54418.703800000003</v>
      </c>
      <c r="D208" s="166">
        <v>2.0000000000000001E-4</v>
      </c>
      <c r="E208" s="213">
        <f>(C208-C$7)/C$8</f>
        <v>5005.526334943951</v>
      </c>
      <c r="F208" s="211">
        <f>+ROUND(2*E208,0)/2</f>
        <v>5005.5</v>
      </c>
      <c r="G208" s="213">
        <f>C208-(C$7+C$8*F208)</f>
        <v>1.0094450000906363E-2</v>
      </c>
      <c r="K208" s="213">
        <f>G208</f>
        <v>1.0094450000906363E-2</v>
      </c>
      <c r="O208" s="213">
        <f ca="1">+C$11+C$12*F208</f>
        <v>6.8425148417624992E-3</v>
      </c>
      <c r="Q208" s="249">
        <f>C208-15018.5</f>
        <v>39400.203800000003</v>
      </c>
      <c r="S208" s="243">
        <v>1</v>
      </c>
      <c r="Z208" s="223">
        <f>F208</f>
        <v>5005.5</v>
      </c>
      <c r="AA208" s="223">
        <f>AB$3+AB$4*Z208+AB$5*Z208^2+AH208</f>
        <v>3.7878396995522687E-2</v>
      </c>
      <c r="AB208" s="223">
        <f>+G208-AA208</f>
        <v>-2.7783946994616324E-2</v>
      </c>
      <c r="AC208" s="223">
        <f>+G208-P208</f>
        <v>1.0094450000906363E-2</v>
      </c>
      <c r="AE208" s="223">
        <f>+(G208-AA208)^2*S208</f>
        <v>7.7194771059964948E-4</v>
      </c>
      <c r="AF208" s="361">
        <f>+C208-15018.5</f>
        <v>39400.203800000003</v>
      </c>
      <c r="AG208" s="229"/>
      <c r="AH208" s="223">
        <f>$AB$6*($AB$11/AI208*AJ208+$AB$12)</f>
        <v>2.3982178052597575E-2</v>
      </c>
      <c r="AI208" s="223">
        <f>1+$AB$7*COS(AL208)</f>
        <v>1.4419950934984831</v>
      </c>
      <c r="AJ208" s="223">
        <f>SIN(AL208+$AB$9)</f>
        <v>0.95523985623473295</v>
      </c>
      <c r="AK208" s="223">
        <f>$AB$7*SIN(AL208)</f>
        <v>-0.21151911810346394</v>
      </c>
      <c r="AL208" s="223">
        <f>2*ATAN(AM208)</f>
        <v>-0.4463451858844904</v>
      </c>
      <c r="AM208" s="223">
        <f>SQRT((1+$AB$7)/(1-$AB$7))*TAN(AN208/2)</f>
        <v>-0.22695303824988239</v>
      </c>
      <c r="AN208" s="223">
        <f>$AU208+$AB$7*SIN(AO208)</f>
        <v>-148415.38415370887</v>
      </c>
      <c r="AO208" s="223">
        <f>$AU208+$AB$7*SIN(AP208)</f>
        <v>-148415.38337543164</v>
      </c>
      <c r="AP208" s="223">
        <f>$AU208+$AB$7*SIN(AQ208)</f>
        <v>-148415.38173081027</v>
      </c>
      <c r="AQ208" s="223">
        <f>$AU208+$AB$7*SIN(AR208)</f>
        <v>-148415.37825784276</v>
      </c>
      <c r="AR208" s="223">
        <f>$AU208+$AB$7*SIN(AS208)</f>
        <v>-148415.3709343251</v>
      </c>
      <c r="AS208" s="223">
        <f>$AU208+$AB$7*SIN(AT208)</f>
        <v>-148415.35553546372</v>
      </c>
      <c r="AT208" s="223">
        <f>$AU208+$AB$7*SIN(AU208)</f>
        <v>-148415.32333673141</v>
      </c>
      <c r="AU208" s="223">
        <f>$AB$9+$AB$18*(F208-AB$15)</f>
        <v>-148415.25665324359</v>
      </c>
    </row>
    <row r="209" spans="1:47" ht="12.95" customHeight="1">
      <c r="A209" s="166" t="s">
        <v>122</v>
      </c>
      <c r="B209" s="167" t="s">
        <v>63</v>
      </c>
      <c r="C209" s="166">
        <v>54434.227200000001</v>
      </c>
      <c r="D209" s="166">
        <v>1E-4</v>
      </c>
      <c r="E209" s="213">
        <f>(C209-C$7)/C$8</f>
        <v>5046.0246155788691</v>
      </c>
      <c r="F209" s="211">
        <f>+ROUND(2*E209,0)/2</f>
        <v>5046</v>
      </c>
      <c r="G209" s="213">
        <f>C209-(C$7+C$8*F209)</f>
        <v>9.4353999957093038E-3</v>
      </c>
      <c r="K209" s="213">
        <f>G209</f>
        <v>9.4353999957093038E-3</v>
      </c>
      <c r="O209" s="213">
        <f ca="1">+C$11+C$12*F209</f>
        <v>6.7255185020817041E-3</v>
      </c>
      <c r="Q209" s="249">
        <f>C209-15018.5</f>
        <v>39415.727200000001</v>
      </c>
      <c r="S209" s="243">
        <v>1</v>
      </c>
      <c r="Z209" s="223">
        <f>F209</f>
        <v>5046</v>
      </c>
      <c r="AA209" s="223">
        <f>AB$3+AB$4*Z209+AB$5*Z209^2+AH209</f>
        <v>3.7917932218085974E-2</v>
      </c>
      <c r="AB209" s="223">
        <f>+G209-AA209</f>
        <v>-2.8482532222376671E-2</v>
      </c>
      <c r="AC209" s="223">
        <f>+G209-P209</f>
        <v>9.4353999957093038E-3</v>
      </c>
      <c r="AE209" s="223">
        <f>+(G209-AA209)^2*S209</f>
        <v>8.1125464179872535E-4</v>
      </c>
      <c r="AF209" s="361">
        <f>+C209-15018.5</f>
        <v>39415.727200000001</v>
      </c>
      <c r="AG209" s="229"/>
      <c r="AH209" s="223">
        <f>$AB$6*($AB$11/AI209*AJ209+$AB$12)</f>
        <v>2.4011623265689851E-2</v>
      </c>
      <c r="AI209" s="223">
        <f>1+$AB$7*COS(AL209)</f>
        <v>1.4451831897848464</v>
      </c>
      <c r="AJ209" s="223">
        <f>SIN(AL209+$AB$9)</f>
        <v>0.95965921026317313</v>
      </c>
      <c r="AK209" s="223">
        <f>$AB$7*SIN(AL209)</f>
        <v>-0.20472402773731641</v>
      </c>
      <c r="AL209" s="223">
        <f>2*ATAN(AM209)</f>
        <v>-0.4310270528236384</v>
      </c>
      <c r="AM209" s="223">
        <f>SQRT((1+$AB$7)/(1-$AB$7))*TAN(AN209/2)</f>
        <v>-0.21891328883319258</v>
      </c>
      <c r="AN209" s="223">
        <f>$AU209+$AB$7*SIN(AO209)</f>
        <v>-148415.37490378795</v>
      </c>
      <c r="AO209" s="223">
        <f>$AU209+$AB$7*SIN(AP209)</f>
        <v>-148415.37414413149</v>
      </c>
      <c r="AP209" s="223">
        <f>$AU209+$AB$7*SIN(AQ209)</f>
        <v>-148415.3725427523</v>
      </c>
      <c r="AQ209" s="223">
        <f>$AU209+$AB$7*SIN(AR209)</f>
        <v>-148415.36916915531</v>
      </c>
      <c r="AR209" s="223">
        <f>$AU209+$AB$7*SIN(AS209)</f>
        <v>-148415.36207146689</v>
      </c>
      <c r="AS209" s="223">
        <f>$AU209+$AB$7*SIN(AT209)</f>
        <v>-148415.34717870399</v>
      </c>
      <c r="AT209" s="223">
        <f>$AU209+$AB$7*SIN(AU209)</f>
        <v>-148415.31609141018</v>
      </c>
      <c r="AU209" s="223">
        <f>$AB$9+$AB$18*(F209-AB$15)</f>
        <v>-148415.25177621661</v>
      </c>
    </row>
    <row r="210" spans="1:47" ht="12.95" customHeight="1">
      <c r="A210" s="166" t="s">
        <v>122</v>
      </c>
      <c r="B210" s="167" t="s">
        <v>61</v>
      </c>
      <c r="C210" s="166">
        <v>54480.415200000003</v>
      </c>
      <c r="D210" s="166">
        <v>5.0000000000000001E-4</v>
      </c>
      <c r="E210" s="213">
        <f>(C210-C$7)/C$8</f>
        <v>5166.5223535722116</v>
      </c>
      <c r="F210" s="211">
        <f>+ROUND(2*E210,0)/2</f>
        <v>5166.5</v>
      </c>
      <c r="G210" s="213">
        <f>C210-(C$7+C$8*F210)</f>
        <v>8.5683500001323409E-3</v>
      </c>
      <c r="K210" s="213">
        <f>G210</f>
        <v>8.5683500001323409E-3</v>
      </c>
      <c r="O210" s="213">
        <f ca="1">+C$11+C$12*F210</f>
        <v>6.377418281549951E-3</v>
      </c>
      <c r="Q210" s="249">
        <f>C210-15018.5</f>
        <v>39461.915200000003</v>
      </c>
      <c r="S210" s="243">
        <v>1</v>
      </c>
      <c r="Z210" s="223">
        <f>F210</f>
        <v>5166.5</v>
      </c>
      <c r="AA210" s="223">
        <f>AB$3+AB$4*Z210+AB$5*Z210^2+AH210</f>
        <v>3.8023535017231276E-2</v>
      </c>
      <c r="AB210" s="223">
        <f>+G210-AA210</f>
        <v>-2.9455185017098935E-2</v>
      </c>
      <c r="AC210" s="223">
        <f>+G210-P210</f>
        <v>8.5683500001323409E-3</v>
      </c>
      <c r="AE210" s="223">
        <f>+(G210-AA210)^2*S210</f>
        <v>8.6760792439152963E-4</v>
      </c>
      <c r="AF210" s="361">
        <f>+C210-15018.5</f>
        <v>39461.915200000003</v>
      </c>
      <c r="AG210" s="229"/>
      <c r="AH210" s="223">
        <f>$AB$6*($AB$11/AI210*AJ210+$AB$12)</f>
        <v>2.4087340975958427E-2</v>
      </c>
      <c r="AI210" s="223">
        <f>1+$AB$7*COS(AL210)</f>
        <v>1.4541178843186346</v>
      </c>
      <c r="AJ210" s="223">
        <f>SIN(AL210+$AB$9)</f>
        <v>0.97156236902438542</v>
      </c>
      <c r="AK210" s="223">
        <f>$AB$7*SIN(AL210)</f>
        <v>-0.18405691277962688</v>
      </c>
      <c r="AL210" s="223">
        <f>2*ATAN(AM210)</f>
        <v>-0.38507252585825785</v>
      </c>
      <c r="AM210" s="223">
        <f>SQRT((1+$AB$7)/(1-$AB$7))*TAN(AN210/2)</f>
        <v>-0.19495119818904802</v>
      </c>
      <c r="AN210" s="223">
        <f>$AU210+$AB$7*SIN(AO210)</f>
        <v>-148415.34727124425</v>
      </c>
      <c r="AO210" s="223">
        <f>$AU210+$AB$7*SIN(AP210)</f>
        <v>-148415.34657223881</v>
      </c>
      <c r="AP210" s="223">
        <f>$AU210+$AB$7*SIN(AQ210)</f>
        <v>-148415.34510857522</v>
      </c>
      <c r="AQ210" s="223">
        <f>$AU210+$AB$7*SIN(AR210)</f>
        <v>-148415.34204535963</v>
      </c>
      <c r="AR210" s="223">
        <f>$AU210+$AB$7*SIN(AS210)</f>
        <v>-148415.33564134355</v>
      </c>
      <c r="AS210" s="223">
        <f>$AU210+$AB$7*SIN(AT210)</f>
        <v>-148415.32228159998</v>
      </c>
      <c r="AT210" s="223">
        <f>$AU210+$AB$7*SIN(AU210)</f>
        <v>-148415.29452551593</v>
      </c>
      <c r="AU210" s="223">
        <f>$AB$9+$AB$18*(F210-AB$15)</f>
        <v>-148415.23726555606</v>
      </c>
    </row>
    <row r="211" spans="1:47" ht="12.95" customHeight="1">
      <c r="A211" s="166" t="s">
        <v>122</v>
      </c>
      <c r="B211" s="167" t="s">
        <v>63</v>
      </c>
      <c r="C211" s="166">
        <v>54489.423900000002</v>
      </c>
      <c r="D211" s="166">
        <v>2.9999999999999997E-4</v>
      </c>
      <c r="E211" s="213">
        <f>(C211-C$7)/C$8</f>
        <v>5190.0247345426014</v>
      </c>
      <c r="F211" s="211">
        <f>+ROUND(2*E211,0)/2</f>
        <v>5190</v>
      </c>
      <c r="G211" s="213">
        <f>C211-(C$7+C$8*F211)</f>
        <v>9.4810000009601936E-3</v>
      </c>
      <c r="K211" s="213">
        <f>G211</f>
        <v>9.4810000009601936E-3</v>
      </c>
      <c r="O211" s="213">
        <f ca="1">+C$11+C$12*F211</f>
        <v>6.3095315165499835E-3</v>
      </c>
      <c r="Q211" s="249">
        <f>C211-15018.5</f>
        <v>39470.923900000002</v>
      </c>
      <c r="S211" s="243">
        <v>1</v>
      </c>
      <c r="Z211" s="223">
        <f>F211</f>
        <v>5190</v>
      </c>
      <c r="AA211" s="223">
        <f>AB$3+AB$4*Z211+AB$5*Z211^2+AH211</f>
        <v>3.8042006631656348E-2</v>
      </c>
      <c r="AB211" s="223">
        <f>+G211-AA211</f>
        <v>-2.8561006630696155E-2</v>
      </c>
      <c r="AC211" s="223">
        <f>+G211-P211</f>
        <v>9.4810000009601936E-3</v>
      </c>
      <c r="AE211" s="223">
        <f>+(G211-AA211)^2*S211</f>
        <v>8.1573109975866974E-4</v>
      </c>
      <c r="AF211" s="361">
        <f>+C211-15018.5</f>
        <v>39470.923900000002</v>
      </c>
      <c r="AG211" s="229"/>
      <c r="AH211" s="223">
        <f>$AB$6*($AB$11/AI211*AJ211+$AB$12)</f>
        <v>2.4100008066029948E-2</v>
      </c>
      <c r="AI211" s="223">
        <f>1+$AB$7*COS(AL211)</f>
        <v>1.4557605065469459</v>
      </c>
      <c r="AJ211" s="223">
        <f>SIN(AL211+$AB$9)</f>
        <v>0.97365977861714026</v>
      </c>
      <c r="AK211" s="223">
        <f>$AB$7*SIN(AL211)</f>
        <v>-0.17995099519611257</v>
      </c>
      <c r="AL211" s="223">
        <f>2*ATAN(AM211)</f>
        <v>-0.3760473863347677</v>
      </c>
      <c r="AM211" s="223">
        <f>SQRT((1+$AB$7)/(1-$AB$7))*TAN(AN211/2)</f>
        <v>-0.19027120920192511</v>
      </c>
      <c r="AN211" s="223">
        <f>$AU211+$AB$7*SIN(AO211)</f>
        <v>-148415.34186387001</v>
      </c>
      <c r="AO211" s="223">
        <f>$AU211+$AB$7*SIN(AP211)</f>
        <v>-148415.34117758219</v>
      </c>
      <c r="AP211" s="223">
        <f>$AU211+$AB$7*SIN(AQ211)</f>
        <v>-148415.33974230077</v>
      </c>
      <c r="AQ211" s="223">
        <f>$AU211+$AB$7*SIN(AR211)</f>
        <v>-148415.33674207874</v>
      </c>
      <c r="AR211" s="223">
        <f>$AU211+$AB$7*SIN(AS211)</f>
        <v>-148415.33047696075</v>
      </c>
      <c r="AS211" s="223">
        <f>$AU211+$AB$7*SIN(AT211)</f>
        <v>-148415.3174206886</v>
      </c>
      <c r="AT211" s="223">
        <f>$AU211+$AB$7*SIN(AU211)</f>
        <v>-148415.29031826774</v>
      </c>
      <c r="AU211" s="223">
        <f>$AB$9+$AB$18*(F211-AB$15)</f>
        <v>-148415.23443567619</v>
      </c>
    </row>
    <row r="212" spans="1:47" ht="12.95" customHeight="1">
      <c r="A212" s="166" t="s">
        <v>123</v>
      </c>
      <c r="B212" s="167" t="s">
        <v>63</v>
      </c>
      <c r="C212" s="166">
        <v>54514.337899999999</v>
      </c>
      <c r="D212" s="166" t="s">
        <v>124</v>
      </c>
      <c r="E212" s="213">
        <f>(C212-C$7)/C$8</f>
        <v>5255.0217174032077</v>
      </c>
      <c r="F212" s="211">
        <f>+ROUND(2*E212,0)/2</f>
        <v>5255</v>
      </c>
      <c r="G212" s="213">
        <f>C212-(C$7+C$8*F212)</f>
        <v>8.3244999987073243E-3</v>
      </c>
      <c r="K212" s="213">
        <f>G212</f>
        <v>8.3244999987073243E-3</v>
      </c>
      <c r="O212" s="213">
        <f ca="1">+C$11+C$12*F212</f>
        <v>6.1217596133585819E-3</v>
      </c>
      <c r="Q212" s="249">
        <f>C212-15018.5</f>
        <v>39495.837899999999</v>
      </c>
      <c r="S212" s="243">
        <v>1</v>
      </c>
      <c r="Z212" s="223">
        <f>F212</f>
        <v>5255</v>
      </c>
      <c r="AA212" s="223">
        <f>AB$3+AB$4*Z212+AB$5*Z212^2+AH212</f>
        <v>3.8089443435848358E-2</v>
      </c>
      <c r="AB212" s="223">
        <f>+G212-AA212</f>
        <v>-2.9764943437141034E-2</v>
      </c>
      <c r="AC212" s="223">
        <f>+G212-P212</f>
        <v>8.3244999987073243E-3</v>
      </c>
      <c r="AE212" s="223">
        <f>+(G212-AA212)^2*S212</f>
        <v>8.8595185781620506E-4</v>
      </c>
      <c r="AF212" s="361">
        <f>+C212-15018.5</f>
        <v>39495.837899999999</v>
      </c>
      <c r="AG212" s="229"/>
      <c r="AH212" s="223">
        <f>$AB$6*($AB$11/AI212*AJ212+$AB$12)</f>
        <v>2.4131430070361067E-2</v>
      </c>
      <c r="AI212" s="223">
        <f>1+$AB$7*COS(AL212)</f>
        <v>1.4601272457635279</v>
      </c>
      <c r="AJ212" s="223">
        <f>SIN(AL212+$AB$9)</f>
        <v>0.97906818618793889</v>
      </c>
      <c r="AK212" s="223">
        <f>$AB$7*SIN(AL212)</f>
        <v>-0.16847230545721756</v>
      </c>
      <c r="AL212" s="223">
        <f>2*ATAN(AM212)</f>
        <v>-0.35098298565660829</v>
      </c>
      <c r="AM212" s="223">
        <f>SQRT((1+$AB$7)/(1-$AB$7))*TAN(AN212/2)</f>
        <v>-0.1773155187459467</v>
      </c>
      <c r="AN212" s="223">
        <f>$AU212+$AB$7*SIN(AO212)</f>
        <v>-148415.32687779426</v>
      </c>
      <c r="AO212" s="223">
        <f>$AU212+$AB$7*SIN(AP212)</f>
        <v>-148415.32622813658</v>
      </c>
      <c r="AP212" s="223">
        <f>$AU212+$AB$7*SIN(AQ212)</f>
        <v>-148415.32487383354</v>
      </c>
      <c r="AQ212" s="223">
        <f>$AU212+$AB$7*SIN(AR212)</f>
        <v>-148415.32205181872</v>
      </c>
      <c r="AR212" s="223">
        <f>$AU212+$AB$7*SIN(AS212)</f>
        <v>-148415.31617668018</v>
      </c>
      <c r="AS212" s="223">
        <f>$AU212+$AB$7*SIN(AT212)</f>
        <v>-148415.30396696311</v>
      </c>
      <c r="AT212" s="223">
        <f>$AU212+$AB$7*SIN(AU212)</f>
        <v>-148415.27867890135</v>
      </c>
      <c r="AU212" s="223">
        <f>$AB$9+$AB$18*(F212-AB$15)</f>
        <v>-148415.22660834895</v>
      </c>
    </row>
    <row r="213" spans="1:47" ht="12.95" customHeight="1">
      <c r="A213" s="367" t="s">
        <v>125</v>
      </c>
      <c r="B213" s="367" t="s">
        <v>61</v>
      </c>
      <c r="C213" s="368">
        <v>54799.137600000002</v>
      </c>
      <c r="D213" s="368" t="s">
        <v>50</v>
      </c>
      <c r="E213" s="213">
        <f>(C213-C$7)/C$8</f>
        <v>5998.0224888412758</v>
      </c>
      <c r="F213" s="211">
        <f>+ROUND(2*E213,0)/2</f>
        <v>5998</v>
      </c>
      <c r="G213" s="213">
        <f>C213-(C$7+C$8*F213)</f>
        <v>8.6201999947661534E-3</v>
      </c>
      <c r="K213" s="213">
        <f>G213</f>
        <v>8.6201999947661534E-3</v>
      </c>
      <c r="O213" s="213">
        <f ca="1">+C$11+C$12*F213</f>
        <v>3.9753823199553326E-3</v>
      </c>
      <c r="Q213" s="249">
        <f>C213-15018.5</f>
        <v>39780.637600000002</v>
      </c>
      <c r="S213" s="243">
        <v>1</v>
      </c>
      <c r="Z213" s="223">
        <f>F213</f>
        <v>5998</v>
      </c>
      <c r="AA213" s="223">
        <f>AB$3+AB$4*Z213+AB$5*Z213^2+AH213</f>
        <v>3.8236701825510901E-2</v>
      </c>
      <c r="AB213" s="223">
        <f>+G213-AA213</f>
        <v>-2.9616501830744747E-2</v>
      </c>
      <c r="AC213" s="223">
        <f>+G213-P213</f>
        <v>8.6201999947661534E-3</v>
      </c>
      <c r="AE213" s="223">
        <f>+(G213-AA213)^2*S213</f>
        <v>8.7713718069050699E-4</v>
      </c>
      <c r="AF213" s="361">
        <f>+C213-15018.5</f>
        <v>39780.637600000002</v>
      </c>
      <c r="AG213" s="229"/>
      <c r="AH213" s="223">
        <f>$AB$6*($AB$11/AI213*AJ213+$AB$12)</f>
        <v>2.409982938653683E-2</v>
      </c>
      <c r="AI213" s="223">
        <f>1+$AB$7*COS(AL213)</f>
        <v>1.4892111699783415</v>
      </c>
      <c r="AJ213" s="223">
        <f>SIN(AL213+$AB$9)</f>
        <v>0.99601823731111239</v>
      </c>
      <c r="AK213" s="223">
        <f>$AB$7*SIN(AL213)</f>
        <v>-2.779264594136879E-2</v>
      </c>
      <c r="AL213" s="223">
        <f>2*ATAN(AM213)</f>
        <v>-5.6750142072265149E-2</v>
      </c>
      <c r="AM213" s="223">
        <f>SQRT((1+$AB$7)/(1-$AB$7))*TAN(AN213/2)</f>
        <v>-2.8382688835119716E-2</v>
      </c>
      <c r="AN213" s="223">
        <f>$AU213+$AB$7*SIN(AO213)</f>
        <v>-148415.15334834254</v>
      </c>
      <c r="AO213" s="223">
        <f>$AU213+$AB$7*SIN(AP213)</f>
        <v>-148415.15323338835</v>
      </c>
      <c r="AP213" s="223">
        <f>$AU213+$AB$7*SIN(AQ213)</f>
        <v>-148415.15299866034</v>
      </c>
      <c r="AQ213" s="223">
        <f>$AU213+$AB$7*SIN(AR213)</f>
        <v>-148415.15251936868</v>
      </c>
      <c r="AR213" s="223">
        <f>$AU213+$AB$7*SIN(AS213)</f>
        <v>-148415.15154072482</v>
      </c>
      <c r="AS213" s="223">
        <f>$AU213+$AB$7*SIN(AT213)</f>
        <v>-148415.14954256886</v>
      </c>
      <c r="AT213" s="223">
        <f>$AU213+$AB$7*SIN(AU213)</f>
        <v>-148415.1454631697</v>
      </c>
      <c r="AU213" s="223">
        <f>$AB$9+$AB$18*(F213-AB$15)</f>
        <v>-148415.1371359773</v>
      </c>
    </row>
    <row r="214" spans="1:47" ht="12.95" customHeight="1">
      <c r="A214" s="363" t="s">
        <v>126</v>
      </c>
      <c r="B214" s="161"/>
      <c r="C214" s="160">
        <v>54819.834600000002</v>
      </c>
      <c r="D214" s="160">
        <v>1E-4</v>
      </c>
      <c r="E214" s="213">
        <f>(C214-C$7)/C$8</f>
        <v>6052.0179353479034</v>
      </c>
      <c r="F214" s="211">
        <f>+ROUND(2*E214,0)/2</f>
        <v>6052</v>
      </c>
      <c r="G214" s="213">
        <f>C214-(C$7+C$8*F214)</f>
        <v>6.8747999976039864E-3</v>
      </c>
      <c r="K214" s="213">
        <f>G214</f>
        <v>6.8747999976039864E-3</v>
      </c>
      <c r="O214" s="213">
        <f ca="1">+C$11+C$12*F214</f>
        <v>3.819387200380938E-3</v>
      </c>
      <c r="Q214" s="249">
        <f>C214-15018.5</f>
        <v>39801.334600000002</v>
      </c>
      <c r="R214" s="250"/>
      <c r="S214" s="243">
        <v>1</v>
      </c>
      <c r="T214" s="250"/>
      <c r="Z214" s="223">
        <f>F214</f>
        <v>6052</v>
      </c>
      <c r="AA214" s="223">
        <f>AB$3+AB$4*Z214+AB$5*Z214^2+AH214</f>
        <v>3.8218500028419464E-2</v>
      </c>
      <c r="AB214" s="223">
        <f>+G214-AA214</f>
        <v>-3.1343700030815477E-2</v>
      </c>
      <c r="AC214" s="223">
        <f>+G214-P214</f>
        <v>6.8747999976039864E-3</v>
      </c>
      <c r="AE214" s="223">
        <f>+(G214-AA214)^2*S214</f>
        <v>9.824275316217422E-4</v>
      </c>
      <c r="AF214" s="361">
        <f>+C214-15018.5</f>
        <v>39801.334600000002</v>
      </c>
      <c r="AG214" s="229"/>
      <c r="AH214" s="223">
        <f>$AB$6*($AB$11/AI214*AJ214+$AB$12)</f>
        <v>2.4068929676484045E-2</v>
      </c>
      <c r="AI214" s="223">
        <f>1+$AB$7*COS(AL214)</f>
        <v>1.489699156153772</v>
      </c>
      <c r="AJ214" s="223">
        <f>SIN(AL214+$AB$9)</f>
        <v>0.99384862682696362</v>
      </c>
      <c r="AK214" s="223">
        <f>$AB$7*SIN(AL214)</f>
        <v>-1.7167890443601157E-2</v>
      </c>
      <c r="AL214" s="223">
        <f>2*ATAN(AM214)</f>
        <v>-3.5043683291739972E-2</v>
      </c>
      <c r="AM214" s="223">
        <f>SQRT((1+$AB$7)/(1-$AB$7))*TAN(AN214/2)</f>
        <v>-1.7523635021796945E-2</v>
      </c>
      <c r="AN214" s="223">
        <f>$AU214+$AB$7*SIN(AO214)</f>
        <v>-148415.14064452739</v>
      </c>
      <c r="AO214" s="223">
        <f>$AU214+$AB$7*SIN(AP214)</f>
        <v>-148415.14057343872</v>
      </c>
      <c r="AP214" s="223">
        <f>$AU214+$AB$7*SIN(AQ214)</f>
        <v>-148415.14042832973</v>
      </c>
      <c r="AQ214" s="223">
        <f>$AU214+$AB$7*SIN(AR214)</f>
        <v>-148415.14013212887</v>
      </c>
      <c r="AR214" s="223">
        <f>$AU214+$AB$7*SIN(AS214)</f>
        <v>-148415.13952752011</v>
      </c>
      <c r="AS214" s="223">
        <f>$AU214+$AB$7*SIN(AT214)</f>
        <v>-148415.13829340719</v>
      </c>
      <c r="AT214" s="223">
        <f>$AU214+$AB$7*SIN(AU214)</f>
        <v>-148415.13577444933</v>
      </c>
      <c r="AU214" s="223">
        <f>$AB$9+$AB$18*(F214-AB$15)</f>
        <v>-148415.13063327468</v>
      </c>
    </row>
    <row r="215" spans="1:47" ht="12.95" customHeight="1">
      <c r="A215" s="166" t="s">
        <v>123</v>
      </c>
      <c r="B215" s="167" t="s">
        <v>61</v>
      </c>
      <c r="C215" s="166">
        <v>54827.308799999999</v>
      </c>
      <c r="D215" s="166" t="s">
        <v>127</v>
      </c>
      <c r="E215" s="213">
        <f>(C215-C$7)/C$8</f>
        <v>6071.5170302060797</v>
      </c>
      <c r="F215" s="211">
        <f>+ROUND(2*E215,0)/2</f>
        <v>6071.5</v>
      </c>
      <c r="G215" s="213">
        <f>C215-(C$7+C$8*F215)</f>
        <v>6.5278499969281256E-3</v>
      </c>
      <c r="K215" s="213">
        <f>G215</f>
        <v>6.5278499969281256E-3</v>
      </c>
      <c r="O215" s="213">
        <f ca="1">+C$11+C$12*F215</f>
        <v>3.763055629423518E-3</v>
      </c>
      <c r="Q215" s="249">
        <f>C215-15018.5</f>
        <v>39808.808799999999</v>
      </c>
      <c r="S215" s="243">
        <v>1</v>
      </c>
      <c r="Z215" s="223">
        <f>F215</f>
        <v>6071.5</v>
      </c>
      <c r="AA215" s="223">
        <f>AB$3+AB$4*Z215+AB$5*Z215^2+AH215</f>
        <v>3.8210960001393457E-2</v>
      </c>
      <c r="AB215" s="223">
        <f>+G215-AA215</f>
        <v>-3.1683110004465331E-2</v>
      </c>
      <c r="AC215" s="223">
        <f>+G215-P215</f>
        <v>6.5278499969281256E-3</v>
      </c>
      <c r="AE215" s="223">
        <f>+(G215-AA215)^2*S215</f>
        <v>1.0038194595550511E-3</v>
      </c>
      <c r="AF215" s="361">
        <f>+C215-15018.5</f>
        <v>39808.808799999999</v>
      </c>
      <c r="AG215" s="229"/>
      <c r="AH215" s="223">
        <f>$AB$6*($AB$11/AI215*AJ215+$AB$12)</f>
        <v>2.4056814324749771E-2</v>
      </c>
      <c r="AI215" s="223">
        <f>1+$AB$7*COS(AL215)</f>
        <v>1.4898187195844257</v>
      </c>
      <c r="AJ215" s="223">
        <f>SIN(AL215+$AB$9)</f>
        <v>0.99294967259420119</v>
      </c>
      <c r="AK215" s="223">
        <f>$AB$7*SIN(AL215)</f>
        <v>-1.3327488310772139E-2</v>
      </c>
      <c r="AL215" s="223">
        <f>2*ATAN(AM215)</f>
        <v>-2.72023104082223E-2</v>
      </c>
      <c r="AM215" s="223">
        <f>SQRT((1+$AB$7)/(1-$AB$7))*TAN(AN215/2)</f>
        <v>-1.3601993965194683E-2</v>
      </c>
      <c r="AN215" s="223">
        <f>$AU215+$AB$7*SIN(AO215)</f>
        <v>-148415.13605620846</v>
      </c>
      <c r="AO215" s="223">
        <f>$AU215+$AB$7*SIN(AP215)</f>
        <v>-148415.1360010069</v>
      </c>
      <c r="AP215" s="223">
        <f>$AU215+$AB$7*SIN(AQ215)</f>
        <v>-148415.13588833658</v>
      </c>
      <c r="AQ215" s="223">
        <f>$AU215+$AB$7*SIN(AR215)</f>
        <v>-148415.13565836905</v>
      </c>
      <c r="AR215" s="223">
        <f>$AU215+$AB$7*SIN(AS215)</f>
        <v>-148415.13518899275</v>
      </c>
      <c r="AS215" s="223">
        <f>$AU215+$AB$7*SIN(AT215)</f>
        <v>-148415.13423098024</v>
      </c>
      <c r="AT215" s="223">
        <f>$AU215+$AB$7*SIN(AU215)</f>
        <v>-148415.13227568424</v>
      </c>
      <c r="AU215" s="223">
        <f>$AB$9+$AB$18*(F215-AB$15)</f>
        <v>-148415.1282850765</v>
      </c>
    </row>
    <row r="216" spans="1:47" ht="12.95" customHeight="1">
      <c r="A216" s="166" t="s">
        <v>123</v>
      </c>
      <c r="B216" s="167" t="s">
        <v>63</v>
      </c>
      <c r="C216" s="166">
        <v>54831.335200000001</v>
      </c>
      <c r="D216" s="166" t="s">
        <v>124</v>
      </c>
      <c r="E216" s="213">
        <f>(C216-C$7)/C$8</f>
        <v>6082.0213190312434</v>
      </c>
      <c r="F216" s="211">
        <f>+ROUND(2*E216,0)/2</f>
        <v>6082</v>
      </c>
      <c r="G216" s="213">
        <f>C216-(C$7+C$8*F216)</f>
        <v>8.1718000001274049E-3</v>
      </c>
      <c r="K216" s="213">
        <f>G216</f>
        <v>8.1718000001274049E-3</v>
      </c>
      <c r="O216" s="213">
        <f ca="1">+C$11+C$12*F216</f>
        <v>3.7327232450618288E-3</v>
      </c>
      <c r="Q216" s="249">
        <f>C216-15018.5</f>
        <v>39812.835200000001</v>
      </c>
      <c r="S216" s="243">
        <v>1</v>
      </c>
      <c r="Z216" s="223">
        <f>F216</f>
        <v>6082</v>
      </c>
      <c r="AA216" s="223">
        <f>AB$3+AB$4*Z216+AB$5*Z216^2+AH216</f>
        <v>3.8206687628749382E-2</v>
      </c>
      <c r="AB216" s="223">
        <f>+G216-AA216</f>
        <v>-3.0034887628621977E-2</v>
      </c>
      <c r="AC216" s="223">
        <f>+G216-P216</f>
        <v>8.1718000001274049E-3</v>
      </c>
      <c r="AE216" s="223">
        <f>+(G216-AA216)^2*S216</f>
        <v>9.0209447486394947E-4</v>
      </c>
      <c r="AF216" s="361">
        <f>+C216-15018.5</f>
        <v>39812.835200000001</v>
      </c>
      <c r="AG216" s="229"/>
      <c r="AH216" s="223">
        <f>$AB$6*($AB$11/AI216*AJ216+$AB$12)</f>
        <v>2.4050080520724319E-2</v>
      </c>
      <c r="AI216" s="223">
        <f>1+$AB$7*COS(AL216)</f>
        <v>1.4898706308233098</v>
      </c>
      <c r="AJ216" s="223">
        <f>SIN(AL216+$AB$9)</f>
        <v>0.99244027164845938</v>
      </c>
      <c r="AK216" s="223">
        <f>$AB$7*SIN(AL216)</f>
        <v>-1.1258998924083842E-2</v>
      </c>
      <c r="AL216" s="223">
        <f>2*ATAN(AM216)</f>
        <v>-2.2979571205978412E-2</v>
      </c>
      <c r="AM216" s="223">
        <f>SQRT((1+$AB$7)/(1-$AB$7))*TAN(AN216/2)</f>
        <v>-1.1490291238368653E-2</v>
      </c>
      <c r="AN216" s="223">
        <f>$AU216+$AB$7*SIN(AO216)</f>
        <v>-148415.13358544439</v>
      </c>
      <c r="AO216" s="223">
        <f>$AU216+$AB$7*SIN(AP216)</f>
        <v>-148415.1335388048</v>
      </c>
      <c r="AP216" s="223">
        <f>$AU216+$AB$7*SIN(AQ216)</f>
        <v>-148415.13344361348</v>
      </c>
      <c r="AQ216" s="223">
        <f>$AU216+$AB$7*SIN(AR216)</f>
        <v>-148415.13324932853</v>
      </c>
      <c r="AR216" s="223">
        <f>$AU216+$AB$7*SIN(AS216)</f>
        <v>-148415.13285279559</v>
      </c>
      <c r="AS216" s="223">
        <f>$AU216+$AB$7*SIN(AT216)</f>
        <v>-148415.13204348338</v>
      </c>
      <c r="AT216" s="223">
        <f>$AU216+$AB$7*SIN(AU216)</f>
        <v>-148415.13039172426</v>
      </c>
      <c r="AU216" s="223">
        <f>$AB$9+$AB$18*(F216-AB$15)</f>
        <v>-148415.12702066207</v>
      </c>
    </row>
    <row r="217" spans="1:47" ht="12.95" customHeight="1">
      <c r="A217" s="166" t="s">
        <v>123</v>
      </c>
      <c r="B217" s="167" t="s">
        <v>61</v>
      </c>
      <c r="C217" s="166">
        <v>54831.525500000003</v>
      </c>
      <c r="D217" s="166" t="s">
        <v>124</v>
      </c>
      <c r="E217" s="213">
        <f>(C217-C$7)/C$8</f>
        <v>6082.5177839039461</v>
      </c>
      <c r="F217" s="211">
        <f>+ROUND(2*E217,0)/2</f>
        <v>6082.5</v>
      </c>
      <c r="G217" s="213">
        <f>C217-(C$7+C$8*F217)</f>
        <v>6.8167499994160607E-3</v>
      </c>
      <c r="K217" s="213">
        <f>G217</f>
        <v>6.8167499994160607E-3</v>
      </c>
      <c r="O217" s="213">
        <f ca="1">+C$11+C$12*F217</f>
        <v>3.7312788458065127E-3</v>
      </c>
      <c r="Q217" s="249">
        <f>C217-15018.5</f>
        <v>39813.025500000003</v>
      </c>
      <c r="S217" s="243">
        <v>1</v>
      </c>
      <c r="Z217" s="223">
        <f>F217</f>
        <v>6082.5</v>
      </c>
      <c r="AA217" s="223">
        <f>AB$3+AB$4*Z217+AB$5*Z217^2+AH217</f>
        <v>3.8206480476171485E-2</v>
      </c>
      <c r="AB217" s="223">
        <f>+G217-AA217</f>
        <v>-3.1389730476755424E-2</v>
      </c>
      <c r="AC217" s="223">
        <f>+G217-P217</f>
        <v>6.8167499994160607E-3</v>
      </c>
      <c r="AE217" s="223">
        <f>+(G217-AA217)^2*S217</f>
        <v>9.8531517940334836E-4</v>
      </c>
      <c r="AF217" s="361">
        <f>+C217-15018.5</f>
        <v>39813.025500000003</v>
      </c>
      <c r="AG217" s="229"/>
      <c r="AH217" s="223">
        <f>$AB$6*($AB$11/AI217*AJ217+$AB$12)</f>
        <v>2.4049756195628259E-2</v>
      </c>
      <c r="AI217" s="223">
        <f>1+$AB$7*COS(AL217)</f>
        <v>1.4898728849871712</v>
      </c>
      <c r="AJ217" s="223">
        <f>SIN(AL217+$AB$9)</f>
        <v>0.99241557213137421</v>
      </c>
      <c r="AK217" s="223">
        <f>$AB$7*SIN(AL217)</f>
        <v>-1.1160490775308646E-2</v>
      </c>
      <c r="AL217" s="223">
        <f>2*ATAN(AM217)</f>
        <v>-2.277848153944103E-2</v>
      </c>
      <c r="AM217" s="223">
        <f>SQRT((1+$AB$7)/(1-$AB$7))*TAN(AN217/2)</f>
        <v>-1.1389733246322828E-2</v>
      </c>
      <c r="AN217" s="223">
        <f>$AU217+$AB$7*SIN(AO217)</f>
        <v>-148415.13346778703</v>
      </c>
      <c r="AO217" s="223">
        <f>$AU217+$AB$7*SIN(AP217)</f>
        <v>-148415.13342155525</v>
      </c>
      <c r="AP217" s="223">
        <f>$AU217+$AB$7*SIN(AQ217)</f>
        <v>-148415.13332719644</v>
      </c>
      <c r="AQ217" s="223">
        <f>$AU217+$AB$7*SIN(AR217)</f>
        <v>-148415.13313461095</v>
      </c>
      <c r="AR217" s="223">
        <f>$AU217+$AB$7*SIN(AS217)</f>
        <v>-148415.13274154713</v>
      </c>
      <c r="AS217" s="223">
        <f>$AU217+$AB$7*SIN(AT217)</f>
        <v>-148415.13193931634</v>
      </c>
      <c r="AT217" s="223">
        <f>$AU217+$AB$7*SIN(AU217)</f>
        <v>-148415.13030201176</v>
      </c>
      <c r="AU217" s="223">
        <f>$AB$9+$AB$18*(F217-AB$15)</f>
        <v>-148415.12696045186</v>
      </c>
    </row>
    <row r="218" spans="1:47" ht="12.95" customHeight="1">
      <c r="A218" s="166" t="s">
        <v>128</v>
      </c>
      <c r="B218" s="167" t="s">
        <v>63</v>
      </c>
      <c r="C218" s="166">
        <v>54831.719599999997</v>
      </c>
      <c r="D218" s="166">
        <v>5.9999999999999995E-4</v>
      </c>
      <c r="E218" s="213">
        <f>(C218-C$7)/C$8</f>
        <v>6083.0241624209575</v>
      </c>
      <c r="F218" s="211">
        <f>+ROUND(2*E218,0)/2</f>
        <v>6083</v>
      </c>
      <c r="G218" s="213">
        <f>C218-(C$7+C$8*F218)</f>
        <v>9.2616999900201336E-3</v>
      </c>
      <c r="K218" s="213">
        <f>G218</f>
        <v>9.2616999900201336E-3</v>
      </c>
      <c r="O218" s="213">
        <f ca="1">+C$11+C$12*F218</f>
        <v>3.7298344465511932E-3</v>
      </c>
      <c r="Q218" s="249">
        <f>C218-15018.5</f>
        <v>39813.219599999997</v>
      </c>
      <c r="R218" s="250"/>
      <c r="S218" s="243">
        <v>1</v>
      </c>
      <c r="T218" s="250"/>
      <c r="Z218" s="223">
        <f>F218</f>
        <v>6083</v>
      </c>
      <c r="AA218" s="223">
        <f>AB$3+AB$4*Z218+AB$5*Z218^2+AH218</f>
        <v>3.820627298660427E-2</v>
      </c>
      <c r="AB218" s="223">
        <f>+G218-AA218</f>
        <v>-2.8944572996584136E-2</v>
      </c>
      <c r="AC218" s="223">
        <f>+G218-P218</f>
        <v>9.2616999900201336E-3</v>
      </c>
      <c r="AE218" s="223">
        <f>+(G218-AA218)^2*S218</f>
        <v>8.3778830595458752E-4</v>
      </c>
      <c r="AF218" s="361">
        <f>+C218-15018.5</f>
        <v>39813.219599999997</v>
      </c>
      <c r="AG218" s="229"/>
      <c r="AH218" s="223">
        <f>$AB$6*($AB$11/AI218*AJ218+$AB$12)</f>
        <v>2.4049431537042885E-2</v>
      </c>
      <c r="AI218" s="223">
        <f>1+$AB$7*COS(AL218)</f>
        <v>1.4898751193492188</v>
      </c>
      <c r="AJ218" s="223">
        <f>SIN(AL218+$AB$9)</f>
        <v>0.99239083240375836</v>
      </c>
      <c r="AK218" s="223">
        <f>$AB$7*SIN(AL218)</f>
        <v>-1.1061981856276793E-2</v>
      </c>
      <c r="AL218" s="223">
        <f>2*ATAN(AM218)</f>
        <v>-2.2577391221800375E-2</v>
      </c>
      <c r="AM218" s="223">
        <f>SQRT((1+$AB$7)/(1-$AB$7))*TAN(AN218/2)</f>
        <v>-1.128917515899738E-2</v>
      </c>
      <c r="AN218" s="223">
        <f>$AU218+$AB$7*SIN(AO218)</f>
        <v>-148415.13335012947</v>
      </c>
      <c r="AO218" s="223">
        <f>$AU218+$AB$7*SIN(AP218)</f>
        <v>-148415.13330430555</v>
      </c>
      <c r="AP218" s="223">
        <f>$AU218+$AB$7*SIN(AQ218)</f>
        <v>-148415.13321077926</v>
      </c>
      <c r="AQ218" s="223">
        <f>$AU218+$AB$7*SIN(AR218)</f>
        <v>-148415.13301989323</v>
      </c>
      <c r="AR218" s="223">
        <f>$AU218+$AB$7*SIN(AS218)</f>
        <v>-148415.13263029855</v>
      </c>
      <c r="AS218" s="223">
        <f>$AU218+$AB$7*SIN(AT218)</f>
        <v>-148415.13183514922</v>
      </c>
      <c r="AT218" s="223">
        <f>$AU218+$AB$7*SIN(AU218)</f>
        <v>-148415.13021229923</v>
      </c>
      <c r="AU218" s="223">
        <f>$AB$9+$AB$18*(F218-AB$15)</f>
        <v>-148415.12690024165</v>
      </c>
    </row>
    <row r="219" spans="1:47" ht="12.95" customHeight="1">
      <c r="A219" s="166" t="s">
        <v>129</v>
      </c>
      <c r="B219" s="167" t="s">
        <v>63</v>
      </c>
      <c r="C219" s="166">
        <v>54841.684300000001</v>
      </c>
      <c r="D219" s="166">
        <v>1E-4</v>
      </c>
      <c r="E219" s="213">
        <f>(C219-C$7)/C$8</f>
        <v>6109.020607596819</v>
      </c>
      <c r="F219" s="211">
        <f>+ROUND(2*E219,0)/2</f>
        <v>6109</v>
      </c>
      <c r="G219" s="213">
        <f>C219-(C$7+C$8*F219)</f>
        <v>7.899099997302983E-3</v>
      </c>
      <c r="K219" s="213">
        <f>G219</f>
        <v>7.899099997302983E-3</v>
      </c>
      <c r="O219" s="213">
        <f ca="1">+C$11+C$12*F219</f>
        <v>3.6547256852746332E-3</v>
      </c>
      <c r="Q219" s="249">
        <f>C219-15018.5</f>
        <v>39823.184300000001</v>
      </c>
      <c r="S219" s="243">
        <v>1</v>
      </c>
      <c r="Z219" s="223">
        <f>F219</f>
        <v>6109</v>
      </c>
      <c r="AA219" s="223">
        <f>AB$3+AB$4*Z219+AB$5*Z219^2+AH219</f>
        <v>3.8195019485412464E-2</v>
      </c>
      <c r="AB219" s="223">
        <f>+G219-AA219</f>
        <v>-3.0295919488109481E-2</v>
      </c>
      <c r="AC219" s="223">
        <f>+G219-P219</f>
        <v>7.899099997302983E-3</v>
      </c>
      <c r="AE219" s="223">
        <f>+(G219-AA219)^2*S219</f>
        <v>9.1784273763001185E-4</v>
      </c>
      <c r="AF219" s="361">
        <f>+C219-15018.5</f>
        <v>39823.184300000001</v>
      </c>
      <c r="AG219" s="229"/>
      <c r="AH219" s="223">
        <f>$AB$6*($AB$11/AI219*AJ219+$AB$12)</f>
        <v>2.4032090069906722E-2</v>
      </c>
      <c r="AI219" s="223">
        <f>1+$AB$7*COS(AL219)</f>
        <v>1.4899640112226236</v>
      </c>
      <c r="AJ219" s="223">
        <f>SIN(AL219+$AB$9)</f>
        <v>0.99104900117767725</v>
      </c>
      <c r="AK219" s="223">
        <f>$AB$7*SIN(AL219)</f>
        <v>-5.9386620241242772E-3</v>
      </c>
      <c r="AL219" s="223">
        <f>2*ATAN(AM219)</f>
        <v>-1.2120015142200931E-2</v>
      </c>
      <c r="AM219" s="223">
        <f>SQRT((1+$AB$7)/(1-$AB$7))*TAN(AN219/2)</f>
        <v>-6.060081754140214E-3</v>
      </c>
      <c r="AN219" s="223">
        <f>$AU219+$AB$7*SIN(AO219)</f>
        <v>-148415.12723174415</v>
      </c>
      <c r="AO219" s="223">
        <f>$AU219+$AB$7*SIN(AP219)</f>
        <v>-148415.12720713837</v>
      </c>
      <c r="AP219" s="223">
        <f>$AU219+$AB$7*SIN(AQ219)</f>
        <v>-148415.12715692128</v>
      </c>
      <c r="AQ219" s="223">
        <f>$AU219+$AB$7*SIN(AR219)</f>
        <v>-148415.12705443491</v>
      </c>
      <c r="AR219" s="223">
        <f>$AU219+$AB$7*SIN(AS219)</f>
        <v>-148415.12684527421</v>
      </c>
      <c r="AS219" s="223">
        <f>$AU219+$AB$7*SIN(AT219)</f>
        <v>-148415.12641840667</v>
      </c>
      <c r="AT219" s="223">
        <f>$AU219+$AB$7*SIN(AU219)</f>
        <v>-148415.12554723353</v>
      </c>
      <c r="AU219" s="223">
        <f>$AB$9+$AB$18*(F219-AB$15)</f>
        <v>-148415.12376931077</v>
      </c>
    </row>
    <row r="220" spans="1:47" ht="12.95" customHeight="1">
      <c r="A220" s="166" t="s">
        <v>123</v>
      </c>
      <c r="B220" s="167" t="s">
        <v>61</v>
      </c>
      <c r="C220" s="166">
        <v>54842.259700000002</v>
      </c>
      <c r="D220" s="166" t="s">
        <v>130</v>
      </c>
      <c r="E220" s="213">
        <f>(C220-C$7)/C$8</f>
        <v>6110.5217420568852</v>
      </c>
      <c r="F220" s="211">
        <f>+ROUND(2*E220,0)/2</f>
        <v>6110.5</v>
      </c>
      <c r="G220" s="213">
        <f>C220-(C$7+C$8*F220)</f>
        <v>8.3339499979047105E-3</v>
      </c>
      <c r="K220" s="213">
        <f>G220</f>
        <v>8.3339499979047105E-3</v>
      </c>
      <c r="O220" s="213">
        <f ca="1">+C$11+C$12*F220</f>
        <v>3.6503924875086781E-3</v>
      </c>
      <c r="Q220" s="249">
        <f>C220-15018.5</f>
        <v>39823.759700000002</v>
      </c>
      <c r="S220" s="243">
        <v>1</v>
      </c>
      <c r="Z220" s="223">
        <f>F220</f>
        <v>6110.5</v>
      </c>
      <c r="AA220" s="223">
        <f>AB$3+AB$4*Z220+AB$5*Z220^2+AH220</f>
        <v>3.8194342474546589E-2</v>
      </c>
      <c r="AB220" s="223">
        <f>+G220-AA220</f>
        <v>-2.9860392476641878E-2</v>
      </c>
      <c r="AC220" s="223">
        <f>+G220-P220</f>
        <v>8.3339499979047105E-3</v>
      </c>
      <c r="AE220" s="223">
        <f>+(G220-AA220)^2*S220</f>
        <v>8.9164303885909087E-4</v>
      </c>
      <c r="AF220" s="361">
        <f>+C220-15018.5</f>
        <v>39823.759700000002</v>
      </c>
      <c r="AG220" s="229"/>
      <c r="AH220" s="223">
        <f>$AB$6*($AB$11/AI220*AJ220+$AB$12)</f>
        <v>2.4031062118986365E-2</v>
      </c>
      <c r="AI220" s="223">
        <f>1+$AB$7*COS(AL220)</f>
        <v>1.489967505093724</v>
      </c>
      <c r="AJ220" s="223">
        <f>SIN(AL220+$AB$9)</f>
        <v>0.99096827534779175</v>
      </c>
      <c r="AK220" s="223">
        <f>$AB$7*SIN(AL220)</f>
        <v>-5.6430445888299612E-3</v>
      </c>
      <c r="AL220" s="223">
        <f>2*ATAN(AM220)</f>
        <v>-1.1516672109745062E-2</v>
      </c>
      <c r="AM220" s="223">
        <f>SQRT((1+$AB$7)/(1-$AB$7))*TAN(AN220/2)</f>
        <v>-5.758399701518941E-3</v>
      </c>
      <c r="AN220" s="223">
        <f>$AU220+$AB$7*SIN(AO220)</f>
        <v>-148415.12687875103</v>
      </c>
      <c r="AO220" s="223">
        <f>$AU220+$AB$7*SIN(AP220)</f>
        <v>-148415.12685536992</v>
      </c>
      <c r="AP220" s="223">
        <f>$AU220+$AB$7*SIN(AQ220)</f>
        <v>-148415.12680765227</v>
      </c>
      <c r="AQ220" s="223">
        <f>$AU220+$AB$7*SIN(AR220)</f>
        <v>-148415.12671026721</v>
      </c>
      <c r="AR220" s="223">
        <f>$AU220+$AB$7*SIN(AS220)</f>
        <v>-148415.126511518</v>
      </c>
      <c r="AS220" s="223">
        <f>$AU220+$AB$7*SIN(AT220)</f>
        <v>-148415.12610589969</v>
      </c>
      <c r="AT220" s="223">
        <f>$AU220+$AB$7*SIN(AU220)</f>
        <v>-148415.12527809441</v>
      </c>
      <c r="AU220" s="223">
        <f>$AB$9+$AB$18*(F220-AB$15)</f>
        <v>-148415.12358868012</v>
      </c>
    </row>
    <row r="221" spans="1:47" ht="12.95" customHeight="1">
      <c r="A221" s="56" t="s">
        <v>123</v>
      </c>
      <c r="B221" s="57" t="s">
        <v>63</v>
      </c>
      <c r="C221" s="56">
        <v>54842.4516</v>
      </c>
      <c r="D221" s="56" t="s">
        <v>130</v>
      </c>
      <c r="E221" s="213">
        <f>(C221-C$7)/C$8</f>
        <v>6111.0223810956113</v>
      </c>
      <c r="F221" s="211">
        <f>+ROUND(2*E221,0)/2</f>
        <v>6111</v>
      </c>
      <c r="G221" s="213">
        <f>C221-(C$7+C$8*F221)</f>
        <v>8.5789000004297122E-3</v>
      </c>
      <c r="K221" s="213">
        <f>G221</f>
        <v>8.5789000004297122E-3</v>
      </c>
      <c r="O221" s="213">
        <f ca="1">+C$11+C$12*F221</f>
        <v>3.6489480882533586E-3</v>
      </c>
      <c r="Q221" s="249">
        <f>C221-15018.5</f>
        <v>39823.9516</v>
      </c>
      <c r="S221" s="243">
        <v>1</v>
      </c>
      <c r="Z221" s="223">
        <f>F221</f>
        <v>6111</v>
      </c>
      <c r="AA221" s="223">
        <f>AB$3+AB$4*Z221+AB$5*Z221^2+AH221</f>
        <v>3.8194116131411333E-2</v>
      </c>
      <c r="AB221" s="223">
        <f>+G221-AA221</f>
        <v>-2.9615216130981621E-2</v>
      </c>
      <c r="AC221" s="223">
        <f>+G221-P221</f>
        <v>8.5789000004297122E-3</v>
      </c>
      <c r="AE221" s="223">
        <f>+(G221-AA221)^2*S221</f>
        <v>8.77061026484754E-4</v>
      </c>
      <c r="AF221" s="361">
        <f>+C221-15018.5</f>
        <v>39823.9516</v>
      </c>
      <c r="AG221" s="229"/>
      <c r="AH221" s="223">
        <f>$AB$6*($AB$11/AI221*AJ221+$AB$12)</f>
        <v>2.4030718802832949E-2</v>
      </c>
      <c r="AI221" s="223">
        <f>1+$AB$7*COS(AL221)</f>
        <v>1.4899686300851727</v>
      </c>
      <c r="AJ221" s="223">
        <f>SIN(AL221+$AB$9)</f>
        <v>0.99094128649800395</v>
      </c>
      <c r="AK221" s="223">
        <f>$AB$7*SIN(AL221)</f>
        <v>-5.5445047082003859E-3</v>
      </c>
      <c r="AL221" s="223">
        <f>2*ATAN(AM221)</f>
        <v>-1.1315557206926528E-2</v>
      </c>
      <c r="AM221" s="223">
        <f>SQRT((1+$AB$7)/(1-$AB$7))*TAN(AN221/2)</f>
        <v>-5.6578389735990765E-3</v>
      </c>
      <c r="AN221" s="223">
        <f>$AU221+$AB$7*SIN(AO221)</f>
        <v>-148415.12676108652</v>
      </c>
      <c r="AO221" s="223">
        <f>$AU221+$AB$7*SIN(AP221)</f>
        <v>-148415.12673811361</v>
      </c>
      <c r="AP221" s="223">
        <f>$AU221+$AB$7*SIN(AQ221)</f>
        <v>-148415.12669122915</v>
      </c>
      <c r="AQ221" s="223">
        <f>$AU221+$AB$7*SIN(AR221)</f>
        <v>-148415.12659554454</v>
      </c>
      <c r="AR221" s="223">
        <f>$AU221+$AB$7*SIN(AS221)</f>
        <v>-148415.12640026587</v>
      </c>
      <c r="AS221" s="223">
        <f>$AU221+$AB$7*SIN(AT221)</f>
        <v>-148415.12600173068</v>
      </c>
      <c r="AT221" s="223">
        <f>$AU221+$AB$7*SIN(AU221)</f>
        <v>-148415.12518838138</v>
      </c>
      <c r="AU221" s="223">
        <f>$AB$9+$AB$18*(F221-AB$15)</f>
        <v>-148415.12352846991</v>
      </c>
    </row>
    <row r="222" spans="1:47" ht="12.95" customHeight="1">
      <c r="A222" s="56" t="s">
        <v>129</v>
      </c>
      <c r="B222" s="57" t="s">
        <v>63</v>
      </c>
      <c r="C222" s="56">
        <v>54871.581400000003</v>
      </c>
      <c r="D222" s="56">
        <v>1E-4</v>
      </c>
      <c r="E222" s="213">
        <f>(C222-C$7)/C$8</f>
        <v>6187.0177696856917</v>
      </c>
      <c r="F222" s="211">
        <f>+ROUND(2*E222,0)/2</f>
        <v>6187</v>
      </c>
      <c r="G222" s="213">
        <f>C222-(C$7+C$8*F222)</f>
        <v>6.8113000015728176E-3</v>
      </c>
      <c r="K222" s="213">
        <f>G222</f>
        <v>6.8113000015728176E-3</v>
      </c>
      <c r="O222" s="213">
        <f ca="1">+C$11+C$12*F222</f>
        <v>3.4293994014449498E-3</v>
      </c>
      <c r="Q222" s="249">
        <f>C222-15018.5</f>
        <v>39853.081400000003</v>
      </c>
      <c r="S222" s="243">
        <v>1</v>
      </c>
      <c r="Z222" s="223">
        <f>F222</f>
        <v>6187</v>
      </c>
      <c r="AA222" s="223">
        <f>AB$3+AB$4*Z222+AB$5*Z222^2+AH222</f>
        <v>3.8155805140330519E-2</v>
      </c>
      <c r="AB222" s="223">
        <f>+G222-AA222</f>
        <v>-3.1344505138757701E-2</v>
      </c>
      <c r="AC222" s="223">
        <f>+G222-P222</f>
        <v>6.8113000015728176E-3</v>
      </c>
      <c r="AE222" s="223">
        <f>+(G222-AA222)^2*S222</f>
        <v>9.8247800239360805E-4</v>
      </c>
      <c r="AF222" s="361">
        <f>+C222-15018.5</f>
        <v>39853.081400000003</v>
      </c>
      <c r="AG222" s="229"/>
      <c r="AH222" s="223">
        <f>$AB$6*($AB$11/AI222*AJ222+$AB$12)</f>
        <v>2.3974668610991713E-2</v>
      </c>
      <c r="AI222" s="223">
        <f>1+$AB$7*COS(AL222)</f>
        <v>1.4899091747392172</v>
      </c>
      <c r="AJ222" s="223">
        <f>SIN(AL222+$AB$9)</f>
        <v>0.98637353805390804</v>
      </c>
      <c r="AK222" s="223">
        <f>$AB$7*SIN(AL222)</f>
        <v>9.4340079679334984E-3</v>
      </c>
      <c r="AL222" s="223">
        <f>2*ATAN(AM222)</f>
        <v>1.9254267142344041E-2</v>
      </c>
      <c r="AM222" s="223">
        <f>SQRT((1+$AB$7)/(1-$AB$7))*TAN(AN222/2)</f>
        <v>9.6274310019029731E-3</v>
      </c>
      <c r="AN222" s="223">
        <f>$AU222+$AB$7*SIN(AO222)</f>
        <v>-148415.10887597784</v>
      </c>
      <c r="AO222" s="223">
        <f>$AU222+$AB$7*SIN(AP222)</f>
        <v>-148415.10891506102</v>
      </c>
      <c r="AP222" s="223">
        <f>$AU222+$AB$7*SIN(AQ222)</f>
        <v>-148415.10899482758</v>
      </c>
      <c r="AQ222" s="223">
        <f>$AU222+$AB$7*SIN(AR222)</f>
        <v>-148415.10915762643</v>
      </c>
      <c r="AR222" s="223">
        <f>$AU222+$AB$7*SIN(AS222)</f>
        <v>-148415.10948988842</v>
      </c>
      <c r="AS222" s="223">
        <f>$AU222+$AB$7*SIN(AT222)</f>
        <v>-148415.1101680102</v>
      </c>
      <c r="AT222" s="223">
        <f>$AU222+$AB$7*SIN(AU222)</f>
        <v>-148415.1115519919</v>
      </c>
      <c r="AU222" s="223">
        <f>$AB$9+$AB$18*(F222-AB$15)</f>
        <v>-148415.11437651803</v>
      </c>
    </row>
    <row r="223" spans="1:47" ht="12.95" customHeight="1">
      <c r="A223" s="269" t="s">
        <v>131</v>
      </c>
      <c r="B223" s="269" t="s">
        <v>61</v>
      </c>
      <c r="C223" s="270">
        <v>55052.500999999997</v>
      </c>
      <c r="D223" s="270" t="s">
        <v>50</v>
      </c>
      <c r="E223" s="213">
        <f>(C223-C$7)/C$8</f>
        <v>6659.0105504655194</v>
      </c>
      <c r="F223" s="211">
        <f>+ROUND(2*E223,0)/2</f>
        <v>6659</v>
      </c>
      <c r="G223" s="213">
        <f>C223-(C$7+C$8*F223)</f>
        <v>4.044099994644057E-3</v>
      </c>
      <c r="K223" s="213">
        <f>G223</f>
        <v>4.044099994644057E-3</v>
      </c>
      <c r="O223" s="213">
        <f ca="1">+C$11+C$12*F223</f>
        <v>2.0658865044243142E-3</v>
      </c>
      <c r="Q223" s="249">
        <f>C223-15018.5</f>
        <v>40034.000999999997</v>
      </c>
      <c r="S223" s="243">
        <v>1</v>
      </c>
      <c r="Z223" s="223">
        <f>F223</f>
        <v>6659</v>
      </c>
      <c r="AA223" s="223">
        <f>AB$3+AB$4*Z223+AB$5*Z223^2+AH223</f>
        <v>3.7746873214580659E-2</v>
      </c>
      <c r="AB223" s="223">
        <f>+G223-AA223</f>
        <v>-3.3702773219936602E-2</v>
      </c>
      <c r="AC223" s="223">
        <f>+G223-P223</f>
        <v>4.044099994644057E-3</v>
      </c>
      <c r="AE223" s="223">
        <f>+(G223-AA223)^2*S223</f>
        <v>1.1358769227144759E-3</v>
      </c>
      <c r="AF223" s="361">
        <f>+C223-15018.5</f>
        <v>40034.000999999997</v>
      </c>
      <c r="AG223" s="229"/>
      <c r="AH223" s="223">
        <f>$AB$6*($AB$11/AI223*AJ223+$AB$12)</f>
        <v>2.3457377504098167E-2</v>
      </c>
      <c r="AI223" s="223">
        <f>1+$AB$7*COS(AL223)</f>
        <v>1.4794230357776914</v>
      </c>
      <c r="AJ223" s="223">
        <f>SIN(AL223+$AB$9)</f>
        <v>0.93793433810420124</v>
      </c>
      <c r="AK223" s="223">
        <f>$AB$7*SIN(AL223)</f>
        <v>0.101259827995619</v>
      </c>
      <c r="AL223" s="223">
        <f>2*ATAN(AM223)</f>
        <v>0.2081525789026763</v>
      </c>
      <c r="AM223" s="223">
        <f>SQRT((1+$AB$7)/(1-$AB$7))*TAN(AN223/2)</f>
        <v>0.10445370520248287</v>
      </c>
      <c r="AN223" s="223">
        <f>$AU223+$AB$7*SIN(AO223)</f>
        <v>-148414.99807170284</v>
      </c>
      <c r="AO223" s="223">
        <f>$AU223+$AB$7*SIN(AP223)</f>
        <v>-148414.9984810405</v>
      </c>
      <c r="AP223" s="223">
        <f>$AU223+$AB$7*SIN(AQ223)</f>
        <v>-148414.99932260092</v>
      </c>
      <c r="AQ223" s="223">
        <f>$AU223+$AB$7*SIN(AR223)</f>
        <v>-148415.00105250208</v>
      </c>
      <c r="AR223" s="223">
        <f>$AU223+$AB$7*SIN(AS223)</f>
        <v>-148415.00460734704</v>
      </c>
      <c r="AS223" s="223">
        <f>$AU223+$AB$7*SIN(AT223)</f>
        <v>-148415.01190779425</v>
      </c>
      <c r="AT223" s="223">
        <f>$AU223+$AB$7*SIN(AU223)</f>
        <v>-148415.02688273651</v>
      </c>
      <c r="AU223" s="223">
        <f>$AB$9+$AB$18*(F223-AB$15)</f>
        <v>-148415.05753808009</v>
      </c>
    </row>
    <row r="224" spans="1:47" ht="12.95" customHeight="1">
      <c r="A224" s="278" t="s">
        <v>132</v>
      </c>
      <c r="B224" s="74"/>
      <c r="C224" s="75">
        <v>55065.9185</v>
      </c>
      <c r="D224" s="75">
        <v>2.0000000000000001E-4</v>
      </c>
      <c r="E224" s="213">
        <f>(C224-C$7)/C$8</f>
        <v>6694.0148459432621</v>
      </c>
      <c r="F224" s="211">
        <f>+ROUND(2*E224,0)/2</f>
        <v>6694</v>
      </c>
      <c r="G224" s="213">
        <f>C224-(C$7+C$8*F224)</f>
        <v>5.6905999954324216E-3</v>
      </c>
      <c r="K224" s="213">
        <f>G224</f>
        <v>5.6905999954324216E-3</v>
      </c>
      <c r="O224" s="213">
        <f ca="1">+C$11+C$12*F224</f>
        <v>1.9647785565520201E-3</v>
      </c>
      <c r="Q224" s="249">
        <f>C224-15018.5</f>
        <v>40047.4185</v>
      </c>
      <c r="R224" s="250"/>
      <c r="S224" s="243">
        <v>1</v>
      </c>
      <c r="T224" s="250"/>
      <c r="Z224" s="223">
        <f>F224</f>
        <v>6694</v>
      </c>
      <c r="AA224" s="223">
        <f>AB$3+AB$4*Z224+AB$5*Z224^2+AH224</f>
        <v>3.7705104352670896E-2</v>
      </c>
      <c r="AB224" s="223">
        <f>+G224-AA224</f>
        <v>-3.2014504357238474E-2</v>
      </c>
      <c r="AC224" s="223">
        <f>+G224-P224</f>
        <v>5.6905999954324216E-3</v>
      </c>
      <c r="AE224" s="223">
        <f>+(G224-AA224)^2*S224</f>
        <v>1.0249284892396412E-3</v>
      </c>
      <c r="AF224" s="361">
        <f>+C224-15018.5</f>
        <v>40047.4185</v>
      </c>
      <c r="AG224" s="229"/>
      <c r="AH224" s="223">
        <f>$AB$6*($AB$11/AI224*AJ224+$AB$12)</f>
        <v>2.3407697748417149E-2</v>
      </c>
      <c r="AI224" s="223">
        <f>1+$AB$7*COS(AL224)</f>
        <v>1.4779722483476858</v>
      </c>
      <c r="AJ224" s="223">
        <f>SIN(AL224+$AB$9)</f>
        <v>0.93303316557625138</v>
      </c>
      <c r="AK224" s="223">
        <f>$AB$7*SIN(AL224)</f>
        <v>0.10790055518605174</v>
      </c>
      <c r="AL224" s="223">
        <f>2*ATAN(AM224)</f>
        <v>0.22202484421505556</v>
      </c>
      <c r="AM224" s="223">
        <f>SQRT((1+$AB$7)/(1-$AB$7))*TAN(AN224/2)</f>
        <v>0.11147071144884203</v>
      </c>
      <c r="AN224" s="223">
        <f>$AU224+$AB$7*SIN(AO224)</f>
        <v>-148414.98989376117</v>
      </c>
      <c r="AO224" s="223">
        <f>$AU224+$AB$7*SIN(AP224)</f>
        <v>-148414.99032844006</v>
      </c>
      <c r="AP224" s="223">
        <f>$AU224+$AB$7*SIN(AQ224)</f>
        <v>-148414.99122301492</v>
      </c>
      <c r="AQ224" s="223">
        <f>$AU224+$AB$7*SIN(AR224)</f>
        <v>-148414.99306373618</v>
      </c>
      <c r="AR224" s="223">
        <f>$AU224+$AB$7*SIN(AS224)</f>
        <v>-148414.99684994062</v>
      </c>
      <c r="AS224" s="223">
        <f>$AU224+$AB$7*SIN(AT224)</f>
        <v>-148415.00463231601</v>
      </c>
      <c r="AT224" s="223">
        <f>$AU224+$AB$7*SIN(AU224)</f>
        <v>-148415.02060713555</v>
      </c>
      <c r="AU224" s="223">
        <f>$AB$9+$AB$18*(F224-AB$15)</f>
        <v>-148415.0533233654</v>
      </c>
    </row>
    <row r="225" spans="1:47" ht="12.95" customHeight="1">
      <c r="A225" s="269" t="s">
        <v>131</v>
      </c>
      <c r="B225" s="269" t="s">
        <v>61</v>
      </c>
      <c r="C225" s="270">
        <v>55076.457999999999</v>
      </c>
      <c r="D225" s="270" t="s">
        <v>50</v>
      </c>
      <c r="E225" s="213">
        <f>(C225-C$7)/C$8</f>
        <v>6721.5108602669097</v>
      </c>
      <c r="F225" s="211">
        <f>+ROUND(2*E225,0)/2</f>
        <v>6721.5</v>
      </c>
      <c r="G225" s="213">
        <f>C225-(C$7+C$8*F225)</f>
        <v>4.1628499966464005E-3</v>
      </c>
      <c r="K225" s="213">
        <f>G225</f>
        <v>4.1628499966464005E-3</v>
      </c>
      <c r="O225" s="213">
        <f ca="1">+C$11+C$12*F225</f>
        <v>1.885336597509505E-3</v>
      </c>
      <c r="Q225" s="249">
        <f>C225-15018.5</f>
        <v>40057.957999999999</v>
      </c>
      <c r="S225" s="243">
        <v>1</v>
      </c>
      <c r="Z225" s="223">
        <f>F225</f>
        <v>6721.5</v>
      </c>
      <c r="AA225" s="223">
        <f>AB$3+AB$4*Z225+AB$5*Z225^2+AH225</f>
        <v>3.7671209956197244E-2</v>
      </c>
      <c r="AB225" s="223">
        <f>+G225-AA225</f>
        <v>-3.3508359959550843E-2</v>
      </c>
      <c r="AC225" s="223">
        <f>+G225-P225</f>
        <v>4.1628499966464005E-3</v>
      </c>
      <c r="AE225" s="223">
        <f>+(G225-AA225)^2*S225</f>
        <v>1.1228101871788301E-3</v>
      </c>
      <c r="AF225" s="361">
        <f>+C225-15018.5</f>
        <v>40057.957999999999</v>
      </c>
      <c r="AG225" s="229"/>
      <c r="AH225" s="223">
        <f>$AB$6*($AB$11/AI225*AJ225+$AB$12)</f>
        <v>2.3367599680944665E-2</v>
      </c>
      <c r="AI225" s="223">
        <f>1+$AB$7*COS(AL225)</f>
        <v>1.4767699550974429</v>
      </c>
      <c r="AJ225" s="223">
        <f>SIN(AL225+$AB$9)</f>
        <v>0.92906327540718647</v>
      </c>
      <c r="AK225" s="223">
        <f>$AB$7*SIN(AL225)</f>
        <v>0.11309469446610747</v>
      </c>
      <c r="AL225" s="223">
        <f>2*ATAN(AM225)</f>
        <v>0.23290545265096876</v>
      </c>
      <c r="AM225" s="223">
        <f>SQRT((1+$AB$7)/(1-$AB$7))*TAN(AN225/2)</f>
        <v>0.11698201197689102</v>
      </c>
      <c r="AN225" s="223">
        <f>$AU225+$AB$7*SIN(AO225)</f>
        <v>-148414.98347368112</v>
      </c>
      <c r="AO225" s="223">
        <f>$AU225+$AB$7*SIN(AP225)</f>
        <v>-148414.98392797759</v>
      </c>
      <c r="AP225" s="223">
        <f>$AU225+$AB$7*SIN(AQ225)</f>
        <v>-148414.98486372145</v>
      </c>
      <c r="AQ225" s="223">
        <f>$AU225+$AB$7*SIN(AR225)</f>
        <v>-148414.98679075894</v>
      </c>
      <c r="AR225" s="223">
        <f>$AU225+$AB$7*SIN(AS225)</f>
        <v>-148414.99075767084</v>
      </c>
      <c r="AS225" s="223">
        <f>$AU225+$AB$7*SIN(AT225)</f>
        <v>-148414.99891740581</v>
      </c>
      <c r="AT225" s="223">
        <f>$AU225+$AB$7*SIN(AU225)</f>
        <v>-148415.01567671212</v>
      </c>
      <c r="AU225" s="223">
        <f>$AB$9+$AB$18*(F225-AB$15)</f>
        <v>-148415.05001180386</v>
      </c>
    </row>
    <row r="226" spans="1:47" ht="12.95" customHeight="1">
      <c r="A226" s="269" t="s">
        <v>131</v>
      </c>
      <c r="B226" s="269" t="s">
        <v>61</v>
      </c>
      <c r="C226" s="270">
        <v>55095.432399999998</v>
      </c>
      <c r="D226" s="270" t="s">
        <v>50</v>
      </c>
      <c r="E226" s="213">
        <f>(C226-C$7)/C$8</f>
        <v>6771.0122952669244</v>
      </c>
      <c r="F226" s="211">
        <f>+ROUND(2*E226,0)/2</f>
        <v>6771</v>
      </c>
      <c r="G226" s="213">
        <f>C226-(C$7+C$8*F226)</f>
        <v>4.712899994046893E-3</v>
      </c>
      <c r="K226" s="213">
        <f>G226</f>
        <v>4.712899994046893E-3</v>
      </c>
      <c r="O226" s="213">
        <f ca="1">+C$11+C$12*F226</f>
        <v>1.7423410712329758E-3</v>
      </c>
      <c r="Q226" s="249">
        <f>C226-15018.5</f>
        <v>40076.932399999998</v>
      </c>
      <c r="S226" s="243">
        <v>1</v>
      </c>
      <c r="Z226" s="223">
        <f>F226</f>
        <v>6771</v>
      </c>
      <c r="AA226" s="223">
        <f>AB$3+AB$4*Z226+AB$5*Z226^2+AH226</f>
        <v>3.7607832036145816E-2</v>
      </c>
      <c r="AB226" s="223">
        <f>+G226-AA226</f>
        <v>-3.2894932042098923E-2</v>
      </c>
      <c r="AC226" s="223">
        <f>+G226-P226</f>
        <v>4.712899994046893E-3</v>
      </c>
      <c r="AE226" s="223">
        <f>+(G226-AA226)^2*S226</f>
        <v>1.0820765540543065E-3</v>
      </c>
      <c r="AF226" s="361">
        <f>+C226-15018.5</f>
        <v>40076.932399999998</v>
      </c>
      <c r="AG226" s="229"/>
      <c r="AH226" s="223">
        <f>$AB$6*($AB$11/AI226*AJ226+$AB$12)</f>
        <v>2.3293081833595328E-2</v>
      </c>
      <c r="AI226" s="223">
        <f>1+$AB$7*COS(AL226)</f>
        <v>1.4744691781281132</v>
      </c>
      <c r="AJ226" s="223">
        <f>SIN(AL226+$AB$9)</f>
        <v>0.92165802269225272</v>
      </c>
      <c r="AK226" s="223">
        <f>$AB$7*SIN(AL226)</f>
        <v>0.12238872091182526</v>
      </c>
      <c r="AL226" s="223">
        <f>2*ATAN(AM226)</f>
        <v>0.25244571418432288</v>
      </c>
      <c r="AM226" s="223">
        <f>SQRT((1+$AB$7)/(1-$AB$7))*TAN(AN226/2)</f>
        <v>0.12689749313644527</v>
      </c>
      <c r="AN226" s="223">
        <f>$AU226+$AB$7*SIN(AO226)</f>
        <v>-148414.97193038536</v>
      </c>
      <c r="AO226" s="223">
        <f>$AU226+$AB$7*SIN(AP226)</f>
        <v>-148414.97241930597</v>
      </c>
      <c r="AP226" s="223">
        <f>$AU226+$AB$7*SIN(AQ226)</f>
        <v>-148414.97342801423</v>
      </c>
      <c r="AQ226" s="223">
        <f>$AU226+$AB$7*SIN(AR226)</f>
        <v>-148414.97550863982</v>
      </c>
      <c r="AR226" s="223">
        <f>$AU226+$AB$7*SIN(AS226)</f>
        <v>-148414.97979828983</v>
      </c>
      <c r="AS226" s="223">
        <f>$AU226+$AB$7*SIN(AT226)</f>
        <v>-148414.98863420452</v>
      </c>
      <c r="AT226" s="223">
        <f>$AU226+$AB$7*SIN(AU226)</f>
        <v>-148415.00680291076</v>
      </c>
      <c r="AU226" s="223">
        <f>$AB$9+$AB$18*(F226-AB$15)</f>
        <v>-148415.04405099311</v>
      </c>
    </row>
    <row r="227" spans="1:47" ht="12.95" customHeight="1">
      <c r="A227" s="269" t="s">
        <v>133</v>
      </c>
      <c r="B227" s="269" t="s">
        <v>61</v>
      </c>
      <c r="C227" s="270">
        <v>55139.128799999999</v>
      </c>
      <c r="D227" s="270" t="s">
        <v>50</v>
      </c>
      <c r="E227" s="213">
        <f>(C227-C$7)/C$8</f>
        <v>6885.0098132034482</v>
      </c>
      <c r="F227" s="211">
        <f>+ROUND(2*E227,0)/2</f>
        <v>6885</v>
      </c>
      <c r="G227" s="213">
        <f>C227-(C$7+C$8*F227)</f>
        <v>3.7614999964716844E-3</v>
      </c>
      <c r="K227" s="213">
        <f>G227</f>
        <v>3.7614999964716844E-3</v>
      </c>
      <c r="O227" s="213">
        <f ca="1">+C$11+C$12*F227</f>
        <v>1.4130180410203662E-3</v>
      </c>
      <c r="Q227" s="249">
        <f>C227-15018.5</f>
        <v>40120.628799999999</v>
      </c>
      <c r="S227" s="243">
        <v>1</v>
      </c>
      <c r="Z227" s="223">
        <f>F227</f>
        <v>6885</v>
      </c>
      <c r="AA227" s="223">
        <f>AB$3+AB$4*Z227+AB$5*Z227^2+AH227</f>
        <v>3.7450450899836431E-2</v>
      </c>
      <c r="AB227" s="223">
        <f>+G227-AA227</f>
        <v>-3.3688950903364746E-2</v>
      </c>
      <c r="AC227" s="223">
        <f>+G227-P227</f>
        <v>3.7614999964716844E-3</v>
      </c>
      <c r="AE227" s="223">
        <f>+(G227-AA227)^2*S227</f>
        <v>1.1349454129693205E-3</v>
      </c>
      <c r="AF227" s="361">
        <f>+C227-15018.5</f>
        <v>40120.628799999999</v>
      </c>
      <c r="AG227" s="229"/>
      <c r="AH227" s="223">
        <f>$AB$6*($AB$11/AI227*AJ227+$AB$12)</f>
        <v>2.3110175580145303E-2</v>
      </c>
      <c r="AI227" s="223">
        <f>1+$AB$7*COS(AL227)</f>
        <v>1.4685175190245203</v>
      </c>
      <c r="AJ227" s="223">
        <f>SIN(AL227+$AB$9)</f>
        <v>0.90337322548026777</v>
      </c>
      <c r="AK227" s="223">
        <f>$AB$7*SIN(AL227)</f>
        <v>0.14349680960602662</v>
      </c>
      <c r="AL227" s="223">
        <f>2*ATAN(AM227)</f>
        <v>0.29720682135405563</v>
      </c>
      <c r="AM227" s="223">
        <f>SQRT((1+$AB$7)/(1-$AB$7))*TAN(AN227/2)</f>
        <v>0.14970702857060222</v>
      </c>
      <c r="AN227" s="223">
        <f>$AU227+$AB$7*SIN(AO227)</f>
        <v>-148414.94541499083</v>
      </c>
      <c r="AO227" s="223">
        <f>$AU227+$AB$7*SIN(AP227)</f>
        <v>-148414.94597999688</v>
      </c>
      <c r="AP227" s="223">
        <f>$AU227+$AB$7*SIN(AQ227)</f>
        <v>-148414.94715066141</v>
      </c>
      <c r="AQ227" s="223">
        <f>$AU227+$AB$7*SIN(AR227)</f>
        <v>-148414.94957546046</v>
      </c>
      <c r="AR227" s="223">
        <f>$AU227+$AB$7*SIN(AS227)</f>
        <v>-148414.95459474772</v>
      </c>
      <c r="AS227" s="223">
        <f>$AU227+$AB$7*SIN(AT227)</f>
        <v>-148414.96497136686</v>
      </c>
      <c r="AT227" s="223">
        <f>$AU227+$AB$7*SIN(AU227)</f>
        <v>-148414.98637148202</v>
      </c>
      <c r="AU227" s="223">
        <f>$AB$9+$AB$18*(F227-AB$15)</f>
        <v>-148415.03032306529</v>
      </c>
    </row>
    <row r="228" spans="1:47" ht="12.95" customHeight="1">
      <c r="A228" s="269" t="s">
        <v>133</v>
      </c>
      <c r="B228" s="269" t="s">
        <v>61</v>
      </c>
      <c r="C228" s="270">
        <v>55141.2376</v>
      </c>
      <c r="D228" s="270" t="s">
        <v>50</v>
      </c>
      <c r="E228" s="213">
        <f>(C228-C$7)/C$8</f>
        <v>6890.511364036578</v>
      </c>
      <c r="F228" s="211">
        <f>+ROUND(2*E228,0)/2</f>
        <v>6890.5</v>
      </c>
      <c r="G228" s="213">
        <f>C228-(C$7+C$8*F228)</f>
        <v>4.3559499972616322E-3</v>
      </c>
      <c r="K228" s="213">
        <f>G228</f>
        <v>4.3559499972616322E-3</v>
      </c>
      <c r="O228" s="213">
        <f ca="1">+C$11+C$12*F228</f>
        <v>1.3971296492118618E-3</v>
      </c>
      <c r="Q228" s="249">
        <f>C228-15018.5</f>
        <v>40122.7376</v>
      </c>
      <c r="S228" s="243">
        <v>1</v>
      </c>
      <c r="Z228" s="223">
        <f>F228</f>
        <v>6890.5</v>
      </c>
      <c r="AA228" s="223">
        <f>AB$3+AB$4*Z228+AB$5*Z228^2+AH228</f>
        <v>3.7442460490919059E-2</v>
      </c>
      <c r="AB228" s="223">
        <f>+G228-AA228</f>
        <v>-3.3086510493657427E-2</v>
      </c>
      <c r="AC228" s="223">
        <f>+G228-P228</f>
        <v>4.3559499972616322E-3</v>
      </c>
      <c r="AE228" s="223">
        <f>+(G228-AA228)^2*S228</f>
        <v>1.0947171766469031E-3</v>
      </c>
      <c r="AF228" s="361">
        <f>+C228-15018.5</f>
        <v>40122.7376</v>
      </c>
      <c r="AG228" s="229"/>
      <c r="AH228" s="223">
        <f>$AB$6*($AB$11/AI228*AJ228+$AB$12)</f>
        <v>2.3100958297028167E-2</v>
      </c>
      <c r="AI228" s="223">
        <f>1+$AB$7*COS(AL228)</f>
        <v>1.4682078626788444</v>
      </c>
      <c r="AJ228" s="223">
        <f>SIN(AL228+$AB$9)</f>
        <v>0.90244893380579405</v>
      </c>
      <c r="AK228" s="223">
        <f>$AB$7*SIN(AL228)</f>
        <v>0.14450396993061568</v>
      </c>
      <c r="AL228" s="223">
        <f>2*ATAN(AM228)</f>
        <v>0.29935720599432708</v>
      </c>
      <c r="AM228" s="223">
        <f>SQRT((1+$AB$7)/(1-$AB$7))*TAN(AN228/2)</f>
        <v>0.15080649570817395</v>
      </c>
      <c r="AN228" s="223">
        <f>$AU228+$AB$7*SIN(AO228)</f>
        <v>-148414.94413837278</v>
      </c>
      <c r="AO228" s="223">
        <f>$AU228+$AB$7*SIN(AP228)</f>
        <v>-148414.94470691207</v>
      </c>
      <c r="AP228" s="223">
        <f>$AU228+$AB$7*SIN(AQ228)</f>
        <v>-148414.9458851605</v>
      </c>
      <c r="AQ228" s="223">
        <f>$AU228+$AB$7*SIN(AR228)</f>
        <v>-148414.94832620255</v>
      </c>
      <c r="AR228" s="223">
        <f>$AU228+$AB$7*SIN(AS228)</f>
        <v>-148414.95338017266</v>
      </c>
      <c r="AS228" s="223">
        <f>$AU228+$AB$7*SIN(AT228)</f>
        <v>-148414.96383049205</v>
      </c>
      <c r="AT228" s="223">
        <f>$AU228+$AB$7*SIN(AU228)</f>
        <v>-148414.98538595447</v>
      </c>
      <c r="AU228" s="223">
        <f>$AB$9+$AB$18*(F228-AB$15)</f>
        <v>-148415.02966075297</v>
      </c>
    </row>
    <row r="229" spans="1:47" ht="12.95" customHeight="1">
      <c r="A229" s="269" t="s">
        <v>134</v>
      </c>
      <c r="B229" s="269" t="s">
        <v>61</v>
      </c>
      <c r="C229" s="270">
        <v>55155.419000000002</v>
      </c>
      <c r="D229" s="270" t="s">
        <v>50</v>
      </c>
      <c r="E229" s="213">
        <f>(C229-C$7)/C$8</f>
        <v>6927.5085629102869</v>
      </c>
      <c r="F229" s="211">
        <f>+ROUND(2*E229,0)/2</f>
        <v>6927.5</v>
      </c>
      <c r="G229" s="213">
        <f>C229-(C$7+C$8*F229)</f>
        <v>3.2822499997564591E-3</v>
      </c>
      <c r="K229" s="213">
        <f>G229</f>
        <v>3.2822499997564591E-3</v>
      </c>
      <c r="O229" s="213">
        <f ca="1">+C$11+C$12*F229</f>
        <v>1.2902441043182965E-3</v>
      </c>
      <c r="Q229" s="249">
        <f>C229-15018.5</f>
        <v>40136.919000000002</v>
      </c>
      <c r="S229" s="243">
        <v>1</v>
      </c>
      <c r="Z229" s="223">
        <f>F229</f>
        <v>6927.5</v>
      </c>
      <c r="AA229" s="223">
        <f>AB$3+AB$4*Z229+AB$5*Z229^2+AH229</f>
        <v>3.7387767995745856E-2</v>
      </c>
      <c r="AB229" s="223">
        <f>+G229-AA229</f>
        <v>-3.4105517995989397E-2</v>
      </c>
      <c r="AC229" s="223">
        <f>+G229-P229</f>
        <v>3.2822499997564591E-3</v>
      </c>
      <c r="AE229" s="223">
        <f>+(G229-AA229)^2*S229</f>
        <v>1.1631863577747565E-3</v>
      </c>
      <c r="AF229" s="361">
        <f>+C229-15018.5</f>
        <v>40136.919000000002</v>
      </c>
      <c r="AG229" s="229"/>
      <c r="AH229" s="223">
        <f>$AB$6*($AB$11/AI229*AJ229+$AB$12)</f>
        <v>2.3038023292011069E-2</v>
      </c>
      <c r="AI229" s="223">
        <f>1+$AB$7*COS(AL229)</f>
        <v>1.4660720407462489</v>
      </c>
      <c r="AJ229" s="223">
        <f>SIN(AL229+$AB$9)</f>
        <v>0.89613305565549339</v>
      </c>
      <c r="AK229" s="223">
        <f>$AB$7*SIN(AL229)</f>
        <v>0.15125095978084563</v>
      </c>
      <c r="AL229" s="223">
        <f>2*ATAN(AM229)</f>
        <v>0.31380014229384284</v>
      </c>
      <c r="AM229" s="223">
        <f>SQRT((1+$AB$7)/(1-$AB$7))*TAN(AN229/2)</f>
        <v>0.15820037961029462</v>
      </c>
      <c r="AN229" s="223">
        <f>$AU229+$AB$7*SIN(AO229)</f>
        <v>-148414.93555693916</v>
      </c>
      <c r="AO229" s="223">
        <f>$AU229+$AB$7*SIN(AP229)</f>
        <v>-148414.93614890057</v>
      </c>
      <c r="AP229" s="223">
        <f>$AU229+$AB$7*SIN(AQ229)</f>
        <v>-148414.93737758603</v>
      </c>
      <c r="AQ229" s="223">
        <f>$AU229+$AB$7*SIN(AR229)</f>
        <v>-148414.93992697902</v>
      </c>
      <c r="AR229" s="223">
        <f>$AU229+$AB$7*SIN(AS229)</f>
        <v>-148414.94521294622</v>
      </c>
      <c r="AS229" s="223">
        <f>$AU229+$AB$7*SIN(AT229)</f>
        <v>-148414.95615744955</v>
      </c>
      <c r="AT229" s="223">
        <f>$AU229+$AB$7*SIN(AU229)</f>
        <v>-148414.97875655396</v>
      </c>
      <c r="AU229" s="223">
        <f>$AB$9+$AB$18*(F229-AB$15)</f>
        <v>-148415.02520519745</v>
      </c>
    </row>
    <row r="230" spans="1:47" ht="12.95" customHeight="1">
      <c r="A230" s="269" t="s">
        <v>134</v>
      </c>
      <c r="B230" s="269" t="s">
        <v>61</v>
      </c>
      <c r="C230" s="270">
        <v>55155.612200000003</v>
      </c>
      <c r="D230" s="270" t="s">
        <v>50</v>
      </c>
      <c r="E230" s="213">
        <f>(C230-C$7)/C$8</f>
        <v>6928.012593458925</v>
      </c>
      <c r="F230" s="211">
        <f>+ROUND(2*E230,0)/2</f>
        <v>6928</v>
      </c>
      <c r="G230" s="213">
        <f>C230-(C$7+C$8*F230)</f>
        <v>4.8271999985445291E-3</v>
      </c>
      <c r="K230" s="213">
        <f>G230</f>
        <v>4.8271999985445291E-3</v>
      </c>
      <c r="O230" s="213">
        <f ca="1">+C$11+C$12*F230</f>
        <v>1.2887997050629769E-3</v>
      </c>
      <c r="Q230" s="249">
        <f>C230-15018.5</f>
        <v>40137.112200000003</v>
      </c>
      <c r="S230" s="243">
        <v>1</v>
      </c>
      <c r="Z230" s="223">
        <f>F230</f>
        <v>6928</v>
      </c>
      <c r="AA230" s="223">
        <f>AB$3+AB$4*Z230+AB$5*Z230^2+AH230</f>
        <v>3.7387017754540272E-2</v>
      </c>
      <c r="AB230" s="223">
        <f>+G230-AA230</f>
        <v>-3.2559817755995743E-2</v>
      </c>
      <c r="AC230" s="223">
        <f>+G230-P230</f>
        <v>4.8271999985445291E-3</v>
      </c>
      <c r="AE230" s="223">
        <f>+(G230-AA230)^2*S230</f>
        <v>1.0601417323036558E-3</v>
      </c>
      <c r="AF230" s="361">
        <f>+C230-15018.5</f>
        <v>40137.112200000003</v>
      </c>
      <c r="AG230" s="229"/>
      <c r="AH230" s="223">
        <f>$AB$6*($AB$11/AI230*AJ230+$AB$12)</f>
        <v>2.3037161796787324E-2</v>
      </c>
      <c r="AI230" s="223">
        <f>1+$AB$7*COS(AL230)</f>
        <v>1.4660425542031275</v>
      </c>
      <c r="AJ230" s="223">
        <f>SIN(AL230+$AB$9)</f>
        <v>0.89604654813502127</v>
      </c>
      <c r="AK230" s="223">
        <f>$AB$7*SIN(AL230)</f>
        <v>0.1513417908967149</v>
      </c>
      <c r="AL230" s="223">
        <f>2*ATAN(AM230)</f>
        <v>0.31399503488768044</v>
      </c>
      <c r="AM230" s="223">
        <f>SQRT((1+$AB$7)/(1-$AB$7))*TAN(AN230/2)</f>
        <v>0.1583002662709507</v>
      </c>
      <c r="AN230" s="223">
        <f>$AU230+$AB$7*SIN(AO230)</f>
        <v>-148414.93544105539</v>
      </c>
      <c r="AO230" s="223">
        <f>$AU230+$AB$7*SIN(AP230)</f>
        <v>-148414.93603332911</v>
      </c>
      <c r="AP230" s="223">
        <f>$AU230+$AB$7*SIN(AQ230)</f>
        <v>-148414.93726268911</v>
      </c>
      <c r="AQ230" s="223">
        <f>$AU230+$AB$7*SIN(AR230)</f>
        <v>-148414.93981353517</v>
      </c>
      <c r="AR230" s="223">
        <f>$AU230+$AB$7*SIN(AS230)</f>
        <v>-148414.94510262142</v>
      </c>
      <c r="AS230" s="223">
        <f>$AU230+$AB$7*SIN(AT230)</f>
        <v>-148414.9560537833</v>
      </c>
      <c r="AT230" s="223">
        <f>$AU230+$AB$7*SIN(AU230)</f>
        <v>-148414.97866697371</v>
      </c>
      <c r="AU230" s="223">
        <f>$AB$9+$AB$18*(F230-AB$15)</f>
        <v>-148415.02514498724</v>
      </c>
    </row>
    <row r="231" spans="1:47" ht="12.95" customHeight="1">
      <c r="A231" s="56" t="s">
        <v>135</v>
      </c>
      <c r="B231" s="57" t="s">
        <v>63</v>
      </c>
      <c r="C231" s="56">
        <v>55181.674800000001</v>
      </c>
      <c r="D231" s="56">
        <v>1E-4</v>
      </c>
      <c r="E231" s="213">
        <f>(C231-C$7)/C$8</f>
        <v>6996.0061057613593</v>
      </c>
      <c r="F231" s="211">
        <f>+ROUND(2*E231,0)/2</f>
        <v>6996</v>
      </c>
      <c r="G231" s="213">
        <f>C231-(C$7+C$8*F231)</f>
        <v>2.3403999948641285E-3</v>
      </c>
      <c r="K231" s="213">
        <f>G231</f>
        <v>2.3403999948641285E-3</v>
      </c>
      <c r="O231" s="213">
        <f ca="1">+C$11+C$12*F231</f>
        <v>1.0923614063396633E-3</v>
      </c>
      <c r="Q231" s="249">
        <f>C231-15018.5</f>
        <v>40163.174800000001</v>
      </c>
      <c r="S231" s="243">
        <v>1</v>
      </c>
      <c r="Z231" s="223">
        <f>F231</f>
        <v>6996</v>
      </c>
      <c r="AA231" s="223">
        <f>AB$3+AB$4*Z231+AB$5*Z231^2+AH231</f>
        <v>3.7282239566815992E-2</v>
      </c>
      <c r="AB231" s="223">
        <f>+G231-AA231</f>
        <v>-3.4941839571951863E-2</v>
      </c>
      <c r="AC231" s="223">
        <f>+G231-P231</f>
        <v>2.3403999948641285E-3</v>
      </c>
      <c r="AE231" s="223">
        <f>+(G231-AA231)^2*S231</f>
        <v>1.2209321526720212E-3</v>
      </c>
      <c r="AF231" s="361">
        <f>+C231-15018.5</f>
        <v>40163.174800000001</v>
      </c>
      <c r="AG231" s="229"/>
      <c r="AH231" s="223">
        <f>$AB$6*($AB$11/AI231*AJ231+$AB$12)</f>
        <v>2.2917285668593197E-2</v>
      </c>
      <c r="AI231" s="223">
        <f>1+$AB$7*COS(AL231)</f>
        <v>1.4618798705976634</v>
      </c>
      <c r="AJ231" s="223">
        <f>SIN(AL231+$AB$9)</f>
        <v>0.88399990381374649</v>
      </c>
      <c r="AK231" s="223">
        <f>$AB$7*SIN(AL231)</f>
        <v>0.16360618917597733</v>
      </c>
      <c r="AL231" s="223">
        <f>2*ATAN(AM231)</f>
        <v>0.34042759836195985</v>
      </c>
      <c r="AM231" s="223">
        <f>SQRT((1+$AB$7)/(1-$AB$7))*TAN(AN231/2)</f>
        <v>0.17187692925290329</v>
      </c>
      <c r="AN231" s="223">
        <f>$AU231+$AB$7*SIN(AO231)</f>
        <v>-148414.91970194381</v>
      </c>
      <c r="AO231" s="223">
        <f>$AU231+$AB$7*SIN(AP231)</f>
        <v>-148414.92033561823</v>
      </c>
      <c r="AP231" s="223">
        <f>$AU231+$AB$7*SIN(AQ231)</f>
        <v>-148414.92165490586</v>
      </c>
      <c r="AQ231" s="223">
        <f>$AU231+$AB$7*SIN(AR231)</f>
        <v>-148414.92440049606</v>
      </c>
      <c r="AR231" s="223">
        <f>$AU231+$AB$7*SIN(AS231)</f>
        <v>-148414.93010962399</v>
      </c>
      <c r="AS231" s="223">
        <f>$AU231+$AB$7*SIN(AT231)</f>
        <v>-148414.9419612615</v>
      </c>
      <c r="AT231" s="223">
        <f>$AU231+$AB$7*SIN(AU231)</f>
        <v>-148414.96648567051</v>
      </c>
      <c r="AU231" s="223">
        <f>$AB$9+$AB$18*(F231-AB$15)</f>
        <v>-148415.01695639873</v>
      </c>
    </row>
    <row r="232" spans="1:47" ht="12.95" customHeight="1">
      <c r="A232" s="269" t="s">
        <v>131</v>
      </c>
      <c r="B232" s="269" t="s">
        <v>61</v>
      </c>
      <c r="C232" s="270">
        <v>55212.341399999998</v>
      </c>
      <c r="D232" s="270" t="s">
        <v>50</v>
      </c>
      <c r="E232" s="213">
        <f>(C232-C$7)/C$8</f>
        <v>7076.0107808273096</v>
      </c>
      <c r="F232" s="211">
        <f>+ROUND(2*E232,0)/2</f>
        <v>7076</v>
      </c>
      <c r="G232" s="213">
        <f>C232-(C$7+C$8*F232)</f>
        <v>4.1323999976157211E-3</v>
      </c>
      <c r="K232" s="213">
        <f>G232</f>
        <v>4.1323999976157211E-3</v>
      </c>
      <c r="O232" s="213">
        <f ca="1">+C$11+C$12*F232</f>
        <v>8.6125752548870879E-4</v>
      </c>
      <c r="Q232" s="249">
        <f>C232-15018.5</f>
        <v>40193.841399999998</v>
      </c>
      <c r="S232" s="243">
        <v>1</v>
      </c>
      <c r="Z232" s="223">
        <f>F232</f>
        <v>7076</v>
      </c>
      <c r="AA232" s="223">
        <f>AB$3+AB$4*Z232+AB$5*Z232^2+AH232</f>
        <v>3.7152086736658416E-2</v>
      </c>
      <c r="AB232" s="223">
        <f>+G232-AA232</f>
        <v>-3.3019686739042695E-2</v>
      </c>
      <c r="AC232" s="223">
        <f>+G232-P232</f>
        <v>4.1323999976157211E-3</v>
      </c>
      <c r="AE232" s="223">
        <f>+(G232-AA232)^2*S232</f>
        <v>1.090299712344512E-3</v>
      </c>
      <c r="AF232" s="361">
        <f>+C232-15018.5</f>
        <v>40193.841399999998</v>
      </c>
      <c r="AG232" s="229"/>
      <c r="AH232" s="223">
        <f>$AB$6*($AB$11/AI232*AJ232+$AB$12)</f>
        <v>2.2769453435529906E-2</v>
      </c>
      <c r="AI232" s="223">
        <f>1+$AB$7*COS(AL232)</f>
        <v>1.4566043074287012</v>
      </c>
      <c r="AJ232" s="223">
        <f>SIN(AL232+$AB$9)</f>
        <v>0.86913360708267251</v>
      </c>
      <c r="AK232" s="223">
        <f>$AB$7*SIN(AL232)</f>
        <v>0.17779906197040543</v>
      </c>
      <c r="AL232" s="223">
        <f>2*ATAN(AM232)</f>
        <v>0.37133013024981082</v>
      </c>
      <c r="AM232" s="223">
        <f>SQRT((1+$AB$7)/(1-$AB$7))*TAN(AN232/2)</f>
        <v>0.18782828323839779</v>
      </c>
      <c r="AN232" s="223">
        <f>$AU232+$AB$7*SIN(AO232)</f>
        <v>-148414.90124182325</v>
      </c>
      <c r="AO232" s="223">
        <f>$AU232+$AB$7*SIN(AP232)</f>
        <v>-148414.90192136282</v>
      </c>
      <c r="AP232" s="223">
        <f>$AU232+$AB$7*SIN(AQ232)</f>
        <v>-148414.9033416431</v>
      </c>
      <c r="AQ232" s="223">
        <f>$AU232+$AB$7*SIN(AR232)</f>
        <v>-148414.90630868741</v>
      </c>
      <c r="AR232" s="223">
        <f>$AU232+$AB$7*SIN(AS232)</f>
        <v>-148414.91250087813</v>
      </c>
      <c r="AS232" s="223">
        <f>$AU232+$AB$7*SIN(AT232)</f>
        <v>-148414.92539823972</v>
      </c>
      <c r="AT232" s="223">
        <f>$AU232+$AB$7*SIN(AU232)</f>
        <v>-148414.95215907844</v>
      </c>
      <c r="AU232" s="223">
        <f>$AB$9+$AB$18*(F232-AB$15)</f>
        <v>-148415.00732276519</v>
      </c>
    </row>
    <row r="233" spans="1:47" ht="12.95" customHeight="1">
      <c r="A233" s="72" t="s">
        <v>136</v>
      </c>
      <c r="B233" s="74" t="s">
        <v>61</v>
      </c>
      <c r="C233" s="75">
        <v>55477.397100000002</v>
      </c>
      <c r="D233" s="75">
        <v>1E-4</v>
      </c>
      <c r="E233" s="213">
        <f>(C233-C$7)/C$8</f>
        <v>7767.5023434028963</v>
      </c>
      <c r="F233" s="211">
        <f>+ROUND(2*E233,0)/2</f>
        <v>7767.5</v>
      </c>
      <c r="G233" s="213">
        <f>C233-(C$7+C$8*F233)</f>
        <v>8.9825000031851232E-4</v>
      </c>
      <c r="K233" s="213">
        <f>G233</f>
        <v>8.9825000031851232E-4</v>
      </c>
      <c r="O233" s="213">
        <f ca="1">+C$11+C$12*F233</f>
        <v>-1.1363466446167383E-3</v>
      </c>
      <c r="Q233" s="249">
        <f>C233-15018.5</f>
        <v>40458.897100000002</v>
      </c>
      <c r="S233" s="243">
        <v>1</v>
      </c>
      <c r="Z233" s="223">
        <f>F233</f>
        <v>7767.5</v>
      </c>
      <c r="AA233" s="223">
        <f>AB$3+AB$4*Z233+AB$5*Z233^2+AH233</f>
        <v>3.5743589234933024E-2</v>
      </c>
      <c r="AB233" s="223">
        <f>+G233-AA233</f>
        <v>-3.4845339234614511E-2</v>
      </c>
      <c r="AC233" s="223">
        <f>+G233-P233</f>
        <v>8.9825000031851232E-4</v>
      </c>
      <c r="AE233" s="223">
        <f>+(G233-AA233)^2*S233</f>
        <v>1.2141976663753655E-3</v>
      </c>
      <c r="AF233" s="361">
        <f>+C233-15018.5</f>
        <v>40458.897100000002</v>
      </c>
      <c r="AG233" s="229"/>
      <c r="AH233" s="223">
        <f>$AB$6*($AB$11/AI233*AJ233+$AB$12)</f>
        <v>2.1211874040688285E-2</v>
      </c>
      <c r="AI233" s="223">
        <f>1+$AB$7*COS(AL233)</f>
        <v>1.3966262438385399</v>
      </c>
      <c r="AJ233" s="223">
        <f>SIN(AL233+$AB$9)</f>
        <v>0.71538970537783519</v>
      </c>
      <c r="AK233" s="223">
        <f>$AB$7*SIN(AL233)</f>
        <v>0.28772838354693309</v>
      </c>
      <c r="AL233" s="223">
        <f>2*ATAN(AM233)</f>
        <v>0.62759627606955148</v>
      </c>
      <c r="AM233" s="223">
        <f>SQRT((1+$AB$7)/(1-$AB$7))*TAN(AN233/2)</f>
        <v>0.32452049050708015</v>
      </c>
      <c r="AN233" s="223">
        <f>$AU233+$AB$7*SIN(AO233)</f>
        <v>-148414.74488673988</v>
      </c>
      <c r="AO233" s="223">
        <f>$AU233+$AB$7*SIN(AP233)</f>
        <v>-148414.74581682685</v>
      </c>
      <c r="AP233" s="223">
        <f>$AU233+$AB$7*SIN(AQ233)</f>
        <v>-148414.74785536362</v>
      </c>
      <c r="AQ233" s="223">
        <f>$AU233+$AB$7*SIN(AR233)</f>
        <v>-148414.7523177129</v>
      </c>
      <c r="AR233" s="223">
        <f>$AU233+$AB$7*SIN(AS233)</f>
        <v>-148414.76205921703</v>
      </c>
      <c r="AS233" s="223">
        <f>$AU233+$AB$7*SIN(AT233)</f>
        <v>-148414.7832041712</v>
      </c>
      <c r="AT233" s="223">
        <f>$AU233+$AB$7*SIN(AU233)</f>
        <v>-148414.82858307761</v>
      </c>
      <c r="AU233" s="223">
        <f>$AB$9+$AB$18*(F233-AB$15)</f>
        <v>-148414.92405204516</v>
      </c>
    </row>
    <row r="234" spans="1:47" ht="12.95" customHeight="1">
      <c r="A234" s="72" t="s">
        <v>137</v>
      </c>
      <c r="B234" s="57" t="s">
        <v>63</v>
      </c>
      <c r="C234" s="56">
        <v>55484.871899999998</v>
      </c>
      <c r="D234" s="56">
        <v>1E-4</v>
      </c>
      <c r="E234" s="213">
        <f>(C234-C$7)/C$8</f>
        <v>7787.0030035733334</v>
      </c>
      <c r="F234" s="211">
        <f>+ROUND(2*E234,0)/2</f>
        <v>7787</v>
      </c>
      <c r="G234" s="213">
        <f>C234-(C$7+C$8*F234)</f>
        <v>1.1512999917613342E-3</v>
      </c>
      <c r="K234" s="213">
        <f>G234</f>
        <v>1.1512999917613342E-3</v>
      </c>
      <c r="O234" s="213">
        <f ca="1">+C$11+C$12*F234</f>
        <v>-1.1926782155741583E-3</v>
      </c>
      <c r="Q234" s="249">
        <f>C234-15018.5</f>
        <v>40466.371899999998</v>
      </c>
      <c r="S234" s="243">
        <v>1</v>
      </c>
      <c r="Z234" s="223">
        <f>F234</f>
        <v>7787</v>
      </c>
      <c r="AA234" s="223">
        <f>AB$3+AB$4*Z234+AB$5*Z234^2+AH234</f>
        <v>3.5697209812094996E-2</v>
      </c>
      <c r="AB234" s="223">
        <f>+G234-AA234</f>
        <v>-3.4545909820333662E-2</v>
      </c>
      <c r="AC234" s="223">
        <f>+G234-P234</f>
        <v>1.1512999917613342E-3</v>
      </c>
      <c r="AE234" s="223">
        <f>+(G234-AA234)^2*S234</f>
        <v>1.1934198853146257E-3</v>
      </c>
      <c r="AF234" s="361">
        <f>+C234-15018.5</f>
        <v>40466.371899999998</v>
      </c>
      <c r="AG234" s="229"/>
      <c r="AH234" s="223">
        <f>$AB$6*($AB$11/AI234*AJ234+$AB$12)</f>
        <v>2.1161387624641995E-2</v>
      </c>
      <c r="AI234" s="223">
        <f>1+$AB$7*COS(AL234)</f>
        <v>1.3946307309466421</v>
      </c>
      <c r="AJ234" s="223">
        <f>SIN(AL234+$AB$9)</f>
        <v>0.7105496627811706</v>
      </c>
      <c r="AK234" s="223">
        <f>$AB$7*SIN(AL234)</f>
        <v>0.29045926769948144</v>
      </c>
      <c r="AL234" s="223">
        <f>2*ATAN(AM234)</f>
        <v>0.63449889657477221</v>
      </c>
      <c r="AM234" s="223">
        <f>SQRT((1+$AB$7)/(1-$AB$7))*TAN(AN234/2)</f>
        <v>0.32833956309505702</v>
      </c>
      <c r="AN234" s="223">
        <f>$AU234+$AB$7*SIN(AO234)</f>
        <v>-148414.74057530353</v>
      </c>
      <c r="AO234" s="223">
        <f>$AU234+$AB$7*SIN(AP234)</f>
        <v>-148414.74150848095</v>
      </c>
      <c r="AP234" s="223">
        <f>$AU234+$AB$7*SIN(AQ234)</f>
        <v>-148414.74355726331</v>
      </c>
      <c r="AQ234" s="223">
        <f>$AU234+$AB$7*SIN(AR234)</f>
        <v>-148414.74804954554</v>
      </c>
      <c r="AR234" s="223">
        <f>$AU234+$AB$7*SIN(AS234)</f>
        <v>-148414.75787225369</v>
      </c>
      <c r="AS234" s="223">
        <f>$AU234+$AB$7*SIN(AT234)</f>
        <v>-148414.77922523385</v>
      </c>
      <c r="AT234" s="223">
        <f>$AU234+$AB$7*SIN(AU234)</f>
        <v>-148414.8251065769</v>
      </c>
      <c r="AU234" s="223">
        <f>$AB$9+$AB$18*(F234-AB$15)</f>
        <v>-148414.92170384698</v>
      </c>
    </row>
    <row r="235" spans="1:47" ht="12.95" customHeight="1">
      <c r="A235" s="269" t="s">
        <v>138</v>
      </c>
      <c r="B235" s="269" t="s">
        <v>61</v>
      </c>
      <c r="C235" s="270">
        <v>55555.972099999999</v>
      </c>
      <c r="D235" s="270" t="s">
        <v>50</v>
      </c>
      <c r="E235" s="213">
        <f>(C235-C$7)/C$8</f>
        <v>7972.4930284904976</v>
      </c>
      <c r="F235" s="211">
        <f>+ROUND(2*E235,0)/2</f>
        <v>7972.5</v>
      </c>
      <c r="G235" s="213">
        <f>C235-(C$7+C$8*F235)</f>
        <v>-2.6722500042524189E-3</v>
      </c>
      <c r="K235" s="213">
        <f>G235</f>
        <v>-2.6722500042524189E-3</v>
      </c>
      <c r="O235" s="213">
        <f ca="1">+C$11+C$12*F235</f>
        <v>-1.7285503392973113E-3</v>
      </c>
      <c r="Q235" s="249">
        <f>C235-15018.5</f>
        <v>40537.472099999999</v>
      </c>
      <c r="S235" s="243">
        <v>1</v>
      </c>
      <c r="Z235" s="223">
        <f>F235</f>
        <v>7972.5</v>
      </c>
      <c r="AA235" s="223">
        <f>AB$3+AB$4*Z235+AB$5*Z235^2+AH235</f>
        <v>3.5240057667589628E-2</v>
      </c>
      <c r="AB235" s="223">
        <f>+G235-AA235</f>
        <v>-3.7912307671842047E-2</v>
      </c>
      <c r="AC235" s="223">
        <f>+G235-P235</f>
        <v>-2.6722500042524189E-3</v>
      </c>
      <c r="AE235" s="223">
        <f>+(G235-AA235)^2*S235</f>
        <v>1.4373430730044133E-3</v>
      </c>
      <c r="AF235" s="361">
        <f>+C235-15018.5</f>
        <v>40537.472099999999</v>
      </c>
      <c r="AG235" s="229"/>
      <c r="AH235" s="223">
        <f>$AB$6*($AB$11/AI235*AJ235+$AB$12)</f>
        <v>2.0665432583399007E-2</v>
      </c>
      <c r="AI235" s="223">
        <f>1+$AB$7*COS(AL235)</f>
        <v>1.3750330017124526</v>
      </c>
      <c r="AJ235" s="223">
        <f>SIN(AL235+$AB$9)</f>
        <v>0.66358671500472011</v>
      </c>
      <c r="AK235" s="223">
        <f>$AB$7*SIN(AL235)</f>
        <v>0.31535733323730952</v>
      </c>
      <c r="AL235" s="223">
        <f>2*ATAN(AM235)</f>
        <v>0.69917489690315826</v>
      </c>
      <c r="AM235" s="223">
        <f>SQRT((1+$AB$7)/(1-$AB$7))*TAN(AN235/2)</f>
        <v>0.36456104288855568</v>
      </c>
      <c r="AN235" s="223">
        <f>$AU235+$AB$7*SIN(AO235)</f>
        <v>-148414.69986639175</v>
      </c>
      <c r="AO235" s="223">
        <f>$AU235+$AB$7*SIN(AP235)</f>
        <v>-148414.70081835787</v>
      </c>
      <c r="AP235" s="223">
        <f>$AU235+$AB$7*SIN(AQ235)</f>
        <v>-148414.70294441847</v>
      </c>
      <c r="AQ235" s="223">
        <f>$AU235+$AB$7*SIN(AR235)</f>
        <v>-148414.70768542303</v>
      </c>
      <c r="AR235" s="223">
        <f>$AU235+$AB$7*SIN(AS235)</f>
        <v>-148414.71822251563</v>
      </c>
      <c r="AS235" s="223">
        <f>$AU235+$AB$7*SIN(AT235)</f>
        <v>-148414.74147597406</v>
      </c>
      <c r="AT235" s="223">
        <f>$AU235+$AB$7*SIN(AU235)</f>
        <v>-148414.79206276467</v>
      </c>
      <c r="AU235" s="223">
        <f>$AB$9+$AB$18*(F235-AB$15)</f>
        <v>-148414.89936585916</v>
      </c>
    </row>
    <row r="236" spans="1:47" ht="12.95" customHeight="1">
      <c r="A236" s="72" t="s">
        <v>136</v>
      </c>
      <c r="B236" s="74" t="s">
        <v>61</v>
      </c>
      <c r="C236" s="75">
        <v>55800.5236</v>
      </c>
      <c r="D236" s="75">
        <v>2.0000000000000001E-4</v>
      </c>
      <c r="E236" s="213">
        <f>(C236-C$7)/C$8</f>
        <v>8610.4921315665742</v>
      </c>
      <c r="F236" s="211">
        <f>+ROUND(2*E236,0)/2</f>
        <v>8610.5</v>
      </c>
      <c r="G236" s="213">
        <f>C236-(C$7+C$8*F236)</f>
        <v>-3.0160500027704984E-3</v>
      </c>
      <c r="K236" s="213">
        <f>G236</f>
        <v>-3.0160500027704984E-3</v>
      </c>
      <c r="O236" s="213">
        <f ca="1">+C$11+C$12*F236</f>
        <v>-3.5716037890836799E-3</v>
      </c>
      <c r="Q236" s="249">
        <f>C236-15018.5</f>
        <v>40782.0236</v>
      </c>
      <c r="S236" s="243">
        <v>1</v>
      </c>
      <c r="Z236" s="223">
        <f>F236</f>
        <v>8610.5</v>
      </c>
      <c r="AA236" s="223">
        <f>AB$3+AB$4*Z236+AB$5*Z236^2+AH236</f>
        <v>3.3477814725286596E-2</v>
      </c>
      <c r="AB236" s="223">
        <f>+G236-AA236</f>
        <v>-3.6493864728057095E-2</v>
      </c>
      <c r="AC236" s="223">
        <f>+G236-P236</f>
        <v>-3.0160500027704984E-3</v>
      </c>
      <c r="AE236" s="223">
        <f>+(G236-AA236)^2*S236</f>
        <v>1.3318021627897298E-3</v>
      </c>
      <c r="AF236" s="361">
        <f>+C236-15018.5</f>
        <v>40782.0236</v>
      </c>
      <c r="AG236" s="229"/>
      <c r="AH236" s="223">
        <f>$AB$6*($AB$11/AI236*AJ236+$AB$12)</f>
        <v>1.8773410528922941E-2</v>
      </c>
      <c r="AI236" s="223">
        <f>1+$AB$7*COS(AL236)</f>
        <v>1.3017744966038027</v>
      </c>
      <c r="AJ236" s="223">
        <f>SIN(AL236+$AB$9)</f>
        <v>0.49468012316190568</v>
      </c>
      <c r="AK236" s="223">
        <f>$AB$7*SIN(AL236)</f>
        <v>0.38604682772886695</v>
      </c>
      <c r="AL236" s="223">
        <f>2*ATAN(AM236)</f>
        <v>0.9073112335163529</v>
      </c>
      <c r="AM236" s="223">
        <f>SQRT((1+$AB$7)/(1-$AB$7))*TAN(AN236/2)</f>
        <v>0.48757168787925931</v>
      </c>
      <c r="AN236" s="223">
        <f>$AU236+$AB$7*SIN(AO236)</f>
        <v>-148414.56439436015</v>
      </c>
      <c r="AO236" s="223">
        <f>$AU236+$AB$7*SIN(AP236)</f>
        <v>-148414.56528242558</v>
      </c>
      <c r="AP236" s="223">
        <f>$AU236+$AB$7*SIN(AQ236)</f>
        <v>-148414.56741329262</v>
      </c>
      <c r="AQ236" s="223">
        <f>$AU236+$AB$7*SIN(AR236)</f>
        <v>-148414.57251482867</v>
      </c>
      <c r="AR236" s="223">
        <f>$AU236+$AB$7*SIN(AS236)</f>
        <v>-148414.58466471612</v>
      </c>
      <c r="AS236" s="223">
        <f>$AU236+$AB$7*SIN(AT236)</f>
        <v>-148414.61325743794</v>
      </c>
      <c r="AT236" s="223">
        <f>$AU236+$AB$7*SIN(AU236)</f>
        <v>-148414.67885509602</v>
      </c>
      <c r="AU236" s="223">
        <f>$AB$9+$AB$18*(F236-AB$15)</f>
        <v>-148414.82253763158</v>
      </c>
    </row>
    <row r="237" spans="1:47" ht="12.95" customHeight="1">
      <c r="A237" s="56" t="s">
        <v>139</v>
      </c>
      <c r="B237" s="57" t="s">
        <v>61</v>
      </c>
      <c r="C237" s="56">
        <v>55846.904300000002</v>
      </c>
      <c r="D237" s="56">
        <v>2.9999999999999997E-4</v>
      </c>
      <c r="E237" s="213">
        <f>(C237-C$7)/C$8</f>
        <v>8731.4925956816642</v>
      </c>
      <c r="F237" s="211">
        <f>+ROUND(2*E237,0)/2</f>
        <v>8731.5</v>
      </c>
      <c r="G237" s="213">
        <f>C237-(C$7+C$8*F237)</f>
        <v>-2.8381500014802441E-3</v>
      </c>
      <c r="K237" s="213">
        <f>G237</f>
        <v>-2.8381500014802441E-3</v>
      </c>
      <c r="O237" s="213">
        <f ca="1">+C$11+C$12*F237</f>
        <v>-3.9211484088707491E-3</v>
      </c>
      <c r="Q237" s="249">
        <f>C237-15018.5</f>
        <v>40828.404300000002</v>
      </c>
      <c r="S237" s="243">
        <v>1</v>
      </c>
      <c r="Z237" s="223">
        <f>F237</f>
        <v>8731.5</v>
      </c>
      <c r="AA237" s="223">
        <f>AB$3+AB$4*Z237+AB$5*Z237^2+AH237</f>
        <v>3.3116201375557174E-2</v>
      </c>
      <c r="AB237" s="223">
        <f>+G237-AA237</f>
        <v>-3.5954351377037418E-2</v>
      </c>
      <c r="AC237" s="223">
        <f>+G237-P237</f>
        <v>-2.8381500014802441E-3</v>
      </c>
      <c r="AE237" s="223">
        <f>+(G237-AA237)^2*S237</f>
        <v>1.2927153829434723E-3</v>
      </c>
      <c r="AF237" s="361">
        <f>+C237-15018.5</f>
        <v>40828.404300000002</v>
      </c>
      <c r="AG237" s="229"/>
      <c r="AH237" s="223">
        <f>$AB$6*($AB$11/AI237*AJ237+$AB$12)</f>
        <v>1.8387826772298634E-2</v>
      </c>
      <c r="AI237" s="223">
        <f>1+$AB$7*COS(AL237)</f>
        <v>1.2873235113927282</v>
      </c>
      <c r="AJ237" s="223">
        <f>SIN(AL237+$AB$9)</f>
        <v>0.46227360113384502</v>
      </c>
      <c r="AK237" s="223">
        <f>$AB$7*SIN(AL237)</f>
        <v>0.39691963897110566</v>
      </c>
      <c r="AL237" s="223">
        <f>2*ATAN(AM237)</f>
        <v>0.94422046335136911</v>
      </c>
      <c r="AM237" s="223">
        <f>SQRT((1+$AB$7)/(1-$AB$7))*TAN(AN237/2)</f>
        <v>0.5106234832135027</v>
      </c>
      <c r="AN237" s="223">
        <f>$AU237+$AB$7*SIN(AO237)</f>
        <v>-148414.53954083472</v>
      </c>
      <c r="AO237" s="223">
        <f>$AU237+$AB$7*SIN(AP237)</f>
        <v>-148414.540399007</v>
      </c>
      <c r="AP237" s="223">
        <f>$AU237+$AB$7*SIN(AQ237)</f>
        <v>-148414.54249100562</v>
      </c>
      <c r="AQ237" s="223">
        <f>$AU237+$AB$7*SIN(AR237)</f>
        <v>-148414.54757885344</v>
      </c>
      <c r="AR237" s="223">
        <f>$AU237+$AB$7*SIN(AS237)</f>
        <v>-148414.55988392714</v>
      </c>
      <c r="AS237" s="223">
        <f>$AU237+$AB$7*SIN(AT237)</f>
        <v>-148414.58926195384</v>
      </c>
      <c r="AT237" s="223">
        <f>$AU237+$AB$7*SIN(AU237)</f>
        <v>-148414.65747384037</v>
      </c>
      <c r="AU237" s="223">
        <f>$AB$9+$AB$18*(F237-AB$15)</f>
        <v>-148414.80796676083</v>
      </c>
    </row>
    <row r="238" spans="1:47" ht="12.95" customHeight="1">
      <c r="A238" s="291" t="s">
        <v>140</v>
      </c>
      <c r="B238" s="292" t="s">
        <v>63</v>
      </c>
      <c r="C238" s="293">
        <v>55849.392999999996</v>
      </c>
      <c r="D238" s="293">
        <v>2.2000000000000001E-3</v>
      </c>
      <c r="E238" s="213">
        <f>(C238-C$7)/C$8</f>
        <v>8737.9852500625293</v>
      </c>
      <c r="F238" s="211">
        <f>+ROUND(2*E238,0)/2</f>
        <v>8738</v>
      </c>
      <c r="G238" s="213">
        <f>C238-(C$7+C$8*F238)</f>
        <v>-5.6538000062573701E-3</v>
      </c>
      <c r="K238" s="213">
        <f>G238</f>
        <v>-5.6538000062573701E-3</v>
      </c>
      <c r="O238" s="213">
        <f ca="1">+C$11+C$12*F238</f>
        <v>-3.939925599189889E-3</v>
      </c>
      <c r="Q238" s="249">
        <f>C238-15018.5</f>
        <v>40830.892999999996</v>
      </c>
      <c r="S238" s="243">
        <v>1</v>
      </c>
      <c r="Z238" s="223">
        <f>F238</f>
        <v>8738</v>
      </c>
      <c r="AA238" s="223">
        <f>AB$3+AB$4*Z238+AB$5*Z238^2+AH238</f>
        <v>3.3096569260577816E-2</v>
      </c>
      <c r="AB238" s="223">
        <f>+G238-AA238</f>
        <v>-3.8750369266835186E-2</v>
      </c>
      <c r="AC238" s="223">
        <f>+G238-P238</f>
        <v>-5.6538000062573701E-3</v>
      </c>
      <c r="AE238" s="223">
        <f>+(G238-AA238)^2*S238</f>
        <v>1.5015911183160848E-3</v>
      </c>
      <c r="AF238" s="361">
        <f>+C238-15018.5</f>
        <v>40830.892999999996</v>
      </c>
      <c r="AG238" s="229"/>
      <c r="AH238" s="223">
        <f>$AB$6*($AB$11/AI238*AJ238+$AB$12)</f>
        <v>1.8366912792083183E-2</v>
      </c>
      <c r="AI238" s="223">
        <f>1+$AB$7*COS(AL238)</f>
        <v>1.2865451813779258</v>
      </c>
      <c r="AJ238" s="223">
        <f>SIN(AL238+$AB$9)</f>
        <v>0.46053511972920314</v>
      </c>
      <c r="AK238" s="223">
        <f>$AB$7*SIN(AL238)</f>
        <v>0.39748189773760967</v>
      </c>
      <c r="AL238" s="223">
        <f>2*ATAN(AM238)</f>
        <v>0.946180000763583</v>
      </c>
      <c r="AM238" s="223">
        <f>SQRT((1+$AB$7)/(1-$AB$7))*TAN(AN238/2)</f>
        <v>0.51185933190945243</v>
      </c>
      <c r="AN238" s="223">
        <f>$AU238+$AB$7*SIN(AO238)</f>
        <v>-148414.53821351554</v>
      </c>
      <c r="AO238" s="223">
        <f>$AU238+$AB$7*SIN(AP238)</f>
        <v>-148414.53906996135</v>
      </c>
      <c r="AP238" s="223">
        <f>$AU238+$AB$7*SIN(AQ238)</f>
        <v>-148414.54115956908</v>
      </c>
      <c r="AQ238" s="223">
        <f>$AU238+$AB$7*SIN(AR238)</f>
        <v>-148414.54624599876</v>
      </c>
      <c r="AR238" s="223">
        <f>$AU238+$AB$7*SIN(AS238)</f>
        <v>-148414.55855806175</v>
      </c>
      <c r="AS238" s="223">
        <f>$AU238+$AB$7*SIN(AT238)</f>
        <v>-148414.58797612225</v>
      </c>
      <c r="AT238" s="223">
        <f>$AU238+$AB$7*SIN(AU238)</f>
        <v>-148414.65632615192</v>
      </c>
      <c r="AU238" s="223">
        <f>$AB$9+$AB$18*(F238-AB$15)</f>
        <v>-148414.80718402809</v>
      </c>
    </row>
    <row r="239" spans="1:47" ht="12.95" customHeight="1">
      <c r="A239" s="291" t="s">
        <v>140</v>
      </c>
      <c r="B239" s="292" t="s">
        <v>61</v>
      </c>
      <c r="C239" s="293">
        <v>55849.590499999998</v>
      </c>
      <c r="D239" s="293">
        <v>5.4000000000000003E-3</v>
      </c>
      <c r="E239" s="213">
        <f>(C239-C$7)/C$8</f>
        <v>8738.500498682386</v>
      </c>
      <c r="F239" s="211">
        <f>+ROUND(2*E239,0)/2</f>
        <v>8738.5</v>
      </c>
      <c r="G239" s="213">
        <f>C239-(C$7+C$8*F239)</f>
        <v>1.9114999304292724E-4</v>
      </c>
      <c r="K239" s="213">
        <f>G239</f>
        <v>1.9114999304292724E-4</v>
      </c>
      <c r="O239" s="213">
        <f ca="1">+C$11+C$12*F239</f>
        <v>-3.9413699984452086E-3</v>
      </c>
      <c r="Q239" s="249">
        <f>C239-15018.5</f>
        <v>40831.090499999998</v>
      </c>
      <c r="S239" s="243">
        <v>1</v>
      </c>
      <c r="Z239" s="223">
        <f>F239</f>
        <v>8738.5</v>
      </c>
      <c r="AA239" s="223">
        <f>AB$3+AB$4*Z239+AB$5*Z239^2+AH239</f>
        <v>3.3095058253118662E-2</v>
      </c>
      <c r="AB239" s="223">
        <f>+G239-AA239</f>
        <v>-3.2903908260075734E-2</v>
      </c>
      <c r="AC239" s="223">
        <f>+G239-P239</f>
        <v>1.9114999304292724E-4</v>
      </c>
      <c r="AE239" s="223">
        <f>+(G239-AA239)^2*S239</f>
        <v>1.0826671787874801E-3</v>
      </c>
      <c r="AF239" s="361">
        <f>+C239-15018.5</f>
        <v>40831.090499999998</v>
      </c>
      <c r="AG239" s="229"/>
      <c r="AH239" s="223">
        <f>$AB$6*($AB$11/AI239*AJ239+$AB$12)</f>
        <v>1.8365303204105874E-2</v>
      </c>
      <c r="AI239" s="223">
        <f>1+$AB$7*COS(AL239)</f>
        <v>1.2864853031056069</v>
      </c>
      <c r="AJ239" s="223">
        <f>SIN(AL239+$AB$9)</f>
        <v>0.46040140387975509</v>
      </c>
      <c r="AK239" s="223">
        <f>$AB$7*SIN(AL239)</f>
        <v>0.397525057203302</v>
      </c>
      <c r="AL239" s="223">
        <f>2*ATAN(AM239)</f>
        <v>0.94633063660854888</v>
      </c>
      <c r="AM239" s="223">
        <f>SQRT((1+$AB$7)/(1-$AB$7))*TAN(AN239/2)</f>
        <v>0.51195438679054561</v>
      </c>
      <c r="AN239" s="223">
        <f>$AU239+$AB$7*SIN(AO239)</f>
        <v>-148414.53811144707</v>
      </c>
      <c r="AO239" s="223">
        <f>$AU239+$AB$7*SIN(AP239)</f>
        <v>-148414.53896775958</v>
      </c>
      <c r="AP239" s="223">
        <f>$AU239+$AB$7*SIN(AQ239)</f>
        <v>-148414.54105718216</v>
      </c>
      <c r="AQ239" s="223">
        <f>$AU239+$AB$7*SIN(AR239)</f>
        <v>-148414.54614349993</v>
      </c>
      <c r="AR239" s="223">
        <f>$AU239+$AB$7*SIN(AS239)</f>
        <v>-148414.55845609488</v>
      </c>
      <c r="AS239" s="223">
        <f>$AU239+$AB$7*SIN(AT239)</f>
        <v>-148414.58787722574</v>
      </c>
      <c r="AT239" s="223">
        <f>$AU239+$AB$7*SIN(AU239)</f>
        <v>-148414.65623787203</v>
      </c>
      <c r="AU239" s="223">
        <f>$AB$9+$AB$18*(F239-AB$15)</f>
        <v>-148414.80712381788</v>
      </c>
    </row>
    <row r="240" spans="1:47" ht="12.95" customHeight="1">
      <c r="A240" s="269" t="s">
        <v>141</v>
      </c>
      <c r="B240" s="269" t="s">
        <v>61</v>
      </c>
      <c r="C240" s="270">
        <v>55882.1662</v>
      </c>
      <c r="D240" s="270" t="s">
        <v>50</v>
      </c>
      <c r="E240" s="213">
        <f>(C240-C$7)/C$8</f>
        <v>8823.4857364833224</v>
      </c>
      <c r="F240" s="211">
        <f>+ROUND(2*E240,0)/2</f>
        <v>8823.5</v>
      </c>
      <c r="G240" s="213">
        <f>C240-(C$7+C$8*F240)</f>
        <v>-5.467350005346816E-3</v>
      </c>
      <c r="K240" s="213">
        <f>G240</f>
        <v>-5.467350005346816E-3</v>
      </c>
      <c r="O240" s="213">
        <f ca="1">+C$11+C$12*F240</f>
        <v>-4.186917871849348E-3</v>
      </c>
      <c r="Q240" s="249">
        <f>C240-15018.5</f>
        <v>40863.6662</v>
      </c>
      <c r="S240" s="243">
        <v>1</v>
      </c>
      <c r="Z240" s="223">
        <f>F240</f>
        <v>8823.5</v>
      </c>
      <c r="AA240" s="223">
        <f>AB$3+AB$4*Z240+AB$5*Z240^2+AH240</f>
        <v>3.2836471962325746E-2</v>
      </c>
      <c r="AB240" s="223">
        <f>+G240-AA240</f>
        <v>-3.8303821967672562E-2</v>
      </c>
      <c r="AC240" s="223">
        <f>+G240-P240</f>
        <v>-5.467350005346816E-3</v>
      </c>
      <c r="AE240" s="223">
        <f>+(G240-AA240)^2*S240</f>
        <v>1.4671827773311552E-3</v>
      </c>
      <c r="AF240" s="361">
        <f>+C240-15018.5</f>
        <v>40863.6662</v>
      </c>
      <c r="AG240" s="229"/>
      <c r="AH240" s="223">
        <f>$AB$6*($AB$11/AI240*AJ240+$AB$12)</f>
        <v>1.8090009097725641E-2</v>
      </c>
      <c r="AI240" s="223">
        <f>1+$AB$7*COS(AL240)</f>
        <v>1.276294638137168</v>
      </c>
      <c r="AJ240" s="223">
        <f>SIN(AL240+$AB$9)</f>
        <v>0.43770256593795936</v>
      </c>
      <c r="AK240" s="223">
        <f>$AB$7*SIN(AL240)</f>
        <v>0.40467428005329342</v>
      </c>
      <c r="AL240" s="223">
        <f>2*ATAN(AM240)</f>
        <v>0.9717360847810983</v>
      </c>
      <c r="AM240" s="223">
        <f>SQRT((1+$AB$7)/(1-$AB$7))*TAN(AN240/2)</f>
        <v>0.52809227666924641</v>
      </c>
      <c r="AN240" s="223">
        <f>$AU240+$AB$7*SIN(AO240)</f>
        <v>-148414.52082837577</v>
      </c>
      <c r="AO240" s="223">
        <f>$AU240+$AB$7*SIN(AP240)</f>
        <v>-148414.5216610771</v>
      </c>
      <c r="AP240" s="223">
        <f>$AU240+$AB$7*SIN(AQ240)</f>
        <v>-148414.52371653091</v>
      </c>
      <c r="AQ240" s="223">
        <f>$AU240+$AB$7*SIN(AR240)</f>
        <v>-148414.52877802876</v>
      </c>
      <c r="AR240" s="223">
        <f>$AU240+$AB$7*SIN(AS240)</f>
        <v>-148414.54116935414</v>
      </c>
      <c r="AS240" s="223">
        <f>$AU240+$AB$7*SIN(AT240)</f>
        <v>-148414.57109339727</v>
      </c>
      <c r="AT240" s="223">
        <f>$AU240+$AB$7*SIN(AU240)</f>
        <v>-148414.64123832274</v>
      </c>
      <c r="AU240" s="223">
        <f>$AB$9+$AB$18*(F240-AB$15)</f>
        <v>-148414.79688808223</v>
      </c>
    </row>
    <row r="241" spans="1:47" ht="12.95" customHeight="1">
      <c r="A241" s="291" t="s">
        <v>140</v>
      </c>
      <c r="B241" s="292" t="s">
        <v>61</v>
      </c>
      <c r="C241" s="293">
        <v>55887.533199999998</v>
      </c>
      <c r="D241" s="293">
        <v>1E-4</v>
      </c>
      <c r="E241" s="213">
        <f>(C241-C$7)/C$8</f>
        <v>8837.4874546744122</v>
      </c>
      <c r="F241" s="211">
        <f>+ROUND(2*E241,0)/2</f>
        <v>8837.5</v>
      </c>
      <c r="G241" s="213">
        <f>C241-(C$7+C$8*F241)</f>
        <v>-4.8087500035762787E-3</v>
      </c>
      <c r="K241" s="213">
        <f>G241</f>
        <v>-4.8087500035762787E-3</v>
      </c>
      <c r="O241" s="213">
        <f ca="1">+C$11+C$12*F241</f>
        <v>-4.227361050998267E-3</v>
      </c>
      <c r="Q241" s="249">
        <f>C241-15018.5</f>
        <v>40869.033199999998</v>
      </c>
      <c r="S241" s="243">
        <v>1</v>
      </c>
      <c r="Z241" s="223">
        <f>F241</f>
        <v>8837.5</v>
      </c>
      <c r="AA241" s="223">
        <f>AB$3+AB$4*Z241+AB$5*Z241^2+AH241</f>
        <v>3.2793562418694307E-2</v>
      </c>
      <c r="AB241" s="223">
        <f>+G241-AA241</f>
        <v>-3.7602312422270585E-2</v>
      </c>
      <c r="AC241" s="223">
        <f>+G241-P241</f>
        <v>-4.8087500035762787E-3</v>
      </c>
      <c r="AE241" s="223">
        <f>+(G241-AA241)^2*S241</f>
        <v>1.4139338995020447E-3</v>
      </c>
      <c r="AF241" s="361">
        <f>+C241-15018.5</f>
        <v>40869.033199999998</v>
      </c>
      <c r="AG241" s="229"/>
      <c r="AH241" s="223">
        <f>$AB$6*($AB$11/AI241*AJ241+$AB$12)</f>
        <v>1.8044357380585702E-2</v>
      </c>
      <c r="AI241" s="223">
        <f>1+$AB$7*COS(AL241)</f>
        <v>1.2746145473333186</v>
      </c>
      <c r="AJ241" s="223">
        <f>SIN(AL241+$AB$9)</f>
        <v>0.43397119402961637</v>
      </c>
      <c r="AK241" s="223">
        <f>$AB$7*SIN(AL241)</f>
        <v>0.40581627664857972</v>
      </c>
      <c r="AL241" s="223">
        <f>2*ATAN(AM241)</f>
        <v>0.9758819403582909</v>
      </c>
      <c r="AM241" s="223">
        <f>SQRT((1+$AB$7)/(1-$AB$7))*TAN(AN241/2)</f>
        <v>0.53074621463050997</v>
      </c>
      <c r="AN241" s="223">
        <f>$AU241+$AB$7*SIN(AO241)</f>
        <v>-148414.51799484901</v>
      </c>
      <c r="AO241" s="223">
        <f>$AU241+$AB$7*SIN(AP241)</f>
        <v>-148414.51882348891</v>
      </c>
      <c r="AP241" s="223">
        <f>$AU241+$AB$7*SIN(AQ241)</f>
        <v>-148414.52087288661</v>
      </c>
      <c r="AQ241" s="223">
        <f>$AU241+$AB$7*SIN(AR241)</f>
        <v>-148414.52592920922</v>
      </c>
      <c r="AR241" s="223">
        <f>$AU241+$AB$7*SIN(AS241)</f>
        <v>-148414.53833128064</v>
      </c>
      <c r="AS241" s="223">
        <f>$AU241+$AB$7*SIN(AT241)</f>
        <v>-148414.56833450895</v>
      </c>
      <c r="AT241" s="223">
        <f>$AU241+$AB$7*SIN(AU241)</f>
        <v>-148414.63876935959</v>
      </c>
      <c r="AU241" s="223">
        <f>$AB$9+$AB$18*(F241-AB$15)</f>
        <v>-148414.79520219637</v>
      </c>
    </row>
    <row r="242" spans="1:47" ht="12.95" customHeight="1">
      <c r="A242" s="269" t="s">
        <v>142</v>
      </c>
      <c r="B242" s="269" t="s">
        <v>61</v>
      </c>
      <c r="C242" s="270">
        <v>55894.242400000003</v>
      </c>
      <c r="D242" s="270" t="s">
        <v>50</v>
      </c>
      <c r="E242" s="213">
        <f>(C242-C$7)/C$8</f>
        <v>8854.9907763974898</v>
      </c>
      <c r="F242" s="211">
        <f>+ROUND(2*E242,0)/2</f>
        <v>8855</v>
      </c>
      <c r="G242" s="213">
        <f>C242-(C$7+C$8*F242)</f>
        <v>-3.5354999999981374E-3</v>
      </c>
      <c r="K242" s="213">
        <f>G242</f>
        <v>-3.5354999999981374E-3</v>
      </c>
      <c r="O242" s="213">
        <f ca="1">+C$11+C$12*F242</f>
        <v>-4.2779150249344124E-3</v>
      </c>
      <c r="Q242" s="249">
        <f>C242-15018.5</f>
        <v>40875.742400000003</v>
      </c>
      <c r="S242" s="243">
        <v>1</v>
      </c>
      <c r="Z242" s="223">
        <f>F242</f>
        <v>8855</v>
      </c>
      <c r="AA242" s="223">
        <f>AB$3+AB$4*Z242+AB$5*Z242^2+AH242</f>
        <v>3.2739802452884936E-2</v>
      </c>
      <c r="AB242" s="223">
        <f>+G242-AA242</f>
        <v>-3.6275302452883074E-2</v>
      </c>
      <c r="AC242" s="223">
        <f>+G242-P242</f>
        <v>-3.5354999999981374E-3</v>
      </c>
      <c r="AE242" s="223">
        <f>+(G242-AA242)^2*S242</f>
        <v>1.3158975680481447E-3</v>
      </c>
      <c r="AF242" s="361">
        <f>+C242-15018.5</f>
        <v>40875.742400000003</v>
      </c>
      <c r="AG242" s="229"/>
      <c r="AH242" s="223">
        <f>$AB$6*($AB$11/AI242*AJ242+$AB$12)</f>
        <v>1.7987173556640708E-2</v>
      </c>
      <c r="AI242" s="223">
        <f>1+$AB$7*COS(AL242)</f>
        <v>1.2725140307518683</v>
      </c>
      <c r="AJ242" s="223">
        <f>SIN(AL242+$AB$9)</f>
        <v>0.42931031677811277</v>
      </c>
      <c r="AK242" s="223">
        <f>$AB$7*SIN(AL242)</f>
        <v>0.40722979144872218</v>
      </c>
      <c r="AL242" s="223">
        <f>2*ATAN(AM242)</f>
        <v>0.98104895853980911</v>
      </c>
      <c r="AM242" s="223">
        <f>SQRT((1+$AB$7)/(1-$AB$7))*TAN(AN242/2)</f>
        <v>0.53406203036969413</v>
      </c>
      <c r="AN242" s="223">
        <f>$AU242+$AB$7*SIN(AO242)</f>
        <v>-148414.51445815709</v>
      </c>
      <c r="AO242" s="223">
        <f>$AU242+$AB$7*SIN(AP242)</f>
        <v>-148414.51528165577</v>
      </c>
      <c r="AP242" s="223">
        <f>$AU242+$AB$7*SIN(AQ242)</f>
        <v>-148414.51732330665</v>
      </c>
      <c r="AQ242" s="223">
        <f>$AU242+$AB$7*SIN(AR242)</f>
        <v>-148414.52237273622</v>
      </c>
      <c r="AR242" s="223">
        <f>$AU242+$AB$7*SIN(AS242)</f>
        <v>-148414.53478736224</v>
      </c>
      <c r="AS242" s="223">
        <f>$AU242+$AB$7*SIN(AT242)</f>
        <v>-148414.56488811524</v>
      </c>
      <c r="AT242" s="223">
        <f>$AU242+$AB$7*SIN(AU242)</f>
        <v>-148414.63568378115</v>
      </c>
      <c r="AU242" s="223">
        <f>$AB$9+$AB$18*(F242-AB$15)</f>
        <v>-148414.79309483903</v>
      </c>
    </row>
    <row r="243" spans="1:47" ht="12.95" customHeight="1">
      <c r="A243" s="269" t="s">
        <v>142</v>
      </c>
      <c r="B243" s="269" t="s">
        <v>61</v>
      </c>
      <c r="C243" s="270">
        <v>55894.432200000003</v>
      </c>
      <c r="D243" s="270" t="s">
        <v>50</v>
      </c>
      <c r="E243" s="213">
        <f>(C243-C$7)/C$8</f>
        <v>8855.4859368433008</v>
      </c>
      <c r="F243" s="211">
        <f>+ROUND(2*E243,0)/2</f>
        <v>8855.5</v>
      </c>
      <c r="G243" s="213">
        <f>C243-(C$7+C$8*F243)</f>
        <v>-5.3905500026303343E-3</v>
      </c>
      <c r="K243" s="213">
        <f>G243</f>
        <v>-5.3905500026303343E-3</v>
      </c>
      <c r="O243" s="213">
        <f ca="1">+C$11+C$12*F243</f>
        <v>-4.2793594241897319E-3</v>
      </c>
      <c r="Q243" s="249">
        <f>C243-15018.5</f>
        <v>40875.932200000003</v>
      </c>
      <c r="S243" s="243">
        <v>1</v>
      </c>
      <c r="Z243" s="223">
        <f>F243</f>
        <v>8855.5</v>
      </c>
      <c r="AA243" s="223">
        <f>AB$3+AB$4*Z243+AB$5*Z243^2+AH243</f>
        <v>3.273826446201164E-2</v>
      </c>
      <c r="AB243" s="223">
        <f>+G243-AA243</f>
        <v>-3.8128814464641975E-2</v>
      </c>
      <c r="AC243" s="223">
        <f>+G243-P243</f>
        <v>-5.3905500026303343E-3</v>
      </c>
      <c r="AE243" s="223">
        <f>+(G243-AA243)^2*S243</f>
        <v>1.4538064924790911E-3</v>
      </c>
      <c r="AF243" s="361">
        <f>+C243-15018.5</f>
        <v>40875.932200000003</v>
      </c>
      <c r="AG243" s="229"/>
      <c r="AH243" s="223">
        <f>$AB$6*($AB$11/AI243*AJ243+$AB$12)</f>
        <v>1.7985537804249246E-2</v>
      </c>
      <c r="AI243" s="223">
        <f>1+$AB$7*COS(AL243)</f>
        <v>1.2724540104865998</v>
      </c>
      <c r="AJ243" s="223">
        <f>SIN(AL243+$AB$9)</f>
        <v>0.42917720532015535</v>
      </c>
      <c r="AK243" s="223">
        <f>$AB$7*SIN(AL243)</f>
        <v>0.40726994999602883</v>
      </c>
      <c r="AL243" s="223">
        <f>2*ATAN(AM243)</f>
        <v>0.9811963379976677</v>
      </c>
      <c r="AM243" s="223">
        <f>SQRT((1+$AB$7)/(1-$AB$7))*TAN(AN243/2)</f>
        <v>0.53415674177660677</v>
      </c>
      <c r="AN243" s="223">
        <f>$AU243+$AB$7*SIN(AO243)</f>
        <v>-148414.51435719396</v>
      </c>
      <c r="AO243" s="223">
        <f>$AU243+$AB$7*SIN(AP243)</f>
        <v>-148414.51518054472</v>
      </c>
      <c r="AP243" s="223">
        <f>$AU243+$AB$7*SIN(AQ243)</f>
        <v>-148414.51722197141</v>
      </c>
      <c r="AQ243" s="223">
        <f>$AU243+$AB$7*SIN(AR243)</f>
        <v>-148414.52227119714</v>
      </c>
      <c r="AR243" s="223">
        <f>$AU243+$AB$7*SIN(AS243)</f>
        <v>-148414.53468616755</v>
      </c>
      <c r="AS243" s="223">
        <f>$AU243+$AB$7*SIN(AT243)</f>
        <v>-148414.56478968318</v>
      </c>
      <c r="AT243" s="223">
        <f>$AU243+$AB$7*SIN(AU243)</f>
        <v>-148414.63559563202</v>
      </c>
      <c r="AU243" s="223">
        <f>$AB$9+$AB$18*(F243-AB$15)</f>
        <v>-148414.79303462882</v>
      </c>
    </row>
    <row r="244" spans="1:47" ht="12.95" customHeight="1">
      <c r="A244" s="72" t="s">
        <v>136</v>
      </c>
      <c r="B244" s="74" t="s">
        <v>63</v>
      </c>
      <c r="C244" s="75">
        <v>56182.488299999997</v>
      </c>
      <c r="D244" s="75">
        <v>2.9999999999999997E-4</v>
      </c>
      <c r="E244" s="213">
        <f>(C244-C$7)/C$8</f>
        <v>9606.982179702527</v>
      </c>
      <c r="F244" s="211">
        <f>+ROUND(2*E244,0)/2</f>
        <v>9607</v>
      </c>
      <c r="G244" s="213">
        <f>C244-(C$7+C$8*F244)</f>
        <v>-6.8307000037748367E-3</v>
      </c>
      <c r="K244" s="213">
        <f>G244</f>
        <v>-6.8307000037748367E-3</v>
      </c>
      <c r="O244" s="213">
        <f ca="1">+C$11+C$12*F244</f>
        <v>-6.4502915049333941E-3</v>
      </c>
      <c r="Q244" s="249">
        <f>C244-15018.5</f>
        <v>41163.988299999997</v>
      </c>
      <c r="S244" s="243">
        <v>1</v>
      </c>
      <c r="Z244" s="223">
        <f>F244</f>
        <v>9607</v>
      </c>
      <c r="AA244" s="223">
        <f>AB$3+AB$4*Z244+AB$5*Z244^2+AH244</f>
        <v>3.0325221230083452E-2</v>
      </c>
      <c r="AB244" s="223">
        <f>+G244-AA244</f>
        <v>-3.7155921233858288E-2</v>
      </c>
      <c r="AC244" s="223">
        <f>+G244-P244</f>
        <v>-6.8307000037748367E-3</v>
      </c>
      <c r="AE244" s="223">
        <f>+(G244-AA244)^2*S244</f>
        <v>1.3805624827366812E-3</v>
      </c>
      <c r="AF244" s="361">
        <f>+C244-15018.5</f>
        <v>41163.988299999997</v>
      </c>
      <c r="AG244" s="229"/>
      <c r="AH244" s="223">
        <f>$AB$6*($AB$11/AI244*AJ244+$AB$12)</f>
        <v>1.5429514906525553E-2</v>
      </c>
      <c r="AI244" s="223">
        <f>1+$AB$7*COS(AL244)</f>
        <v>1.1832693472600606</v>
      </c>
      <c r="AJ244" s="223">
        <f>SIN(AL244+$AB$9)</f>
        <v>0.23509906888980464</v>
      </c>
      <c r="AK244" s="223">
        <f>$AB$7*SIN(AL244)</f>
        <v>0.45443629515573614</v>
      </c>
      <c r="AL244" s="223">
        <f>2*ATAN(AM244)</f>
        <v>1.1874574682073411</v>
      </c>
      <c r="AM244" s="223">
        <f>SQRT((1+$AB$7)/(1-$AB$7))*TAN(AN244/2)</f>
        <v>0.67496953040430518</v>
      </c>
      <c r="AN244" s="223">
        <f>$AU244+$AB$7*SIN(AO244)</f>
        <v>-148414.36795399603</v>
      </c>
      <c r="AO244" s="223">
        <f>$AU244+$AB$7*SIN(AP244)</f>
        <v>-148414.36851720419</v>
      </c>
      <c r="AP244" s="223">
        <f>$AU244+$AB$7*SIN(AQ244)</f>
        <v>-148414.37008932399</v>
      </c>
      <c r="AQ244" s="223">
        <f>$AU244+$AB$7*SIN(AR244)</f>
        <v>-148414.3744655615</v>
      </c>
      <c r="AR244" s="223">
        <f>$AU244+$AB$7*SIN(AS244)</f>
        <v>-148414.38655563345</v>
      </c>
      <c r="AS244" s="223">
        <f>$AU244+$AB$7*SIN(AT244)</f>
        <v>-148414.41929638761</v>
      </c>
      <c r="AT244" s="223">
        <f>$AU244+$AB$7*SIN(AU244)</f>
        <v>-148414.50380944085</v>
      </c>
      <c r="AU244" s="223">
        <f>$AB$9+$AB$18*(F244-AB$15)</f>
        <v>-148414.70253868363</v>
      </c>
    </row>
    <row r="245" spans="1:47" ht="12.95" customHeight="1">
      <c r="A245" s="293" t="s">
        <v>143</v>
      </c>
      <c r="B245" s="292" t="s">
        <v>63</v>
      </c>
      <c r="C245" s="293">
        <v>56210.470699999998</v>
      </c>
      <c r="D245" s="293">
        <v>1E-4</v>
      </c>
      <c r="E245" s="213">
        <f>(C245-C$7)/C$8</f>
        <v>9679.9841694753013</v>
      </c>
      <c r="F245" s="211">
        <f>+ROUND(2*E245,0)/2</f>
        <v>9680</v>
      </c>
      <c r="G245" s="213">
        <f>C245-(C$7+C$8*F245)</f>
        <v>-6.0680000024149194E-3</v>
      </c>
      <c r="K245" s="213">
        <f>G245</f>
        <v>-6.0680000024149194E-3</v>
      </c>
      <c r="O245" s="213">
        <f ca="1">+C$11+C$12*F245</f>
        <v>-6.6611737962098891E-3</v>
      </c>
      <c r="Q245" s="249">
        <f>C245-15018.5</f>
        <v>41191.970699999998</v>
      </c>
      <c r="R245" s="250"/>
      <c r="S245" s="243">
        <v>1</v>
      </c>
      <c r="T245" s="250"/>
      <c r="U245" s="211"/>
      <c r="V245" s="211"/>
      <c r="Z245" s="223">
        <f>F245</f>
        <v>9680</v>
      </c>
      <c r="AA245" s="223">
        <f>AB$3+AB$4*Z245+AB$5*Z245^2+AH245</f>
        <v>3.0082496108126848E-2</v>
      </c>
      <c r="AB245" s="223">
        <f>+G245-AA245</f>
        <v>-3.6150496110541767E-2</v>
      </c>
      <c r="AC245" s="223">
        <f>+G245-P245</f>
        <v>-6.0680000024149194E-3</v>
      </c>
      <c r="AE245" s="223">
        <f>+(G245-AA245)^2*S245</f>
        <v>1.3068583690382955E-3</v>
      </c>
      <c r="AF245" s="361">
        <f>+C245-15018.5</f>
        <v>41191.970699999998</v>
      </c>
      <c r="AG245" s="229"/>
      <c r="AH245" s="223">
        <f>$AB$6*($AB$11/AI245*AJ245+$AB$12)</f>
        <v>1.5173322194417487E-2</v>
      </c>
      <c r="AI245" s="223">
        <f>1+$AB$7*COS(AL245)</f>
        <v>1.1748435838988351</v>
      </c>
      <c r="AJ245" s="223">
        <f>SIN(AL245+$AB$9)</f>
        <v>0.21710438780502747</v>
      </c>
      <c r="AK245" s="223">
        <f>$AB$7*SIN(AL245)</f>
        <v>0.45774416563120823</v>
      </c>
      <c r="AL245" s="223">
        <f>2*ATAN(AM245)</f>
        <v>1.2059308385624274</v>
      </c>
      <c r="AM245" s="223">
        <f>SQRT((1+$AB$7)/(1-$AB$7))*TAN(AN245/2)</f>
        <v>0.68849903453510675</v>
      </c>
      <c r="AN245" s="223">
        <f>$AU245+$AB$7*SIN(AO245)</f>
        <v>-148414.35429591365</v>
      </c>
      <c r="AO245" s="223">
        <f>$AU245+$AB$7*SIN(AP245)</f>
        <v>-148414.35483261981</v>
      </c>
      <c r="AP245" s="223">
        <f>$AU245+$AB$7*SIN(AQ245)</f>
        <v>-148414.35635032438</v>
      </c>
      <c r="AQ245" s="223">
        <f>$AU245+$AB$7*SIN(AR245)</f>
        <v>-148414.36063023005</v>
      </c>
      <c r="AR245" s="223">
        <f>$AU245+$AB$7*SIN(AS245)</f>
        <v>-148414.37260712791</v>
      </c>
      <c r="AS245" s="223">
        <f>$AU245+$AB$7*SIN(AT245)</f>
        <v>-148414.40544266134</v>
      </c>
      <c r="AT245" s="223">
        <f>$AU245+$AB$7*SIN(AU245)</f>
        <v>-148414.49108920485</v>
      </c>
      <c r="AU245" s="223">
        <f>$AB$9+$AB$18*(F245-AB$15)</f>
        <v>-148414.69374799301</v>
      </c>
    </row>
    <row r="246" spans="1:47" ht="12.95" customHeight="1">
      <c r="A246" s="72" t="s">
        <v>136</v>
      </c>
      <c r="B246" s="74" t="s">
        <v>61</v>
      </c>
      <c r="C246" s="75">
        <v>56222.545400000003</v>
      </c>
      <c r="D246" s="75">
        <v>5.0000000000000001E-4</v>
      </c>
      <c r="E246" s="213">
        <f>(C246-C$7)/C$8</f>
        <v>9711.4852961088145</v>
      </c>
      <c r="F246" s="211">
        <f>+ROUND(2*E246,0)/2</f>
        <v>9711.5</v>
      </c>
      <c r="G246" s="213">
        <f>C246-(C$7+C$8*F246)</f>
        <v>-5.6361500028287992E-3</v>
      </c>
      <c r="K246" s="213">
        <f>G246</f>
        <v>-5.6361500028287992E-3</v>
      </c>
      <c r="O246" s="213">
        <f ca="1">+C$11+C$12*F246</f>
        <v>-6.7521709492949535E-3</v>
      </c>
      <c r="Q246" s="249">
        <f>C246-15018.5</f>
        <v>41204.045400000003</v>
      </c>
      <c r="S246" s="243">
        <v>1</v>
      </c>
      <c r="Z246" s="223">
        <f>F246</f>
        <v>9711.5</v>
      </c>
      <c r="AA246" s="223">
        <f>AB$3+AB$4*Z246+AB$5*Z246^2+AH246</f>
        <v>2.997743128572105E-2</v>
      </c>
      <c r="AB246" s="223">
        <f>+G246-AA246</f>
        <v>-3.5613581288549849E-2</v>
      </c>
      <c r="AC246" s="223">
        <f>+G246-P246</f>
        <v>-5.6361500028287992E-3</v>
      </c>
      <c r="AE246" s="223">
        <f>+(G246-AA246)^2*S246</f>
        <v>1.2683271721961478E-3</v>
      </c>
      <c r="AF246" s="361">
        <f>+C246-15018.5</f>
        <v>41204.045400000003</v>
      </c>
      <c r="AG246" s="229"/>
      <c r="AH246" s="223">
        <f>$AB$6*($AB$11/AI246*AJ246+$AB$12)</f>
        <v>1.5062469056867563E-2</v>
      </c>
      <c r="AI246" s="223">
        <f>1+$AB$7*COS(AL246)</f>
        <v>1.1712265759631477</v>
      </c>
      <c r="AJ246" s="223">
        <f>SIN(AL246+$AB$9)</f>
        <v>0.20939589553961932</v>
      </c>
      <c r="AK246" s="223">
        <f>$AB$7*SIN(AL246)</f>
        <v>0.45910942016466655</v>
      </c>
      <c r="AL246" s="223">
        <f>2*ATAN(AM246)</f>
        <v>1.2138208424361605</v>
      </c>
      <c r="AM246" s="223">
        <f>SQRT((1+$AB$7)/(1-$AB$7))*TAN(AN246/2)</f>
        <v>0.69432995716471957</v>
      </c>
      <c r="AN246" s="223">
        <f>$AU246+$AB$7*SIN(AO246)</f>
        <v>-148414.34843258213</v>
      </c>
      <c r="AO246" s="223">
        <f>$AU246+$AB$7*SIN(AP246)</f>
        <v>-148414.34895792243</v>
      </c>
      <c r="AP246" s="223">
        <f>$AU246+$AB$7*SIN(AQ246)</f>
        <v>-148414.35045194768</v>
      </c>
      <c r="AQ246" s="223">
        <f>$AU246+$AB$7*SIN(AR246)</f>
        <v>-148414.3546890709</v>
      </c>
      <c r="AR246" s="223">
        <f>$AU246+$AB$7*SIN(AS246)</f>
        <v>-148414.3666132176</v>
      </c>
      <c r="AS246" s="223">
        <f>$AU246+$AB$7*SIN(AT246)</f>
        <v>-148414.39948094511</v>
      </c>
      <c r="AT246" s="223">
        <f>$AU246+$AB$7*SIN(AU246)</f>
        <v>-148414.485605155</v>
      </c>
      <c r="AU246" s="223">
        <f>$AB$9+$AB$18*(F246-AB$15)</f>
        <v>-148414.6899547498</v>
      </c>
    </row>
    <row r="247" spans="1:47" ht="12.95" customHeight="1">
      <c r="A247" s="269" t="s">
        <v>253</v>
      </c>
      <c r="B247" s="269" t="s">
        <v>61</v>
      </c>
      <c r="C247" s="270">
        <v>56228.6774</v>
      </c>
      <c r="D247" s="270" t="s">
        <v>50</v>
      </c>
      <c r="E247" s="213">
        <f>(C247-C$7)/C$8</f>
        <v>9727.4827874350231</v>
      </c>
      <c r="F247" s="211">
        <f>+ROUND(2*E247,0)/2</f>
        <v>9727.5</v>
      </c>
      <c r="G247" s="213">
        <f>C247-(C$7+C$8*F247)</f>
        <v>-6.597750005312264E-3</v>
      </c>
      <c r="K247" s="213">
        <f>G247</f>
        <v>-6.597750005312264E-3</v>
      </c>
      <c r="O247" s="213">
        <f ca="1">+C$11+C$12*F247</f>
        <v>-6.7983917254651437E-3</v>
      </c>
      <c r="Q247" s="249">
        <f>C247-15018.5</f>
        <v>41210.1774</v>
      </c>
      <c r="S247" s="243">
        <v>1</v>
      </c>
      <c r="Z247" s="223">
        <f>F247</f>
        <v>9727.5</v>
      </c>
      <c r="AA247" s="223">
        <f>AB$3+AB$4*Z247+AB$5*Z247^2+AH247</f>
        <v>2.9923993209990653E-2</v>
      </c>
      <c r="AB247" s="223">
        <f>+G247-AA247</f>
        <v>-3.6521743215302917E-2</v>
      </c>
      <c r="AC247" s="223">
        <f>+G247-P247</f>
        <v>-6.597750005312264E-3</v>
      </c>
      <c r="AE247" s="223">
        <f>+(G247-AA247)^2*S247</f>
        <v>1.3338377274845247E-3</v>
      </c>
      <c r="AF247" s="361">
        <f>+C247-15018.5</f>
        <v>41210.1774</v>
      </c>
      <c r="AG247" s="229"/>
      <c r="AH247" s="223">
        <f>$AB$6*($AB$11/AI247*AJ247+$AB$12)</f>
        <v>1.5006096204556025E-2</v>
      </c>
      <c r="AI247" s="223">
        <f>1+$AB$7*COS(AL247)</f>
        <v>1.1693938409637434</v>
      </c>
      <c r="AJ247" s="223">
        <f>SIN(AL247+$AB$9)</f>
        <v>0.20549369336527692</v>
      </c>
      <c r="AK247" s="223">
        <f>$AB$7*SIN(AL247)</f>
        <v>0.45978878481706142</v>
      </c>
      <c r="AL247" s="223">
        <f>2*ATAN(AM247)</f>
        <v>1.2178098208872423</v>
      </c>
      <c r="AM247" s="223">
        <f>SQRT((1+$AB$7)/(1-$AB$7))*TAN(AN247/2)</f>
        <v>0.69729008106149848</v>
      </c>
      <c r="AN247" s="223">
        <f>$AU247+$AB$7*SIN(AO247)</f>
        <v>-148414.34546133399</v>
      </c>
      <c r="AO247" s="223">
        <f>$AU247+$AB$7*SIN(AP247)</f>
        <v>-148414.34598092095</v>
      </c>
      <c r="AP247" s="223">
        <f>$AU247+$AB$7*SIN(AQ247)</f>
        <v>-148414.34746288115</v>
      </c>
      <c r="AQ247" s="223">
        <f>$AU247+$AB$7*SIN(AR247)</f>
        <v>-148414.35167800891</v>
      </c>
      <c r="AR247" s="223">
        <f>$AU247+$AB$7*SIN(AS247)</f>
        <v>-148414.36357447752</v>
      </c>
      <c r="AS247" s="223">
        <f>$AU247+$AB$7*SIN(AT247)</f>
        <v>-148414.3964565561</v>
      </c>
      <c r="AT247" s="223">
        <f>$AU247+$AB$7*SIN(AU247)</f>
        <v>-148414.48282073039</v>
      </c>
      <c r="AU247" s="223">
        <f>$AB$9+$AB$18*(F247-AB$15)</f>
        <v>-148414.68802802308</v>
      </c>
    </row>
    <row r="248" spans="1:47" ht="12.95" customHeight="1">
      <c r="A248" s="291" t="s">
        <v>254</v>
      </c>
      <c r="B248" s="292" t="s">
        <v>63</v>
      </c>
      <c r="C248" s="293">
        <v>56228.677499999998</v>
      </c>
      <c r="D248" s="293">
        <v>2.0000000000000001E-4</v>
      </c>
      <c r="E248" s="213">
        <f>(C248-C$7)/C$8</f>
        <v>9727.4830483203932</v>
      </c>
      <c r="F248" s="211">
        <f>+ROUND(2*E248,0)/2</f>
        <v>9727.5</v>
      </c>
      <c r="G248" s="213">
        <f>C248-(C$7+C$8*F248)</f>
        <v>-6.4977500078384764E-3</v>
      </c>
      <c r="K248" s="213">
        <f>G248</f>
        <v>-6.4977500078384764E-3</v>
      </c>
      <c r="O248" s="213">
        <f ca="1">+C$11+C$12*F248</f>
        <v>-6.7983917254651437E-3</v>
      </c>
      <c r="Q248" s="249">
        <f>C248-15018.5</f>
        <v>41210.177499999998</v>
      </c>
      <c r="S248" s="243">
        <v>1</v>
      </c>
      <c r="Z248" s="223">
        <f>F248</f>
        <v>9727.5</v>
      </c>
      <c r="AA248" s="223">
        <f>AB$3+AB$4*Z248+AB$5*Z248^2+AH248</f>
        <v>2.9923993209990653E-2</v>
      </c>
      <c r="AB248" s="223">
        <f>+G248-AA248</f>
        <v>-3.6421743217829129E-2</v>
      </c>
      <c r="AC248" s="223">
        <f>+G248-P248</f>
        <v>-6.4977500078384764E-3</v>
      </c>
      <c r="AE248" s="223">
        <f>+(G248-AA248)^2*S248</f>
        <v>1.3265433790254821E-3</v>
      </c>
      <c r="AF248" s="361">
        <f>+C248-15018.5</f>
        <v>41210.177499999998</v>
      </c>
      <c r="AG248" s="229"/>
      <c r="AH248" s="223">
        <f>$AB$6*($AB$11/AI248*AJ248+$AB$12)</f>
        <v>1.5006096204556025E-2</v>
      </c>
      <c r="AI248" s="223">
        <f>1+$AB$7*COS(AL248)</f>
        <v>1.1693938409637434</v>
      </c>
      <c r="AJ248" s="223">
        <f>SIN(AL248+$AB$9)</f>
        <v>0.20549369336527692</v>
      </c>
      <c r="AK248" s="223">
        <f>$AB$7*SIN(AL248)</f>
        <v>0.45978878481706142</v>
      </c>
      <c r="AL248" s="223">
        <f>2*ATAN(AM248)</f>
        <v>1.2178098208872423</v>
      </c>
      <c r="AM248" s="223">
        <f>SQRT((1+$AB$7)/(1-$AB$7))*TAN(AN248/2)</f>
        <v>0.69729008106149848</v>
      </c>
      <c r="AN248" s="223">
        <f>$AU248+$AB$7*SIN(AO248)</f>
        <v>-148414.34546133399</v>
      </c>
      <c r="AO248" s="223">
        <f>$AU248+$AB$7*SIN(AP248)</f>
        <v>-148414.34598092095</v>
      </c>
      <c r="AP248" s="223">
        <f>$AU248+$AB$7*SIN(AQ248)</f>
        <v>-148414.34746288115</v>
      </c>
      <c r="AQ248" s="223">
        <f>$AU248+$AB$7*SIN(AR248)</f>
        <v>-148414.35167800891</v>
      </c>
      <c r="AR248" s="223">
        <f>$AU248+$AB$7*SIN(AS248)</f>
        <v>-148414.36357447752</v>
      </c>
      <c r="AS248" s="223">
        <f>$AU248+$AB$7*SIN(AT248)</f>
        <v>-148414.3964565561</v>
      </c>
      <c r="AT248" s="223">
        <f>$AU248+$AB$7*SIN(AU248)</f>
        <v>-148414.48282073039</v>
      </c>
      <c r="AU248" s="223">
        <f>$AB$9+$AB$18*(F248-AB$15)</f>
        <v>-148414.68802802308</v>
      </c>
    </row>
    <row r="249" spans="1:47" ht="12.95" customHeight="1">
      <c r="A249" s="269" t="s">
        <v>146</v>
      </c>
      <c r="B249" s="269" t="s">
        <v>61</v>
      </c>
      <c r="C249" s="270">
        <v>56249.951500000003</v>
      </c>
      <c r="D249" s="270" t="s">
        <v>50</v>
      </c>
      <c r="E249" s="213">
        <f>(C249-C$7)/C$8</f>
        <v>9782.9838034531294</v>
      </c>
      <c r="F249" s="211">
        <f>+ROUND(2*E249,0)/2</f>
        <v>9783</v>
      </c>
      <c r="G249" s="213">
        <f>C249-(C$7+C$8*F249)</f>
        <v>-6.20830000116257E-3</v>
      </c>
      <c r="K249" s="213">
        <f>G249</f>
        <v>-6.20830000116257E-3</v>
      </c>
      <c r="O249" s="213">
        <f ca="1">+C$11+C$12*F249</f>
        <v>-6.9587200428054968E-3</v>
      </c>
      <c r="Q249" s="249">
        <f>C249-15018.5</f>
        <v>41231.451500000003</v>
      </c>
      <c r="S249" s="243">
        <v>1</v>
      </c>
      <c r="Z249" s="223">
        <f>F249</f>
        <v>9783</v>
      </c>
      <c r="AA249" s="223">
        <f>AB$3+AB$4*Z249+AB$5*Z249^2+AH249</f>
        <v>2.9738271252336884E-2</v>
      </c>
      <c r="AB249" s="223">
        <f>+G249-AA249</f>
        <v>-3.5946571253499454E-2</v>
      </c>
      <c r="AC249" s="223">
        <f>+G249-P249</f>
        <v>-6.20830000116257E-3</v>
      </c>
      <c r="AE249" s="223">
        <f>+(G249-AA249)^2*S249</f>
        <v>1.2921559848829134E-3</v>
      </c>
      <c r="AF249" s="361">
        <f>+C249-15018.5</f>
        <v>41231.451500000003</v>
      </c>
      <c r="AG249" s="229"/>
      <c r="AH249" s="223">
        <f>$AB$6*($AB$11/AI249*AJ249+$AB$12)</f>
        <v>1.4810222018386422E-2</v>
      </c>
      <c r="AI249" s="223">
        <f>1+$AB$7*COS(AL249)</f>
        <v>1.1630605094812592</v>
      </c>
      <c r="AJ249" s="223">
        <f>SIN(AL249+$AB$9)</f>
        <v>0.19202786140088607</v>
      </c>
      <c r="AK249" s="223">
        <f>$AB$7*SIN(AL249)</f>
        <v>0.46207279756301622</v>
      </c>
      <c r="AL249" s="223">
        <f>2*ATAN(AM249)</f>
        <v>1.2315499136820907</v>
      </c>
      <c r="AM249" s="223">
        <f>SQRT((1+$AB$7)/(1-$AB$7))*TAN(AN249/2)</f>
        <v>0.70754974593403475</v>
      </c>
      <c r="AN249" s="223">
        <f>$AU249+$AB$7*SIN(AO249)</f>
        <v>-148414.33519099391</v>
      </c>
      <c r="AO249" s="223">
        <f>$AU249+$AB$7*SIN(AP249)</f>
        <v>-148414.33569074288</v>
      </c>
      <c r="AP249" s="223">
        <f>$AU249+$AB$7*SIN(AQ249)</f>
        <v>-148414.33713069378</v>
      </c>
      <c r="AQ249" s="223">
        <f>$AU249+$AB$7*SIN(AR249)</f>
        <v>-148414.34126821253</v>
      </c>
      <c r="AR249" s="223">
        <f>$AU249+$AB$7*SIN(AS249)</f>
        <v>-148414.35306414985</v>
      </c>
      <c r="AS249" s="223">
        <f>$AU249+$AB$7*SIN(AT249)</f>
        <v>-148414.38598559768</v>
      </c>
      <c r="AT249" s="223">
        <f>$AU249+$AB$7*SIN(AU249)</f>
        <v>-148414.47316818198</v>
      </c>
      <c r="AU249" s="223">
        <f>$AB$9+$AB$18*(F249-AB$15)</f>
        <v>-148414.6813446898</v>
      </c>
    </row>
    <row r="250" spans="1:47" ht="12.95" customHeight="1">
      <c r="A250" s="269" t="s">
        <v>146</v>
      </c>
      <c r="B250" s="269" t="s">
        <v>61</v>
      </c>
      <c r="C250" s="270">
        <v>56251.1011</v>
      </c>
      <c r="D250" s="270" t="s">
        <v>50</v>
      </c>
      <c r="E250" s="213">
        <f>(C250-C$7)/C$8</f>
        <v>9785.9829417487217</v>
      </c>
      <c r="F250" s="211">
        <f>+ROUND(2*E250,0)/2</f>
        <v>9786</v>
      </c>
      <c r="G250" s="213">
        <f>C250-(C$7+C$8*F250)</f>
        <v>-6.5386000060243532E-3</v>
      </c>
      <c r="K250" s="213">
        <f>G250</f>
        <v>-6.5386000060243532E-3</v>
      </c>
      <c r="O250" s="213">
        <f ca="1">+C$11+C$12*F250</f>
        <v>-6.9673864383374071E-3</v>
      </c>
      <c r="Q250" s="249">
        <f>C250-15018.5</f>
        <v>41232.6011</v>
      </c>
      <c r="S250" s="243">
        <v>1</v>
      </c>
      <c r="Z250" s="223">
        <f>F250</f>
        <v>9786</v>
      </c>
      <c r="AA250" s="223">
        <f>AB$3+AB$4*Z250+AB$5*Z250^2+AH250</f>
        <v>2.9728216882631026E-2</v>
      </c>
      <c r="AB250" s="223">
        <f>+G250-AA250</f>
        <v>-3.6266816888655379E-2</v>
      </c>
      <c r="AC250" s="223">
        <f>+G250-P250</f>
        <v>-6.5386000060243532E-3</v>
      </c>
      <c r="AE250" s="223">
        <f>+(G250-AA250)^2*S250</f>
        <v>1.3152820072352589E-3</v>
      </c>
      <c r="AF250" s="361">
        <f>+C250-15018.5</f>
        <v>41232.6011</v>
      </c>
      <c r="AG250" s="229"/>
      <c r="AH250" s="223">
        <f>$AB$6*($AB$11/AI250*AJ250+$AB$12)</f>
        <v>1.47996201080716E-2</v>
      </c>
      <c r="AI250" s="223">
        <f>1+$AB$7*COS(AL250)</f>
        <v>1.1627192457763262</v>
      </c>
      <c r="AJ250" s="223">
        <f>SIN(AL250+$AB$9)</f>
        <v>0.191303098613054</v>
      </c>
      <c r="AK250" s="223">
        <f>$AB$7*SIN(AL250)</f>
        <v>0.46219308416935828</v>
      </c>
      <c r="AL250" s="223">
        <f>2*ATAN(AM250)</f>
        <v>1.2322883671859359</v>
      </c>
      <c r="AM250" s="223">
        <f>SQRT((1+$AB$7)/(1-$AB$7))*TAN(AN250/2)</f>
        <v>0.70810396224741101</v>
      </c>
      <c r="AN250" s="223">
        <f>$AU250+$AB$7*SIN(AO250)</f>
        <v>-148414.33463743635</v>
      </c>
      <c r="AO250" s="223">
        <f>$AU250+$AB$7*SIN(AP250)</f>
        <v>-148414.33513611875</v>
      </c>
      <c r="AP250" s="223">
        <f>$AU250+$AB$7*SIN(AQ250)</f>
        <v>-148414.336573793</v>
      </c>
      <c r="AQ250" s="223">
        <f>$AU250+$AB$7*SIN(AR250)</f>
        <v>-148414.34070706088</v>
      </c>
      <c r="AR250" s="223">
        <f>$AU250+$AB$7*SIN(AS250)</f>
        <v>-148414.35249736701</v>
      </c>
      <c r="AS250" s="223">
        <f>$AU250+$AB$7*SIN(AT250)</f>
        <v>-148414.3854204838</v>
      </c>
      <c r="AT250" s="223">
        <f>$AU250+$AB$7*SIN(AU250)</f>
        <v>-148414.47264668634</v>
      </c>
      <c r="AU250" s="223">
        <f>$AB$9+$AB$18*(F250-AB$15)</f>
        <v>-148414.68098342855</v>
      </c>
    </row>
    <row r="251" spans="1:47" ht="12.95" customHeight="1">
      <c r="A251" s="269" t="s">
        <v>146</v>
      </c>
      <c r="B251" s="269" t="s">
        <v>61</v>
      </c>
      <c r="C251" s="270">
        <v>56251.292600000001</v>
      </c>
      <c r="D251" s="270" t="s">
        <v>50</v>
      </c>
      <c r="E251" s="213">
        <f>(C251-C$7)/C$8</f>
        <v>9786.4825372459454</v>
      </c>
      <c r="F251" s="211">
        <f>+ROUND(2*E251,0)/2</f>
        <v>9786.5</v>
      </c>
      <c r="G251" s="213">
        <f>C251-(C$7+C$8*F251)</f>
        <v>-6.6936500006704591E-3</v>
      </c>
      <c r="K251" s="213">
        <f>G251</f>
        <v>-6.6936500006704591E-3</v>
      </c>
      <c r="O251" s="213">
        <f ca="1">+C$11+C$12*F251</f>
        <v>-6.9688308375927266E-3</v>
      </c>
      <c r="Q251" s="249">
        <f>C251-15018.5</f>
        <v>41232.792600000001</v>
      </c>
      <c r="S251" s="243">
        <v>1</v>
      </c>
      <c r="Z251" s="223">
        <f>F251</f>
        <v>9786.5</v>
      </c>
      <c r="AA251" s="223">
        <f>AB$3+AB$4*Z251+AB$5*Z251^2+AH251</f>
        <v>2.9726541005258927E-2</v>
      </c>
      <c r="AB251" s="223">
        <f>+G251-AA251</f>
        <v>-3.6420191005929387E-2</v>
      </c>
      <c r="AC251" s="223">
        <f>+G251-P251</f>
        <v>-6.6936500006704591E-3</v>
      </c>
      <c r="AE251" s="223">
        <f>+(G251-AA251)^2*S251</f>
        <v>1.3264303129083797E-3</v>
      </c>
      <c r="AF251" s="361">
        <f>+C251-15018.5</f>
        <v>41232.792600000001</v>
      </c>
      <c r="AG251" s="229"/>
      <c r="AH251" s="223">
        <f>$AB$6*($AB$11/AI251*AJ251+$AB$12)</f>
        <v>1.4797852986181342E-2</v>
      </c>
      <c r="AI251" s="223">
        <f>1+$AB$7*COS(AL251)</f>
        <v>1.1626623793858288</v>
      </c>
      <c r="AJ251" s="223">
        <f>SIN(AL251+$AB$9)</f>
        <v>0.19118233612647878</v>
      </c>
      <c r="AK251" s="223">
        <f>$AB$7*SIN(AL251)</f>
        <v>0.46221310056351783</v>
      </c>
      <c r="AL251" s="223">
        <f>2*ATAN(AM251)</f>
        <v>1.2324114005263977</v>
      </c>
      <c r="AM251" s="223">
        <f>SQRT((1+$AB$7)/(1-$AB$7))*TAN(AN251/2)</f>
        <v>0.70819632808998667</v>
      </c>
      <c r="AN251" s="223">
        <f>$AU251+$AB$7*SIN(AO251)</f>
        <v>-148414.33454519263</v>
      </c>
      <c r="AO251" s="223">
        <f>$AU251+$AB$7*SIN(AP251)</f>
        <v>-148414.33504369733</v>
      </c>
      <c r="AP251" s="223">
        <f>$AU251+$AB$7*SIN(AQ251)</f>
        <v>-148414.33648099209</v>
      </c>
      <c r="AQ251" s="223">
        <f>$AU251+$AB$7*SIN(AR251)</f>
        <v>-148414.34061355094</v>
      </c>
      <c r="AR251" s="223">
        <f>$AU251+$AB$7*SIN(AS251)</f>
        <v>-148414.35240291661</v>
      </c>
      <c r="AS251" s="223">
        <f>$AU251+$AB$7*SIN(AT251)</f>
        <v>-148414.38532630701</v>
      </c>
      <c r="AT251" s="223">
        <f>$AU251+$AB$7*SIN(AU251)</f>
        <v>-148414.47255977304</v>
      </c>
      <c r="AU251" s="223">
        <f>$AB$9+$AB$18*(F251-AB$15)</f>
        <v>-148414.68092321834</v>
      </c>
    </row>
    <row r="252" spans="1:47" ht="12.95" customHeight="1">
      <c r="A252" s="291" t="s">
        <v>255</v>
      </c>
      <c r="B252" s="292" t="s">
        <v>63</v>
      </c>
      <c r="C252" s="293">
        <v>56284.640399999997</v>
      </c>
      <c r="D252" s="293">
        <v>1E-4</v>
      </c>
      <c r="E252" s="213">
        <f>(C252-C$7)/C$8</f>
        <v>9873.4820710437671</v>
      </c>
      <c r="F252" s="211">
        <f>+ROUND(2*E252,0)/2</f>
        <v>9873.5</v>
      </c>
      <c r="G252" s="213">
        <f>C252-(C$7+C$8*F252)</f>
        <v>-6.8723500080523081E-3</v>
      </c>
      <c r="K252" s="213">
        <f>G252</f>
        <v>-6.8723500080523081E-3</v>
      </c>
      <c r="O252" s="213">
        <f ca="1">+C$11+C$12*F252</f>
        <v>-7.2201563080181407E-3</v>
      </c>
      <c r="Q252" s="249">
        <f>C252-15018.5</f>
        <v>41266.140399999997</v>
      </c>
      <c r="S252" s="243">
        <v>1</v>
      </c>
      <c r="Z252" s="223">
        <f>F252</f>
        <v>9873.5</v>
      </c>
      <c r="AA252" s="223">
        <f>AB$3+AB$4*Z252+AB$5*Z252^2+AH252</f>
        <v>2.943431674158491E-2</v>
      </c>
      <c r="AB252" s="223">
        <f>+G252-AA252</f>
        <v>-3.6306666749637215E-2</v>
      </c>
      <c r="AC252" s="223">
        <f>+G252-P252</f>
        <v>-6.8723500080523081E-3</v>
      </c>
      <c r="AE252" s="223">
        <f>+(G252-AA252)^2*S252</f>
        <v>1.3181740504692124E-3</v>
      </c>
      <c r="AF252" s="361">
        <f>+C252-15018.5</f>
        <v>41266.140399999997</v>
      </c>
      <c r="AG252" s="229"/>
      <c r="AH252" s="223">
        <f>$AB$6*($AB$11/AI252*AJ252+$AB$12)</f>
        <v>1.4489805463847365E-2</v>
      </c>
      <c r="AI252" s="223">
        <f>1+$AB$7*COS(AL252)</f>
        <v>1.1528159352341174</v>
      </c>
      <c r="AJ252" s="223">
        <f>SIN(AL252+$AB$9)</f>
        <v>0.17030719628759364</v>
      </c>
      <c r="AK252" s="223">
        <f>$AB$7*SIN(AL252)</f>
        <v>0.46556126335695286</v>
      </c>
      <c r="AL252" s="223">
        <f>2*ATAN(AM252)</f>
        <v>1.2536365493863155</v>
      </c>
      <c r="AM252" s="223">
        <f>SQRT((1+$AB$7)/(1-$AB$7))*TAN(AN252/2)</f>
        <v>0.72425283481404779</v>
      </c>
      <c r="AN252" s="223">
        <f>$AU252+$AB$7*SIN(AO252)</f>
        <v>-148414.31856365208</v>
      </c>
      <c r="AO252" s="223">
        <f>$AU252+$AB$7*SIN(AP252)</f>
        <v>-148414.31903152517</v>
      </c>
      <c r="AP252" s="223">
        <f>$AU252+$AB$7*SIN(AQ252)</f>
        <v>-148414.32040263299</v>
      </c>
      <c r="AQ252" s="223">
        <f>$AU252+$AB$7*SIN(AR252)</f>
        <v>-148414.32440959464</v>
      </c>
      <c r="AR252" s="223">
        <f>$AU252+$AB$7*SIN(AS252)</f>
        <v>-148414.33602703339</v>
      </c>
      <c r="AS252" s="223">
        <f>$AU252+$AB$7*SIN(AT252)</f>
        <v>-148414.36897823942</v>
      </c>
      <c r="AT252" s="223">
        <f>$AU252+$AB$7*SIN(AU252)</f>
        <v>-148414.4574484441</v>
      </c>
      <c r="AU252" s="223">
        <f>$AB$9+$AB$18*(F252-AB$15)</f>
        <v>-148414.67044664186</v>
      </c>
    </row>
    <row r="253" spans="1:47" ht="12.95" customHeight="1">
      <c r="A253" s="291" t="s">
        <v>255</v>
      </c>
      <c r="B253" s="292" t="s">
        <v>63</v>
      </c>
      <c r="C253" s="293">
        <v>56284.640899999999</v>
      </c>
      <c r="D253" s="293">
        <v>2.0000000000000001E-4</v>
      </c>
      <c r="E253" s="213">
        <f>(C253-C$7)/C$8</f>
        <v>9873.4833754706578</v>
      </c>
      <c r="F253" s="211">
        <f>+ROUND(2*E253,0)/2</f>
        <v>9873.5</v>
      </c>
      <c r="G253" s="213">
        <f>C253-(C$7+C$8*F253)</f>
        <v>-6.3723500061314553E-3</v>
      </c>
      <c r="K253" s="213">
        <f>G253</f>
        <v>-6.3723500061314553E-3</v>
      </c>
      <c r="O253" s="213">
        <f ca="1">+C$11+C$12*F253</f>
        <v>-7.2201563080181407E-3</v>
      </c>
      <c r="Q253" s="249">
        <f>C253-15018.5</f>
        <v>41266.140899999999</v>
      </c>
      <c r="S253" s="243">
        <v>1</v>
      </c>
      <c r="Z253" s="223">
        <f>F253</f>
        <v>9873.5</v>
      </c>
      <c r="AA253" s="223">
        <f>AB$3+AB$4*Z253+AB$5*Z253^2+AH253</f>
        <v>2.943431674158491E-2</v>
      </c>
      <c r="AB253" s="223">
        <f>+G253-AA253</f>
        <v>-3.5806666747716362E-2</v>
      </c>
      <c r="AC253" s="223">
        <f>+G253-P253</f>
        <v>-6.3723500061314553E-3</v>
      </c>
      <c r="AE253" s="223">
        <f>+(G253-AA253)^2*S253</f>
        <v>1.2821173835820166E-3</v>
      </c>
      <c r="AF253" s="361">
        <f>+C253-15018.5</f>
        <v>41266.140899999999</v>
      </c>
      <c r="AG253" s="229"/>
      <c r="AH253" s="223">
        <f>$AB$6*($AB$11/AI253*AJ253+$AB$12)</f>
        <v>1.4489805463847365E-2</v>
      </c>
      <c r="AI253" s="223">
        <f>1+$AB$7*COS(AL253)</f>
        <v>1.1528159352341174</v>
      </c>
      <c r="AJ253" s="223">
        <f>SIN(AL253+$AB$9)</f>
        <v>0.17030719628759364</v>
      </c>
      <c r="AK253" s="223">
        <f>$AB$7*SIN(AL253)</f>
        <v>0.46556126335695286</v>
      </c>
      <c r="AL253" s="223">
        <f>2*ATAN(AM253)</f>
        <v>1.2536365493863155</v>
      </c>
      <c r="AM253" s="223">
        <f>SQRT((1+$AB$7)/(1-$AB$7))*TAN(AN253/2)</f>
        <v>0.72425283481404779</v>
      </c>
      <c r="AN253" s="223">
        <f>$AU253+$AB$7*SIN(AO253)</f>
        <v>-148414.31856365208</v>
      </c>
      <c r="AO253" s="223">
        <f>$AU253+$AB$7*SIN(AP253)</f>
        <v>-148414.31903152517</v>
      </c>
      <c r="AP253" s="223">
        <f>$AU253+$AB$7*SIN(AQ253)</f>
        <v>-148414.32040263299</v>
      </c>
      <c r="AQ253" s="223">
        <f>$AU253+$AB$7*SIN(AR253)</f>
        <v>-148414.32440959464</v>
      </c>
      <c r="AR253" s="223">
        <f>$AU253+$AB$7*SIN(AS253)</f>
        <v>-148414.33602703339</v>
      </c>
      <c r="AS253" s="223">
        <f>$AU253+$AB$7*SIN(AT253)</f>
        <v>-148414.36897823942</v>
      </c>
      <c r="AT253" s="223">
        <f>$AU253+$AB$7*SIN(AU253)</f>
        <v>-148414.4574484441</v>
      </c>
      <c r="AU253" s="223">
        <f>$AB$9+$AB$18*(F253-AB$15)</f>
        <v>-148414.67044664186</v>
      </c>
    </row>
    <row r="254" spans="1:47" ht="12.95" customHeight="1">
      <c r="A254" s="291" t="s">
        <v>148</v>
      </c>
      <c r="B254" s="292" t="s">
        <v>61</v>
      </c>
      <c r="C254" s="293">
        <v>56297.673699999999</v>
      </c>
      <c r="D254" s="293">
        <v>2.0000000000000001E-4</v>
      </c>
      <c r="E254" s="213">
        <f>(C254-C$7)/C$8</f>
        <v>9907.4840449025378</v>
      </c>
      <c r="F254" s="211">
        <f>+ROUND(2*E254,0)/2</f>
        <v>9907.5</v>
      </c>
      <c r="G254" s="213">
        <f>C254-(C$7+C$8*F254)</f>
        <v>-6.1157500022090971E-3</v>
      </c>
      <c r="K254" s="213">
        <f>G254</f>
        <v>-6.1157500022090971E-3</v>
      </c>
      <c r="O254" s="213">
        <f ca="1">+C$11+C$12*F254</f>
        <v>-7.3183754573797957E-3</v>
      </c>
      <c r="Q254" s="249">
        <f>C254-15018.5</f>
        <v>41279.173699999999</v>
      </c>
      <c r="S254" s="243">
        <v>1</v>
      </c>
      <c r="Z254" s="223">
        <f>F254</f>
        <v>9907.5</v>
      </c>
      <c r="AA254" s="223">
        <f>AB$3+AB$4*Z254+AB$5*Z254^2+AH254</f>
        <v>2.9319797086991645E-2</v>
      </c>
      <c r="AB254" s="223">
        <f>+G254-AA254</f>
        <v>-3.5435547089200742E-2</v>
      </c>
      <c r="AC254" s="223">
        <f>+G254-P254</f>
        <v>-6.1157500022090971E-3</v>
      </c>
      <c r="AE254" s="223">
        <f>+(G254-AA254)^2*S254</f>
        <v>1.2556779975109631E-3</v>
      </c>
      <c r="AF254" s="361">
        <f>+C254-15018.5</f>
        <v>41279.173699999999</v>
      </c>
      <c r="AG254" s="229"/>
      <c r="AH254" s="223">
        <f>$AB$6*($AB$11/AI254*AJ254+$AB$12)</f>
        <v>1.4369130805019172E-2</v>
      </c>
      <c r="AI254" s="223">
        <f>1+$AB$7*COS(AL254)</f>
        <v>1.1489946338219155</v>
      </c>
      <c r="AJ254" s="223">
        <f>SIN(AL254+$AB$9)</f>
        <v>0.16222430535867455</v>
      </c>
      <c r="AK254" s="223">
        <f>$AB$7*SIN(AL254)</f>
        <v>0.46679824238344481</v>
      </c>
      <c r="AL254" s="223">
        <f>2*ATAN(AM254)</f>
        <v>1.2618335592140448</v>
      </c>
      <c r="AM254" s="223">
        <f>SQRT((1+$AB$7)/(1-$AB$7))*TAN(AN254/2)</f>
        <v>0.73051981609213168</v>
      </c>
      <c r="AN254" s="223">
        <f>$AU254+$AB$7*SIN(AO254)</f>
        <v>-148414.31235504503</v>
      </c>
      <c r="AO254" s="223">
        <f>$AU254+$AB$7*SIN(AP254)</f>
        <v>-148414.31281111963</v>
      </c>
      <c r="AP254" s="223">
        <f>$AU254+$AB$7*SIN(AQ254)</f>
        <v>-148414.3141563189</v>
      </c>
      <c r="AQ254" s="223">
        <f>$AU254+$AB$7*SIN(AR254)</f>
        <v>-148414.31811307673</v>
      </c>
      <c r="AR254" s="223">
        <f>$AU254+$AB$7*SIN(AS254)</f>
        <v>-148414.32965896552</v>
      </c>
      <c r="AS254" s="223">
        <f>$AU254+$AB$7*SIN(AT254)</f>
        <v>-148414.36261040636</v>
      </c>
      <c r="AT254" s="223">
        <f>$AU254+$AB$7*SIN(AU254)</f>
        <v>-148414.45154919266</v>
      </c>
      <c r="AU254" s="223">
        <f>$AB$9+$AB$18*(F254-AB$15)</f>
        <v>-148414.66635234759</v>
      </c>
    </row>
    <row r="255" spans="1:47" ht="12.95" customHeight="1">
      <c r="A255" s="291" t="s">
        <v>255</v>
      </c>
      <c r="B255" s="292" t="s">
        <v>63</v>
      </c>
      <c r="C255" s="293">
        <v>56522.865299999998</v>
      </c>
      <c r="D255" s="293">
        <v>2.0000000000000001E-4</v>
      </c>
      <c r="E255" s="213">
        <f>(C255-C$7)/C$8</f>
        <v>10494.975999849716</v>
      </c>
      <c r="F255" s="211">
        <f>+ROUND(2*E255,0)/2</f>
        <v>10495</v>
      </c>
      <c r="G255" s="213">
        <f>C255-(C$7+C$8*F255)</f>
        <v>-9.1995000038878061E-3</v>
      </c>
      <c r="K255" s="213">
        <f>G255</f>
        <v>-9.1995000038878061E-3</v>
      </c>
      <c r="O255" s="213">
        <f ca="1">+C$11+C$12*F255</f>
        <v>-9.0155445823789995E-3</v>
      </c>
      <c r="Q255" s="249">
        <f>C255-15018.5</f>
        <v>41504.365299999998</v>
      </c>
      <c r="S255" s="243">
        <v>1</v>
      </c>
      <c r="Z255" s="223">
        <f>F255</f>
        <v>10495</v>
      </c>
      <c r="AA255" s="223">
        <f>AB$3+AB$4*Z255+AB$5*Z255^2+AH255</f>
        <v>2.7321731272898789E-2</v>
      </c>
      <c r="AB255" s="223">
        <f>+G255-AA255</f>
        <v>-3.6521231276786595E-2</v>
      </c>
      <c r="AC255" s="223">
        <f>+G255-P255</f>
        <v>-9.1995000038878061E-3</v>
      </c>
      <c r="AE255" s="223">
        <f>+(G255-AA255)^2*S255</f>
        <v>1.3338003339725354E-3</v>
      </c>
      <c r="AF255" s="361">
        <f>+C255-15018.5</f>
        <v>41504.365299999998</v>
      </c>
      <c r="AG255" s="229"/>
      <c r="AH255" s="223">
        <f>$AB$6*($AB$11/AI255*AJ255+$AB$12)</f>
        <v>1.2267266057087509E-2</v>
      </c>
      <c r="AI255" s="223">
        <f>1+$AB$7*COS(AL255)</f>
        <v>1.085587640451833</v>
      </c>
      <c r="AJ255" s="223">
        <f>SIN(AL255+$AB$9)</f>
        <v>2.9546572135076419E-2</v>
      </c>
      <c r="AK255" s="223">
        <f>$AB$7*SIN(AL255)</f>
        <v>0.48246736242142613</v>
      </c>
      <c r="AL255" s="223">
        <f>2*ATAN(AM255)</f>
        <v>1.3952270879186761</v>
      </c>
      <c r="AM255" s="223">
        <f>SQRT((1+$AB$7)/(1-$AB$7))*TAN(AN255/2)</f>
        <v>0.83821702989086411</v>
      </c>
      <c r="AN255" s="223">
        <f>$AU255+$AB$7*SIN(AO255)</f>
        <v>-148414.20826826664</v>
      </c>
      <c r="AO255" s="223">
        <f>$AU255+$AB$7*SIN(AP255)</f>
        <v>-148414.20854231907</v>
      </c>
      <c r="AP255" s="223">
        <f>$AU255+$AB$7*SIN(AQ255)</f>
        <v>-148414.20945493496</v>
      </c>
      <c r="AQ255" s="223">
        <f>$AU255+$AB$7*SIN(AR255)</f>
        <v>-148414.21248631555</v>
      </c>
      <c r="AR255" s="223">
        <f>$AU255+$AB$7*SIN(AS255)</f>
        <v>-148414.22247225326</v>
      </c>
      <c r="AS255" s="223">
        <f>$AU255+$AB$7*SIN(AT255)</f>
        <v>-148414.25452267245</v>
      </c>
      <c r="AT255" s="223">
        <f>$AU255+$AB$7*SIN(AU255)</f>
        <v>-148414.35020794137</v>
      </c>
      <c r="AU255" s="223">
        <f>$AB$9+$AB$18*(F255-AB$15)</f>
        <v>-148414.59560535118</v>
      </c>
    </row>
    <row r="256" spans="1:47" ht="12.95" customHeight="1">
      <c r="A256" s="291" t="s">
        <v>149</v>
      </c>
      <c r="B256" s="292" t="s">
        <v>63</v>
      </c>
      <c r="C256" s="293">
        <v>56550.463580000003</v>
      </c>
      <c r="D256" s="293">
        <v>1E-4</v>
      </c>
      <c r="E256" s="213">
        <f>(C256-C$7)/C$8</f>
        <v>10566.975876711831</v>
      </c>
      <c r="F256" s="211">
        <f>+ROUND(2*E256,0)/2</f>
        <v>10567</v>
      </c>
      <c r="G256" s="213">
        <f>C256-(C$7+C$8*F256)</f>
        <v>-9.2466999994940124E-3</v>
      </c>
      <c r="K256" s="213">
        <f>G256</f>
        <v>-9.2466999994940124E-3</v>
      </c>
      <c r="O256" s="213">
        <f ca="1">+C$11+C$12*F256</f>
        <v>-9.223538075144859E-3</v>
      </c>
      <c r="Q256" s="249">
        <f>C256-15018.5</f>
        <v>41531.963580000003</v>
      </c>
      <c r="S256" s="243">
        <v>1</v>
      </c>
      <c r="Z256" s="223">
        <f>F256</f>
        <v>10567</v>
      </c>
      <c r="AA256" s="223">
        <f>AB$3+AB$4*Z256+AB$5*Z256^2+AH256</f>
        <v>2.7075380558624105E-2</v>
      </c>
      <c r="AB256" s="223">
        <f>+G256-AA256</f>
        <v>-3.6322080558118114E-2</v>
      </c>
      <c r="AC256" s="223">
        <f>+G256-P256</f>
        <v>-9.2466999994940124E-3</v>
      </c>
      <c r="AE256" s="223">
        <f>+(G256-AA256)^2*S256</f>
        <v>1.3192935360704218E-3</v>
      </c>
      <c r="AF256" s="361">
        <f>+C256-15018.5</f>
        <v>41531.963580000003</v>
      </c>
      <c r="AG256" s="229"/>
      <c r="AH256" s="223">
        <f>$AB$6*($AB$11/AI256*AJ256+$AB$12)</f>
        <v>1.2008526840197686E-2</v>
      </c>
      <c r="AI256" s="223">
        <f>1+$AB$7*COS(AL256)</f>
        <v>1.0781806425551852</v>
      </c>
      <c r="AJ256" s="223">
        <f>SIN(AL256+$AB$9)</f>
        <v>1.4218313642893018E-2</v>
      </c>
      <c r="AK256" s="223">
        <f>$AB$7*SIN(AL256)</f>
        <v>0.48372284123210307</v>
      </c>
      <c r="AL256" s="223">
        <f>2*ATAN(AM256)</f>
        <v>1.4105591680194691</v>
      </c>
      <c r="AM256" s="223">
        <f>SQRT((1+$AB$7)/(1-$AB$7))*TAN(AN256/2)</f>
        <v>0.85135396210743108</v>
      </c>
      <c r="AN256" s="223">
        <f>$AU256+$AB$7*SIN(AO256)</f>
        <v>-148414.19591449414</v>
      </c>
      <c r="AO256" s="223">
        <f>$AU256+$AB$7*SIN(AP256)</f>
        <v>-148414.19616964855</v>
      </c>
      <c r="AP256" s="223">
        <f>$AU256+$AB$7*SIN(AQ256)</f>
        <v>-148414.19703320248</v>
      </c>
      <c r="AQ256" s="223">
        <f>$AU256+$AB$7*SIN(AR256)</f>
        <v>-148414.19994856458</v>
      </c>
      <c r="AR256" s="223">
        <f>$AU256+$AB$7*SIN(AS256)</f>
        <v>-148414.20970954665</v>
      </c>
      <c r="AS256" s="223">
        <f>$AU256+$AB$7*SIN(AT256)</f>
        <v>-148414.24153788545</v>
      </c>
      <c r="AT256" s="223">
        <f>$AU256+$AB$7*SIN(AU256)</f>
        <v>-148414.337869682</v>
      </c>
      <c r="AU256" s="223">
        <f>$AB$9+$AB$18*(F256-AB$15)</f>
        <v>-148414.58693508097</v>
      </c>
    </row>
    <row r="257" spans="1:47" ht="12.95" customHeight="1">
      <c r="A257" s="269" t="s">
        <v>152</v>
      </c>
      <c r="B257" s="269" t="s">
        <v>61</v>
      </c>
      <c r="C257" s="270">
        <v>56563.112999999998</v>
      </c>
      <c r="D257" s="270" t="s">
        <v>50</v>
      </c>
      <c r="E257" s="213">
        <f>(C257-C$7)/C$8</f>
        <v>10599.976363784815</v>
      </c>
      <c r="F257" s="211">
        <f>+ROUND(2*E257,0)/2</f>
        <v>10600</v>
      </c>
      <c r="G257" s="213">
        <f>C257-(C$7+C$8*F257)</f>
        <v>-9.0600000039557926E-3</v>
      </c>
      <c r="K257" s="213">
        <f>G257</f>
        <v>-9.0600000039557926E-3</v>
      </c>
      <c r="O257" s="213">
        <f ca="1">+C$11+C$12*F257</f>
        <v>-9.3188684259958784E-3</v>
      </c>
      <c r="Q257" s="249">
        <f>C257-15018.5</f>
        <v>41544.612999999998</v>
      </c>
      <c r="S257" s="243">
        <v>1</v>
      </c>
      <c r="Z257" s="223">
        <f>F257</f>
        <v>10600</v>
      </c>
      <c r="AA257" s="223">
        <f>AB$3+AB$4*Z257+AB$5*Z257^2+AH257</f>
        <v>2.6962428784258759E-2</v>
      </c>
      <c r="AB257" s="223">
        <f>+G257-AA257</f>
        <v>-3.6022428788214551E-2</v>
      </c>
      <c r="AC257" s="223">
        <f>+G257-P257</f>
        <v>-9.0600000039557926E-3</v>
      </c>
      <c r="AE257" s="223">
        <f>+(G257-AA257)^2*S257</f>
        <v>1.2976153758019885E-3</v>
      </c>
      <c r="AF257" s="361">
        <f>+C257-15018.5</f>
        <v>41544.612999999998</v>
      </c>
      <c r="AG257" s="229"/>
      <c r="AH257" s="223">
        <f>$AB$6*($AB$11/AI257*AJ257+$AB$12)</f>
        <v>1.1889921257133736E-2</v>
      </c>
      <c r="AI257" s="223">
        <f>1+$AB$7*COS(AL257)</f>
        <v>1.0748134218813052</v>
      </c>
      <c r="AJ257" s="223">
        <f>SIN(AL257+$AB$9)</f>
        <v>7.2615305742082517E-3</v>
      </c>
      <c r="AK257" s="223">
        <f>$AB$7*SIN(AL257)</f>
        <v>0.4842550484057031</v>
      </c>
      <c r="AL257" s="223">
        <f>2*ATAN(AM257)</f>
        <v>1.4175163663771166</v>
      </c>
      <c r="AM257" s="223">
        <f>SQRT((1+$AB$7)/(1-$AB$7))*TAN(AN257/2)</f>
        <v>0.8573717083293193</v>
      </c>
      <c r="AN257" s="223">
        <f>$AU257+$AB$7*SIN(AO257)</f>
        <v>-148414.19028071262</v>
      </c>
      <c r="AO257" s="223">
        <f>$AU257+$AB$7*SIN(AP257)</f>
        <v>-148414.19052747908</v>
      </c>
      <c r="AP257" s="223">
        <f>$AU257+$AB$7*SIN(AQ257)</f>
        <v>-148414.19136895114</v>
      </c>
      <c r="AQ257" s="223">
        <f>$AU257+$AB$7*SIN(AR257)</f>
        <v>-148414.19423127585</v>
      </c>
      <c r="AR257" s="223">
        <f>$AU257+$AB$7*SIN(AS257)</f>
        <v>-148414.20388730054</v>
      </c>
      <c r="AS257" s="223">
        <f>$AU257+$AB$7*SIN(AT257)</f>
        <v>-148414.23560621458</v>
      </c>
      <c r="AT257" s="223">
        <f>$AU257+$AB$7*SIN(AU257)</f>
        <v>-148414.33222088715</v>
      </c>
      <c r="AU257" s="223">
        <f>$AB$9+$AB$18*(F257-AB$15)</f>
        <v>-148414.58296120714</v>
      </c>
    </row>
    <row r="258" spans="1:47" ht="12.95" customHeight="1">
      <c r="A258" s="269" t="s">
        <v>152</v>
      </c>
      <c r="B258" s="269" t="s">
        <v>61</v>
      </c>
      <c r="C258" s="270">
        <v>56563.3053</v>
      </c>
      <c r="D258" s="270" t="s">
        <v>50</v>
      </c>
      <c r="E258" s="213">
        <f>(C258-C$7)/C$8</f>
        <v>10600.478046365062</v>
      </c>
      <c r="F258" s="211">
        <f>+ROUND(2*E258,0)/2</f>
        <v>10600.5</v>
      </c>
      <c r="G258" s="213">
        <f>C258-(C$7+C$8*F258)</f>
        <v>-8.4150500042596832E-3</v>
      </c>
      <c r="K258" s="213">
        <f>G258</f>
        <v>-8.4150500042596832E-3</v>
      </c>
      <c r="O258" s="213">
        <f ca="1">+C$11+C$12*F258</f>
        <v>-9.320312825251198E-3</v>
      </c>
      <c r="Q258" s="249">
        <f>C258-15018.5</f>
        <v>41544.8053</v>
      </c>
      <c r="S258" s="243">
        <v>1</v>
      </c>
      <c r="Z258" s="223">
        <f>F258</f>
        <v>10600.5</v>
      </c>
      <c r="AA258" s="223">
        <f>AB$3+AB$4*Z258+AB$5*Z258^2+AH258</f>
        <v>2.6960717240275982E-2</v>
      </c>
      <c r="AB258" s="223">
        <f>+G258-AA258</f>
        <v>-3.5375767244535665E-2</v>
      </c>
      <c r="AC258" s="223">
        <f>+G258-P258</f>
        <v>-8.4150500042596832E-3</v>
      </c>
      <c r="AE258" s="223">
        <f>+(G258-AA258)^2*S258</f>
        <v>1.2514449081395625E-3</v>
      </c>
      <c r="AF258" s="361">
        <f>+C258-15018.5</f>
        <v>41544.8053</v>
      </c>
      <c r="AG258" s="229"/>
      <c r="AH258" s="223">
        <f>$AB$6*($AB$11/AI258*AJ258+$AB$12)</f>
        <v>1.1888124166632799E-2</v>
      </c>
      <c r="AI258" s="223">
        <f>1+$AB$7*COS(AL258)</f>
        <v>1.0747625375613805</v>
      </c>
      <c r="AJ258" s="223">
        <f>SIN(AL258+$AB$9)</f>
        <v>7.1564566365673729E-3</v>
      </c>
      <c r="AK258" s="223">
        <f>$AB$7*SIN(AL258)</f>
        <v>0.48426290687743484</v>
      </c>
      <c r="AL258" s="223">
        <f>2*ATAN(AM258)</f>
        <v>1.4176214430452365</v>
      </c>
      <c r="AM258" s="223">
        <f>SQRT((1+$AB$7)/(1-$AB$7))*TAN(AN258/2)</f>
        <v>0.85746287097664164</v>
      </c>
      <c r="AN258" s="223">
        <f>$AU258+$AB$7*SIN(AO258)</f>
        <v>-148414.19019548866</v>
      </c>
      <c r="AO258" s="223">
        <f>$AU258+$AB$7*SIN(AP258)</f>
        <v>-148414.19044212933</v>
      </c>
      <c r="AP258" s="223">
        <f>$AU258+$AB$7*SIN(AQ258)</f>
        <v>-148414.19128326885</v>
      </c>
      <c r="AQ258" s="223">
        <f>$AU258+$AB$7*SIN(AR258)</f>
        <v>-148414.19414479088</v>
      </c>
      <c r="AR258" s="223">
        <f>$AU258+$AB$7*SIN(AS258)</f>
        <v>-148414.20379921678</v>
      </c>
      <c r="AS258" s="223">
        <f>$AU258+$AB$7*SIN(AT258)</f>
        <v>-148414.23551643637</v>
      </c>
      <c r="AT258" s="223">
        <f>$AU258+$AB$7*SIN(AU258)</f>
        <v>-148414.33213532975</v>
      </c>
      <c r="AU258" s="223">
        <f>$AB$9+$AB$18*(F258-AB$15)</f>
        <v>-148414.58290099693</v>
      </c>
    </row>
    <row r="259" spans="1:47" ht="12.95" customHeight="1">
      <c r="A259" s="273" t="s">
        <v>256</v>
      </c>
      <c r="B259" s="265"/>
      <c r="C259" s="267">
        <v>56675.613299999997</v>
      </c>
      <c r="D259" s="212">
        <v>5.0000000000000001E-4</v>
      </c>
      <c r="E259" s="213">
        <f>(C259-C$7)/C$8</f>
        <v>10893.473195723238</v>
      </c>
      <c r="F259" s="211">
        <f>+ROUND(2*E259,0)/2</f>
        <v>10893.5</v>
      </c>
      <c r="G259" s="213">
        <f>C259-(C$7+C$8*F259)</f>
        <v>-1.0274350002873689E-2</v>
      </c>
      <c r="K259" s="213">
        <f>G259</f>
        <v>-1.0274350002873689E-2</v>
      </c>
      <c r="O259" s="213">
        <f ca="1">+C$11+C$12*F259</f>
        <v>-1.0166730788867824E-2</v>
      </c>
      <c r="Q259" s="249">
        <f>C259-15018.5</f>
        <v>41657.113299999997</v>
      </c>
      <c r="S259" s="243">
        <v>1</v>
      </c>
      <c r="Z259" s="223">
        <f>F259</f>
        <v>10893.5</v>
      </c>
      <c r="AA259" s="223">
        <f>AB$3+AB$4*Z259+AB$5*Z259^2+AH259</f>
        <v>2.5957632015931795E-2</v>
      </c>
      <c r="AB259" s="223">
        <f>+G259-AA259</f>
        <v>-3.6231982018805481E-2</v>
      </c>
      <c r="AC259" s="223">
        <f>+G259-P259</f>
        <v>-1.0274350002873689E-2</v>
      </c>
      <c r="AE259" s="223">
        <f>+(G259-AA259)^2*S259</f>
        <v>1.3127565210110438E-3</v>
      </c>
      <c r="AF259" s="361">
        <f>+C259-15018.5</f>
        <v>41657.113299999997</v>
      </c>
      <c r="AG259" s="229"/>
      <c r="AH259" s="223">
        <f>$AB$6*($AB$11/AI259*AJ259+$AB$12)</f>
        <v>1.0835510651146449E-2</v>
      </c>
      <c r="AI259" s="223">
        <f>1+$AB$7*COS(AL259)</f>
        <v>1.0456384744187659</v>
      </c>
      <c r="AJ259" s="223">
        <f>SIN(AL259+$AB$9)</f>
        <v>-5.2718978334685779E-2</v>
      </c>
      <c r="AK259" s="223">
        <f>$AB$7*SIN(AL259)</f>
        <v>0.48786999257253738</v>
      </c>
      <c r="AL259" s="223">
        <f>2*ATAN(AM259)</f>
        <v>1.4775213899240924</v>
      </c>
      <c r="AM259" s="223">
        <f>SQRT((1+$AB$7)/(1-$AB$7))*TAN(AN259/2)</f>
        <v>0.9108195469004291</v>
      </c>
      <c r="AN259" s="223">
        <f>$AU259+$AB$7*SIN(AO259)</f>
        <v>-148414.14094204595</v>
      </c>
      <c r="AO259" s="223">
        <f>$AU259+$AB$7*SIN(AP259)</f>
        <v>-148414.14112186164</v>
      </c>
      <c r="AP259" s="223">
        <f>$AU259+$AB$7*SIN(AQ259)</f>
        <v>-148414.14177938597</v>
      </c>
      <c r="AQ259" s="223">
        <f>$AU259+$AB$7*SIN(AR259)</f>
        <v>-148414.14417828023</v>
      </c>
      <c r="AR259" s="223">
        <f>$AU259+$AB$7*SIN(AS259)</f>
        <v>-148414.15285923579</v>
      </c>
      <c r="AS259" s="223">
        <f>$AU259+$AB$7*SIN(AT259)</f>
        <v>-148414.18340317137</v>
      </c>
      <c r="AT259" s="223">
        <f>$AU259+$AB$7*SIN(AU259)</f>
        <v>-148414.28215810505</v>
      </c>
      <c r="AU259" s="223">
        <f>$AB$9+$AB$18*(F259-AB$15)</f>
        <v>-148414.54761781404</v>
      </c>
    </row>
    <row r="260" spans="1:47" ht="12.95" customHeight="1">
      <c r="A260" s="78" t="s">
        <v>156</v>
      </c>
      <c r="B260" s="79" t="s">
        <v>63</v>
      </c>
      <c r="C260" s="78">
        <v>56951.786099999998</v>
      </c>
      <c r="D260" s="78">
        <v>1E-4</v>
      </c>
      <c r="E260" s="213">
        <f>(C260-C$7)/C$8</f>
        <v>11613.967646560825</v>
      </c>
      <c r="F260" s="211">
        <f>+ROUND(2*E260,0)/2</f>
        <v>11614</v>
      </c>
      <c r="G260" s="213">
        <f>C260-(C$7+C$8*F260)</f>
        <v>-1.2401400003000163E-2</v>
      </c>
      <c r="K260" s="213">
        <f>G260</f>
        <v>-1.2401400003000163E-2</v>
      </c>
      <c r="O260" s="213">
        <f ca="1">+C$11+C$12*F260</f>
        <v>-1.2248110115781738E-2</v>
      </c>
      <c r="Q260" s="249">
        <f>C260-15018.5</f>
        <v>41933.286099999998</v>
      </c>
      <c r="S260" s="243">
        <v>1</v>
      </c>
      <c r="Z260" s="223">
        <f>F260</f>
        <v>11614</v>
      </c>
      <c r="AA260" s="223">
        <f>AB$3+AB$4*Z260+AB$5*Z260^2+AH260</f>
        <v>2.3505151398234107E-2</v>
      </c>
      <c r="AB260" s="223">
        <f>+G260-AA260</f>
        <v>-3.590655140123427E-2</v>
      </c>
      <c r="AC260" s="223">
        <f>+G260-P260</f>
        <v>-1.2401400003000163E-2</v>
      </c>
      <c r="AE260" s="223">
        <f>+(G260-AA260)^2*S260</f>
        <v>1.2892804335294787E-3</v>
      </c>
      <c r="AF260" s="361">
        <f>+C260-15018.5</f>
        <v>41933.286099999998</v>
      </c>
      <c r="AG260" s="229"/>
      <c r="AH260" s="223">
        <f>$AB$6*($AB$11/AI260*AJ260+$AB$12)</f>
        <v>8.2663493552792115E-3</v>
      </c>
      <c r="AI260" s="223">
        <f>1+$AB$7*COS(AL260)</f>
        <v>0.97992162944031524</v>
      </c>
      <c r="AJ260" s="223">
        <f>SIN(AL260+$AB$9)</f>
        <v>-0.18591803838051663</v>
      </c>
      <c r="AK260" s="223">
        <f>$AB$7*SIN(AL260)</f>
        <v>0.48958845884647645</v>
      </c>
      <c r="AL260" s="223">
        <f>2*ATAN(AM260)</f>
        <v>1.6117840688128249</v>
      </c>
      <c r="AM260" s="223">
        <f>SQRT((1+$AB$7)/(1-$AB$7))*TAN(AN260/2)</f>
        <v>1.0418512964163509</v>
      </c>
      <c r="AN260" s="223">
        <f>$AU260+$AB$7*SIN(AO260)</f>
        <v>-148414.02534075532</v>
      </c>
      <c r="AO260" s="223">
        <f>$AU260+$AB$7*SIN(AP260)</f>
        <v>-148414.02541124518</v>
      </c>
      <c r="AP260" s="223">
        <f>$AU260+$AB$7*SIN(AQ260)</f>
        <v>-148414.02572505106</v>
      </c>
      <c r="AQ260" s="223">
        <f>$AU260+$AB$7*SIN(AR260)</f>
        <v>-148414.02711973918</v>
      </c>
      <c r="AR260" s="223">
        <f>$AU260+$AB$7*SIN(AS260)</f>
        <v>-148414.03327345356</v>
      </c>
      <c r="AS260" s="223">
        <f>$AU260+$AB$7*SIN(AT260)</f>
        <v>-148414.05960937683</v>
      </c>
      <c r="AT260" s="223">
        <f>$AU260+$AB$7*SIN(AU260)</f>
        <v>-148414.16070411258</v>
      </c>
      <c r="AU260" s="223">
        <f>$AB$9+$AB$18*(F260-AB$15)</f>
        <v>-148414.46085490184</v>
      </c>
    </row>
    <row r="261" spans="1:47" ht="12.95" customHeight="1">
      <c r="A261" s="78" t="s">
        <v>157</v>
      </c>
      <c r="B261" s="79" t="s">
        <v>63</v>
      </c>
      <c r="C261" s="78">
        <v>56951.786099999998</v>
      </c>
      <c r="D261" s="78">
        <v>1E-4</v>
      </c>
      <c r="E261" s="213">
        <f>(C261-C$7)/C$8</f>
        <v>11613.967646560825</v>
      </c>
      <c r="F261" s="211">
        <f>+ROUND(2*E261,0)/2</f>
        <v>11614</v>
      </c>
      <c r="G261" s="213">
        <f>C261-(C$7+C$8*F261)</f>
        <v>-1.2401400003000163E-2</v>
      </c>
      <c r="K261" s="213">
        <f>G261</f>
        <v>-1.2401400003000163E-2</v>
      </c>
      <c r="O261" s="213">
        <f ca="1">+C$11+C$12*F261</f>
        <v>-1.2248110115781738E-2</v>
      </c>
      <c r="Q261" s="249">
        <f>C261-15018.5</f>
        <v>41933.286099999998</v>
      </c>
      <c r="S261" s="243">
        <v>1</v>
      </c>
      <c r="Z261" s="223">
        <f>F261</f>
        <v>11614</v>
      </c>
      <c r="AA261" s="223">
        <f>AB$3+AB$4*Z261+AB$5*Z261^2+AH261</f>
        <v>2.3505151398234107E-2</v>
      </c>
      <c r="AB261" s="223">
        <f>+G261-AA261</f>
        <v>-3.590655140123427E-2</v>
      </c>
      <c r="AC261" s="223">
        <f>+G261-P261</f>
        <v>-1.2401400003000163E-2</v>
      </c>
      <c r="AE261" s="223">
        <f>+(G261-AA261)^2*S261</f>
        <v>1.2892804335294787E-3</v>
      </c>
      <c r="AF261" s="361">
        <f>+C261-15018.5</f>
        <v>41933.286099999998</v>
      </c>
      <c r="AG261" s="229"/>
      <c r="AH261" s="223">
        <f>$AB$6*($AB$11/AI261*AJ261+$AB$12)</f>
        <v>8.2663493552792115E-3</v>
      </c>
      <c r="AI261" s="223">
        <f>1+$AB$7*COS(AL261)</f>
        <v>0.97992162944031524</v>
      </c>
      <c r="AJ261" s="223">
        <f>SIN(AL261+$AB$9)</f>
        <v>-0.18591803838051663</v>
      </c>
      <c r="AK261" s="223">
        <f>$AB$7*SIN(AL261)</f>
        <v>0.48958845884647645</v>
      </c>
      <c r="AL261" s="223">
        <f>2*ATAN(AM261)</f>
        <v>1.6117840688128249</v>
      </c>
      <c r="AM261" s="223">
        <f>SQRT((1+$AB$7)/(1-$AB$7))*TAN(AN261/2)</f>
        <v>1.0418512964163509</v>
      </c>
      <c r="AN261" s="223">
        <f>$AU261+$AB$7*SIN(AO261)</f>
        <v>-148414.02534075532</v>
      </c>
      <c r="AO261" s="223">
        <f>$AU261+$AB$7*SIN(AP261)</f>
        <v>-148414.02541124518</v>
      </c>
      <c r="AP261" s="223">
        <f>$AU261+$AB$7*SIN(AQ261)</f>
        <v>-148414.02572505106</v>
      </c>
      <c r="AQ261" s="223">
        <f>$AU261+$AB$7*SIN(AR261)</f>
        <v>-148414.02711973918</v>
      </c>
      <c r="AR261" s="223">
        <f>$AU261+$AB$7*SIN(AS261)</f>
        <v>-148414.03327345356</v>
      </c>
      <c r="AS261" s="223">
        <f>$AU261+$AB$7*SIN(AT261)</f>
        <v>-148414.05960937683</v>
      </c>
      <c r="AT261" s="223">
        <f>$AU261+$AB$7*SIN(AU261)</f>
        <v>-148414.16070411258</v>
      </c>
      <c r="AU261" s="223">
        <f>$AB$9+$AB$18*(F261-AB$15)</f>
        <v>-148414.46085490184</v>
      </c>
    </row>
    <row r="262" spans="1:47" ht="12.95" customHeight="1">
      <c r="A262" s="78" t="s">
        <v>156</v>
      </c>
      <c r="B262" s="79" t="s">
        <v>61</v>
      </c>
      <c r="C262" s="78">
        <v>56951.979700000004</v>
      </c>
      <c r="D262" s="78">
        <v>2.9999999999999997E-4</v>
      </c>
      <c r="E262" s="213">
        <f>(C262-C$7)/C$8</f>
        <v>11614.472720650983</v>
      </c>
      <c r="F262" s="211">
        <f>+ROUND(2*E262,0)/2</f>
        <v>11614.5</v>
      </c>
      <c r="G262" s="213">
        <f>C262-(C$7+C$8*F262)</f>
        <v>-1.0456449999765027E-2</v>
      </c>
      <c r="K262" s="213">
        <f>G262</f>
        <v>-1.0456449999765027E-2</v>
      </c>
      <c r="O262" s="213">
        <f ca="1">+C$11+C$12*F262</f>
        <v>-1.2249554515037057E-2</v>
      </c>
      <c r="Q262" s="249">
        <f>C262-15018.5</f>
        <v>41933.479700000004</v>
      </c>
      <c r="S262" s="243">
        <v>1</v>
      </c>
      <c r="Z262" s="223">
        <f>F262</f>
        <v>11614.5</v>
      </c>
      <c r="AA262" s="223">
        <f>AB$3+AB$4*Z262+AB$5*Z262^2+AH262</f>
        <v>2.3503462884986528E-2</v>
      </c>
      <c r="AB262" s="223">
        <f>+G262-AA262</f>
        <v>-3.3959912884751559E-2</v>
      </c>
      <c r="AC262" s="223">
        <f>+G262-P262</f>
        <v>-1.0456449999765027E-2</v>
      </c>
      <c r="AE262" s="223">
        <f>+(G262-AA262)^2*S262</f>
        <v>1.1532756831399149E-3</v>
      </c>
      <c r="AF262" s="361">
        <f>+C262-15018.5</f>
        <v>41933.479700000004</v>
      </c>
      <c r="AG262" s="229"/>
      <c r="AH262" s="223">
        <f>$AB$6*($AB$11/AI262*AJ262+$AB$12)</f>
        <v>8.264582393513473E-3</v>
      </c>
      <c r="AI262" s="223">
        <f>1+$AB$7*COS(AL262)</f>
        <v>0.97987888979673754</v>
      </c>
      <c r="AJ262" s="223">
        <f>SIN(AL262+$AB$9)</f>
        <v>-0.18600381290486986</v>
      </c>
      <c r="AK262" s="223">
        <f>$AB$7*SIN(AL262)</f>
        <v>0.48958670419465861</v>
      </c>
      <c r="AL262" s="223">
        <f>2*ATAN(AM262)</f>
        <v>1.6118713660506712</v>
      </c>
      <c r="AM262" s="223">
        <f>SQRT((1+$AB$7)/(1-$AB$7))*TAN(AN262/2)</f>
        <v>1.0419423277484257</v>
      </c>
      <c r="AN262" s="223">
        <f>$AU262+$AB$7*SIN(AO262)</f>
        <v>-148414.02526309542</v>
      </c>
      <c r="AO262" s="223">
        <f>$AU262+$AB$7*SIN(AP262)</f>
        <v>-148414.02533353335</v>
      </c>
      <c r="AP262" s="223">
        <f>$AU262+$AB$7*SIN(AQ262)</f>
        <v>-148414.02564715542</v>
      </c>
      <c r="AQ262" s="223">
        <f>$AU262+$AB$7*SIN(AR262)</f>
        <v>-148414.02704123739</v>
      </c>
      <c r="AR262" s="223">
        <f>$AU262+$AB$7*SIN(AS262)</f>
        <v>-148414.03319321337</v>
      </c>
      <c r="AS262" s="223">
        <f>$AU262+$AB$7*SIN(AT262)</f>
        <v>-148414.05952567523</v>
      </c>
      <c r="AT262" s="223">
        <f>$AU262+$AB$7*SIN(AU262)</f>
        <v>-148414.16062058287</v>
      </c>
      <c r="AU262" s="223">
        <f>$AB$9+$AB$18*(F262-AB$15)</f>
        <v>-148414.46079469164</v>
      </c>
    </row>
    <row r="263" spans="1:47" ht="12.95" customHeight="1">
      <c r="A263" s="78" t="s">
        <v>157</v>
      </c>
      <c r="B263" s="79" t="s">
        <v>61</v>
      </c>
      <c r="C263" s="78">
        <v>56951.979700000004</v>
      </c>
      <c r="D263" s="78">
        <v>2.9999999999999997E-4</v>
      </c>
      <c r="E263" s="213">
        <f>(C263-C$7)/C$8</f>
        <v>11614.472720650983</v>
      </c>
      <c r="F263" s="211">
        <f>+ROUND(2*E263,0)/2</f>
        <v>11614.5</v>
      </c>
      <c r="G263" s="213">
        <f>C263-(C$7+C$8*F263)</f>
        <v>-1.0456449999765027E-2</v>
      </c>
      <c r="K263" s="213">
        <f>G263</f>
        <v>-1.0456449999765027E-2</v>
      </c>
      <c r="O263" s="213">
        <f ca="1">+C$11+C$12*F263</f>
        <v>-1.2249554515037057E-2</v>
      </c>
      <c r="Q263" s="249">
        <f>C263-15018.5</f>
        <v>41933.479700000004</v>
      </c>
      <c r="S263" s="243">
        <v>1</v>
      </c>
      <c r="Z263" s="223">
        <f>F263</f>
        <v>11614.5</v>
      </c>
      <c r="AA263" s="223">
        <f>AB$3+AB$4*Z263+AB$5*Z263^2+AH263</f>
        <v>2.3503462884986528E-2</v>
      </c>
      <c r="AB263" s="223">
        <f>+G263-AA263</f>
        <v>-3.3959912884751559E-2</v>
      </c>
      <c r="AC263" s="223">
        <f>+G263-P263</f>
        <v>-1.0456449999765027E-2</v>
      </c>
      <c r="AE263" s="223">
        <f>+(G263-AA263)^2*S263</f>
        <v>1.1532756831399149E-3</v>
      </c>
      <c r="AF263" s="361">
        <f>+C263-15018.5</f>
        <v>41933.479700000004</v>
      </c>
      <c r="AG263" s="229"/>
      <c r="AH263" s="223">
        <f>$AB$6*($AB$11/AI263*AJ263+$AB$12)</f>
        <v>8.264582393513473E-3</v>
      </c>
      <c r="AI263" s="223">
        <f>1+$AB$7*COS(AL263)</f>
        <v>0.97987888979673754</v>
      </c>
      <c r="AJ263" s="223">
        <f>SIN(AL263+$AB$9)</f>
        <v>-0.18600381290486986</v>
      </c>
      <c r="AK263" s="223">
        <f>$AB$7*SIN(AL263)</f>
        <v>0.48958670419465861</v>
      </c>
      <c r="AL263" s="223">
        <f>2*ATAN(AM263)</f>
        <v>1.6118713660506712</v>
      </c>
      <c r="AM263" s="223">
        <f>SQRT((1+$AB$7)/(1-$AB$7))*TAN(AN263/2)</f>
        <v>1.0419423277484257</v>
      </c>
      <c r="AN263" s="223">
        <f>$AU263+$AB$7*SIN(AO263)</f>
        <v>-148414.02526309542</v>
      </c>
      <c r="AO263" s="223">
        <f>$AU263+$AB$7*SIN(AP263)</f>
        <v>-148414.02533353335</v>
      </c>
      <c r="AP263" s="223">
        <f>$AU263+$AB$7*SIN(AQ263)</f>
        <v>-148414.02564715542</v>
      </c>
      <c r="AQ263" s="223">
        <f>$AU263+$AB$7*SIN(AR263)</f>
        <v>-148414.02704123739</v>
      </c>
      <c r="AR263" s="223">
        <f>$AU263+$AB$7*SIN(AS263)</f>
        <v>-148414.03319321337</v>
      </c>
      <c r="AS263" s="223">
        <f>$AU263+$AB$7*SIN(AT263)</f>
        <v>-148414.05952567523</v>
      </c>
      <c r="AT263" s="223">
        <f>$AU263+$AB$7*SIN(AU263)</f>
        <v>-148414.16062058287</v>
      </c>
      <c r="AU263" s="223">
        <f>$AB$9+$AB$18*(F263-AB$15)</f>
        <v>-148414.46079469164</v>
      </c>
    </row>
    <row r="264" spans="1:47" ht="12.95" customHeight="1">
      <c r="A264" s="75" t="s">
        <v>158</v>
      </c>
      <c r="B264" s="57"/>
      <c r="C264" s="75">
        <v>56955.428699999997</v>
      </c>
      <c r="D264" s="75">
        <v>2.0999999999999999E-3</v>
      </c>
      <c r="E264" s="213">
        <f>(C264-C$7)/C$8</f>
        <v>11623.470657308517</v>
      </c>
      <c r="F264" s="211">
        <f>+ROUND(2*E264,0)/2</f>
        <v>11623.5</v>
      </c>
      <c r="G264" s="213">
        <f>C264-(C$7+C$8*F264)</f>
        <v>-1.1247350004850887E-2</v>
      </c>
      <c r="K264" s="213">
        <f>G264</f>
        <v>-1.1247350004850887E-2</v>
      </c>
      <c r="O264" s="213">
        <f ca="1">+C$11+C$12*F264</f>
        <v>-1.2275553701632788E-2</v>
      </c>
      <c r="Q264" s="249">
        <f>C264-15018.5</f>
        <v>41936.928699999997</v>
      </c>
      <c r="S264" s="243">
        <v>1</v>
      </c>
      <c r="Z264" s="223">
        <f>F264</f>
        <v>11623.5</v>
      </c>
      <c r="AA264" s="223">
        <f>AB$3+AB$4*Z264+AB$5*Z264^2+AH264</f>
        <v>2.3473073764430329E-2</v>
      </c>
      <c r="AB264" s="223">
        <f>+G264-AA264</f>
        <v>-3.4720423769281215E-2</v>
      </c>
      <c r="AC264" s="223">
        <f>+G264-P264</f>
        <v>-1.1247350004850887E-2</v>
      </c>
      <c r="AE264" s="223">
        <f>+(G264-AA264)^2*S264</f>
        <v>1.205507826718468E-3</v>
      </c>
      <c r="AF264" s="361">
        <f>+C264-15018.5</f>
        <v>41936.928699999997</v>
      </c>
      <c r="AG264" s="229"/>
      <c r="AH264" s="223">
        <f>$AB$6*($AB$11/AI264*AJ264+$AB$12)</f>
        <v>8.232781798130381E-3</v>
      </c>
      <c r="AI264" s="223">
        <f>1+$AB$7*COS(AL264)</f>
        <v>0.97911024095370947</v>
      </c>
      <c r="AJ264" s="223">
        <f>SIN(AL264+$AB$9)</f>
        <v>-0.18754623080579619</v>
      </c>
      <c r="AK264" s="223">
        <f>$AB$7*SIN(AL264)</f>
        <v>0.48955450969936731</v>
      </c>
      <c r="AL264" s="223">
        <f>2*ATAN(AM264)</f>
        <v>1.6134414126879175</v>
      </c>
      <c r="AM264" s="223">
        <f>SQRT((1+$AB$7)/(1-$AB$7))*TAN(AN264/2)</f>
        <v>1.0435809474210034</v>
      </c>
      <c r="AN264" s="223">
        <f>$AU264+$AB$7*SIN(AO264)</f>
        <v>-148414.02386579828</v>
      </c>
      <c r="AO264" s="223">
        <f>$AU264+$AB$7*SIN(AP264)</f>
        <v>-148414.02393530661</v>
      </c>
      <c r="AP264" s="223">
        <f>$AU264+$AB$7*SIN(AQ264)</f>
        <v>-148414.02424563223</v>
      </c>
      <c r="AQ264" s="223">
        <f>$AU264+$AB$7*SIN(AR264)</f>
        <v>-148414.02562882827</v>
      </c>
      <c r="AR264" s="223">
        <f>$AU264+$AB$7*SIN(AS264)</f>
        <v>-148414.03174952912</v>
      </c>
      <c r="AS264" s="223">
        <f>$AU264+$AB$7*SIN(AT264)</f>
        <v>-148414.05801957735</v>
      </c>
      <c r="AT264" s="223">
        <f>$AU264+$AB$7*SIN(AU264)</f>
        <v>-148414.15911723411</v>
      </c>
      <c r="AU264" s="223">
        <f>$AB$9+$AB$18*(F264-AB$15)</f>
        <v>-148414.45971090786</v>
      </c>
    </row>
    <row r="265" spans="1:47" ht="12.95" customHeight="1">
      <c r="A265" s="56" t="s">
        <v>159</v>
      </c>
      <c r="B265" s="57" t="s">
        <v>63</v>
      </c>
      <c r="C265" s="56">
        <v>56957.535900000003</v>
      </c>
      <c r="D265" s="56">
        <v>2.0000000000000001E-4</v>
      </c>
      <c r="E265" s="213">
        <f>(C265-C$7)/C$8</f>
        <v>11628.968033975623</v>
      </c>
      <c r="F265" s="211">
        <f>+ROUND(2*E265,0)/2</f>
        <v>11629</v>
      </c>
      <c r="G265" s="213">
        <f>C265-(C$7+C$8*F265)</f>
        <v>-1.2252900000021327E-2</v>
      </c>
      <c r="K265" s="213">
        <f>G265</f>
        <v>-1.2252900000021327E-2</v>
      </c>
      <c r="O265" s="213">
        <f ca="1">+C$11+C$12*F265</f>
        <v>-1.2291442093441289E-2</v>
      </c>
      <c r="Q265" s="249">
        <f>C265-15018.5</f>
        <v>41939.035900000003</v>
      </c>
      <c r="S265" s="243">
        <v>1</v>
      </c>
      <c r="Z265" s="223">
        <f>F265</f>
        <v>11629</v>
      </c>
      <c r="AA265" s="223">
        <f>AB$3+AB$4*Z265+AB$5*Z265^2+AH265</f>
        <v>2.3454506490433943E-2</v>
      </c>
      <c r="AB265" s="223">
        <f>+G265-AA265</f>
        <v>-3.5707406490455271E-2</v>
      </c>
      <c r="AC265" s="223">
        <f>+G265-P265</f>
        <v>-1.2252900000021327E-2</v>
      </c>
      <c r="AE265" s="223">
        <f>+(G265-AA265)^2*S265</f>
        <v>1.2750188782746073E-3</v>
      </c>
      <c r="AF265" s="361">
        <f>+C265-15018.5</f>
        <v>41939.035900000003</v>
      </c>
      <c r="AG265" s="229"/>
      <c r="AH265" s="223">
        <f>$AB$6*($AB$11/AI265*AJ265+$AB$12)</f>
        <v>8.2133525144342297E-3</v>
      </c>
      <c r="AI265" s="223">
        <f>1+$AB$7*COS(AL265)</f>
        <v>0.97864113074732306</v>
      </c>
      <c r="AJ265" s="223">
        <f>SIN(AL265+$AB$9)</f>
        <v>-0.18848739970004896</v>
      </c>
      <c r="AK265" s="223">
        <f>$AB$7*SIN(AL265)</f>
        <v>0.48953426713994908</v>
      </c>
      <c r="AL265" s="223">
        <f>2*ATAN(AM265)</f>
        <v>1.6143996713904709</v>
      </c>
      <c r="AM265" s="223">
        <f>SQRT((1+$AB$7)/(1-$AB$7))*TAN(AN265/2)</f>
        <v>1.0445823787581525</v>
      </c>
      <c r="AN265" s="223">
        <f>$AU265+$AB$7*SIN(AO265)</f>
        <v>-148414.02301243597</v>
      </c>
      <c r="AO265" s="223">
        <f>$AU265+$AB$7*SIN(AP265)</f>
        <v>-148414.02308138079</v>
      </c>
      <c r="AP265" s="223">
        <f>$AU265+$AB$7*SIN(AQ265)</f>
        <v>-148414.02338970362</v>
      </c>
      <c r="AQ265" s="223">
        <f>$AU265+$AB$7*SIN(AR265)</f>
        <v>-148414.0247662699</v>
      </c>
      <c r="AR265" s="223">
        <f>$AU265+$AB$7*SIN(AS265)</f>
        <v>-148414.03086787355</v>
      </c>
      <c r="AS265" s="223">
        <f>$AU265+$AB$7*SIN(AT265)</f>
        <v>-148414.05709967975</v>
      </c>
      <c r="AT265" s="223">
        <f>$AU265+$AB$7*SIN(AU265)</f>
        <v>-148414.15819869473</v>
      </c>
      <c r="AU265" s="223">
        <f>$AB$9+$AB$18*(F265-AB$15)</f>
        <v>-148414.45904859554</v>
      </c>
    </row>
    <row r="266" spans="1:47" ht="12.95" customHeight="1">
      <c r="A266" s="75" t="s">
        <v>158</v>
      </c>
      <c r="B266" s="57"/>
      <c r="C266" s="75">
        <v>56965.584799999997</v>
      </c>
      <c r="D266" s="75">
        <v>1.6999999999999999E-3</v>
      </c>
      <c r="E266" s="213">
        <f>(C266-C$7)/C$8</f>
        <v>11649.966437096215</v>
      </c>
      <c r="F266" s="211">
        <f>+ROUND(2*E266,0)/2</f>
        <v>11650</v>
      </c>
      <c r="G266" s="213">
        <f>C266-(C$7+C$8*F266)</f>
        <v>-1.2865000004239846E-2</v>
      </c>
      <c r="K266" s="213">
        <f>G266</f>
        <v>-1.2865000004239846E-2</v>
      </c>
      <c r="O266" s="213">
        <f ca="1">+C$11+C$12*F266</f>
        <v>-1.2352106862164668E-2</v>
      </c>
      <c r="Q266" s="249">
        <f>C266-15018.5</f>
        <v>41947.084799999997</v>
      </c>
      <c r="S266" s="243">
        <v>1</v>
      </c>
      <c r="Z266" s="223">
        <f>F266</f>
        <v>11650</v>
      </c>
      <c r="AA266" s="223">
        <f>AB$3+AB$4*Z266+AB$5*Z266^2+AH266</f>
        <v>2.3383640432985051E-2</v>
      </c>
      <c r="AB266" s="223">
        <f>+G266-AA266</f>
        <v>-3.6248640437224894E-2</v>
      </c>
      <c r="AC266" s="223">
        <f>+G266-P266</f>
        <v>-1.2865000004239846E-2</v>
      </c>
      <c r="AE266" s="223">
        <f>+(G266-AA266)^2*S266</f>
        <v>1.3139639335472157E-3</v>
      </c>
      <c r="AF266" s="361">
        <f>+C266-15018.5</f>
        <v>41947.084799999997</v>
      </c>
      <c r="AG266" s="229"/>
      <c r="AH266" s="223">
        <f>$AB$6*($AB$11/AI266*AJ266+$AB$12)</f>
        <v>8.1391990427225856E-3</v>
      </c>
      <c r="AI266" s="223">
        <f>1+$AB$7*COS(AL266)</f>
        <v>0.97685430085661584</v>
      </c>
      <c r="AJ266" s="223">
        <f>SIN(AL266+$AB$9)</f>
        <v>-0.19207106515996294</v>
      </c>
      <c r="AK266" s="223">
        <f>$AB$7*SIN(AL266)</f>
        <v>0.48945303820812469</v>
      </c>
      <c r="AL266" s="223">
        <f>2*ATAN(AM266)</f>
        <v>1.6180500310974888</v>
      </c>
      <c r="AM266" s="223">
        <f>SQRT((1+$AB$7)/(1-$AB$7))*TAN(AN266/2)</f>
        <v>1.0484064028328393</v>
      </c>
      <c r="AN266" s="223">
        <f>$AU266+$AB$7*SIN(AO266)</f>
        <v>-148414.01975791401</v>
      </c>
      <c r="AO266" s="223">
        <f>$AU266+$AB$7*SIN(AP266)</f>
        <v>-148414.01982473917</v>
      </c>
      <c r="AP266" s="223">
        <f>$AU266+$AB$7*SIN(AQ266)</f>
        <v>-148414.0201254964</v>
      </c>
      <c r="AQ266" s="223">
        <f>$AU266+$AB$7*SIN(AR266)</f>
        <v>-148414.0214769083</v>
      </c>
      <c r="AR266" s="223">
        <f>$AU266+$AB$7*SIN(AS266)</f>
        <v>-148414.02750570583</v>
      </c>
      <c r="AS266" s="223">
        <f>$AU266+$AB$7*SIN(AT266)</f>
        <v>-148414.05359080358</v>
      </c>
      <c r="AT266" s="223">
        <f>$AU266+$AB$7*SIN(AU266)</f>
        <v>-148414.15469275936</v>
      </c>
      <c r="AU266" s="223">
        <f>$AB$9+$AB$18*(F266-AB$15)</f>
        <v>-148414.45651976674</v>
      </c>
    </row>
    <row r="267" spans="1:47" ht="12.95" customHeight="1">
      <c r="A267" s="78" t="s">
        <v>156</v>
      </c>
      <c r="B267" s="79" t="s">
        <v>61</v>
      </c>
      <c r="C267" s="78">
        <v>56966.735000000001</v>
      </c>
      <c r="D267" s="78">
        <v>1E-4</v>
      </c>
      <c r="E267" s="213">
        <f>(C267-C$7)/C$8</f>
        <v>11652.967140704086</v>
      </c>
      <c r="F267" s="211">
        <f>+ROUND(2*E267,0)/2</f>
        <v>11653</v>
      </c>
      <c r="G267" s="213">
        <f>C267-(C$7+C$8*F267)</f>
        <v>-1.2595300002431031E-2</v>
      </c>
      <c r="K267" s="213">
        <f>G267</f>
        <v>-1.2595300002431031E-2</v>
      </c>
      <c r="O267" s="213">
        <f ca="1">+C$11+C$12*F267</f>
        <v>-1.2360773257696578E-2</v>
      </c>
      <c r="Q267" s="249">
        <f>C267-15018.5</f>
        <v>41948.235000000001</v>
      </c>
      <c r="S267" s="243">
        <v>1</v>
      </c>
      <c r="Z267" s="223">
        <f>F267</f>
        <v>11653</v>
      </c>
      <c r="AA267" s="223">
        <f>AB$3+AB$4*Z267+AB$5*Z267^2+AH267</f>
        <v>2.3373520253576668E-2</v>
      </c>
      <c r="AB267" s="223">
        <f>+G267-AA267</f>
        <v>-3.59688202560077E-2</v>
      </c>
      <c r="AC267" s="223">
        <f>+G267-P267</f>
        <v>-1.2595300002431031E-2</v>
      </c>
      <c r="AE267" s="223">
        <f>+(G267-AA267)^2*S267</f>
        <v>1.2937560306089898E-3</v>
      </c>
      <c r="AF267" s="361">
        <f>+C267-15018.5</f>
        <v>41948.235000000001</v>
      </c>
      <c r="AG267" s="229"/>
      <c r="AH267" s="223">
        <f>$AB$6*($AB$11/AI267*AJ267+$AB$12)</f>
        <v>8.1286097367052387E-3</v>
      </c>
      <c r="AI267" s="223">
        <f>1+$AB$7*COS(AL267)</f>
        <v>0.9765995974851629</v>
      </c>
      <c r="AJ267" s="223">
        <f>SIN(AL267+$AB$9)</f>
        <v>-0.19258174009983425</v>
      </c>
      <c r="AK267" s="223">
        <f>$AB$7*SIN(AL267)</f>
        <v>0.48944092714253429</v>
      </c>
      <c r="AL267" s="223">
        <f>2*ATAN(AM267)</f>
        <v>1.6185704212004428</v>
      </c>
      <c r="AM267" s="223">
        <f>SQRT((1+$AB$7)/(1-$AB$7))*TAN(AN267/2)</f>
        <v>1.0489527418807894</v>
      </c>
      <c r="AN267" s="223">
        <f>$AU267+$AB$7*SIN(AO267)</f>
        <v>-148414.01929346923</v>
      </c>
      <c r="AO267" s="223">
        <f>$AU267+$AB$7*SIN(AP267)</f>
        <v>-148414.01935999567</v>
      </c>
      <c r="AP267" s="223">
        <f>$AU267+$AB$7*SIN(AQ267)</f>
        <v>-148414.01965968261</v>
      </c>
      <c r="AQ267" s="223">
        <f>$AU267+$AB$7*SIN(AR267)</f>
        <v>-148414.02100752169</v>
      </c>
      <c r="AR267" s="223">
        <f>$AU267+$AB$7*SIN(AS267)</f>
        <v>-148414.02702593306</v>
      </c>
      <c r="AS267" s="223">
        <f>$AU267+$AB$7*SIN(AT267)</f>
        <v>-148414.05308998344</v>
      </c>
      <c r="AT267" s="223">
        <f>$AU267+$AB$7*SIN(AU267)</f>
        <v>-148414.15419206888</v>
      </c>
      <c r="AU267" s="223">
        <f>$AB$9+$AB$18*(F267-AB$15)</f>
        <v>-148414.45615850549</v>
      </c>
    </row>
    <row r="268" spans="1:47" ht="12.95" customHeight="1">
      <c r="A268" s="78" t="s">
        <v>157</v>
      </c>
      <c r="B268" s="79" t="s">
        <v>61</v>
      </c>
      <c r="C268" s="78">
        <v>56966.735000000001</v>
      </c>
      <c r="D268" s="78">
        <v>1E-4</v>
      </c>
      <c r="E268" s="213">
        <f>(C268-C$7)/C$8</f>
        <v>11652.967140704086</v>
      </c>
      <c r="F268" s="211">
        <f>+ROUND(2*E268,0)/2</f>
        <v>11653</v>
      </c>
      <c r="G268" s="213">
        <f>C268-(C$7+C$8*F268)</f>
        <v>-1.2595300002431031E-2</v>
      </c>
      <c r="K268" s="213">
        <f>G268</f>
        <v>-1.2595300002431031E-2</v>
      </c>
      <c r="O268" s="213">
        <f ca="1">+C$11+C$12*F268</f>
        <v>-1.2360773257696578E-2</v>
      </c>
      <c r="Q268" s="249">
        <f>C268-15018.5</f>
        <v>41948.235000000001</v>
      </c>
      <c r="S268" s="243">
        <v>1</v>
      </c>
      <c r="Z268" s="223">
        <f>F268</f>
        <v>11653</v>
      </c>
      <c r="AA268" s="223">
        <f>AB$3+AB$4*Z268+AB$5*Z268^2+AH268</f>
        <v>2.3373520253576668E-2</v>
      </c>
      <c r="AB268" s="223">
        <f>+G268-AA268</f>
        <v>-3.59688202560077E-2</v>
      </c>
      <c r="AC268" s="223">
        <f>+G268-P268</f>
        <v>-1.2595300002431031E-2</v>
      </c>
      <c r="AE268" s="223">
        <f>+(G268-AA268)^2*S268</f>
        <v>1.2937560306089898E-3</v>
      </c>
      <c r="AF268" s="361">
        <f>+C268-15018.5</f>
        <v>41948.235000000001</v>
      </c>
      <c r="AG268" s="229"/>
      <c r="AH268" s="223">
        <f>$AB$6*($AB$11/AI268*AJ268+$AB$12)</f>
        <v>8.1286097367052387E-3</v>
      </c>
      <c r="AI268" s="223">
        <f>1+$AB$7*COS(AL268)</f>
        <v>0.9765995974851629</v>
      </c>
      <c r="AJ268" s="223">
        <f>SIN(AL268+$AB$9)</f>
        <v>-0.19258174009983425</v>
      </c>
      <c r="AK268" s="223">
        <f>$AB$7*SIN(AL268)</f>
        <v>0.48944092714253429</v>
      </c>
      <c r="AL268" s="223">
        <f>2*ATAN(AM268)</f>
        <v>1.6185704212004428</v>
      </c>
      <c r="AM268" s="223">
        <f>SQRT((1+$AB$7)/(1-$AB$7))*TAN(AN268/2)</f>
        <v>1.0489527418807894</v>
      </c>
      <c r="AN268" s="223">
        <f>$AU268+$AB$7*SIN(AO268)</f>
        <v>-148414.01929346923</v>
      </c>
      <c r="AO268" s="223">
        <f>$AU268+$AB$7*SIN(AP268)</f>
        <v>-148414.01935999567</v>
      </c>
      <c r="AP268" s="223">
        <f>$AU268+$AB$7*SIN(AQ268)</f>
        <v>-148414.01965968261</v>
      </c>
      <c r="AQ268" s="223">
        <f>$AU268+$AB$7*SIN(AR268)</f>
        <v>-148414.02100752169</v>
      </c>
      <c r="AR268" s="223">
        <f>$AU268+$AB$7*SIN(AS268)</f>
        <v>-148414.02702593306</v>
      </c>
      <c r="AS268" s="223">
        <f>$AU268+$AB$7*SIN(AT268)</f>
        <v>-148414.05308998344</v>
      </c>
      <c r="AT268" s="223">
        <f>$AU268+$AB$7*SIN(AU268)</f>
        <v>-148414.15419206888</v>
      </c>
      <c r="AU268" s="223">
        <f>$AB$9+$AB$18*(F268-AB$15)</f>
        <v>-148414.45615850549</v>
      </c>
    </row>
    <row r="269" spans="1:47" ht="12.95" customHeight="1">
      <c r="A269" s="75" t="s">
        <v>158</v>
      </c>
      <c r="B269" s="57"/>
      <c r="C269" s="75">
        <v>56978.236199999999</v>
      </c>
      <c r="D269" s="75">
        <v>2.7000000000000001E-3</v>
      </c>
      <c r="E269" s="213">
        <f>(C269-C$7)/C$8</f>
        <v>11682.972089699688</v>
      </c>
      <c r="F269" s="211">
        <f>+ROUND(2*E269,0)/2</f>
        <v>11683</v>
      </c>
      <c r="G269" s="213">
        <f>C269-(C$7+C$8*F269)</f>
        <v>-1.0698300000512972E-2</v>
      </c>
      <c r="K269" s="213">
        <f>G269</f>
        <v>-1.0698300000512972E-2</v>
      </c>
      <c r="O269" s="213">
        <f ca="1">+C$11+C$12*F269</f>
        <v>-1.2447437213015687E-2</v>
      </c>
      <c r="Q269" s="249">
        <f>C269-15018.5</f>
        <v>41959.736199999999</v>
      </c>
      <c r="S269" s="243">
        <v>1</v>
      </c>
      <c r="Z269" s="223">
        <f>F269</f>
        <v>11683</v>
      </c>
      <c r="AA269" s="223">
        <f>AB$3+AB$4*Z269+AB$5*Z269^2+AH269</f>
        <v>2.3272367869745125E-2</v>
      </c>
      <c r="AB269" s="223">
        <f>+G269-AA269</f>
        <v>-3.3970667870258098E-2</v>
      </c>
      <c r="AC269" s="223">
        <f>+G269-P269</f>
        <v>-1.0698300000512972E-2</v>
      </c>
      <c r="AE269" s="223">
        <f>+(G269-AA269)^2*S269</f>
        <v>1.1540062755513859E-3</v>
      </c>
      <c r="AF269" s="361">
        <f>+C269-15018.5</f>
        <v>41959.736199999999</v>
      </c>
      <c r="AG269" s="229"/>
      <c r="AH269" s="223">
        <f>$AB$6*($AB$11/AI269*AJ269+$AB$12)</f>
        <v>8.0227730167840572E-3</v>
      </c>
      <c r="AI269" s="223">
        <f>1+$AB$7*COS(AL269)</f>
        <v>0.97406022046851914</v>
      </c>
      <c r="AJ269" s="223">
        <f>SIN(AL269+$AB$9)</f>
        <v>-0.19767098026452412</v>
      </c>
      <c r="AK269" s="223">
        <f>$AB$7*SIN(AL269)</f>
        <v>0.48931291403135696</v>
      </c>
      <c r="AL269" s="223">
        <f>2*ATAN(AM269)</f>
        <v>1.6237594099164219</v>
      </c>
      <c r="AM269" s="223">
        <f>SQRT((1+$AB$7)/(1-$AB$7))*TAN(AN269/2)</f>
        <v>1.0544168460234373</v>
      </c>
      <c r="AN269" s="223">
        <f>$AU269+$AB$7*SIN(AO269)</f>
        <v>-148414.01465569422</v>
      </c>
      <c r="AO269" s="223">
        <f>$AU269+$AB$7*SIN(AP269)</f>
        <v>-148414.01471928917</v>
      </c>
      <c r="AP269" s="223">
        <f>$AU269+$AB$7*SIN(AQ269)</f>
        <v>-148414.01500841684</v>
      </c>
      <c r="AQ269" s="223">
        <f>$AU269+$AB$7*SIN(AR269)</f>
        <v>-148414.01632081342</v>
      </c>
      <c r="AR269" s="223">
        <f>$AU269+$AB$7*SIN(AS269)</f>
        <v>-148414.0222355747</v>
      </c>
      <c r="AS269" s="223">
        <f>$AU269+$AB$7*SIN(AT269)</f>
        <v>-148414.04808794567</v>
      </c>
      <c r="AT269" s="223">
        <f>$AU269+$AB$7*SIN(AU269)</f>
        <v>-148414.14918733452</v>
      </c>
      <c r="AU269" s="223">
        <f>$AB$9+$AB$18*(F269-AB$15)</f>
        <v>-148414.45254589291</v>
      </c>
    </row>
    <row r="270" spans="1:47" ht="12.95" customHeight="1">
      <c r="A270" s="75" t="s">
        <v>158</v>
      </c>
      <c r="B270" s="57"/>
      <c r="C270" s="75">
        <v>56978.426200000002</v>
      </c>
      <c r="D270" s="75">
        <v>2.5000000000000001E-3</v>
      </c>
      <c r="E270" s="213">
        <f>(C270-C$7)/C$8</f>
        <v>11683.467771916259</v>
      </c>
      <c r="F270" s="211">
        <f>+ROUND(2*E270,0)/2</f>
        <v>11683.5</v>
      </c>
      <c r="G270" s="213">
        <f>C270-(C$7+C$8*F270)</f>
        <v>-1.2353350000921637E-2</v>
      </c>
      <c r="K270" s="213">
        <f>G270</f>
        <v>-1.2353350000921637E-2</v>
      </c>
      <c r="O270" s="213">
        <f ca="1">+C$11+C$12*F270</f>
        <v>-1.2448881612271007E-2</v>
      </c>
      <c r="Q270" s="249">
        <f>C270-15018.5</f>
        <v>41959.926200000002</v>
      </c>
      <c r="S270" s="243">
        <v>1</v>
      </c>
      <c r="Z270" s="223">
        <f>F270</f>
        <v>11683.5</v>
      </c>
      <c r="AA270" s="223">
        <f>AB$3+AB$4*Z270+AB$5*Z270^2+AH270</f>
        <v>2.3270682764085594E-2</v>
      </c>
      <c r="AB270" s="223">
        <f>+G270-AA270</f>
        <v>-3.5624032765007231E-2</v>
      </c>
      <c r="AC270" s="223">
        <f>+G270-P270</f>
        <v>-1.2353350000921637E-2</v>
      </c>
      <c r="AE270" s="223">
        <f>+(G270-AA270)^2*S270</f>
        <v>1.2690717104423088E-3</v>
      </c>
      <c r="AF270" s="361">
        <f>+C270-15018.5</f>
        <v>41959.926200000002</v>
      </c>
      <c r="AG270" s="229"/>
      <c r="AH270" s="223">
        <f>$AB$6*($AB$11/AI270*AJ270+$AB$12)</f>
        <v>8.0210099456063649E-3</v>
      </c>
      <c r="AI270" s="223">
        <f>1+$AB$7*COS(AL270)</f>
        <v>0.97401801529757859</v>
      </c>
      <c r="AJ270" s="223">
        <f>SIN(AL270+$AB$9)</f>
        <v>-0.19775553174480676</v>
      </c>
      <c r="AK270" s="223">
        <f>$AB$7*SIN(AL270)</f>
        <v>0.48931067479764134</v>
      </c>
      <c r="AL270" s="223">
        <f>2*ATAN(AM270)</f>
        <v>1.6238456640623391</v>
      </c>
      <c r="AM270" s="223">
        <f>SQRT((1+$AB$7)/(1-$AB$7))*TAN(AN270/2)</f>
        <v>1.0545079256973298</v>
      </c>
      <c r="AN270" s="223">
        <f>$AU270+$AB$7*SIN(AO270)</f>
        <v>-148414.01457850053</v>
      </c>
      <c r="AO270" s="223">
        <f>$AU270+$AB$7*SIN(AP270)</f>
        <v>-148414.01464204749</v>
      </c>
      <c r="AP270" s="223">
        <f>$AU270+$AB$7*SIN(AQ270)</f>
        <v>-148414.01493100138</v>
      </c>
      <c r="AQ270" s="223">
        <f>$AU270+$AB$7*SIN(AR270)</f>
        <v>-148414.01624281166</v>
      </c>
      <c r="AR270" s="223">
        <f>$AU270+$AB$7*SIN(AS270)</f>
        <v>-148414.02215584877</v>
      </c>
      <c r="AS270" s="223">
        <f>$AU270+$AB$7*SIN(AT270)</f>
        <v>-148414.04800467336</v>
      </c>
      <c r="AT270" s="223">
        <f>$AU270+$AB$7*SIN(AU270)</f>
        <v>-148414.14910395577</v>
      </c>
      <c r="AU270" s="223">
        <f>$AB$9+$AB$18*(F270-AB$15)</f>
        <v>-148414.4524856827</v>
      </c>
    </row>
    <row r="271" spans="1:47" ht="12.95" customHeight="1">
      <c r="A271" s="78" t="s">
        <v>156</v>
      </c>
      <c r="B271" s="79" t="s">
        <v>61</v>
      </c>
      <c r="C271" s="78">
        <v>56982.833700000003</v>
      </c>
      <c r="D271" s="78">
        <v>1E-4</v>
      </c>
      <c r="E271" s="213">
        <f>(C271-C$7)/C$8</f>
        <v>11694.9662949137</v>
      </c>
      <c r="F271" s="211">
        <f>+ROUND(2*E271,0)/2</f>
        <v>11695</v>
      </c>
      <c r="G271" s="213">
        <f>C271-(C$7+C$8*F271)</f>
        <v>-1.2919500004500151E-2</v>
      </c>
      <c r="K271" s="213">
        <f>G271</f>
        <v>-1.2919500004500151E-2</v>
      </c>
      <c r="O271" s="213">
        <f ca="1">+C$11+C$12*F271</f>
        <v>-1.2482102795143328E-2</v>
      </c>
      <c r="Q271" s="249">
        <f>C271-15018.5</f>
        <v>41964.333700000003</v>
      </c>
      <c r="S271" s="243">
        <v>1</v>
      </c>
      <c r="Z271" s="223">
        <f>F271</f>
        <v>11695</v>
      </c>
      <c r="AA271" s="223">
        <f>AB$3+AB$4*Z271+AB$5*Z271^2+AH271</f>
        <v>2.3231932362255601E-2</v>
      </c>
      <c r="AB271" s="223">
        <f>+G271-AA271</f>
        <v>-3.6151432366755748E-2</v>
      </c>
      <c r="AC271" s="223">
        <f>+G271-P271</f>
        <v>-1.2919500004500151E-2</v>
      </c>
      <c r="AE271" s="223">
        <f>+(G271-AA271)^2*S271</f>
        <v>1.3069260621681152E-3</v>
      </c>
      <c r="AF271" s="361">
        <f>+C271-15018.5</f>
        <v>41964.333700000003</v>
      </c>
      <c r="AG271" s="229"/>
      <c r="AH271" s="223">
        <f>$AB$6*($AB$11/AI271*AJ271+$AB$12)</f>
        <v>7.9804673028586754E-3</v>
      </c>
      <c r="AI271" s="223">
        <f>1+$AB$7*COS(AL271)</f>
        <v>0.97304836060325861</v>
      </c>
      <c r="AJ271" s="223">
        <f>SIN(AL271+$AB$9)</f>
        <v>-0.19969778518053799</v>
      </c>
      <c r="AK271" s="223">
        <f>$AB$7*SIN(AL271)</f>
        <v>0.48925822336862979</v>
      </c>
      <c r="AL271" s="223">
        <f>2*ATAN(AM271)</f>
        <v>1.6258274445558347</v>
      </c>
      <c r="AM271" s="223">
        <f>SQRT((1+$AB$7)/(1-$AB$7))*TAN(AN271/2)</f>
        <v>1.0566028626712445</v>
      </c>
      <c r="AN271" s="223">
        <f>$AU271+$AB$7*SIN(AO271)</f>
        <v>-148414.01280397174</v>
      </c>
      <c r="AO271" s="223">
        <f>$AU271+$AB$7*SIN(AP271)</f>
        <v>-148414.01286642213</v>
      </c>
      <c r="AP271" s="223">
        <f>$AU271+$AB$7*SIN(AQ271)</f>
        <v>-148414.01315139895</v>
      </c>
      <c r="AQ271" s="223">
        <f>$AU271+$AB$7*SIN(AR271)</f>
        <v>-148414.01444976451</v>
      </c>
      <c r="AR271" s="223">
        <f>$AU271+$AB$7*SIN(AS271)</f>
        <v>-148414.02032317754</v>
      </c>
      <c r="AS271" s="223">
        <f>$AU271+$AB$7*SIN(AT271)</f>
        <v>-148414.0460902706</v>
      </c>
      <c r="AT271" s="223">
        <f>$AU271+$AB$7*SIN(AU271)</f>
        <v>-148414.14718654827</v>
      </c>
      <c r="AU271" s="223">
        <f>$AB$9+$AB$18*(F271-AB$15)</f>
        <v>-148414.45110084786</v>
      </c>
    </row>
    <row r="272" spans="1:47" ht="12.95" customHeight="1">
      <c r="A272" s="78" t="s">
        <v>157</v>
      </c>
      <c r="B272" s="79" t="s">
        <v>61</v>
      </c>
      <c r="C272" s="78">
        <v>56982.833700000003</v>
      </c>
      <c r="D272" s="78">
        <v>1E-4</v>
      </c>
      <c r="E272" s="213">
        <f>(C272-C$7)/C$8</f>
        <v>11694.9662949137</v>
      </c>
      <c r="F272" s="211">
        <f>+ROUND(2*E272,0)/2</f>
        <v>11695</v>
      </c>
      <c r="G272" s="213">
        <f>C272-(C$7+C$8*F272)</f>
        <v>-1.2919500004500151E-2</v>
      </c>
      <c r="K272" s="213">
        <f>G272</f>
        <v>-1.2919500004500151E-2</v>
      </c>
      <c r="O272" s="213">
        <f ca="1">+C$11+C$12*F272</f>
        <v>-1.2482102795143328E-2</v>
      </c>
      <c r="Q272" s="249">
        <f>C272-15018.5</f>
        <v>41964.333700000003</v>
      </c>
      <c r="S272" s="243">
        <v>1</v>
      </c>
      <c r="Z272" s="223">
        <f>F272</f>
        <v>11695</v>
      </c>
      <c r="AA272" s="223">
        <f>AB$3+AB$4*Z272+AB$5*Z272^2+AH272</f>
        <v>2.3231932362255601E-2</v>
      </c>
      <c r="AB272" s="223">
        <f>+G272-AA272</f>
        <v>-3.6151432366755748E-2</v>
      </c>
      <c r="AC272" s="223">
        <f>+G272-P272</f>
        <v>-1.2919500004500151E-2</v>
      </c>
      <c r="AE272" s="223">
        <f>+(G272-AA272)^2*S272</f>
        <v>1.3069260621681152E-3</v>
      </c>
      <c r="AF272" s="361">
        <f>+C272-15018.5</f>
        <v>41964.333700000003</v>
      </c>
      <c r="AG272" s="229"/>
      <c r="AH272" s="223">
        <f>$AB$6*($AB$11/AI272*AJ272+$AB$12)</f>
        <v>7.9804673028586754E-3</v>
      </c>
      <c r="AI272" s="223">
        <f>1+$AB$7*COS(AL272)</f>
        <v>0.97304836060325861</v>
      </c>
      <c r="AJ272" s="223">
        <f>SIN(AL272+$AB$9)</f>
        <v>-0.19969778518053799</v>
      </c>
      <c r="AK272" s="223">
        <f>$AB$7*SIN(AL272)</f>
        <v>0.48925822336862979</v>
      </c>
      <c r="AL272" s="223">
        <f>2*ATAN(AM272)</f>
        <v>1.6258274445558347</v>
      </c>
      <c r="AM272" s="223">
        <f>SQRT((1+$AB$7)/(1-$AB$7))*TAN(AN272/2)</f>
        <v>1.0566028626712445</v>
      </c>
      <c r="AN272" s="223">
        <f>$AU272+$AB$7*SIN(AO272)</f>
        <v>-148414.01280397174</v>
      </c>
      <c r="AO272" s="223">
        <f>$AU272+$AB$7*SIN(AP272)</f>
        <v>-148414.01286642213</v>
      </c>
      <c r="AP272" s="223">
        <f>$AU272+$AB$7*SIN(AQ272)</f>
        <v>-148414.01315139895</v>
      </c>
      <c r="AQ272" s="223">
        <f>$AU272+$AB$7*SIN(AR272)</f>
        <v>-148414.01444976451</v>
      </c>
      <c r="AR272" s="223">
        <f>$AU272+$AB$7*SIN(AS272)</f>
        <v>-148414.02032317754</v>
      </c>
      <c r="AS272" s="223">
        <f>$AU272+$AB$7*SIN(AT272)</f>
        <v>-148414.0460902706</v>
      </c>
      <c r="AT272" s="223">
        <f>$AU272+$AB$7*SIN(AU272)</f>
        <v>-148414.14718654827</v>
      </c>
      <c r="AU272" s="223">
        <f>$AB$9+$AB$18*(F272-AB$15)</f>
        <v>-148414.45110084786</v>
      </c>
    </row>
    <row r="273" spans="1:47" ht="12.95" customHeight="1">
      <c r="A273" s="56" t="s">
        <v>159</v>
      </c>
      <c r="B273" s="57" t="s">
        <v>61</v>
      </c>
      <c r="C273" s="56">
        <v>56990.308799999999</v>
      </c>
      <c r="D273" s="56">
        <v>2.0000000000000001E-4</v>
      </c>
      <c r="E273" s="213">
        <f>(C273-C$7)/C$8</f>
        <v>11714.467737740268</v>
      </c>
      <c r="F273" s="211">
        <f>+ROUND(2*E273,0)/2</f>
        <v>11714.5</v>
      </c>
      <c r="G273" s="213">
        <f>C273-(C$7+C$8*F273)</f>
        <v>-1.2366450006084051E-2</v>
      </c>
      <c r="K273" s="213">
        <f>G273</f>
        <v>-1.2366450006084051E-2</v>
      </c>
      <c r="O273" s="213">
        <f ca="1">+C$11+C$12*F273</f>
        <v>-1.2538434366100748E-2</v>
      </c>
      <c r="Q273" s="249">
        <f>C273-15018.5</f>
        <v>41971.808799999999</v>
      </c>
      <c r="S273" s="243">
        <v>1</v>
      </c>
      <c r="Z273" s="223">
        <f>F273</f>
        <v>11714.5</v>
      </c>
      <c r="AA273" s="223">
        <f>AB$3+AB$4*Z273+AB$5*Z273^2+AH273</f>
        <v>2.3166256161377255E-2</v>
      </c>
      <c r="AB273" s="223">
        <f>+G273-AA273</f>
        <v>-3.5532706167461306E-2</v>
      </c>
      <c r="AC273" s="223">
        <f>+G273-P273</f>
        <v>-1.2366450006084051E-2</v>
      </c>
      <c r="AE273" s="223">
        <f>+(G273-AA273)^2*S273</f>
        <v>1.2625732075831426E-3</v>
      </c>
      <c r="AF273" s="361">
        <f>+C273-15018.5</f>
        <v>41971.808799999999</v>
      </c>
      <c r="AG273" s="229"/>
      <c r="AH273" s="223">
        <f>$AB$6*($AB$11/AI273*AJ273+$AB$12)</f>
        <v>7.9117563162720648E-3</v>
      </c>
      <c r="AI273" s="223">
        <f>1+$AB$7*COS(AL273)</f>
        <v>0.97140881871382001</v>
      </c>
      <c r="AJ273" s="223">
        <f>SIN(AL273+$AB$9)</f>
        <v>-0.20298054470493776</v>
      </c>
      <c r="AK273" s="223">
        <f>$AB$7*SIN(AL273)</f>
        <v>0.48916515038651392</v>
      </c>
      <c r="AL273" s="223">
        <f>2*ATAN(AM273)</f>
        <v>1.6291788370078726</v>
      </c>
      <c r="AM273" s="223">
        <f>SQRT((1+$AB$7)/(1-$AB$7))*TAN(AN273/2)</f>
        <v>1.0601556159027583</v>
      </c>
      <c r="AN273" s="223">
        <f>$AU273+$AB$7*SIN(AO273)</f>
        <v>-148414.00979903567</v>
      </c>
      <c r="AO273" s="223">
        <f>$AU273+$AB$7*SIN(AP273)</f>
        <v>-148414.0098596598</v>
      </c>
      <c r="AP273" s="223">
        <f>$AU273+$AB$7*SIN(AQ273)</f>
        <v>-148414.01013797964</v>
      </c>
      <c r="AQ273" s="223">
        <f>$AU273+$AB$7*SIN(AR273)</f>
        <v>-148414.0114137237</v>
      </c>
      <c r="AR273" s="223">
        <f>$AU273+$AB$7*SIN(AS273)</f>
        <v>-148414.01722008875</v>
      </c>
      <c r="AS273" s="223">
        <f>$AU273+$AB$7*SIN(AT273)</f>
        <v>-148414.04284787926</v>
      </c>
      <c r="AT273" s="223">
        <f>$AU273+$AB$7*SIN(AU273)</f>
        <v>-148414.14393662469</v>
      </c>
      <c r="AU273" s="223">
        <f>$AB$9+$AB$18*(F273-AB$15)</f>
        <v>-148414.44875264968</v>
      </c>
    </row>
    <row r="274" spans="1:47" ht="12.95" customHeight="1">
      <c r="A274" s="56" t="s">
        <v>159</v>
      </c>
      <c r="B274" s="57" t="s">
        <v>63</v>
      </c>
      <c r="C274" s="56">
        <v>56990.499499999998</v>
      </c>
      <c r="D274" s="56">
        <v>2.0000000000000001E-4</v>
      </c>
      <c r="E274" s="213">
        <f>(C274-C$7)/C$8</f>
        <v>11714.96524615447</v>
      </c>
      <c r="F274" s="211">
        <f>+ROUND(2*E274,0)/2</f>
        <v>11715</v>
      </c>
      <c r="G274" s="213">
        <f>C274-(C$7+C$8*F274)</f>
        <v>-1.332150000234833E-2</v>
      </c>
      <c r="K274" s="213">
        <f>G274</f>
        <v>-1.332150000234833E-2</v>
      </c>
      <c r="O274" s="213">
        <f ca="1">+C$11+C$12*F274</f>
        <v>-1.2539878765356068E-2</v>
      </c>
      <c r="Q274" s="249">
        <f>C274-15018.5</f>
        <v>41971.999499999998</v>
      </c>
      <c r="S274" s="243">
        <v>1</v>
      </c>
      <c r="Z274" s="223">
        <f>F274</f>
        <v>11715</v>
      </c>
      <c r="AA274" s="223">
        <f>AB$3+AB$4*Z274+AB$5*Z274^2+AH274</f>
        <v>2.3164572672700591E-2</v>
      </c>
      <c r="AB274" s="223">
        <f>+G274-AA274</f>
        <v>-3.6486072675048921E-2</v>
      </c>
      <c r="AC274" s="223">
        <f>+G274-P274</f>
        <v>-1.332150000234833E-2</v>
      </c>
      <c r="AE274" s="223">
        <f>+(G274-AA274)^2*S274</f>
        <v>1.3312334992489515E-3</v>
      </c>
      <c r="AF274" s="361">
        <f>+C274-15018.5</f>
        <v>41971.999499999998</v>
      </c>
      <c r="AG274" s="229"/>
      <c r="AH274" s="223">
        <f>$AB$6*($AB$11/AI274*AJ274+$AB$12)</f>
        <v>7.909995082577238E-3</v>
      </c>
      <c r="AI274" s="223">
        <f>1+$AB$7*COS(AL274)</f>
        <v>0.97136685607915785</v>
      </c>
      <c r="AJ274" s="223">
        <f>SIN(AL274+$AB$9)</f>
        <v>-0.20306454256642509</v>
      </c>
      <c r="AK274" s="223">
        <f>$AB$7*SIN(AL274)</f>
        <v>0.48916269590925299</v>
      </c>
      <c r="AL274" s="223">
        <f>2*ATAN(AM274)</f>
        <v>1.6292646214098914</v>
      </c>
      <c r="AM274" s="223">
        <f>SQRT((1+$AB$7)/(1-$AB$7))*TAN(AN274/2)</f>
        <v>1.0602467200750245</v>
      </c>
      <c r="AN274" s="223">
        <f>$AU274+$AB$7*SIN(AO274)</f>
        <v>-148414.00972205284</v>
      </c>
      <c r="AO274" s="223">
        <f>$AU274+$AB$7*SIN(AP274)</f>
        <v>-148414.00978263069</v>
      </c>
      <c r="AP274" s="223">
        <f>$AU274+$AB$7*SIN(AQ274)</f>
        <v>-148414.01006078129</v>
      </c>
      <c r="AQ274" s="223">
        <f>$AU274+$AB$7*SIN(AR274)</f>
        <v>-148414.01133594822</v>
      </c>
      <c r="AR274" s="223">
        <f>$AU274+$AB$7*SIN(AS274)</f>
        <v>-148414.01714059649</v>
      </c>
      <c r="AS274" s="223">
        <f>$AU274+$AB$7*SIN(AT274)</f>
        <v>-148414.04276480342</v>
      </c>
      <c r="AT274" s="223">
        <f>$AU274+$AB$7*SIN(AU274)</f>
        <v>-148414.14385331541</v>
      </c>
      <c r="AU274" s="223">
        <f>$AB$9+$AB$18*(F274-AB$15)</f>
        <v>-148414.44869243947</v>
      </c>
    </row>
    <row r="275" spans="1:47" ht="12.95" customHeight="1">
      <c r="A275" s="56" t="s">
        <v>159</v>
      </c>
      <c r="B275" s="57" t="s">
        <v>61</v>
      </c>
      <c r="C275" s="56">
        <v>56991.266199999998</v>
      </c>
      <c r="D275" s="56">
        <v>2.0000000000000001E-4</v>
      </c>
      <c r="E275" s="213">
        <f>(C275-C$7)/C$8</f>
        <v>11716.965454341002</v>
      </c>
      <c r="F275" s="211">
        <f>+ROUND(2*E275,0)/2</f>
        <v>11717</v>
      </c>
      <c r="G275" s="213">
        <f>C275-(C$7+C$8*F275)</f>
        <v>-1.3241700005892199E-2</v>
      </c>
      <c r="K275" s="213">
        <f>G275</f>
        <v>-1.3241700005892199E-2</v>
      </c>
      <c r="O275" s="213">
        <f ca="1">+C$11+C$12*F275</f>
        <v>-1.2545656362377346E-2</v>
      </c>
      <c r="Q275" s="249">
        <f>C275-15018.5</f>
        <v>41972.766199999998</v>
      </c>
      <c r="S275" s="243">
        <v>1</v>
      </c>
      <c r="Z275" s="223">
        <f>F275</f>
        <v>11717</v>
      </c>
      <c r="AA275" s="223">
        <f>AB$3+AB$4*Z275+AB$5*Z275^2+AH275</f>
        <v>2.3157838979471525E-2</v>
      </c>
      <c r="AB275" s="223">
        <f>+G275-AA275</f>
        <v>-3.6399538985363723E-2</v>
      </c>
      <c r="AC275" s="223">
        <f>+G275-P275</f>
        <v>-1.3241700005892199E-2</v>
      </c>
      <c r="AE275" s="223">
        <f>+(G275-AA275)^2*S275</f>
        <v>1.3249264383470136E-3</v>
      </c>
      <c r="AF275" s="361">
        <f>+C275-15018.5</f>
        <v>41972.766199999998</v>
      </c>
      <c r="AG275" s="229"/>
      <c r="AH275" s="223">
        <f>$AB$6*($AB$11/AI275*AJ275+$AB$12)</f>
        <v>7.902950444275525E-3</v>
      </c>
      <c r="AI275" s="223">
        <f>1+$AB$7*COS(AL275)</f>
        <v>0.97119904400031154</v>
      </c>
      <c r="AJ275" s="223">
        <f>SIN(AL275+$AB$9)</f>
        <v>-0.20340044630482107</v>
      </c>
      <c r="AK275" s="223">
        <f>$AB$7*SIN(AL275)</f>
        <v>0.48915284414332499</v>
      </c>
      <c r="AL275" s="223">
        <f>2*ATAN(AM275)</f>
        <v>1.6296076847066094</v>
      </c>
      <c r="AM275" s="223">
        <f>SQRT((1+$AB$7)/(1-$AB$7))*TAN(AN275/2)</f>
        <v>1.0606111406922054</v>
      </c>
      <c r="AN275" s="223">
        <f>$AU275+$AB$7*SIN(AO275)</f>
        <v>-148414.00941415495</v>
      </c>
      <c r="AO275" s="223">
        <f>$AU275+$AB$7*SIN(AP275)</f>
        <v>-148414.00947454793</v>
      </c>
      <c r="AP275" s="223">
        <f>$AU275+$AB$7*SIN(AQ275)</f>
        <v>-148414.00975202219</v>
      </c>
      <c r="AQ275" s="223">
        <f>$AU275+$AB$7*SIN(AR275)</f>
        <v>-148414.01102488211</v>
      </c>
      <c r="AR275" s="223">
        <f>$AU275+$AB$7*SIN(AS275)</f>
        <v>-148414.01682266442</v>
      </c>
      <c r="AS275" s="223">
        <f>$AU275+$AB$7*SIN(AT275)</f>
        <v>-148414.04243253125</v>
      </c>
      <c r="AT275" s="223">
        <f>$AU275+$AB$7*SIN(AU275)</f>
        <v>-148414.1435200893</v>
      </c>
      <c r="AU275" s="223">
        <f>$AB$9+$AB$18*(F275-AB$15)</f>
        <v>-148414.44845159864</v>
      </c>
    </row>
    <row r="276" spans="1:47" ht="12.95" customHeight="1">
      <c r="A276" s="56" t="s">
        <v>159</v>
      </c>
      <c r="B276" s="57" t="s">
        <v>63</v>
      </c>
      <c r="C276" s="56">
        <v>56991.458899999998</v>
      </c>
      <c r="D276" s="56">
        <v>1E-4</v>
      </c>
      <c r="E276" s="213">
        <f>(C276-C$7)/C$8</f>
        <v>11717.468180462749</v>
      </c>
      <c r="F276" s="211">
        <f>+ROUND(2*E276,0)/2</f>
        <v>11717.5</v>
      </c>
      <c r="G276" s="213">
        <f>C276-(C$7+C$8*F276)</f>
        <v>-1.2196750001749024E-2</v>
      </c>
      <c r="K276" s="213">
        <f>G276</f>
        <v>-1.2196750001749024E-2</v>
      </c>
      <c r="O276" s="213">
        <f ca="1">+C$11+C$12*F276</f>
        <v>-1.2547100761632665E-2</v>
      </c>
      <c r="Q276" s="249">
        <f>C276-15018.5</f>
        <v>41972.958899999998</v>
      </c>
      <c r="S276" s="243">
        <v>1</v>
      </c>
      <c r="Z276" s="223">
        <f>F276</f>
        <v>11717.5</v>
      </c>
      <c r="AA276" s="223">
        <f>AB$3+AB$4*Z276+AB$5*Z276^2+AH276</f>
        <v>2.3156155621283359E-2</v>
      </c>
      <c r="AB276" s="223">
        <f>+G276-AA276</f>
        <v>-3.535290562303238E-2</v>
      </c>
      <c r="AC276" s="223">
        <f>+G276-P276</f>
        <v>-1.2196750001749024E-2</v>
      </c>
      <c r="AE276" s="223">
        <f>+(G276-AA276)^2*S276</f>
        <v>1.2498279359910345E-3</v>
      </c>
      <c r="AF276" s="361">
        <f>+C276-15018.5</f>
        <v>41972.958899999998</v>
      </c>
      <c r="AG276" s="229"/>
      <c r="AH276" s="223">
        <f>$AB$6*($AB$11/AI276*AJ276+$AB$12)</f>
        <v>7.9011893585692033E-3</v>
      </c>
      <c r="AI276" s="223">
        <f>1+$AB$7*COS(AL276)</f>
        <v>0.97115710058727112</v>
      </c>
      <c r="AJ276" s="223">
        <f>SIN(AL276+$AB$9)</f>
        <v>-0.20348440033049808</v>
      </c>
      <c r="AK276" s="223">
        <f>$AB$7*SIN(AL276)</f>
        <v>0.48915037274182588</v>
      </c>
      <c r="AL276" s="223">
        <f>2*ATAN(AM276)</f>
        <v>1.629693431972469</v>
      </c>
      <c r="AM276" s="223">
        <f>SQRT((1+$AB$7)/(1-$AB$7))*TAN(AN276/2)</f>
        <v>1.0607022468458278</v>
      </c>
      <c r="AN276" s="223">
        <f>$AU276+$AB$7*SIN(AO276)</f>
        <v>-148414.00933718882</v>
      </c>
      <c r="AO276" s="223">
        <f>$AU276+$AB$7*SIN(AP276)</f>
        <v>-148414.00939753564</v>
      </c>
      <c r="AP276" s="223">
        <f>$AU276+$AB$7*SIN(AQ276)</f>
        <v>-148414.00967484101</v>
      </c>
      <c r="AQ276" s="223">
        <f>$AU276+$AB$7*SIN(AR276)</f>
        <v>-148414.01094712454</v>
      </c>
      <c r="AR276" s="223">
        <f>$AU276+$AB$7*SIN(AS276)</f>
        <v>-148414.01674319064</v>
      </c>
      <c r="AS276" s="223">
        <f>$AU276+$AB$7*SIN(AT276)</f>
        <v>-148414.04234947101</v>
      </c>
      <c r="AT276" s="223">
        <f>$AU276+$AB$7*SIN(AU276)</f>
        <v>-148414.14343678553</v>
      </c>
      <c r="AU276" s="223">
        <f>$AB$9+$AB$18*(F276-AB$15)</f>
        <v>-148414.44839138843</v>
      </c>
    </row>
    <row r="277" spans="1:47" ht="12.95" customHeight="1">
      <c r="A277" s="78" t="s">
        <v>156</v>
      </c>
      <c r="B277" s="79" t="s">
        <v>63</v>
      </c>
      <c r="C277" s="78">
        <v>56999.699099999998</v>
      </c>
      <c r="D277" s="78">
        <v>2.0000000000000001E-4</v>
      </c>
      <c r="E277" s="213">
        <f>(C277-C$7)/C$8</f>
        <v>11738.965657309825</v>
      </c>
      <c r="F277" s="211">
        <f>+ROUND(2*E277,0)/2</f>
        <v>11739</v>
      </c>
      <c r="G277" s="213">
        <f>C277-(C$7+C$8*F277)</f>
        <v>-1.3163900002837181E-2</v>
      </c>
      <c r="K277" s="213">
        <f>G277</f>
        <v>-1.3163900002837181E-2</v>
      </c>
      <c r="O277" s="213">
        <f ca="1">+C$11+C$12*F277</f>
        <v>-1.2609209929611356E-2</v>
      </c>
      <c r="Q277" s="249">
        <f>C277-15018.5</f>
        <v>41981.199099999998</v>
      </c>
      <c r="S277" s="243">
        <v>1</v>
      </c>
      <c r="Z277" s="223">
        <f>F277</f>
        <v>11739</v>
      </c>
      <c r="AA277" s="223">
        <f>AB$3+AB$4*Z277+AB$5*Z277^2+AH277</f>
        <v>2.3083795944488072E-2</v>
      </c>
      <c r="AB277" s="223">
        <f>+G277-AA277</f>
        <v>-3.6247695947325256E-2</v>
      </c>
      <c r="AC277" s="223">
        <f>+G277-P277</f>
        <v>-1.3163900002837181E-2</v>
      </c>
      <c r="AE277" s="223">
        <f>+(G277-AA277)^2*S277</f>
        <v>1.3138954614897399E-3</v>
      </c>
      <c r="AF277" s="361">
        <f>+C277-15018.5</f>
        <v>41981.199099999998</v>
      </c>
      <c r="AG277" s="229"/>
      <c r="AH277" s="223">
        <f>$AB$6*($AB$11/AI277*AJ277+$AB$12)</f>
        <v>7.8254907094930035E-3</v>
      </c>
      <c r="AI277" s="223">
        <f>1+$AB$7*COS(AL277)</f>
        <v>0.96935716398874261</v>
      </c>
      <c r="AJ277" s="223">
        <f>SIN(AL277+$AB$9)</f>
        <v>-0.20708614731114749</v>
      </c>
      <c r="AK277" s="223">
        <f>$AB$7*SIN(AL277)</f>
        <v>0.48904091505843067</v>
      </c>
      <c r="AL277" s="223">
        <f>2*ATAN(AM277)</f>
        <v>1.6333735599587771</v>
      </c>
      <c r="AM277" s="223">
        <f>SQRT((1+$AB$7)/(1-$AB$7))*TAN(AN277/2)</f>
        <v>1.064620198391889</v>
      </c>
      <c r="AN277" s="223">
        <f>$AU277+$AB$7*SIN(AO277)</f>
        <v>-148414.00603079607</v>
      </c>
      <c r="AO277" s="223">
        <f>$AU277+$AB$7*SIN(AP277)</f>
        <v>-148414.00608918397</v>
      </c>
      <c r="AP277" s="223">
        <f>$AU277+$AB$7*SIN(AQ277)</f>
        <v>-148414.00635929385</v>
      </c>
      <c r="AQ277" s="223">
        <f>$AU277+$AB$7*SIN(AR277)</f>
        <v>-148414.00760693126</v>
      </c>
      <c r="AR277" s="223">
        <f>$AU277+$AB$7*SIN(AS277)</f>
        <v>-148414.01332931788</v>
      </c>
      <c r="AS277" s="223">
        <f>$AU277+$AB$7*SIN(AT277)</f>
        <v>-148414.03878083389</v>
      </c>
      <c r="AT277" s="223">
        <f>$AU277+$AB$7*SIN(AU277)</f>
        <v>-148414.13985577051</v>
      </c>
      <c r="AU277" s="223">
        <f>$AB$9+$AB$18*(F277-AB$15)</f>
        <v>-148414.44580234942</v>
      </c>
    </row>
    <row r="278" spans="1:47" ht="12.95" customHeight="1">
      <c r="A278" s="78" t="s">
        <v>157</v>
      </c>
      <c r="B278" s="79" t="s">
        <v>63</v>
      </c>
      <c r="C278" s="78">
        <v>56999.699099999998</v>
      </c>
      <c r="D278" s="78">
        <v>2.0000000000000001E-4</v>
      </c>
      <c r="E278" s="213">
        <f>(C278-C$7)/C$8</f>
        <v>11738.965657309825</v>
      </c>
      <c r="F278" s="211">
        <f>+ROUND(2*E278,0)/2</f>
        <v>11739</v>
      </c>
      <c r="G278" s="213">
        <f>C278-(C$7+C$8*F278)</f>
        <v>-1.3163900002837181E-2</v>
      </c>
      <c r="K278" s="213">
        <f>G278</f>
        <v>-1.3163900002837181E-2</v>
      </c>
      <c r="O278" s="213">
        <f ca="1">+C$11+C$12*F278</f>
        <v>-1.2609209929611356E-2</v>
      </c>
      <c r="Q278" s="249">
        <f>C278-15018.5</f>
        <v>41981.199099999998</v>
      </c>
      <c r="S278" s="243">
        <v>1</v>
      </c>
      <c r="Z278" s="223">
        <f>F278</f>
        <v>11739</v>
      </c>
      <c r="AA278" s="223">
        <f>AB$3+AB$4*Z278+AB$5*Z278^2+AH278</f>
        <v>2.3083795944488072E-2</v>
      </c>
      <c r="AB278" s="223">
        <f>+G278-AA278</f>
        <v>-3.6247695947325256E-2</v>
      </c>
      <c r="AC278" s="223">
        <f>+G278-P278</f>
        <v>-1.3163900002837181E-2</v>
      </c>
      <c r="AE278" s="223">
        <f>+(G278-AA278)^2*S278</f>
        <v>1.3138954614897399E-3</v>
      </c>
      <c r="AF278" s="361">
        <f>+C278-15018.5</f>
        <v>41981.199099999998</v>
      </c>
      <c r="AG278" s="229"/>
      <c r="AH278" s="223">
        <f>$AB$6*($AB$11/AI278*AJ278+$AB$12)</f>
        <v>7.8254907094930035E-3</v>
      </c>
      <c r="AI278" s="223">
        <f>1+$AB$7*COS(AL278)</f>
        <v>0.96935716398874261</v>
      </c>
      <c r="AJ278" s="223">
        <f>SIN(AL278+$AB$9)</f>
        <v>-0.20708614731114749</v>
      </c>
      <c r="AK278" s="223">
        <f>$AB$7*SIN(AL278)</f>
        <v>0.48904091505843067</v>
      </c>
      <c r="AL278" s="223">
        <f>2*ATAN(AM278)</f>
        <v>1.6333735599587771</v>
      </c>
      <c r="AM278" s="223">
        <f>SQRT((1+$AB$7)/(1-$AB$7))*TAN(AN278/2)</f>
        <v>1.064620198391889</v>
      </c>
      <c r="AN278" s="223">
        <f>$AU278+$AB$7*SIN(AO278)</f>
        <v>-148414.00603079607</v>
      </c>
      <c r="AO278" s="223">
        <f>$AU278+$AB$7*SIN(AP278)</f>
        <v>-148414.00608918397</v>
      </c>
      <c r="AP278" s="223">
        <f>$AU278+$AB$7*SIN(AQ278)</f>
        <v>-148414.00635929385</v>
      </c>
      <c r="AQ278" s="223">
        <f>$AU278+$AB$7*SIN(AR278)</f>
        <v>-148414.00760693126</v>
      </c>
      <c r="AR278" s="223">
        <f>$AU278+$AB$7*SIN(AS278)</f>
        <v>-148414.01332931788</v>
      </c>
      <c r="AS278" s="223">
        <f>$AU278+$AB$7*SIN(AT278)</f>
        <v>-148414.03878083389</v>
      </c>
      <c r="AT278" s="223">
        <f>$AU278+$AB$7*SIN(AU278)</f>
        <v>-148414.13985577051</v>
      </c>
      <c r="AU278" s="223">
        <f>$AB$9+$AB$18*(F278-AB$15)</f>
        <v>-148414.44580234942</v>
      </c>
    </row>
    <row r="279" spans="1:47" ht="12.95" customHeight="1">
      <c r="A279" s="56" t="s">
        <v>159</v>
      </c>
      <c r="B279" s="57" t="s">
        <v>63</v>
      </c>
      <c r="C279" s="56">
        <v>57264.549099999997</v>
      </c>
      <c r="D279" s="56">
        <v>1E-4</v>
      </c>
      <c r="E279" s="213">
        <f>(C279-C$7)/C$8</f>
        <v>12429.92057866462</v>
      </c>
      <c r="F279" s="211">
        <f>+ROUND(2*E279,0)/2</f>
        <v>12430</v>
      </c>
      <c r="G279" s="213">
        <f>C279-(C$7+C$8*F279)</f>
        <v>-3.0443000003288034E-2</v>
      </c>
      <c r="K279" s="213">
        <f>G279</f>
        <v>-3.0443000003288034E-2</v>
      </c>
      <c r="O279" s="213">
        <f ca="1">+C$11+C$12*F279</f>
        <v>-1.460536970046148E-2</v>
      </c>
      <c r="Q279" s="249">
        <f>C279-15018.5</f>
        <v>42246.049099999997</v>
      </c>
      <c r="S279" s="243">
        <v>1</v>
      </c>
      <c r="Z279" s="223">
        <f>F279</f>
        <v>12430</v>
      </c>
      <c r="AA279" s="223">
        <f>AB$3+AB$4*Z279+AB$5*Z279^2+AH279</f>
        <v>2.0787858678350028E-2</v>
      </c>
      <c r="AB279" s="223">
        <f>+G279-AA279</f>
        <v>-5.1230858681638063E-2</v>
      </c>
      <c r="AC279" s="223">
        <f>+G279-P279</f>
        <v>-3.0443000003288034E-2</v>
      </c>
      <c r="AE279" s="223">
        <f>+(G279-AA279)^2*S279</f>
        <v>2.6246008812579702E-3</v>
      </c>
      <c r="AF279" s="361">
        <f>+C279-15018.5</f>
        <v>42246.049099999997</v>
      </c>
      <c r="AG279" s="229"/>
      <c r="AH279" s="223">
        <f>$AB$6*($AB$11/AI279*AJ279+$AB$12)</f>
        <v>5.4256867897568891E-3</v>
      </c>
      <c r="AI279" s="223">
        <f>1+$AB$7*COS(AL279)</f>
        <v>0.91516370836940464</v>
      </c>
      <c r="AJ279" s="223">
        <f>SIN(AL279+$AB$9)</f>
        <v>-0.31459552577471334</v>
      </c>
      <c r="AK279" s="223">
        <f>$AB$7*SIN(AL279)</f>
        <v>0.48260004519515798</v>
      </c>
      <c r="AL279" s="223">
        <f>2*ATAN(AM279)</f>
        <v>1.7448084751228257</v>
      </c>
      <c r="AM279" s="223">
        <f>SQRT((1+$AB$7)/(1-$AB$7))*TAN(AN279/2)</f>
        <v>1.1911235760413947</v>
      </c>
      <c r="AN279" s="223">
        <f>$AU279+$AB$7*SIN(AO279)</f>
        <v>-148413.90290295109</v>
      </c>
      <c r="AO279" s="223">
        <f>$AU279+$AB$7*SIN(AP279)</f>
        <v>-148413.90292032497</v>
      </c>
      <c r="AP279" s="223">
        <f>$AU279+$AB$7*SIN(AQ279)</f>
        <v>-148413.90302271204</v>
      </c>
      <c r="AQ279" s="223">
        <f>$AU279+$AB$7*SIN(AR279)</f>
        <v>-148413.90362551951</v>
      </c>
      <c r="AR279" s="223">
        <f>$AU279+$AB$7*SIN(AS279)</f>
        <v>-148413.90715484761</v>
      </c>
      <c r="AS279" s="223">
        <f>$AU279+$AB$7*SIN(AT279)</f>
        <v>-148413.92718566774</v>
      </c>
      <c r="AT279" s="223">
        <f>$AU279+$AB$7*SIN(AU279)</f>
        <v>-148414.02589184779</v>
      </c>
      <c r="AU279" s="223">
        <f>$AB$9+$AB$18*(F279-AB$15)</f>
        <v>-148414.3625918396</v>
      </c>
    </row>
    <row r="280" spans="1:47" ht="12.95" customHeight="1">
      <c r="A280" s="280" t="s">
        <v>160</v>
      </c>
      <c r="B280" s="281" t="s">
        <v>63</v>
      </c>
      <c r="C280" s="282">
        <v>57276.446900000003</v>
      </c>
      <c r="D280" s="282">
        <v>1.5E-3</v>
      </c>
      <c r="E280" s="213">
        <f>(C280-C$7)/C$8</f>
        <v>12460.960199065976</v>
      </c>
      <c r="F280" s="211">
        <f>+ROUND(2*E280,0)/2</f>
        <v>12461</v>
      </c>
      <c r="G280" s="213">
        <f>C280-(C$7+C$8*F280)</f>
        <v>-1.5256099999533035E-2</v>
      </c>
      <c r="K280" s="213">
        <f>G280</f>
        <v>-1.5256099999533035E-2</v>
      </c>
      <c r="O280" s="213">
        <f ca="1">+C$11+C$12*F280</f>
        <v>-1.4694922454291229E-2</v>
      </c>
      <c r="Q280" s="249">
        <f>C280-15018.5</f>
        <v>42257.946900000003</v>
      </c>
      <c r="S280" s="243">
        <v>1</v>
      </c>
      <c r="Z280" s="223">
        <f>F280</f>
        <v>12461</v>
      </c>
      <c r="AA280" s="223">
        <f>AB$3+AB$4*Z280+AB$5*Z280^2+AH280</f>
        <v>2.068637113480648E-2</v>
      </c>
      <c r="AB280" s="223">
        <f>+G280-AA280</f>
        <v>-3.5942471134339515E-2</v>
      </c>
      <c r="AC280" s="223">
        <f>+G280-P280</f>
        <v>-1.5256099999533035E-2</v>
      </c>
      <c r="AE280" s="223">
        <f>+(G280-AA280)^2*S280</f>
        <v>1.2918612312428292E-3</v>
      </c>
      <c r="AF280" s="361">
        <f>+C280-15018.5</f>
        <v>42257.946900000003</v>
      </c>
      <c r="AG280" s="229"/>
      <c r="AH280" s="223">
        <f>$AB$6*($AB$11/AI280*AJ280+$AB$12)</f>
        <v>5.3196962005873805E-3</v>
      </c>
      <c r="AI280" s="223">
        <f>1+$AB$7*COS(AL280)</f>
        <v>0.91289240058612686</v>
      </c>
      <c r="AJ280" s="223">
        <f>SIN(AL280+$AB$9)</f>
        <v>-0.31906132256614628</v>
      </c>
      <c r="AK280" s="223">
        <f>$AB$7*SIN(AL280)</f>
        <v>0.48219525726032625</v>
      </c>
      <c r="AL280" s="223">
        <f>2*ATAN(AM280)</f>
        <v>1.7495168388171816</v>
      </c>
      <c r="AM280" s="223">
        <f>SQRT((1+$AB$7)/(1-$AB$7))*TAN(AN280/2)</f>
        <v>1.1968338359294683</v>
      </c>
      <c r="AN280" s="223">
        <f>$AU280+$AB$7*SIN(AO280)</f>
        <v>-148413.89841251005</v>
      </c>
      <c r="AO280" s="223">
        <f>$AU280+$AB$7*SIN(AP280)</f>
        <v>-148413.89842883585</v>
      </c>
      <c r="AP280" s="223">
        <f>$AU280+$AB$7*SIN(AQ280)</f>
        <v>-148413.89852623304</v>
      </c>
      <c r="AQ280" s="223">
        <f>$AU280+$AB$7*SIN(AR280)</f>
        <v>-148413.89910674951</v>
      </c>
      <c r="AR280" s="223">
        <f>$AU280+$AB$7*SIN(AS280)</f>
        <v>-148413.9025478228</v>
      </c>
      <c r="AS280" s="223">
        <f>$AU280+$AB$7*SIN(AT280)</f>
        <v>-148413.92232096105</v>
      </c>
      <c r="AT280" s="223">
        <f>$AU280+$AB$7*SIN(AU280)</f>
        <v>-148414.02083221931</v>
      </c>
      <c r="AU280" s="223">
        <f>$AB$9+$AB$18*(F280-AB$15)</f>
        <v>-148414.3588588066</v>
      </c>
    </row>
    <row r="281" spans="1:47" ht="12.95" customHeight="1">
      <c r="A281" s="78" t="s">
        <v>161</v>
      </c>
      <c r="B281" s="79" t="s">
        <v>63</v>
      </c>
      <c r="C281" s="78">
        <v>57278.745999999999</v>
      </c>
      <c r="D281" s="78">
        <v>1E-4</v>
      </c>
      <c r="E281" s="213">
        <f>(C281-C$7)/C$8</f>
        <v>12466.958214771788</v>
      </c>
      <c r="F281" s="211">
        <f>+ROUND(2*E281,0)/2</f>
        <v>12467</v>
      </c>
      <c r="G281" s="213">
        <f>C281-(C$7+C$8*F281)</f>
        <v>-1.6016700006730389E-2</v>
      </c>
      <c r="K281" s="213">
        <f>G281</f>
        <v>-1.6016700006730389E-2</v>
      </c>
      <c r="O281" s="213">
        <f ca="1">+C$11+C$12*F281</f>
        <v>-1.4712255245355049E-2</v>
      </c>
      <c r="Q281" s="249">
        <f>C281-15018.5</f>
        <v>42260.245999999999</v>
      </c>
      <c r="S281" s="243">
        <v>1</v>
      </c>
      <c r="Z281" s="223">
        <f>F281</f>
        <v>12467</v>
      </c>
      <c r="AA281" s="223">
        <f>AB$3+AB$4*Z281+AB$5*Z281^2+AH281</f>
        <v>2.0666744818892701E-2</v>
      </c>
      <c r="AB281" s="223">
        <f>+G281-AA281</f>
        <v>-3.6683444825623093E-2</v>
      </c>
      <c r="AC281" s="223">
        <f>+G281-P281</f>
        <v>-1.6016700006730389E-2</v>
      </c>
      <c r="AE281" s="223">
        <f>+(G281-AA281)^2*S281</f>
        <v>1.3456751242745338E-3</v>
      </c>
      <c r="AF281" s="361">
        <f>+C281-15018.5</f>
        <v>42260.245999999999</v>
      </c>
      <c r="AG281" s="229"/>
      <c r="AH281" s="223">
        <f>$AB$6*($AB$11/AI281*AJ281+$AB$12)</f>
        <v>5.2991998814556742E-3</v>
      </c>
      <c r="AI281" s="223">
        <f>1+$AB$7*COS(AL281)</f>
        <v>0.91245431559068257</v>
      </c>
      <c r="AJ281" s="223">
        <f>SIN(AL281+$AB$9)</f>
        <v>-0.3199222987825639</v>
      </c>
      <c r="AK281" s="223">
        <f>$AB$7*SIN(AL281)</f>
        <v>0.48211591255765884</v>
      </c>
      <c r="AL281" s="223">
        <f>2*ATAN(AM281)</f>
        <v>1.7504254355005295</v>
      </c>
      <c r="AM281" s="223">
        <f>SQRT((1+$AB$7)/(1-$AB$7))*TAN(AN281/2)</f>
        <v>1.1979394775530161</v>
      </c>
      <c r="AN281" s="223">
        <f>$AU281+$AB$7*SIN(AO281)</f>
        <v>-148413.89754468136</v>
      </c>
      <c r="AO281" s="223">
        <f>$AU281+$AB$7*SIN(AP281)</f>
        <v>-148413.89756081026</v>
      </c>
      <c r="AP281" s="223">
        <f>$AU281+$AB$7*SIN(AQ281)</f>
        <v>-148413.89765726315</v>
      </c>
      <c r="AQ281" s="223">
        <f>$AU281+$AB$7*SIN(AR281)</f>
        <v>-148413.89823352869</v>
      </c>
      <c r="AR281" s="223">
        <f>$AU281+$AB$7*SIN(AS281)</f>
        <v>-148413.90165763849</v>
      </c>
      <c r="AS281" s="223">
        <f>$AU281+$AB$7*SIN(AT281)</f>
        <v>-148413.92138081553</v>
      </c>
      <c r="AT281" s="223">
        <f>$AU281+$AB$7*SIN(AU281)</f>
        <v>-148414.01985347987</v>
      </c>
      <c r="AU281" s="223">
        <f>$AB$9+$AB$18*(F281-AB$15)</f>
        <v>-148414.35813628408</v>
      </c>
    </row>
    <row r="282" spans="1:47" ht="12.95" customHeight="1">
      <c r="A282" s="280" t="s">
        <v>160</v>
      </c>
      <c r="B282" s="281" t="s">
        <v>63</v>
      </c>
      <c r="C282" s="282">
        <v>57299.444900000002</v>
      </c>
      <c r="D282" s="282">
        <v>1.8E-3</v>
      </c>
      <c r="E282" s="213">
        <f>(C282-C$7)/C$8</f>
        <v>12520.958618100591</v>
      </c>
      <c r="F282" s="211">
        <f>+ROUND(2*E282,0)/2</f>
        <v>12521</v>
      </c>
      <c r="G282" s="213">
        <f>C282-(C$7+C$8*F282)</f>
        <v>-1.586210000095889E-2</v>
      </c>
      <c r="K282" s="213">
        <f>G282</f>
        <v>-1.586210000095889E-2</v>
      </c>
      <c r="O282" s="213">
        <f ca="1">+C$11+C$12*F282</f>
        <v>-1.4868250364929447E-2</v>
      </c>
      <c r="Q282" s="249">
        <f>C282-15018.5</f>
        <v>42280.944900000002</v>
      </c>
      <c r="S282" s="243">
        <v>1</v>
      </c>
      <c r="Z282" s="223">
        <f>F282</f>
        <v>12521</v>
      </c>
      <c r="AA282" s="223">
        <f>AB$3+AB$4*Z282+AB$5*Z282^2+AH282</f>
        <v>2.0490350100801878E-2</v>
      </c>
      <c r="AB282" s="223">
        <f>+G282-AA282</f>
        <v>-3.6352450101760768E-2</v>
      </c>
      <c r="AC282" s="223">
        <f>+G282-P282</f>
        <v>-1.586210000095889E-2</v>
      </c>
      <c r="AE282" s="223">
        <f>+(G282-AA282)^2*S282</f>
        <v>1.3215006284010066E-3</v>
      </c>
      <c r="AF282" s="361">
        <f>+C282-15018.5</f>
        <v>42280.944900000002</v>
      </c>
      <c r="AG282" s="229"/>
      <c r="AH282" s="223">
        <f>$AB$6*($AB$11/AI282*AJ282+$AB$12)</f>
        <v>5.1149978144034982E-3</v>
      </c>
      <c r="AI282" s="223">
        <f>1+$AB$7*COS(AL282)</f>
        <v>0.90853365841525613</v>
      </c>
      <c r="AJ282" s="223">
        <f>SIN(AL282+$AB$9)</f>
        <v>-0.32762219249305924</v>
      </c>
      <c r="AK282" s="223">
        <f>$AB$7*SIN(AL282)</f>
        <v>0.48138748255132574</v>
      </c>
      <c r="AL282" s="223">
        <f>2*ATAN(AM282)</f>
        <v>1.75856372656616</v>
      </c>
      <c r="AM282" s="223">
        <f>SQRT((1+$AB$7)/(1-$AB$7))*TAN(AN282/2)</f>
        <v>1.2078966792052963</v>
      </c>
      <c r="AN282" s="223">
        <f>$AU282+$AB$7*SIN(AO282)</f>
        <v>-148413.88975292677</v>
      </c>
      <c r="AO282" s="223">
        <f>$AU282+$AB$7*SIN(AP282)</f>
        <v>-148413.88976736821</v>
      </c>
      <c r="AP282" s="223">
        <f>$AU282+$AB$7*SIN(AQ282)</f>
        <v>-148413.88985562787</v>
      </c>
      <c r="AQ282" s="223">
        <f>$AU282+$AB$7*SIN(AR282)</f>
        <v>-148413.89039455503</v>
      </c>
      <c r="AR282" s="223">
        <f>$AU282+$AB$7*SIN(AS282)</f>
        <v>-148413.89366774162</v>
      </c>
      <c r="AS282" s="223">
        <f>$AU282+$AB$7*SIN(AT282)</f>
        <v>-148413.91294009623</v>
      </c>
      <c r="AT282" s="223">
        <f>$AU282+$AB$7*SIN(AU282)</f>
        <v>-148414.01105278803</v>
      </c>
      <c r="AU282" s="223">
        <f>$AB$9+$AB$18*(F282-AB$15)</f>
        <v>-148414.35163358142</v>
      </c>
    </row>
    <row r="283" spans="1:47" ht="12.95" customHeight="1">
      <c r="A283" s="273" t="s">
        <v>162</v>
      </c>
      <c r="B283" s="253"/>
      <c r="C283" s="267">
        <v>57310.754000000001</v>
      </c>
      <c r="D283" s="267">
        <v>1E-3</v>
      </c>
      <c r="E283" s="213">
        <f>(C283-C$7)/C$8</f>
        <v>12550.462406286704</v>
      </c>
      <c r="F283" s="211">
        <f>+ROUND(2*E283,0)/2</f>
        <v>12550.5</v>
      </c>
      <c r="G283" s="213">
        <f>C283-(C$7+C$8*F283)</f>
        <v>-1.4410050003789365E-2</v>
      </c>
      <c r="K283" s="213">
        <f>G283</f>
        <v>-1.4410050003789365E-2</v>
      </c>
      <c r="O283" s="213">
        <f ca="1">+C$11+C$12*F283</f>
        <v>-1.4953469920993237E-2</v>
      </c>
      <c r="Q283" s="249">
        <f>C283-15018.5</f>
        <v>42292.254000000001</v>
      </c>
      <c r="S283" s="243">
        <v>1</v>
      </c>
      <c r="Z283" s="223">
        <f>F283</f>
        <v>12550.5</v>
      </c>
      <c r="AA283" s="223">
        <f>AB$3+AB$4*Z283+AB$5*Z283^2+AH283</f>
        <v>2.0394172055709731E-2</v>
      </c>
      <c r="AB283" s="223">
        <f>+G283-AA283</f>
        <v>-3.4804222059499096E-2</v>
      </c>
      <c r="AC283" s="223">
        <f>+G283-P283</f>
        <v>-1.4410050003789365E-2</v>
      </c>
      <c r="AE283" s="223">
        <f>+(G283-AA283)^2*S283</f>
        <v>1.2113338731669235E-3</v>
      </c>
      <c r="AF283" s="361">
        <f>+C283-15018.5</f>
        <v>42292.254000000001</v>
      </c>
      <c r="AG283" s="229"/>
      <c r="AH283" s="223">
        <f>$AB$6*($AB$11/AI283*AJ283+$AB$12)</f>
        <v>5.0145718862398729E-3</v>
      </c>
      <c r="AI283" s="223">
        <f>1+$AB$7*COS(AL283)</f>
        <v>0.90640853611271188</v>
      </c>
      <c r="AJ283" s="223">
        <f>SIN(AL283+$AB$9)</f>
        <v>-0.33179167976999252</v>
      </c>
      <c r="AK283" s="223">
        <f>$AB$7*SIN(AL283)</f>
        <v>0.48097883309708594</v>
      </c>
      <c r="AL283" s="223">
        <f>2*ATAN(AM283)</f>
        <v>1.7629801713518545</v>
      </c>
      <c r="AM283" s="223">
        <f>SQRT((1+$AB$7)/(1-$AB$7))*TAN(AN283/2)</f>
        <v>1.213341261047739</v>
      </c>
      <c r="AN283" s="223">
        <f>$AU283+$AB$7*SIN(AO283)</f>
        <v>-148413.88551045954</v>
      </c>
      <c r="AO283" s="223">
        <f>$AU283+$AB$7*SIN(AP283)</f>
        <v>-148413.88552404093</v>
      </c>
      <c r="AP283" s="223">
        <f>$AU283+$AB$7*SIN(AQ283)</f>
        <v>-148413.88560805199</v>
      </c>
      <c r="AQ283" s="223">
        <f>$AU283+$AB$7*SIN(AR283)</f>
        <v>-148413.8861272748</v>
      </c>
      <c r="AR283" s="223">
        <f>$AU283+$AB$7*SIN(AS283)</f>
        <v>-148413.88931935994</v>
      </c>
      <c r="AS283" s="223">
        <f>$AU283+$AB$7*SIN(AT283)</f>
        <v>-148413.90834461767</v>
      </c>
      <c r="AT283" s="223">
        <f>$AU283+$AB$7*SIN(AU283)</f>
        <v>-148414.00625107918</v>
      </c>
      <c r="AU283" s="223">
        <f>$AB$9+$AB$18*(F283-AB$15)</f>
        <v>-148414.34808117905</v>
      </c>
    </row>
    <row r="284" spans="1:47" ht="12.95" customHeight="1">
      <c r="A284" s="283" t="s">
        <v>163</v>
      </c>
      <c r="B284" s="284" t="s">
        <v>61</v>
      </c>
      <c r="C284" s="283">
        <v>57321.103300000002</v>
      </c>
      <c r="D284" s="283" t="s">
        <v>164</v>
      </c>
      <c r="E284" s="213">
        <f>(C284-C$7)/C$8</f>
        <v>12577.46221662304</v>
      </c>
      <c r="F284" s="211">
        <f>+ROUND(2*E284,0)/2</f>
        <v>12577.5</v>
      </c>
      <c r="G284" s="213">
        <f>C284-(C$7+C$8*F284)</f>
        <v>-1.4482750004390255E-2</v>
      </c>
      <c r="K284" s="213">
        <f>G284</f>
        <v>-1.4482750004390255E-2</v>
      </c>
      <c r="O284" s="213">
        <f ca="1">+C$11+C$12*F284</f>
        <v>-1.5031467480780436E-2</v>
      </c>
      <c r="Q284" s="249">
        <f>C284-15018.5</f>
        <v>42302.603300000002</v>
      </c>
      <c r="S284" s="243">
        <v>1</v>
      </c>
      <c r="Z284" s="223">
        <f>F284</f>
        <v>12577.5</v>
      </c>
      <c r="AA284" s="223">
        <f>AB$3+AB$4*Z284+AB$5*Z284^2+AH284</f>
        <v>2.030626096209627E-2</v>
      </c>
      <c r="AB284" s="223">
        <f>+G284-AA284</f>
        <v>-3.4789010966486525E-2</v>
      </c>
      <c r="AC284" s="223">
        <f>+G284-P284</f>
        <v>-1.4482750004390255E-2</v>
      </c>
      <c r="AE284" s="223">
        <f>+(G284-AA284)^2*S284</f>
        <v>1.2102752840263196E-3</v>
      </c>
      <c r="AF284" s="361">
        <f>+C284-15018.5</f>
        <v>42302.603300000002</v>
      </c>
      <c r="AG284" s="229"/>
      <c r="AH284" s="223">
        <f>$AB$6*($AB$11/AI284*AJ284+$AB$12)</f>
        <v>4.9227835781457301E-3</v>
      </c>
      <c r="AI284" s="223">
        <f>1+$AB$7*COS(AL284)</f>
        <v>0.90447379396497141</v>
      </c>
      <c r="AJ284" s="223">
        <f>SIN(AL284+$AB$9)</f>
        <v>-0.33558512516762756</v>
      </c>
      <c r="AK284" s="223">
        <f>$AB$7*SIN(AL284)</f>
        <v>0.48059831872422654</v>
      </c>
      <c r="AL284" s="223">
        <f>2*ATAN(AM284)</f>
        <v>1.7670042676674653</v>
      </c>
      <c r="AM284" s="223">
        <f>SQRT((1+$AB$7)/(1-$AB$7))*TAN(AN284/2)</f>
        <v>1.2183276204322535</v>
      </c>
      <c r="AN284" s="223">
        <f>$AU284+$AB$7*SIN(AO284)</f>
        <v>-148413.88163621901</v>
      </c>
      <c r="AO284" s="223">
        <f>$AU284+$AB$7*SIN(AP284)</f>
        <v>-148413.88164904987</v>
      </c>
      <c r="AP284" s="223">
        <f>$AU284+$AB$7*SIN(AQ284)</f>
        <v>-148413.88172930916</v>
      </c>
      <c r="AQ284" s="223">
        <f>$AU284+$AB$7*SIN(AR284)</f>
        <v>-148413.88223092249</v>
      </c>
      <c r="AR284" s="223">
        <f>$AU284+$AB$7*SIN(AS284)</f>
        <v>-148413.88534962677</v>
      </c>
      <c r="AS284" s="223">
        <f>$AU284+$AB$7*SIN(AT284)</f>
        <v>-148413.9041482821</v>
      </c>
      <c r="AT284" s="223">
        <f>$AU284+$AB$7*SIN(AU284)</f>
        <v>-148414.00186007531</v>
      </c>
      <c r="AU284" s="223">
        <f>$AB$9+$AB$18*(F284-AB$15)</f>
        <v>-148414.34482982772</v>
      </c>
    </row>
    <row r="285" spans="1:47" ht="12.95" customHeight="1">
      <c r="A285" s="280" t="s">
        <v>160</v>
      </c>
      <c r="B285" s="281" t="s">
        <v>63</v>
      </c>
      <c r="C285" s="282">
        <v>57328.384599999998</v>
      </c>
      <c r="D285" s="282">
        <v>2.5999999999999999E-3</v>
      </c>
      <c r="E285" s="213">
        <f>(C285-C$7)/C$8</f>
        <v>12596.458063588709</v>
      </c>
      <c r="F285" s="211">
        <f>+ROUND(2*E285,0)/2</f>
        <v>12596.5</v>
      </c>
      <c r="G285" s="213">
        <f>C285-(C$7+C$8*F285)</f>
        <v>-1.6074650004156865E-2</v>
      </c>
      <c r="K285" s="213">
        <f>G285</f>
        <v>-1.6074650004156865E-2</v>
      </c>
      <c r="O285" s="213">
        <f ca="1">+C$11+C$12*F285</f>
        <v>-1.5086354652482536E-2</v>
      </c>
      <c r="Q285" s="249">
        <f>C285-15018.5</f>
        <v>42309.884599999998</v>
      </c>
      <c r="S285" s="243">
        <v>1</v>
      </c>
      <c r="Z285" s="223">
        <f>F285</f>
        <v>12596.5</v>
      </c>
      <c r="AA285" s="223">
        <f>AB$3+AB$4*Z285+AB$5*Z285^2+AH285</f>
        <v>2.0244464691148753E-2</v>
      </c>
      <c r="AB285" s="223">
        <f>+G285-AA285</f>
        <v>-3.6319114695305618E-2</v>
      </c>
      <c r="AC285" s="223">
        <f>+G285-P285</f>
        <v>-1.6074650004156865E-2</v>
      </c>
      <c r="AE285" s="223">
        <f>+(G285-AA285)^2*S285</f>
        <v>1.3190780922507645E-3</v>
      </c>
      <c r="AF285" s="361">
        <f>+C285-15018.5</f>
        <v>42309.884599999998</v>
      </c>
      <c r="AG285" s="229"/>
      <c r="AH285" s="223">
        <f>$AB$6*($AB$11/AI285*AJ285+$AB$12)</f>
        <v>4.858265015008109E-3</v>
      </c>
      <c r="AI285" s="223">
        <f>1+$AB$7*COS(AL285)</f>
        <v>0.90311817445080578</v>
      </c>
      <c r="AJ285" s="223">
        <f>SIN(AL285+$AB$9)</f>
        <v>-0.33824165381367205</v>
      </c>
      <c r="AK285" s="223">
        <f>$AB$7*SIN(AL285)</f>
        <v>0.48032688023704806</v>
      </c>
      <c r="AL285" s="223">
        <f>2*ATAN(AM285)</f>
        <v>1.7698257539107538</v>
      </c>
      <c r="AM285" s="223">
        <f>SQRT((1+$AB$7)/(1-$AB$7))*TAN(AN285/2)</f>
        <v>1.2218383973421596</v>
      </c>
      <c r="AN285" s="223">
        <f>$AU285+$AB$7*SIN(AO285)</f>
        <v>-148413.87891485984</v>
      </c>
      <c r="AO285" s="223">
        <f>$AU285+$AB$7*SIN(AP285)</f>
        <v>-148413.87892718287</v>
      </c>
      <c r="AP285" s="223">
        <f>$AU285+$AB$7*SIN(AQ285)</f>
        <v>-148413.87900487881</v>
      </c>
      <c r="AQ285" s="223">
        <f>$AU285+$AB$7*SIN(AR285)</f>
        <v>-148413.87949434188</v>
      </c>
      <c r="AR285" s="223">
        <f>$AU285+$AB$7*SIN(AS285)</f>
        <v>-148413.88256189835</v>
      </c>
      <c r="AS285" s="223">
        <f>$AU285+$AB$7*SIN(AT285)</f>
        <v>-148413.90120086007</v>
      </c>
      <c r="AT285" s="223">
        <f>$AU285+$AB$7*SIN(AU285)</f>
        <v>-148413.9987722823</v>
      </c>
      <c r="AU285" s="223">
        <f>$AB$9+$AB$18*(F285-AB$15)</f>
        <v>-148414.34254183975</v>
      </c>
    </row>
    <row r="286" spans="1:47" ht="12.95" customHeight="1">
      <c r="A286" s="280" t="s">
        <v>160</v>
      </c>
      <c r="B286" s="281" t="s">
        <v>63</v>
      </c>
      <c r="C286" s="282">
        <v>57328.575100000002</v>
      </c>
      <c r="D286" s="282">
        <v>2.3999999999999998E-3</v>
      </c>
      <c r="E286" s="213">
        <f>(C286-C$7)/C$8</f>
        <v>12596.955050232171</v>
      </c>
      <c r="F286" s="211">
        <f>+ROUND(2*E286,0)/2</f>
        <v>12597</v>
      </c>
      <c r="G286" s="213">
        <f>C286-(C$7+C$8*F286)</f>
        <v>-1.7229700002644677E-2</v>
      </c>
      <c r="K286" s="213">
        <f>G286</f>
        <v>-1.7229700002644677E-2</v>
      </c>
      <c r="O286" s="213">
        <f ca="1">+C$11+C$12*F286</f>
        <v>-1.5087799051737856E-2</v>
      </c>
      <c r="Q286" s="249">
        <f>C286-15018.5</f>
        <v>42310.075100000002</v>
      </c>
      <c r="S286" s="243">
        <v>1</v>
      </c>
      <c r="Z286" s="223">
        <f>F286</f>
        <v>12597</v>
      </c>
      <c r="AA286" s="223">
        <f>AB$3+AB$4*Z286+AB$5*Z286^2+AH286</f>
        <v>2.0242839225811826E-2</v>
      </c>
      <c r="AB286" s="223">
        <f>+G286-AA286</f>
        <v>-3.7472539228456503E-2</v>
      </c>
      <c r="AC286" s="223">
        <f>+G286-P286</f>
        <v>-1.7229700002644677E-2</v>
      </c>
      <c r="AE286" s="223">
        <f>+(G286-AA286)^2*S286</f>
        <v>1.4041911962282116E-3</v>
      </c>
      <c r="AF286" s="361">
        <f>+C286-15018.5</f>
        <v>42310.075100000002</v>
      </c>
      <c r="AG286" s="229"/>
      <c r="AH286" s="223">
        <f>$AB$6*($AB$11/AI286*AJ286+$AB$12)</f>
        <v>4.8565679786530206E-3</v>
      </c>
      <c r="AI286" s="223">
        <f>1+$AB$7*COS(AL286)</f>
        <v>0.90308256551708133</v>
      </c>
      <c r="AJ286" s="223">
        <f>SIN(AL286+$AB$9)</f>
        <v>-0.33831141864107994</v>
      </c>
      <c r="AK286" s="223">
        <f>$AB$7*SIN(AL286)</f>
        <v>0.48031969654933904</v>
      </c>
      <c r="AL286" s="223">
        <f>2*ATAN(AM286)</f>
        <v>1.7698998892578599</v>
      </c>
      <c r="AM286" s="223">
        <f>SQRT((1+$AB$7)/(1-$AB$7))*TAN(AN286/2)</f>
        <v>1.2219308071257282</v>
      </c>
      <c r="AN286" s="223">
        <f>$AU286+$AB$7*SIN(AO286)</f>
        <v>-148413.87884330031</v>
      </c>
      <c r="AO286" s="223">
        <f>$AU286+$AB$7*SIN(AP286)</f>
        <v>-148413.87885561015</v>
      </c>
      <c r="AP286" s="223">
        <f>$AU286+$AB$7*SIN(AQ286)</f>
        <v>-148413.8789332395</v>
      </c>
      <c r="AQ286" s="223">
        <f>$AU286+$AB$7*SIN(AR286)</f>
        <v>-148413.87942238551</v>
      </c>
      <c r="AR286" s="223">
        <f>$AU286+$AB$7*SIN(AS286)</f>
        <v>-148413.88248860149</v>
      </c>
      <c r="AS286" s="223">
        <f>$AU286+$AB$7*SIN(AT286)</f>
        <v>-148413.90112335829</v>
      </c>
      <c r="AT286" s="223">
        <f>$AU286+$AB$7*SIN(AU286)</f>
        <v>-148413.99869104888</v>
      </c>
      <c r="AU286" s="223">
        <f>$AB$9+$AB$18*(F286-AB$15)</f>
        <v>-148414.34248162954</v>
      </c>
    </row>
    <row r="287" spans="1:47" ht="12.95" customHeight="1">
      <c r="A287" s="78" t="s">
        <v>165</v>
      </c>
      <c r="B287" s="79" t="s">
        <v>61</v>
      </c>
      <c r="C287" s="78">
        <v>57335.858399999997</v>
      </c>
      <c r="D287" s="78">
        <v>2.0000000000000001E-4</v>
      </c>
      <c r="E287" s="213">
        <f>(C287-C$7)/C$8</f>
        <v>12615.956114905384</v>
      </c>
      <c r="F287" s="211">
        <f>+ROUND(2*E287,0)/2</f>
        <v>12616</v>
      </c>
      <c r="G287" s="213">
        <f>C287-(C$7+C$8*F287)</f>
        <v>-1.6821600002003834E-2</v>
      </c>
      <c r="K287" s="213">
        <f>G287</f>
        <v>-1.6821600002003834E-2</v>
      </c>
      <c r="O287" s="213">
        <f ca="1">+C$11+C$12*F287</f>
        <v>-1.5142686223439956E-2</v>
      </c>
      <c r="Q287" s="249">
        <f>C287-15018.5</f>
        <v>42317.358399999997</v>
      </c>
      <c r="S287" s="243">
        <v>1</v>
      </c>
      <c r="Z287" s="223">
        <f>F287</f>
        <v>12616</v>
      </c>
      <c r="AA287" s="223">
        <f>AB$3+AB$4*Z287+AB$5*Z287^2+AH287</f>
        <v>2.0181100181976486E-2</v>
      </c>
      <c r="AB287" s="223">
        <f>+G287-AA287</f>
        <v>-3.7002700183980317E-2</v>
      </c>
      <c r="AC287" s="223">
        <f>+G287-P287</f>
        <v>-1.6821600002003834E-2</v>
      </c>
      <c r="AE287" s="223">
        <f>+(G287-AA287)^2*S287</f>
        <v>1.3691998209055369E-3</v>
      </c>
      <c r="AF287" s="361">
        <f>+C287-15018.5</f>
        <v>42317.358399999997</v>
      </c>
      <c r="AG287" s="229"/>
      <c r="AH287" s="223">
        <f>$AB$6*($AB$11/AI287*AJ287+$AB$12)</f>
        <v>4.7921118296275758E-3</v>
      </c>
      <c r="AI287" s="223">
        <f>1+$AB$7*COS(AL287)</f>
        <v>0.9017318992010479</v>
      </c>
      <c r="AJ287" s="223">
        <f>SIN(AL287+$AB$9)</f>
        <v>-0.34095703400468647</v>
      </c>
      <c r="AK287" s="223">
        <f>$AB$7*SIN(AL287)</f>
        <v>0.48004518575376526</v>
      </c>
      <c r="AL287" s="223">
        <f>2*ATAN(AM287)</f>
        <v>1.772712706449304</v>
      </c>
      <c r="AM287" s="223">
        <f>SQRT((1+$AB$7)/(1-$AB$7))*TAN(AN287/2)</f>
        <v>1.2254431838020741</v>
      </c>
      <c r="AN287" s="223">
        <f>$AU287+$AB$7*SIN(AO287)</f>
        <v>-148413.8761261274</v>
      </c>
      <c r="AO287" s="223">
        <f>$AU287+$AB$7*SIN(AP287)</f>
        <v>-148413.87613794618</v>
      </c>
      <c r="AP287" s="223">
        <f>$AU287+$AB$7*SIN(AQ287)</f>
        <v>-148413.87621307615</v>
      </c>
      <c r="AQ287" s="223">
        <f>$AU287+$AB$7*SIN(AR287)</f>
        <v>-148413.87669027533</v>
      </c>
      <c r="AR287" s="223">
        <f>$AU287+$AB$7*SIN(AS287)</f>
        <v>-148413.87970576293</v>
      </c>
      <c r="AS287" s="223">
        <f>$AU287+$AB$7*SIN(AT287)</f>
        <v>-148413.89818064557</v>
      </c>
      <c r="AT287" s="223">
        <f>$AU287+$AB$7*SIN(AU287)</f>
        <v>-148413.99560510289</v>
      </c>
      <c r="AU287" s="223">
        <f>$AB$9+$AB$18*(F287-AB$15)</f>
        <v>-148414.34019364158</v>
      </c>
    </row>
    <row r="288" spans="1:47" ht="12.95" customHeight="1">
      <c r="A288" s="283" t="s">
        <v>163</v>
      </c>
      <c r="B288" s="284" t="s">
        <v>63</v>
      </c>
      <c r="C288" s="283">
        <v>57367.238400000002</v>
      </c>
      <c r="D288" s="283" t="s">
        <v>151</v>
      </c>
      <c r="E288" s="213">
        <f>(C288-C$7)/C$8</f>
        <v>12697.82194625187</v>
      </c>
      <c r="F288" s="211">
        <f>+ROUND(2*E288,0)/2</f>
        <v>12698</v>
      </c>
      <c r="O288" s="213">
        <f ca="1">+C$11+C$12*F288</f>
        <v>-1.5379567701312186E-2</v>
      </c>
      <c r="Q288" s="249">
        <f>C288-15018.5</f>
        <v>42348.738400000002</v>
      </c>
      <c r="R288" s="213">
        <f>C288-(C$7+C$8*F288)</f>
        <v>-6.8249800002377015E-2</v>
      </c>
      <c r="S288" s="243">
        <v>1</v>
      </c>
      <c r="Z288" s="223">
        <f>F288</f>
        <v>12698</v>
      </c>
      <c r="AA288" s="223">
        <f>AB$3+AB$4*Z288+AB$5*Z288^2+AH288</f>
        <v>1.9915294013549408E-2</v>
      </c>
      <c r="AB288" s="223">
        <f>+R288-AA288</f>
        <v>-8.8165094015926426E-2</v>
      </c>
      <c r="AC288" s="223">
        <f>+R288-P288</f>
        <v>-6.8249800002377015E-2</v>
      </c>
      <c r="AE288" s="223">
        <f>+(R288-AA288)^2*S288</f>
        <v>7.7730838028371458E-3</v>
      </c>
      <c r="AF288" s="361">
        <f>+C288-15018.5</f>
        <v>42348.738400000002</v>
      </c>
      <c r="AG288" s="229"/>
      <c r="AH288" s="223">
        <f>$AB$6*($AB$11/AI288*AJ288+$AB$12)</f>
        <v>4.514637181222146E-3</v>
      </c>
      <c r="AI288" s="223">
        <f>1+$AB$7*COS(AL288)</f>
        <v>0.89595765995000842</v>
      </c>
      <c r="AJ288" s="223">
        <f>SIN(AL288+$AB$9)</f>
        <v>-0.35225403254107152</v>
      </c>
      <c r="AK288" s="223">
        <f>$AB$7*SIN(AL288)</f>
        <v>0.47882689092919778</v>
      </c>
      <c r="AL288" s="223">
        <f>2*ATAN(AM288)</f>
        <v>1.7847563764970003</v>
      </c>
      <c r="AM288" s="223">
        <f>SQRT((1+$AB$7)/(1-$AB$7))*TAN(AN288/2)</f>
        <v>1.2406202560954962</v>
      </c>
      <c r="AN288" s="223">
        <f>$AU288+$AB$7*SIN(AO288)</f>
        <v>-148413.8644458151</v>
      </c>
      <c r="AO288" s="223">
        <f>$AU288+$AB$7*SIN(AP288)</f>
        <v>-148413.86445569235</v>
      </c>
      <c r="AP288" s="223">
        <f>$AU288+$AB$7*SIN(AQ288)</f>
        <v>-148413.86452072696</v>
      </c>
      <c r="AQ288" s="223">
        <f>$AU288+$AB$7*SIN(AR288)</f>
        <v>-148413.86494860938</v>
      </c>
      <c r="AR288" s="223">
        <f>$AU288+$AB$7*SIN(AS288)</f>
        <v>-148413.86774991927</v>
      </c>
      <c r="AS288" s="223">
        <f>$AU288+$AB$7*SIN(AT288)</f>
        <v>-148413.88553314476</v>
      </c>
      <c r="AT288" s="223">
        <f>$AU288+$AB$7*SIN(AU288)</f>
        <v>-148413.98230755457</v>
      </c>
      <c r="AU288" s="223">
        <f>$AB$9+$AB$18*(F288-AB$15)</f>
        <v>-148414.3303191672</v>
      </c>
    </row>
    <row r="289" spans="1:47" ht="12.95" customHeight="1">
      <c r="A289" s="285" t="s">
        <v>166</v>
      </c>
      <c r="B289" s="286" t="s">
        <v>61</v>
      </c>
      <c r="C289" s="287">
        <v>57627.363010000001</v>
      </c>
      <c r="D289" s="287">
        <v>5.9999999999999995E-4</v>
      </c>
      <c r="E289" s="213">
        <f>(C289-C$7)/C$8</f>
        <v>13376.449016083838</v>
      </c>
      <c r="F289" s="211">
        <f>+ROUND(2*E289,0)/2</f>
        <v>13376.5</v>
      </c>
      <c r="G289" s="213">
        <f>C289-(C$7+C$8*F289)</f>
        <v>-1.9542649999493733E-2</v>
      </c>
      <c r="K289" s="213">
        <f>G289</f>
        <v>-1.9542649999493733E-2</v>
      </c>
      <c r="O289" s="213">
        <f ca="1">+C$11+C$12*F289</f>
        <v>-1.7339617490779349E-2</v>
      </c>
      <c r="Q289" s="249">
        <f>C289-15018.5</f>
        <v>42608.863010000001</v>
      </c>
      <c r="S289" s="243">
        <v>1</v>
      </c>
      <c r="Z289" s="223">
        <f>F289</f>
        <v>13376.5</v>
      </c>
      <c r="AA289" s="223">
        <f>AB$3+AB$4*Z289+AB$5*Z289^2+AH289</f>
        <v>1.7758629056298991E-2</v>
      </c>
      <c r="AB289" s="223">
        <f>+G289-AA289</f>
        <v>-3.7301279055792724E-2</v>
      </c>
      <c r="AC289" s="223">
        <f>+G289-P289</f>
        <v>-1.9542649999493733E-2</v>
      </c>
      <c r="AE289" s="223">
        <f>+(G289-AA289)^2*S289</f>
        <v>1.3913854191981209E-3</v>
      </c>
      <c r="AF289" s="361">
        <f>+C289-15018.5</f>
        <v>42608.863010000001</v>
      </c>
      <c r="AG289" s="229"/>
      <c r="AH289" s="223">
        <f>$AB$6*($AB$11/AI289*AJ289+$AB$12)</f>
        <v>2.2650346618276751E-3</v>
      </c>
      <c r="AI289" s="223">
        <f>1+$AB$7*COS(AL289)</f>
        <v>0.85143886382573775</v>
      </c>
      <c r="AJ289" s="223">
        <f>SIN(AL289+$AB$9)</f>
        <v>-0.43861111263231994</v>
      </c>
      <c r="AK289" s="223">
        <f>$AB$7*SIN(AL289)</f>
        <v>0.466936386265423</v>
      </c>
      <c r="AL289" s="223">
        <f>2*ATAN(AM289)</f>
        <v>1.8788305701394021</v>
      </c>
      <c r="AM289" s="223">
        <f>SQRT((1+$AB$7)/(1-$AB$7))*TAN(AN289/2)</f>
        <v>1.3675548853271025</v>
      </c>
      <c r="AN289" s="223">
        <f>$AU289+$AB$7*SIN(AO289)</f>
        <v>-148413.7705540231</v>
      </c>
      <c r="AO289" s="223">
        <f>$AU289+$AB$7*SIN(AP289)</f>
        <v>-148413.77055569951</v>
      </c>
      <c r="AP289" s="223">
        <f>$AU289+$AB$7*SIN(AQ289)</f>
        <v>-148413.77057129191</v>
      </c>
      <c r="AQ289" s="223">
        <f>$AU289+$AB$7*SIN(AR289)</f>
        <v>-148413.77071626522</v>
      </c>
      <c r="AR289" s="223">
        <f>$AU289+$AB$7*SIN(AS289)</f>
        <v>-148413.7720597373</v>
      </c>
      <c r="AS289" s="223">
        <f>$AU289+$AB$7*SIN(AT289)</f>
        <v>-148413.78415036056</v>
      </c>
      <c r="AT289" s="223">
        <f>$AU289+$AB$7*SIN(AU289)</f>
        <v>-148413.87361069917</v>
      </c>
      <c r="AU289" s="223">
        <f>$AB$9+$AB$18*(F289-AB$15)</f>
        <v>-148414.24861391261</v>
      </c>
    </row>
    <row r="290" spans="1:47" ht="12.95" customHeight="1">
      <c r="A290" s="285" t="s">
        <v>166</v>
      </c>
      <c r="B290" s="286" t="s">
        <v>63</v>
      </c>
      <c r="C290" s="287">
        <v>57627.55603</v>
      </c>
      <c r="D290" s="287">
        <v>4.0000000000000002E-4</v>
      </c>
      <c r="E290" s="213">
        <f>(C290-C$7)/C$8</f>
        <v>13376.95257703879</v>
      </c>
      <c r="F290" s="211">
        <f>+ROUND(2*E290,0)/2</f>
        <v>13377</v>
      </c>
      <c r="G290" s="213">
        <f>C290-(C$7+C$8*F290)</f>
        <v>-1.8177700003434438E-2</v>
      </c>
      <c r="K290" s="213">
        <f>G290</f>
        <v>-1.8177700003434438E-2</v>
      </c>
      <c r="O290" s="213">
        <f ca="1">+C$11+C$12*F290</f>
        <v>-1.7341061890034669E-2</v>
      </c>
      <c r="Q290" s="249">
        <f>C290-15018.5</f>
        <v>42609.05603</v>
      </c>
      <c r="S290" s="243">
        <v>1</v>
      </c>
      <c r="Z290" s="223">
        <f>F290</f>
        <v>13377</v>
      </c>
      <c r="AA290" s="223">
        <f>AB$3+AB$4*Z290+AB$5*Z290^2+AH290</f>
        <v>1.7757069239387469E-2</v>
      </c>
      <c r="AB290" s="223">
        <f>+G290-AA290</f>
        <v>-3.5934769242821907E-2</v>
      </c>
      <c r="AC290" s="223">
        <f>+G290-P290</f>
        <v>-1.8177700003434438E-2</v>
      </c>
      <c r="AE290" s="223">
        <f>+(G290-AA290)^2*S290</f>
        <v>1.2913076405348593E-3</v>
      </c>
      <c r="AF290" s="361">
        <f>+C290-15018.5</f>
        <v>42609.05603</v>
      </c>
      <c r="AG290" s="229"/>
      <c r="AH290" s="223">
        <f>$AB$6*($AB$11/AI290*AJ290+$AB$12)</f>
        <v>2.2634087338979912E-3</v>
      </c>
      <c r="AI290" s="223">
        <f>1+$AB$7*COS(AL290)</f>
        <v>0.85140809702947617</v>
      </c>
      <c r="AJ290" s="223">
        <f>SIN(AL290+$AB$9)</f>
        <v>-0.43867032681482204</v>
      </c>
      <c r="AK290" s="223">
        <f>$AB$7*SIN(AL290)</f>
        <v>0.46692659634207861</v>
      </c>
      <c r="AL290" s="223">
        <f>2*ATAN(AM290)</f>
        <v>1.8788964615963364</v>
      </c>
      <c r="AM290" s="223">
        <f>SQRT((1+$AB$7)/(1-$AB$7))*TAN(AN290/2)</f>
        <v>1.3676494506273105</v>
      </c>
      <c r="AN290" s="223">
        <f>$AU290+$AB$7*SIN(AO290)</f>
        <v>-148413.77048656071</v>
      </c>
      <c r="AO290" s="223">
        <f>$AU290+$AB$7*SIN(AP290)</f>
        <v>-148413.77048823453</v>
      </c>
      <c r="AP290" s="223">
        <f>$AU290+$AB$7*SIN(AQ290)</f>
        <v>-148413.77050380758</v>
      </c>
      <c r="AQ290" s="223">
        <f>$AU290+$AB$7*SIN(AR290)</f>
        <v>-148413.77064864428</v>
      </c>
      <c r="AR290" s="223">
        <f>$AU290+$AB$7*SIN(AS290)</f>
        <v>-148413.77199125494</v>
      </c>
      <c r="AS290" s="223">
        <f>$AU290+$AB$7*SIN(AT290)</f>
        <v>-148413.78407778716</v>
      </c>
      <c r="AT290" s="223">
        <f>$AU290+$AB$7*SIN(AU290)</f>
        <v>-148413.87353149979</v>
      </c>
      <c r="AU290" s="223">
        <f>$AB$9+$AB$18*(F290-AB$15)</f>
        <v>-148414.2485537024</v>
      </c>
    </row>
    <row r="291" spans="1:47" ht="12.95" customHeight="1">
      <c r="A291" s="78" t="s">
        <v>167</v>
      </c>
      <c r="B291" s="79" t="s">
        <v>61</v>
      </c>
      <c r="C291" s="78">
        <v>57642.888700000003</v>
      </c>
      <c r="D291" s="78">
        <v>2.9999999999999997E-4</v>
      </c>
      <c r="E291" s="213">
        <f>(C291-C$7)/C$8</f>
        <v>13416.953270993903</v>
      </c>
      <c r="F291" s="211">
        <f>+ROUND(2*E291,0)/2</f>
        <v>13417</v>
      </c>
      <c r="G291" s="213">
        <f>C291-(C$7+C$8*F291)</f>
        <v>-1.7911700000695419E-2</v>
      </c>
      <c r="K291" s="213">
        <f>G291</f>
        <v>-1.7911700000695419E-2</v>
      </c>
      <c r="O291" s="213">
        <f ca="1">+C$11+C$12*F291</f>
        <v>-1.7456613830460148E-2</v>
      </c>
      <c r="Q291" s="249">
        <f>C291-15018.5</f>
        <v>42624.388700000003</v>
      </c>
      <c r="S291" s="243">
        <v>1</v>
      </c>
      <c r="Z291" s="223">
        <f>F291</f>
        <v>13417</v>
      </c>
      <c r="AA291" s="223">
        <f>AB$3+AB$4*Z291+AB$5*Z291^2+AH291</f>
        <v>1.7632429826824711E-2</v>
      </c>
      <c r="AB291" s="223">
        <f>+G291-AA291</f>
        <v>-3.554412982752013E-2</v>
      </c>
      <c r="AC291" s="223">
        <f>+G291-P291</f>
        <v>-1.7911700000695419E-2</v>
      </c>
      <c r="AE291" s="223">
        <f>+(G291-AA291)^2*S291</f>
        <v>1.2633851651956062E-3</v>
      </c>
      <c r="AF291" s="361">
        <f>+C291-15018.5</f>
        <v>42624.388700000003</v>
      </c>
      <c r="AG291" s="229"/>
      <c r="AH291" s="223">
        <f>$AB$6*($AB$11/AI291*AJ291+$AB$12)</f>
        <v>2.1334917798823795E-3</v>
      </c>
      <c r="AI291" s="223">
        <f>1+$AB$7*COS(AL291)</f>
        <v>0.84895602297828354</v>
      </c>
      <c r="AJ291" s="223">
        <f>SIN(AL291+$AB$9)</f>
        <v>-0.44338748548958407</v>
      </c>
      <c r="AK291" s="223">
        <f>$AB$7*SIN(AL291)</f>
        <v>0.46613916055772786</v>
      </c>
      <c r="AL291" s="223">
        <f>2*ATAN(AM291)</f>
        <v>1.8841524007157393</v>
      </c>
      <c r="AM291" s="223">
        <f>SQRT((1+$AB$7)/(1-$AB$7))*TAN(AN291/2)</f>
        <v>1.375220172994515</v>
      </c>
      <c r="AN291" s="223">
        <f>$AU291+$AB$7*SIN(AO291)</f>
        <v>-148413.7650974502</v>
      </c>
      <c r="AO291" s="223">
        <f>$AU291+$AB$7*SIN(AP291)</f>
        <v>-148413.76509892757</v>
      </c>
      <c r="AP291" s="223">
        <f>$AU291+$AB$7*SIN(AQ291)</f>
        <v>-148413.76511301045</v>
      </c>
      <c r="AQ291" s="223">
        <f>$AU291+$AB$7*SIN(AR291)</f>
        <v>-148413.76524720941</v>
      </c>
      <c r="AR291" s="223">
        <f>$AU291+$AB$7*SIN(AS291)</f>
        <v>-148413.76652192776</v>
      </c>
      <c r="AS291" s="223">
        <f>$AU291+$AB$7*SIN(AT291)</f>
        <v>-148413.77828203666</v>
      </c>
      <c r="AT291" s="223">
        <f>$AU291+$AB$7*SIN(AU291)</f>
        <v>-148413.86719995912</v>
      </c>
      <c r="AU291" s="223">
        <f>$AB$9+$AB$18*(F291-AB$15)</f>
        <v>-148414.24373688563</v>
      </c>
    </row>
    <row r="292" spans="1:47" ht="12.95" customHeight="1">
      <c r="A292" s="78" t="s">
        <v>167</v>
      </c>
      <c r="B292" s="79" t="s">
        <v>63</v>
      </c>
      <c r="C292" s="78">
        <v>57693.8678</v>
      </c>
      <c r="D292" s="78">
        <v>1E-4</v>
      </c>
      <c r="E292" s="213">
        <f>(C292-C$7)/C$8</f>
        <v>13549.950288291377</v>
      </c>
      <c r="F292" s="211">
        <f>+ROUND(2*E292,0)/2</f>
        <v>13550</v>
      </c>
      <c r="G292" s="213">
        <f>C292-(C$7+C$8*F292)</f>
        <v>-1.9055000004300382E-2</v>
      </c>
      <c r="K292" s="213">
        <f>G292</f>
        <v>-1.9055000004300382E-2</v>
      </c>
      <c r="O292" s="213">
        <f ca="1">+C$11+C$12*F292</f>
        <v>-1.7840824032374858E-2</v>
      </c>
      <c r="Q292" s="249">
        <f>C292-15018.5</f>
        <v>42675.3678</v>
      </c>
      <c r="S292" s="243">
        <v>1</v>
      </c>
      <c r="Z292" s="223">
        <f>F292</f>
        <v>13550</v>
      </c>
      <c r="AA292" s="223">
        <f>AB$3+AB$4*Z292+AB$5*Z292^2+AH292</f>
        <v>1.7220092028890552E-2</v>
      </c>
      <c r="AB292" s="223">
        <f>+G292-AA292</f>
        <v>-3.6275092033190931E-2</v>
      </c>
      <c r="AC292" s="223">
        <f>+G292-P292</f>
        <v>-1.9055000004300382E-2</v>
      </c>
      <c r="AE292" s="223">
        <f>+(G292-AA292)^2*S292</f>
        <v>1.3158823020164722E-3</v>
      </c>
      <c r="AF292" s="361">
        <f>+C292-15018.5</f>
        <v>42675.3678</v>
      </c>
      <c r="AG292" s="229"/>
      <c r="AH292" s="223">
        <f>$AB$6*($AB$11/AI292*AJ292+$AB$12)</f>
        <v>1.7037672196174795E-3</v>
      </c>
      <c r="AI292" s="223">
        <f>1+$AB$7*COS(AL292)</f>
        <v>0.84093297825836999</v>
      </c>
      <c r="AJ292" s="223">
        <f>SIN(AL292+$AB$9)</f>
        <v>-0.45879206030255926</v>
      </c>
      <c r="AK292" s="223">
        <f>$AB$7*SIN(AL292)</f>
        <v>0.46346270895752528</v>
      </c>
      <c r="AL292" s="223">
        <f>2*ATAN(AM292)</f>
        <v>1.9014132212582007</v>
      </c>
      <c r="AM292" s="223">
        <f>SQRT((1+$AB$7)/(1-$AB$7))*TAN(AN292/2)</f>
        <v>1.4004730244674652</v>
      </c>
      <c r="AN292" s="223">
        <f>$AU292+$AB$7*SIN(AO292)</f>
        <v>-148413.74728938579</v>
      </c>
      <c r="AO292" s="223">
        <f>$AU292+$AB$7*SIN(AP292)</f>
        <v>-148413.74729034063</v>
      </c>
      <c r="AP292" s="223">
        <f>$AU292+$AB$7*SIN(AQ292)</f>
        <v>-148413.74730024938</v>
      </c>
      <c r="AQ292" s="223">
        <f>$AU292+$AB$7*SIN(AR292)</f>
        <v>-148413.74740304693</v>
      </c>
      <c r="AR292" s="223">
        <f>$AU292+$AB$7*SIN(AS292)</f>
        <v>-148413.74846642412</v>
      </c>
      <c r="AS292" s="223">
        <f>$AU292+$AB$7*SIN(AT292)</f>
        <v>-148413.75915457628</v>
      </c>
      <c r="AT292" s="223">
        <f>$AU292+$AB$7*SIN(AU292)</f>
        <v>-148413.84621059732</v>
      </c>
      <c r="AU292" s="223">
        <f>$AB$9+$AB$18*(F292-AB$15)</f>
        <v>-148414.22772096985</v>
      </c>
    </row>
    <row r="293" spans="1:47" ht="12.95" customHeight="1">
      <c r="A293" s="78" t="s">
        <v>167</v>
      </c>
      <c r="B293" s="79" t="s">
        <v>63</v>
      </c>
      <c r="C293" s="78">
        <v>57737.564400000003</v>
      </c>
      <c r="D293" s="78">
        <v>2.0000000000000001E-4</v>
      </c>
      <c r="E293" s="213">
        <f>(C293-C$7)/C$8</f>
        <v>13663.948327998662</v>
      </c>
      <c r="F293" s="211">
        <f>+ROUND(2*E293,0)/2</f>
        <v>13664</v>
      </c>
      <c r="G293" s="213">
        <f>C293-(C$7+C$8*F293)</f>
        <v>-1.9806399999652058E-2</v>
      </c>
      <c r="K293" s="213">
        <f>G293</f>
        <v>-1.9806399999652058E-2</v>
      </c>
      <c r="O293" s="213">
        <f ca="1">+C$11+C$12*F293</f>
        <v>-1.8170147062587474E-2</v>
      </c>
      <c r="Q293" s="249">
        <f>C293-15018.5</f>
        <v>42719.064400000003</v>
      </c>
      <c r="S293" s="243">
        <v>1</v>
      </c>
      <c r="Z293" s="223">
        <f>F293</f>
        <v>13664</v>
      </c>
      <c r="AA293" s="223">
        <f>AB$3+AB$4*Z293+AB$5*Z293^2+AH293</f>
        <v>1.6869244733058446E-2</v>
      </c>
      <c r="AB293" s="223">
        <f>+G293-AA293</f>
        <v>-3.6675644732710504E-2</v>
      </c>
      <c r="AC293" s="223">
        <f>+G293-P293</f>
        <v>-1.9806399999652058E-2</v>
      </c>
      <c r="AE293" s="223">
        <f>+(G293-AA293)^2*S293</f>
        <v>1.3451029165599958E-3</v>
      </c>
      <c r="AF293" s="361">
        <f>+C293-15018.5</f>
        <v>42719.064400000003</v>
      </c>
      <c r="AG293" s="229"/>
      <c r="AH293" s="223">
        <f>$AB$6*($AB$11/AI293*AJ293+$AB$12)</f>
        <v>1.3382140906447364E-3</v>
      </c>
      <c r="AI293" s="223">
        <f>1+$AB$7*COS(AL293)</f>
        <v>0.83421217771369049</v>
      </c>
      <c r="AJ293" s="223">
        <f>SIN(AL293+$AB$9)</f>
        <v>-0.47166082079853339</v>
      </c>
      <c r="AK293" s="223">
        <f>$AB$7*SIN(AL293)</f>
        <v>0.46110128820202079</v>
      </c>
      <c r="AL293" s="223">
        <f>2*ATAN(AM293)</f>
        <v>1.9159512785304906</v>
      </c>
      <c r="AM293" s="223">
        <f>SQRT((1+$AB$7)/(1-$AB$7))*TAN(AN293/2)</f>
        <v>1.4222207551044432</v>
      </c>
      <c r="AN293" s="223">
        <f>$AU293+$AB$7*SIN(AO293)</f>
        <v>-148413.73215844398</v>
      </c>
      <c r="AO293" s="223">
        <f>$AU293+$AB$7*SIN(AP293)</f>
        <v>-148413.73215908196</v>
      </c>
      <c r="AP293" s="223">
        <f>$AU293+$AB$7*SIN(AQ293)</f>
        <v>-148413.73216624366</v>
      </c>
      <c r="AQ293" s="223">
        <f>$AU293+$AB$7*SIN(AR293)</f>
        <v>-148413.73224661834</v>
      </c>
      <c r="AR293" s="223">
        <f>$AU293+$AB$7*SIN(AS293)</f>
        <v>-148413.73314626911</v>
      </c>
      <c r="AS293" s="223">
        <f>$AU293+$AB$7*SIN(AT293)</f>
        <v>-148413.7429343558</v>
      </c>
      <c r="AT293" s="223">
        <f>$AU293+$AB$7*SIN(AU293)</f>
        <v>-148413.82829755588</v>
      </c>
      <c r="AU293" s="223">
        <f>$AB$9+$AB$18*(F293-AB$15)</f>
        <v>-148414.21399304204</v>
      </c>
    </row>
    <row r="294" spans="1:47" ht="12.95" customHeight="1">
      <c r="A294" s="288" t="s">
        <v>175</v>
      </c>
      <c r="B294" s="289" t="s">
        <v>61</v>
      </c>
      <c r="C294" s="290">
        <v>57750.404680000152</v>
      </c>
      <c r="D294" s="290">
        <v>2.0000000000000001E-4</v>
      </c>
      <c r="E294" s="213">
        <f>(C294-C$7)/C$8</f>
        <v>13697.44674090286</v>
      </c>
      <c r="F294" s="211">
        <f>+ROUND(2*E294,0)/2</f>
        <v>13697.5</v>
      </c>
      <c r="G294" s="213">
        <f>C294-(C$7+C$8*F294)</f>
        <v>-2.0414749851624947E-2</v>
      </c>
      <c r="K294" s="213">
        <f>G294</f>
        <v>-2.0414749851624947E-2</v>
      </c>
      <c r="O294" s="213">
        <f ca="1">+C$11+C$12*F294</f>
        <v>-1.8266921812693807E-2</v>
      </c>
      <c r="Q294" s="249">
        <f>C294-15018.5</f>
        <v>42731.904680000152</v>
      </c>
      <c r="S294" s="243">
        <v>1</v>
      </c>
      <c r="Z294" s="223">
        <f>F294</f>
        <v>13697.5</v>
      </c>
      <c r="AA294" s="223">
        <f>AB$3+AB$4*Z294+AB$5*Z294^2+AH294</f>
        <v>1.6766603265422012E-2</v>
      </c>
      <c r="AB294" s="223">
        <f>+G294-AA294</f>
        <v>-3.7181353117046956E-2</v>
      </c>
      <c r="AC294" s="223">
        <f>+G294-P294</f>
        <v>-2.0414749851624947E-2</v>
      </c>
      <c r="AE294" s="223">
        <f>+(G294-AA294)^2*S294</f>
        <v>1.3824530196145373E-3</v>
      </c>
      <c r="AF294" s="361">
        <f>+C294-15018.5</f>
        <v>42731.904680000152</v>
      </c>
      <c r="AG294" s="229"/>
      <c r="AH294" s="223">
        <f>$AB$6*($AB$11/AI294*AJ294+$AB$12)</f>
        <v>1.2312857607915393E-3</v>
      </c>
      <c r="AI294" s="223">
        <f>1+$AB$7*COS(AL294)</f>
        <v>0.8322640683252065</v>
      </c>
      <c r="AJ294" s="223">
        <f>SIN(AL294+$AB$9)</f>
        <v>-0.47538487618454722</v>
      </c>
      <c r="AK294" s="223">
        <f>$AB$7*SIN(AL294)</f>
        <v>0.46039619592823416</v>
      </c>
      <c r="AL294" s="223">
        <f>2*ATAN(AM294)</f>
        <v>1.9201794105000742</v>
      </c>
      <c r="AM294" s="223">
        <f>SQRT((1+$AB$7)/(1-$AB$7))*TAN(AN294/2)</f>
        <v>1.4286302482336766</v>
      </c>
      <c r="AN294" s="223">
        <f>$AU294+$AB$7*SIN(AO294)</f>
        <v>-148413.72773502627</v>
      </c>
      <c r="AO294" s="223">
        <f>$AU294+$AB$7*SIN(AP294)</f>
        <v>-148413.72773558975</v>
      </c>
      <c r="AP294" s="223">
        <f>$AU294+$AB$7*SIN(AQ294)</f>
        <v>-148413.72774207001</v>
      </c>
      <c r="AQ294" s="223">
        <f>$AU294+$AB$7*SIN(AR294)</f>
        <v>-148413.72781658161</v>
      </c>
      <c r="AR294" s="223">
        <f>$AU294+$AB$7*SIN(AS294)</f>
        <v>-148413.72867113317</v>
      </c>
      <c r="AS294" s="223">
        <f>$AU294+$AB$7*SIN(AT294)</f>
        <v>-148413.73819841261</v>
      </c>
      <c r="AT294" s="223">
        <f>$AU294+$AB$7*SIN(AU294)</f>
        <v>-148413.82304741882</v>
      </c>
      <c r="AU294" s="223">
        <f>$AB$9+$AB$18*(F294-AB$15)</f>
        <v>-148414.20995895797</v>
      </c>
    </row>
    <row r="295" spans="1:47" ht="12.95" customHeight="1">
      <c r="A295" s="89" t="s">
        <v>168</v>
      </c>
      <c r="B295" s="91" t="s">
        <v>61</v>
      </c>
      <c r="C295" s="89">
        <v>57997.8295</v>
      </c>
      <c r="D295" s="89">
        <v>2.0000000000000001E-4</v>
      </c>
      <c r="E295" s="213">
        <f>(C295-C$7)/C$8</f>
        <v>14342.941915696969</v>
      </c>
      <c r="F295" s="211">
        <f>+ROUND(2*E295,0)/2</f>
        <v>14343</v>
      </c>
      <c r="G295" s="213">
        <f>C295-(C$7+C$8*F295)</f>
        <v>-2.2264300001552328E-2</v>
      </c>
      <c r="K295" s="213">
        <f>G295</f>
        <v>-2.2264300001552328E-2</v>
      </c>
      <c r="O295" s="213">
        <f ca="1">+C$11+C$12*F295</f>
        <v>-2.0131641251309958E-2</v>
      </c>
      <c r="Q295" s="249">
        <f>C295-15018.5</f>
        <v>42979.3295</v>
      </c>
      <c r="S295" s="243">
        <v>1</v>
      </c>
      <c r="Z295" s="223">
        <f>F295</f>
        <v>14343</v>
      </c>
      <c r="AA295" s="223">
        <f>AB$3+AB$4*Z295+AB$5*Z295^2+AH295</f>
        <v>1.4830489773942442E-2</v>
      </c>
      <c r="AB295" s="223">
        <f>+G295-AA295</f>
        <v>-3.7094789775494769E-2</v>
      </c>
      <c r="AC295" s="223">
        <f>+G295-P295</f>
        <v>-2.2264300001552328E-2</v>
      </c>
      <c r="AE295" s="223">
        <f>+(G295-AA295)^2*S295</f>
        <v>1.3760234284881513E-3</v>
      </c>
      <c r="AF295" s="361">
        <f>+C295-15018.5</f>
        <v>42979.3295</v>
      </c>
      <c r="AG295" s="229"/>
      <c r="AH295" s="223">
        <f>$AB$6*($AB$11/AI295*AJ295+$AB$12)</f>
        <v>-7.8436174563347718E-4</v>
      </c>
      <c r="AI295" s="223">
        <f>1+$AB$7*COS(AL295)</f>
        <v>0.79698141134227185</v>
      </c>
      <c r="AJ295" s="223">
        <f>SIN(AL295+$AB$9)</f>
        <v>-0.54233840970472036</v>
      </c>
      <c r="AK295" s="223">
        <f>$AB$7*SIN(AL295)</f>
        <v>0.44596351045732896</v>
      </c>
      <c r="AL295" s="223">
        <f>2*ATAN(AM295)</f>
        <v>1.9979958683971168</v>
      </c>
      <c r="AM295" s="223">
        <f>SQRT((1+$AB$7)/(1-$AB$7))*TAN(AN295/2)</f>
        <v>1.5539804768938332</v>
      </c>
      <c r="AN295" s="223">
        <f>$AU295+$AB$7*SIN(AO295)</f>
        <v>-148413.64444155124</v>
      </c>
      <c r="AO295" s="223">
        <f>$AU295+$AB$7*SIN(AP295)</f>
        <v>-148413.64444157499</v>
      </c>
      <c r="AP295" s="223">
        <f>$AU295+$AB$7*SIN(AQ295)</f>
        <v>-148413.64444208535</v>
      </c>
      <c r="AQ295" s="223">
        <f>$AU295+$AB$7*SIN(AR295)</f>
        <v>-148413.64445305409</v>
      </c>
      <c r="AR295" s="223">
        <f>$AU295+$AB$7*SIN(AS295)</f>
        <v>-148413.64468848347</v>
      </c>
      <c r="AS295" s="223">
        <f>$AU295+$AB$7*SIN(AT295)</f>
        <v>-148413.64960888409</v>
      </c>
      <c r="AT295" s="223">
        <f>$AU295+$AB$7*SIN(AU295)</f>
        <v>-148413.72313676207</v>
      </c>
      <c r="AU295" s="223">
        <f>$AB$9+$AB$18*(F295-AB$15)</f>
        <v>-148414.13222757724</v>
      </c>
    </row>
    <row r="296" spans="1:47" ht="12.95" customHeight="1">
      <c r="A296" s="89" t="s">
        <v>169</v>
      </c>
      <c r="B296" s="91" t="s">
        <v>61</v>
      </c>
      <c r="C296" s="89">
        <v>57997.829700000002</v>
      </c>
      <c r="D296" s="89">
        <v>1E-4</v>
      </c>
      <c r="E296" s="213">
        <f>(C296-C$7)/C$8</f>
        <v>14342.942437467729</v>
      </c>
      <c r="F296" s="211">
        <f>+ROUND(2*E296,0)/2</f>
        <v>14343</v>
      </c>
      <c r="G296" s="213">
        <f>C296-(C$7+C$8*F296)</f>
        <v>-2.2064299999328796E-2</v>
      </c>
      <c r="K296" s="213">
        <f>G296</f>
        <v>-2.2064299999328796E-2</v>
      </c>
      <c r="O296" s="213">
        <f ca="1">+C$11+C$12*F296</f>
        <v>-2.0131641251309958E-2</v>
      </c>
      <c r="Q296" s="249">
        <f>C296-15018.5</f>
        <v>42979.329700000002</v>
      </c>
      <c r="S296" s="243">
        <v>1</v>
      </c>
      <c r="Z296" s="223">
        <f>F296</f>
        <v>14343</v>
      </c>
      <c r="AA296" s="223">
        <f>AB$3+AB$4*Z296+AB$5*Z296^2+AH296</f>
        <v>1.4830489773942442E-2</v>
      </c>
      <c r="AB296" s="223">
        <f>+G296-AA296</f>
        <v>-3.6894789773271236E-2</v>
      </c>
      <c r="AC296" s="223">
        <f>+G296-P296</f>
        <v>-2.2064299999328796E-2</v>
      </c>
      <c r="AE296" s="223">
        <f>+(G296-AA296)^2*S296</f>
        <v>1.3612255124138798E-3</v>
      </c>
      <c r="AF296" s="361">
        <f>+C296-15018.5</f>
        <v>42979.329700000002</v>
      </c>
      <c r="AG296" s="229"/>
      <c r="AH296" s="223">
        <f>$AB$6*($AB$11/AI296*AJ296+$AB$12)</f>
        <v>-7.8436174563347718E-4</v>
      </c>
      <c r="AI296" s="223">
        <f>1+$AB$7*COS(AL296)</f>
        <v>0.79698141134227185</v>
      </c>
      <c r="AJ296" s="223">
        <f>SIN(AL296+$AB$9)</f>
        <v>-0.54233840970472036</v>
      </c>
      <c r="AK296" s="223">
        <f>$AB$7*SIN(AL296)</f>
        <v>0.44596351045732896</v>
      </c>
      <c r="AL296" s="223">
        <f>2*ATAN(AM296)</f>
        <v>1.9979958683971168</v>
      </c>
      <c r="AM296" s="223">
        <f>SQRT((1+$AB$7)/(1-$AB$7))*TAN(AN296/2)</f>
        <v>1.5539804768938332</v>
      </c>
      <c r="AN296" s="223">
        <f>$AU296+$AB$7*SIN(AO296)</f>
        <v>-148413.64444155124</v>
      </c>
      <c r="AO296" s="223">
        <f>$AU296+$AB$7*SIN(AP296)</f>
        <v>-148413.64444157499</v>
      </c>
      <c r="AP296" s="223">
        <f>$AU296+$AB$7*SIN(AQ296)</f>
        <v>-148413.64444208535</v>
      </c>
      <c r="AQ296" s="223">
        <f>$AU296+$AB$7*SIN(AR296)</f>
        <v>-148413.64445305409</v>
      </c>
      <c r="AR296" s="223">
        <f>$AU296+$AB$7*SIN(AS296)</f>
        <v>-148413.64468848347</v>
      </c>
      <c r="AS296" s="223">
        <f>$AU296+$AB$7*SIN(AT296)</f>
        <v>-148413.64960888409</v>
      </c>
      <c r="AT296" s="223">
        <f>$AU296+$AB$7*SIN(AU296)</f>
        <v>-148413.72313676207</v>
      </c>
      <c r="AU296" s="223">
        <f>$AB$9+$AB$18*(F296-AB$15)</f>
        <v>-148414.13222757724</v>
      </c>
    </row>
    <row r="297" spans="1:47" ht="12.95" customHeight="1">
      <c r="A297" s="89" t="s">
        <v>168</v>
      </c>
      <c r="B297" s="91" t="s">
        <v>63</v>
      </c>
      <c r="C297" s="89">
        <v>58028.8776</v>
      </c>
      <c r="D297" s="89">
        <v>1E-4</v>
      </c>
      <c r="E297" s="213">
        <f>(C297-C$7)/C$8</f>
        <v>14423.941868476715</v>
      </c>
      <c r="F297" s="211">
        <f>+ROUND(2*E297,0)/2</f>
        <v>14424</v>
      </c>
      <c r="G297" s="213">
        <f>C297-(C$7+C$8*F297)</f>
        <v>-2.2282400001131464E-2</v>
      </c>
      <c r="K297" s="213">
        <f>G297</f>
        <v>-2.2282400001131464E-2</v>
      </c>
      <c r="O297" s="213">
        <f ca="1">+C$11+C$12*F297</f>
        <v>-2.0365633930671548E-2</v>
      </c>
      <c r="Q297" s="249">
        <f>C297-15018.5</f>
        <v>43010.3776</v>
      </c>
      <c r="S297" s="243">
        <v>1</v>
      </c>
      <c r="Z297" s="223">
        <f>F297</f>
        <v>14424</v>
      </c>
      <c r="AA297" s="223">
        <f>AB$3+AB$4*Z297+AB$5*Z297^2+AH297</f>
        <v>1.4593235589307037E-2</v>
      </c>
      <c r="AB297" s="223">
        <f>+G297-AA297</f>
        <v>-3.6875635590438501E-2</v>
      </c>
      <c r="AC297" s="223">
        <f>+G297-P297</f>
        <v>-2.2282400001131464E-2</v>
      </c>
      <c r="AE297" s="223">
        <f>+(G297-AA297)^2*S297</f>
        <v>1.3598125001988146E-3</v>
      </c>
      <c r="AF297" s="361">
        <f>+C297-15018.5</f>
        <v>43010.3776</v>
      </c>
      <c r="AG297" s="229"/>
      <c r="AH297" s="223">
        <f>$AB$6*($AB$11/AI297*AJ297+$AB$12)</f>
        <v>-1.0311842607109165E-3</v>
      </c>
      <c r="AI297" s="223">
        <f>1+$AB$7*COS(AL297)</f>
        <v>0.79284088603912584</v>
      </c>
      <c r="AJ297" s="223">
        <f>SIN(AL297+$AB$9)</f>
        <v>-0.55013191351015978</v>
      </c>
      <c r="AK297" s="223">
        <f>$AB$7*SIN(AL297)</f>
        <v>0.44405529104261954</v>
      </c>
      <c r="AL297" s="223">
        <f>2*ATAN(AM297)</f>
        <v>2.0073001559599541</v>
      </c>
      <c r="AM297" s="223">
        <f>SQRT((1+$AB$7)/(1-$AB$7))*TAN(AN297/2)</f>
        <v>1.5699826756347828</v>
      </c>
      <c r="AN297" s="223">
        <f>$AU297+$AB$7*SIN(AO297)</f>
        <v>-148413.63423815978</v>
      </c>
      <c r="AO297" s="223">
        <f>$AU297+$AB$7*SIN(AP297)</f>
        <v>-148413.63423817331</v>
      </c>
      <c r="AP297" s="223">
        <f>$AU297+$AB$7*SIN(AQ297)</f>
        <v>-148413.63423849887</v>
      </c>
      <c r="AQ297" s="223">
        <f>$AU297+$AB$7*SIN(AR297)</f>
        <v>-148413.63424633455</v>
      </c>
      <c r="AR297" s="223">
        <f>$AU297+$AB$7*SIN(AS297)</f>
        <v>-148413.63443470182</v>
      </c>
      <c r="AS297" s="223">
        <f>$AU297+$AB$7*SIN(AT297)</f>
        <v>-148413.63884403597</v>
      </c>
      <c r="AT297" s="223">
        <f>$AU297+$AB$7*SIN(AU297)</f>
        <v>-148413.71077142248</v>
      </c>
      <c r="AU297" s="223">
        <f>$AB$9+$AB$18*(F297-AB$15)</f>
        <v>-148414.12247352328</v>
      </c>
    </row>
    <row r="298" spans="1:47" ht="12.95" customHeight="1">
      <c r="A298" s="89" t="s">
        <v>168</v>
      </c>
      <c r="B298" s="91" t="s">
        <v>63</v>
      </c>
      <c r="C298" s="89">
        <v>58030.794600000001</v>
      </c>
      <c r="D298" s="89">
        <v>1E-4</v>
      </c>
      <c r="E298" s="213">
        <f>(C298-C$7)/C$8</f>
        <v>14428.943041156488</v>
      </c>
      <c r="F298" s="211">
        <f>+ROUND(2*E298,0)/2</f>
        <v>14429</v>
      </c>
      <c r="G298" s="213">
        <f>C298-(C$7+C$8*F298)</f>
        <v>-2.183290000539273E-2</v>
      </c>
      <c r="K298" s="213">
        <f>G298</f>
        <v>-2.183290000539273E-2</v>
      </c>
      <c r="O298" s="213">
        <f ca="1">+C$11+C$12*F298</f>
        <v>-2.0380077923224736E-2</v>
      </c>
      <c r="Q298" s="249">
        <f>C298-15018.5</f>
        <v>43012.294600000001</v>
      </c>
      <c r="S298" s="243">
        <v>1</v>
      </c>
      <c r="Z298" s="223">
        <f>F298</f>
        <v>14429</v>
      </c>
      <c r="AA298" s="223">
        <f>AB$3+AB$4*Z298+AB$5*Z298^2+AH298</f>
        <v>1.4578632518365515E-2</v>
      </c>
      <c r="AB298" s="223">
        <f>+G298-AA298</f>
        <v>-3.6411532523758242E-2</v>
      </c>
      <c r="AC298" s="223">
        <f>+G298-P298</f>
        <v>-2.183290000539273E-2</v>
      </c>
      <c r="AE298" s="223">
        <f>+(G298-AA298)^2*S298</f>
        <v>1.3257997007287041E-3</v>
      </c>
      <c r="AF298" s="361">
        <f>+C298-15018.5</f>
        <v>43012.294600000001</v>
      </c>
      <c r="AG298" s="229"/>
      <c r="AH298" s="223">
        <f>$AB$6*($AB$11/AI298*AJ298+$AB$12)</f>
        <v>-1.0463749593340459E-3</v>
      </c>
      <c r="AI298" s="223">
        <f>1+$AB$7*COS(AL298)</f>
        <v>0.79258728688772562</v>
      </c>
      <c r="AJ298" s="223">
        <f>SIN(AL298+$AB$9)</f>
        <v>-0.55060879868147417</v>
      </c>
      <c r="AK298" s="223">
        <f>$AB$7*SIN(AL298)</f>
        <v>0.44393689465892033</v>
      </c>
      <c r="AL298" s="223">
        <f>2*ATAN(AM298)</f>
        <v>2.0078713302306048</v>
      </c>
      <c r="AM298" s="223">
        <f>SQRT((1+$AB$7)/(1-$AB$7))*TAN(AN298/2)</f>
        <v>1.5709726348563602</v>
      </c>
      <c r="AN298" s="223">
        <f>$AU298+$AB$7*SIN(AO298)</f>
        <v>-148413.63361005762</v>
      </c>
      <c r="AO298" s="223">
        <f>$AU298+$AB$7*SIN(AP298)</f>
        <v>-148413.63361007065</v>
      </c>
      <c r="AP298" s="223">
        <f>$AU298+$AB$7*SIN(AQ298)</f>
        <v>-148413.63361038684</v>
      </c>
      <c r="AQ298" s="223">
        <f>$AU298+$AB$7*SIN(AR298)</f>
        <v>-148413.6336180529</v>
      </c>
      <c r="AR298" s="223">
        <f>$AU298+$AB$7*SIN(AS298)</f>
        <v>-148413.63380371465</v>
      </c>
      <c r="AS298" s="223">
        <f>$AU298+$AB$7*SIN(AT298)</f>
        <v>-148413.63818206126</v>
      </c>
      <c r="AT298" s="223">
        <f>$AU298+$AB$7*SIN(AU298)</f>
        <v>-148413.71000941095</v>
      </c>
      <c r="AU298" s="223">
        <f>$AB$9+$AB$18*(F298-AB$15)</f>
        <v>-148414.12187142117</v>
      </c>
    </row>
    <row r="299" spans="1:47" ht="12.95" customHeight="1">
      <c r="A299" s="89" t="s">
        <v>168</v>
      </c>
      <c r="B299" s="91" t="s">
        <v>61</v>
      </c>
      <c r="C299" s="89">
        <v>58077.5573</v>
      </c>
      <c r="D299" s="89">
        <v>1E-4</v>
      </c>
      <c r="E299" s="213">
        <f>(C299-C$7)/C$8</f>
        <v>14550.940087412248</v>
      </c>
      <c r="F299" s="211">
        <f>+ROUND(2*E299,0)/2</f>
        <v>14551</v>
      </c>
      <c r="G299" s="213">
        <f>C299-(C$7+C$8*F299)</f>
        <v>-2.2965100004512351E-2</v>
      </c>
      <c r="K299" s="213">
        <f>G299</f>
        <v>-2.2965100004512351E-2</v>
      </c>
      <c r="O299" s="213">
        <f ca="1">+C$11+C$12*F299</f>
        <v>-2.0732511341522437E-2</v>
      </c>
      <c r="Q299" s="249">
        <f>C299-15018.5</f>
        <v>43059.0573</v>
      </c>
      <c r="S299" s="243">
        <v>1</v>
      </c>
      <c r="Z299" s="223">
        <f>F299</f>
        <v>14551</v>
      </c>
      <c r="AA299" s="223">
        <f>AB$3+AB$4*Z299+AB$5*Z299^2+AH299</f>
        <v>1.4223845030444746E-2</v>
      </c>
      <c r="AB299" s="223">
        <f>+G299-AA299</f>
        <v>-3.7188945034957094E-2</v>
      </c>
      <c r="AC299" s="223">
        <f>+G299-P299</f>
        <v>-2.2965100004512351E-2</v>
      </c>
      <c r="AE299" s="223">
        <f>+(G299-AA299)^2*S299</f>
        <v>1.3830176328130598E-3</v>
      </c>
      <c r="AF299" s="361">
        <f>+C299-15018.5</f>
        <v>43059.0573</v>
      </c>
      <c r="AG299" s="229"/>
      <c r="AH299" s="223">
        <f>$AB$6*($AB$11/AI299*AJ299+$AB$12)</f>
        <v>-1.415392104686018E-3</v>
      </c>
      <c r="AI299" s="223">
        <f>1+$AB$7*COS(AL299)</f>
        <v>0.78647007550089687</v>
      </c>
      <c r="AJ299" s="223">
        <f>SIN(AL299+$AB$9)</f>
        <v>-0.56209604275313552</v>
      </c>
      <c r="AK299" s="223">
        <f>$AB$7*SIN(AL299)</f>
        <v>0.44102717755644871</v>
      </c>
      <c r="AL299" s="223">
        <f>2*ATAN(AM299)</f>
        <v>2.0216958778088561</v>
      </c>
      <c r="AM299" s="223">
        <f>SQRT((1+$AB$7)/(1-$AB$7))*TAN(AN299/2)</f>
        <v>1.5952076432048352</v>
      </c>
      <c r="AN299" s="223">
        <f>$AU299+$AB$7*SIN(AO299)</f>
        <v>-148413.61834616665</v>
      </c>
      <c r="AO299" s="223">
        <f>$AU299+$AB$7*SIN(AP299)</f>
        <v>-148413.61834617154</v>
      </c>
      <c r="AP299" s="223">
        <f>$AU299+$AB$7*SIN(AQ299)</f>
        <v>-148413.61834631613</v>
      </c>
      <c r="AQ299" s="223">
        <f>$AU299+$AB$7*SIN(AR299)</f>
        <v>-148413.61835059582</v>
      </c>
      <c r="AR299" s="223">
        <f>$AU299+$AB$7*SIN(AS299)</f>
        <v>-148413.61847714975</v>
      </c>
      <c r="AS299" s="223">
        <f>$AU299+$AB$7*SIN(AT299)</f>
        <v>-148413.62212021285</v>
      </c>
      <c r="AT299" s="223">
        <f>$AU299+$AB$7*SIN(AU299)</f>
        <v>-148413.69146273739</v>
      </c>
      <c r="AU299" s="223">
        <f>$AB$9+$AB$18*(F299-AB$15)</f>
        <v>-148414.10718013</v>
      </c>
    </row>
    <row r="300" spans="1:47" ht="12.95" customHeight="1">
      <c r="A300" s="291" t="s">
        <v>173</v>
      </c>
      <c r="B300" s="292" t="s">
        <v>63</v>
      </c>
      <c r="C300" s="293">
        <v>58099.406600000002</v>
      </c>
      <c r="D300" s="293">
        <v>2.0000000000000001E-4</v>
      </c>
      <c r="E300" s="213">
        <f>(C300-C$7)/C$8</f>
        <v>14607.941716119662</v>
      </c>
      <c r="F300" s="211">
        <f>+ROUND(2*E300,0)/2</f>
        <v>14608</v>
      </c>
      <c r="G300" s="213">
        <f>C300-(C$7+C$8*F300)</f>
        <v>-2.2340800001984462E-2</v>
      </c>
      <c r="K300" s="213">
        <f>G300</f>
        <v>-2.2340800001984462E-2</v>
      </c>
      <c r="O300" s="213">
        <f ca="1">+C$11+C$12*F300</f>
        <v>-2.0897172856628746E-2</v>
      </c>
      <c r="Q300" s="249">
        <f>C300-15018.5</f>
        <v>43080.906600000002</v>
      </c>
      <c r="S300" s="243">
        <v>1</v>
      </c>
      <c r="Z300" s="223">
        <f>F300</f>
        <v>14608</v>
      </c>
      <c r="AA300" s="223">
        <f>AB$3+AB$4*Z300+AB$5*Z300^2+AH300</f>
        <v>1.4059092249696654E-2</v>
      </c>
      <c r="AB300" s="223">
        <f>+G300-AA300</f>
        <v>-3.6399892251681117E-2</v>
      </c>
      <c r="AC300" s="223">
        <f>+G300-P300</f>
        <v>-2.2340800001984462E-2</v>
      </c>
      <c r="AE300" s="223">
        <f>+(G300-AA300)^2*S300</f>
        <v>1.324952155933995E-3</v>
      </c>
      <c r="AF300" s="361">
        <f>+C300-15018.5</f>
        <v>43080.906600000002</v>
      </c>
      <c r="AG300" s="229"/>
      <c r="AH300" s="223">
        <f>$AB$6*($AB$11/AI300*AJ300+$AB$12)</f>
        <v>-1.5867217470044294E-3</v>
      </c>
      <c r="AI300" s="223">
        <f>1+$AB$7*COS(AL300)</f>
        <v>0.78365792402422285</v>
      </c>
      <c r="AJ300" s="223">
        <f>SIN(AL300+$AB$9)</f>
        <v>-0.56736646123612688</v>
      </c>
      <c r="AK300" s="223">
        <f>$AB$7*SIN(AL300)</f>
        <v>0.43965453046965303</v>
      </c>
      <c r="AL300" s="223">
        <f>2*ATAN(AM300)</f>
        <v>2.0280821621913439</v>
      </c>
      <c r="AM300" s="223">
        <f>SQRT((1+$AB$7)/(1-$AB$7))*TAN(AN300/2)</f>
        <v>1.6065843225162264</v>
      </c>
      <c r="AN300" s="223">
        <f>$AU300+$AB$7*SIN(AO300)</f>
        <v>-148413.61125492505</v>
      </c>
      <c r="AO300" s="223">
        <f>$AU300+$AB$7*SIN(AP300)</f>
        <v>-148413.61125492794</v>
      </c>
      <c r="AP300" s="223">
        <f>$AU300+$AB$7*SIN(AQ300)</f>
        <v>-148413.61125502299</v>
      </c>
      <c r="AQ300" s="223">
        <f>$AU300+$AB$7*SIN(AR300)</f>
        <v>-148413.61125815794</v>
      </c>
      <c r="AR300" s="223">
        <f>$AU300+$AB$7*SIN(AS300)</f>
        <v>-148413.61136147261</v>
      </c>
      <c r="AS300" s="223">
        <f>$AU300+$AB$7*SIN(AT300)</f>
        <v>-148413.61467506853</v>
      </c>
      <c r="AT300" s="223">
        <f>$AU300+$AB$7*SIN(AU300)</f>
        <v>-148413.68282819143</v>
      </c>
      <c r="AU300" s="223">
        <f>$AB$9+$AB$18*(F300-AB$15)</f>
        <v>-148414.10031616609</v>
      </c>
    </row>
    <row r="301" spans="1:47" ht="12.95" customHeight="1">
      <c r="A301" s="294" t="s">
        <v>173</v>
      </c>
      <c r="B301" s="295" t="s">
        <v>63</v>
      </c>
      <c r="C301" s="296">
        <v>58099.406600000002</v>
      </c>
      <c r="D301" s="296">
        <v>2.0000000000000001E-4</v>
      </c>
      <c r="E301" s="213">
        <f>(C301-C$7)/C$8</f>
        <v>14607.941716119662</v>
      </c>
      <c r="F301" s="211">
        <f>+ROUND(2*E301,0)/2</f>
        <v>14608</v>
      </c>
      <c r="G301" s="213">
        <f>C301-(C$7+C$8*F301)</f>
        <v>-2.2340800001984462E-2</v>
      </c>
      <c r="K301" s="213">
        <f>G301</f>
        <v>-2.2340800001984462E-2</v>
      </c>
      <c r="O301" s="213">
        <f ca="1">+C$11+C$12*F301</f>
        <v>-2.0897172856628746E-2</v>
      </c>
      <c r="Q301" s="249">
        <f>C301-15018.5</f>
        <v>43080.906600000002</v>
      </c>
      <c r="S301" s="243">
        <v>1</v>
      </c>
      <c r="Z301" s="223">
        <f>F301</f>
        <v>14608</v>
      </c>
      <c r="AA301" s="223">
        <f>AB$3+AB$4*Z301+AB$5*Z301^2+AH301</f>
        <v>1.4059092249696654E-2</v>
      </c>
      <c r="AB301" s="223">
        <f>+G301-AA301</f>
        <v>-3.6399892251681117E-2</v>
      </c>
      <c r="AC301" s="223">
        <f>+G301-P301</f>
        <v>-2.2340800001984462E-2</v>
      </c>
      <c r="AE301" s="223">
        <f>+(G301-AA301)^2*S301</f>
        <v>1.324952155933995E-3</v>
      </c>
      <c r="AF301" s="361">
        <f>+C301-15018.5</f>
        <v>43080.906600000002</v>
      </c>
      <c r="AG301" s="229"/>
      <c r="AH301" s="223">
        <f>$AB$6*($AB$11/AI301*AJ301+$AB$12)</f>
        <v>-1.5867217470044294E-3</v>
      </c>
      <c r="AI301" s="223">
        <f>1+$AB$7*COS(AL301)</f>
        <v>0.78365792402422285</v>
      </c>
      <c r="AJ301" s="223">
        <f>SIN(AL301+$AB$9)</f>
        <v>-0.56736646123612688</v>
      </c>
      <c r="AK301" s="223">
        <f>$AB$7*SIN(AL301)</f>
        <v>0.43965453046965303</v>
      </c>
      <c r="AL301" s="223">
        <f>2*ATAN(AM301)</f>
        <v>2.0280821621913439</v>
      </c>
      <c r="AM301" s="223">
        <f>SQRT((1+$AB$7)/(1-$AB$7))*TAN(AN301/2)</f>
        <v>1.6065843225162264</v>
      </c>
      <c r="AN301" s="223">
        <f>$AU301+$AB$7*SIN(AO301)</f>
        <v>-148413.61125492505</v>
      </c>
      <c r="AO301" s="223">
        <f>$AU301+$AB$7*SIN(AP301)</f>
        <v>-148413.61125492794</v>
      </c>
      <c r="AP301" s="223">
        <f>$AU301+$AB$7*SIN(AQ301)</f>
        <v>-148413.61125502299</v>
      </c>
      <c r="AQ301" s="223">
        <f>$AU301+$AB$7*SIN(AR301)</f>
        <v>-148413.61125815794</v>
      </c>
      <c r="AR301" s="223">
        <f>$AU301+$AB$7*SIN(AS301)</f>
        <v>-148413.61136147261</v>
      </c>
      <c r="AS301" s="223">
        <f>$AU301+$AB$7*SIN(AT301)</f>
        <v>-148413.61467506853</v>
      </c>
      <c r="AT301" s="223">
        <f>$AU301+$AB$7*SIN(AU301)</f>
        <v>-148413.68282819143</v>
      </c>
      <c r="AU301" s="223">
        <f>$AB$9+$AB$18*(F301-AB$15)</f>
        <v>-148414.10031616609</v>
      </c>
    </row>
    <row r="302" spans="1:47" ht="12.95" customHeight="1">
      <c r="A302" s="89" t="s">
        <v>168</v>
      </c>
      <c r="B302" s="91" t="s">
        <v>63</v>
      </c>
      <c r="C302" s="89">
        <v>58128.54</v>
      </c>
      <c r="D302" s="89">
        <v>2.9999999999999997E-4</v>
      </c>
      <c r="E302" s="213">
        <f>(C302-C$7)/C$8</f>
        <v>14683.946496583309</v>
      </c>
      <c r="F302" s="211">
        <f>+ROUND(2*E302,0)/2</f>
        <v>14684</v>
      </c>
      <c r="G302" s="213">
        <f>C302-(C$7+C$8*F302)</f>
        <v>-2.0508400004473515E-2</v>
      </c>
      <c r="K302" s="213">
        <f>G302</f>
        <v>-2.0508400004473515E-2</v>
      </c>
      <c r="O302" s="213">
        <f ca="1">+C$11+C$12*F302</f>
        <v>-2.1116721543437154E-2</v>
      </c>
      <c r="Q302" s="249">
        <f>C302-15018.5</f>
        <v>43110.04</v>
      </c>
      <c r="S302" s="243">
        <v>1</v>
      </c>
      <c r="Z302" s="223">
        <f>F302</f>
        <v>14684</v>
      </c>
      <c r="AA302" s="223">
        <f>AB$3+AB$4*Z302+AB$5*Z302^2+AH302</f>
        <v>1.384042458513824E-2</v>
      </c>
      <c r="AB302" s="223">
        <f>+G302-AA302</f>
        <v>-3.4348824589611755E-2</v>
      </c>
      <c r="AC302" s="223">
        <f>+G302-P302</f>
        <v>-2.0508400004473515E-2</v>
      </c>
      <c r="AE302" s="223">
        <f>+(G302-AA302)^2*S302</f>
        <v>1.1798417506879173E-3</v>
      </c>
      <c r="AF302" s="361">
        <f>+C302-15018.5</f>
        <v>43110.04</v>
      </c>
      <c r="AG302" s="229"/>
      <c r="AH302" s="223">
        <f>$AB$6*($AB$11/AI302*AJ302+$AB$12)</f>
        <v>-1.8140878043232699E-3</v>
      </c>
      <c r="AI302" s="223">
        <f>1+$AB$7*COS(AL302)</f>
        <v>0.77995303044450426</v>
      </c>
      <c r="AJ302" s="223">
        <f>SIN(AL302+$AB$9)</f>
        <v>-0.57429988181973968</v>
      </c>
      <c r="AK302" s="223">
        <f>$AB$7*SIN(AL302)</f>
        <v>0.43781198155080531</v>
      </c>
      <c r="AL302" s="223">
        <f>2*ATAN(AM302)</f>
        <v>2.0365266361692664</v>
      </c>
      <c r="AM302" s="223">
        <f>SQRT((1+$AB$7)/(1-$AB$7))*TAN(AN302/2)</f>
        <v>1.6218079894487749</v>
      </c>
      <c r="AN302" s="223">
        <f>$AU302+$AB$7*SIN(AO302)</f>
        <v>-148413.6018392026</v>
      </c>
      <c r="AO302" s="223">
        <f>$AU302+$AB$7*SIN(AP302)</f>
        <v>-148413.60183920391</v>
      </c>
      <c r="AP302" s="223">
        <f>$AU302+$AB$7*SIN(AQ302)</f>
        <v>-148413.60183925446</v>
      </c>
      <c r="AQ302" s="223">
        <f>$AU302+$AB$7*SIN(AR302)</f>
        <v>-148413.60184122084</v>
      </c>
      <c r="AR302" s="223">
        <f>$AU302+$AB$7*SIN(AS302)</f>
        <v>-148413.60191764386</v>
      </c>
      <c r="AS302" s="223">
        <f>$AU302+$AB$7*SIN(AT302)</f>
        <v>-148413.60480636367</v>
      </c>
      <c r="AT302" s="223">
        <f>$AU302+$AB$7*SIN(AU302)</f>
        <v>-148413.6713460747</v>
      </c>
      <c r="AU302" s="223">
        <f>$AB$9+$AB$18*(F302-AB$15)</f>
        <v>-148414.09116421422</v>
      </c>
    </row>
    <row r="303" spans="1:47" ht="12.95" customHeight="1">
      <c r="A303" s="291" t="s">
        <v>173</v>
      </c>
      <c r="B303" s="292" t="s">
        <v>61</v>
      </c>
      <c r="C303" s="293">
        <v>58344.530989999999</v>
      </c>
      <c r="D303" s="293">
        <v>6.4999999999999997E-4</v>
      </c>
      <c r="E303" s="213">
        <f>(C303-C$7)/C$8</f>
        <v>15247.435405432823</v>
      </c>
      <c r="F303" s="211">
        <f>+ROUND(2*E303,0)/2</f>
        <v>15247.5</v>
      </c>
      <c r="G303" s="213">
        <f>C303-(C$7+C$8*F303)</f>
        <v>-2.4759750005614478E-2</v>
      </c>
      <c r="K303" s="213">
        <f>G303</f>
        <v>-2.4759750005614478E-2</v>
      </c>
      <c r="O303" s="213">
        <f ca="1">+C$11+C$12*F303</f>
        <v>-2.2744559504181069E-2</v>
      </c>
      <c r="Q303" s="249">
        <f>C303-15018.5</f>
        <v>43326.030989999999</v>
      </c>
      <c r="S303" s="243">
        <v>1</v>
      </c>
      <c r="Z303" s="223">
        <f>F303</f>
        <v>15247.5</v>
      </c>
      <c r="AA303" s="223">
        <f>AB$3+AB$4*Z303+AB$5*Z303^2+AH303</f>
        <v>1.2255134653527795E-2</v>
      </c>
      <c r="AB303" s="223">
        <f>+G303-AA303</f>
        <v>-3.7014884659142273E-2</v>
      </c>
      <c r="AC303" s="223">
        <f>+G303-P303</f>
        <v>-2.4759750005614478E-2</v>
      </c>
      <c r="AE303" s="223">
        <f>+(G303-AA303)^2*S303</f>
        <v>1.3701016863296061E-3</v>
      </c>
      <c r="AF303" s="361">
        <f>+C303-15018.5</f>
        <v>43326.030989999999</v>
      </c>
      <c r="AG303" s="229"/>
      <c r="AH303" s="223">
        <f>$AB$6*($AB$11/AI303*AJ303+$AB$12)</f>
        <v>-3.4613492324008068E-3</v>
      </c>
      <c r="AI303" s="223">
        <f>1+$AB$7*COS(AL303)</f>
        <v>0.75399823972763746</v>
      </c>
      <c r="AJ303" s="223">
        <f>SIN(AL303+$AB$9)</f>
        <v>-0.62253629318750514</v>
      </c>
      <c r="AK303" s="223">
        <f>$AB$7*SIN(AL303)</f>
        <v>0.42377250257997995</v>
      </c>
      <c r="AL303" s="223">
        <f>2*ATAN(AM303)</f>
        <v>2.0967573953690009</v>
      </c>
      <c r="AM303" s="223">
        <f>SQRT((1+$AB$7)/(1-$AB$7))*TAN(AN303/2)</f>
        <v>1.7367850811260568</v>
      </c>
      <c r="AN303" s="223">
        <f>$AU303+$AB$7*SIN(AO303)</f>
        <v>-148413.53336982863</v>
      </c>
      <c r="AO303" s="223">
        <f>$AU303+$AB$7*SIN(AP303)</f>
        <v>-148413.53336982863</v>
      </c>
      <c r="AP303" s="223">
        <f>$AU303+$AB$7*SIN(AQ303)</f>
        <v>-148413.53336982848</v>
      </c>
      <c r="AQ303" s="223">
        <f>$AU303+$AB$7*SIN(AR303)</f>
        <v>-148413.53336984629</v>
      </c>
      <c r="AR303" s="223">
        <f>$AU303+$AB$7*SIN(AS303)</f>
        <v>-148413.53336757323</v>
      </c>
      <c r="AS303" s="223">
        <f>$AU303+$AB$7*SIN(AT303)</f>
        <v>-148413.5336606192</v>
      </c>
      <c r="AT303" s="223">
        <f>$AU303+$AB$7*SIN(AU303)</f>
        <v>-148413.58732166435</v>
      </c>
      <c r="AU303" s="223">
        <f>$AB$9+$AB$18*(F303-AB$15)</f>
        <v>-148414.02330730789</v>
      </c>
    </row>
    <row r="304" spans="1:47" ht="12.95" customHeight="1">
      <c r="A304" s="294" t="s">
        <v>173</v>
      </c>
      <c r="B304" s="295" t="s">
        <v>61</v>
      </c>
      <c r="C304" s="296">
        <v>58344.530989999999</v>
      </c>
      <c r="D304" s="296">
        <v>6.4999999999999997E-4</v>
      </c>
      <c r="E304" s="213">
        <f>(C304-C$7)/C$8</f>
        <v>15247.435405432823</v>
      </c>
      <c r="F304" s="211">
        <f>+ROUND(2*E304,0)/2</f>
        <v>15247.5</v>
      </c>
      <c r="G304" s="213">
        <f>C304-(C$7+C$8*F304)</f>
        <v>-2.4759750005614478E-2</v>
      </c>
      <c r="K304" s="213">
        <f>G304</f>
        <v>-2.4759750005614478E-2</v>
      </c>
      <c r="O304" s="213">
        <f ca="1">+C$11+C$12*F304</f>
        <v>-2.2744559504181069E-2</v>
      </c>
      <c r="Q304" s="249">
        <f>C304-15018.5</f>
        <v>43326.030989999999</v>
      </c>
      <c r="S304" s="243">
        <v>1</v>
      </c>
      <c r="Z304" s="223">
        <f>F304</f>
        <v>15247.5</v>
      </c>
      <c r="AA304" s="223">
        <f>AB$3+AB$4*Z304+AB$5*Z304^2+AH304</f>
        <v>1.2255134653527795E-2</v>
      </c>
      <c r="AB304" s="223">
        <f>+G304-AA304</f>
        <v>-3.7014884659142273E-2</v>
      </c>
      <c r="AC304" s="223">
        <f>+G304-P304</f>
        <v>-2.4759750005614478E-2</v>
      </c>
      <c r="AE304" s="223">
        <f>+(G304-AA304)^2*S304</f>
        <v>1.3701016863296061E-3</v>
      </c>
      <c r="AF304" s="361">
        <f>+C304-15018.5</f>
        <v>43326.030989999999</v>
      </c>
      <c r="AG304" s="229"/>
      <c r="AH304" s="223">
        <f>$AB$6*($AB$11/AI304*AJ304+$AB$12)</f>
        <v>-3.4613492324008068E-3</v>
      </c>
      <c r="AI304" s="223">
        <f>1+$AB$7*COS(AL304)</f>
        <v>0.75399823972763746</v>
      </c>
      <c r="AJ304" s="223">
        <f>SIN(AL304+$AB$9)</f>
        <v>-0.62253629318750514</v>
      </c>
      <c r="AK304" s="223">
        <f>$AB$7*SIN(AL304)</f>
        <v>0.42377250257997995</v>
      </c>
      <c r="AL304" s="223">
        <f>2*ATAN(AM304)</f>
        <v>2.0967573953690009</v>
      </c>
      <c r="AM304" s="223">
        <f>SQRT((1+$AB$7)/(1-$AB$7))*TAN(AN304/2)</f>
        <v>1.7367850811260568</v>
      </c>
      <c r="AN304" s="223">
        <f>$AU304+$AB$7*SIN(AO304)</f>
        <v>-148413.53336982863</v>
      </c>
      <c r="AO304" s="223">
        <f>$AU304+$AB$7*SIN(AP304)</f>
        <v>-148413.53336982863</v>
      </c>
      <c r="AP304" s="223">
        <f>$AU304+$AB$7*SIN(AQ304)</f>
        <v>-148413.53336982848</v>
      </c>
      <c r="AQ304" s="223">
        <f>$AU304+$AB$7*SIN(AR304)</f>
        <v>-148413.53336984629</v>
      </c>
      <c r="AR304" s="223">
        <f>$AU304+$AB$7*SIN(AS304)</f>
        <v>-148413.53336757323</v>
      </c>
      <c r="AS304" s="223">
        <f>$AU304+$AB$7*SIN(AT304)</f>
        <v>-148413.5336606192</v>
      </c>
      <c r="AT304" s="223">
        <f>$AU304+$AB$7*SIN(AU304)</f>
        <v>-148413.58732166435</v>
      </c>
      <c r="AU304" s="223">
        <f>$AB$9+$AB$18*(F304-AB$15)</f>
        <v>-148414.02330730789</v>
      </c>
    </row>
    <row r="305" spans="1:47" ht="12.95" customHeight="1">
      <c r="A305" s="297" t="s">
        <v>170</v>
      </c>
      <c r="B305" s="298" t="s">
        <v>61</v>
      </c>
      <c r="C305" s="297">
        <v>58414.868699999999</v>
      </c>
      <c r="D305" s="297">
        <v>1E-4</v>
      </c>
      <c r="E305" s="213">
        <f>(C305-C$7)/C$8</f>
        <v>15430.936205437833</v>
      </c>
      <c r="F305" s="211">
        <f>+ROUND(2*E305,0)/2</f>
        <v>15431</v>
      </c>
      <c r="G305" s="213">
        <f>C305-(C$7+C$8*F305)</f>
        <v>-2.445310000621248E-2</v>
      </c>
      <c r="K305" s="213">
        <f>G305</f>
        <v>-2.445310000621248E-2</v>
      </c>
      <c r="O305" s="213">
        <f ca="1">+C$11+C$12*F305</f>
        <v>-2.3274654030882948E-2</v>
      </c>
      <c r="Q305" s="249">
        <f>C305-15018.5</f>
        <v>43396.368699999999</v>
      </c>
      <c r="S305" s="243">
        <v>1</v>
      </c>
      <c r="Z305" s="223">
        <f>F305</f>
        <v>15431</v>
      </c>
      <c r="AA305" s="223">
        <f>AB$3+AB$4*Z305+AB$5*Z305^2+AH305</f>
        <v>1.175268433167256E-2</v>
      </c>
      <c r="AB305" s="223">
        <f>+G305-AA305</f>
        <v>-3.6205784337885044E-2</v>
      </c>
      <c r="AC305" s="223">
        <f>+G305-P305</f>
        <v>-2.445310000621248E-2</v>
      </c>
      <c r="AE305" s="223">
        <f>+(G305-AA305)^2*S305</f>
        <v>1.3108588195214421E-3</v>
      </c>
      <c r="AF305" s="361">
        <f>+C305-15018.5</f>
        <v>43396.368699999999</v>
      </c>
      <c r="AG305" s="229"/>
      <c r="AH305" s="223">
        <f>$AB$6*($AB$11/AI305*AJ305+$AB$12)</f>
        <v>-3.9830206354210104E-3</v>
      </c>
      <c r="AI305" s="223">
        <f>1+$AB$7*COS(AL305)</f>
        <v>0.74608981863983015</v>
      </c>
      <c r="AJ305" s="223">
        <f>SIN(AL305+$AB$9)</f>
        <v>-0.63711134516780354</v>
      </c>
      <c r="AK305" s="223">
        <f>$AB$7*SIN(AL305)</f>
        <v>0.41908187720497492</v>
      </c>
      <c r="AL305" s="223">
        <f>2*ATAN(AM305)</f>
        <v>2.1155226511638552</v>
      </c>
      <c r="AM305" s="223">
        <f>SQRT((1+$AB$7)/(1-$AB$7))*TAN(AN305/2)</f>
        <v>1.7750950871977693</v>
      </c>
      <c r="AN305" s="223">
        <f>$AU305+$AB$7*SIN(AO305)</f>
        <v>-148413.51155990103</v>
      </c>
      <c r="AO305" s="223">
        <f>$AU305+$AB$7*SIN(AP305)</f>
        <v>-148413.511559901</v>
      </c>
      <c r="AP305" s="223">
        <f>$AU305+$AB$7*SIN(AQ305)</f>
        <v>-148413.51155990307</v>
      </c>
      <c r="AQ305" s="223">
        <f>$AU305+$AB$7*SIN(AR305)</f>
        <v>-148413.51155979099</v>
      </c>
      <c r="AR305" s="223">
        <f>$AU305+$AB$7*SIN(AS305)</f>
        <v>-148413.51156584659</v>
      </c>
      <c r="AS305" s="223">
        <f>$AU305+$AB$7*SIN(AT305)</f>
        <v>-148413.51124004813</v>
      </c>
      <c r="AT305" s="223">
        <f>$AU305+$AB$7*SIN(AU305)</f>
        <v>-148413.5603894692</v>
      </c>
      <c r="AU305" s="223">
        <f>$AB$9+$AB$18*(F305-AB$15)</f>
        <v>-148414.0012101609</v>
      </c>
    </row>
    <row r="306" spans="1:47" ht="12.95" customHeight="1">
      <c r="A306" s="275" t="s">
        <v>171</v>
      </c>
      <c r="B306" s="276"/>
      <c r="C306" s="257">
        <v>58417.743499999997</v>
      </c>
      <c r="E306" s="213">
        <f>(C306-C$7)/C$8</f>
        <v>15438.436138259842</v>
      </c>
      <c r="F306" s="211">
        <f>+ROUND(2*E306,0)/2</f>
        <v>15438.5</v>
      </c>
      <c r="G306" s="213">
        <f>C306-(C$7+C$8*F306)</f>
        <v>-2.4478850005834829E-2</v>
      </c>
      <c r="K306" s="213">
        <f>G306</f>
        <v>-2.4478850005834829E-2</v>
      </c>
      <c r="O306" s="213">
        <f ca="1">+C$11+C$12*F306</f>
        <v>-2.3296320019712727E-2</v>
      </c>
      <c r="Q306" s="249">
        <f>C306-15018.5</f>
        <v>43399.243499999997</v>
      </c>
      <c r="S306" s="243">
        <v>1</v>
      </c>
      <c r="Z306" s="223">
        <f>F306</f>
        <v>15438.5</v>
      </c>
      <c r="AA306" s="223">
        <f>AB$3+AB$4*Z306+AB$5*Z306^2+AH306</f>
        <v>1.1732292909371533E-2</v>
      </c>
      <c r="AB306" s="223">
        <f>+G306-AA306</f>
        <v>-3.6211142915206364E-2</v>
      </c>
      <c r="AC306" s="223">
        <f>+G306-P306</f>
        <v>-2.4478850005834829E-2</v>
      </c>
      <c r="AE306" s="223">
        <f>+(G306-AA306)^2*S306</f>
        <v>1.3112468712255E-3</v>
      </c>
      <c r="AF306" s="361">
        <f>+C306-15018.5</f>
        <v>43399.243499999997</v>
      </c>
      <c r="AG306" s="229"/>
      <c r="AH306" s="223">
        <f>$AB$6*($AB$11/AI306*AJ306+$AB$12)</f>
        <v>-4.0041876329944496E-3</v>
      </c>
      <c r="AI306" s="223">
        <f>1+$AB$7*COS(AL306)</f>
        <v>0.74577196814075042</v>
      </c>
      <c r="AJ306" s="223">
        <f>SIN(AL306+$AB$9)</f>
        <v>-0.6376958841144954</v>
      </c>
      <c r="AK306" s="223">
        <f>$AB$7*SIN(AL306)</f>
        <v>0.41888913547258821</v>
      </c>
      <c r="AL306" s="223">
        <f>2*ATAN(AM306)</f>
        <v>2.1162812704454947</v>
      </c>
      <c r="AM306" s="223">
        <f>SQRT((1+$AB$7)/(1-$AB$7))*TAN(AN306/2)</f>
        <v>1.7766706482363552</v>
      </c>
      <c r="AN306" s="223">
        <f>$AU306+$AB$7*SIN(AO306)</f>
        <v>-148413.51067335045</v>
      </c>
      <c r="AO306" s="223">
        <f>$AU306+$AB$7*SIN(AP306)</f>
        <v>-148413.51067335042</v>
      </c>
      <c r="AP306" s="223">
        <f>$AU306+$AB$7*SIN(AQ306)</f>
        <v>-148413.51067335281</v>
      </c>
      <c r="AQ306" s="223">
        <f>$AU306+$AB$7*SIN(AR306)</f>
        <v>-148413.51067322717</v>
      </c>
      <c r="AR306" s="223">
        <f>$AU306+$AB$7*SIN(AS306)</f>
        <v>-148413.51067985978</v>
      </c>
      <c r="AS306" s="223">
        <f>$AU306+$AB$7*SIN(AT306)</f>
        <v>-148413.51033125684</v>
      </c>
      <c r="AT306" s="223">
        <f>$AU306+$AB$7*SIN(AU306)</f>
        <v>-148413.55929326097</v>
      </c>
      <c r="AU306" s="223">
        <f>$AB$9+$AB$18*(F306-AB$15)</f>
        <v>-148414.00030700778</v>
      </c>
    </row>
    <row r="307" spans="1:47" ht="12.95" customHeight="1">
      <c r="A307" s="389" t="s">
        <v>171</v>
      </c>
      <c r="B307" s="395"/>
      <c r="C307" s="400">
        <v>58419.660300000003</v>
      </c>
      <c r="D307" s="386"/>
      <c r="E307" s="213">
        <f>(C307-C$7)/C$8</f>
        <v>15443.436789168874</v>
      </c>
      <c r="F307" s="211">
        <f>+ROUND(2*E307,0)/2</f>
        <v>15443.5</v>
      </c>
      <c r="G307" s="213">
        <f>C307-(C$7+C$8*F307)</f>
        <v>-2.4229349997767713E-2</v>
      </c>
      <c r="K307" s="213">
        <f>G307</f>
        <v>-2.4229349997767713E-2</v>
      </c>
      <c r="O307" s="213">
        <f ca="1">+C$11+C$12*F307</f>
        <v>-2.3310764012265915E-2</v>
      </c>
      <c r="Q307" s="249">
        <f>C307-15018.5</f>
        <v>43401.160300000003</v>
      </c>
      <c r="S307" s="243">
        <v>1</v>
      </c>
      <c r="Z307" s="223">
        <f>F307</f>
        <v>15443.5</v>
      </c>
      <c r="AA307" s="223">
        <f>AB$3+AB$4*Z307+AB$5*Z307^2+AH307</f>
        <v>1.1718704944829506E-2</v>
      </c>
      <c r="AB307" s="223">
        <f>+G307-AA307</f>
        <v>-3.5948054942597216E-2</v>
      </c>
      <c r="AC307" s="223">
        <f>+G307-P307</f>
        <v>-2.4229349997767713E-2</v>
      </c>
      <c r="AE307" s="223">
        <f>+(G307-AA307)^2*S307</f>
        <v>1.292262654155988E-3</v>
      </c>
      <c r="AF307" s="361">
        <f>+C307-15018.5</f>
        <v>43401.160300000003</v>
      </c>
      <c r="AG307" s="229"/>
      <c r="AH307" s="223">
        <f>$AB$6*($AB$11/AI307*AJ307+$AB$12)</f>
        <v>-4.0182922102180866E-3</v>
      </c>
      <c r="AI307" s="223">
        <f>1+$AB$7*COS(AL307)</f>
        <v>0.74556029938107304</v>
      </c>
      <c r="AJ307" s="223">
        <f>SIN(AL307+$AB$9)</f>
        <v>-0.63808509652361989</v>
      </c>
      <c r="AK307" s="223">
        <f>$AB$7*SIN(AL307)</f>
        <v>0.41876059837208995</v>
      </c>
      <c r="AL307" s="223">
        <f>2*ATAN(AM307)</f>
        <v>2.1167866577132743</v>
      </c>
      <c r="AM307" s="223">
        <f>SQRT((1+$AB$7)/(1-$AB$7))*TAN(AN307/2)</f>
        <v>1.7777214559175278</v>
      </c>
      <c r="AN307" s="223">
        <f>$AU307+$AB$7*SIN(AO307)</f>
        <v>-148413.51008252648</v>
      </c>
      <c r="AO307" s="223">
        <f>$AU307+$AB$7*SIN(AP307)</f>
        <v>-148413.51008252642</v>
      </c>
      <c r="AP307" s="223">
        <f>$AU307+$AB$7*SIN(AQ307)</f>
        <v>-148413.51008252904</v>
      </c>
      <c r="AQ307" s="223">
        <f>$AU307+$AB$7*SIN(AR307)</f>
        <v>-148413.51008239391</v>
      </c>
      <c r="AR307" s="223">
        <f>$AU307+$AB$7*SIN(AS307)</f>
        <v>-148413.51008942019</v>
      </c>
      <c r="AS307" s="223">
        <f>$AU307+$AB$7*SIN(AT307)</f>
        <v>-148413.50972572397</v>
      </c>
      <c r="AT307" s="223">
        <f>$AU307+$AB$7*SIN(AU307)</f>
        <v>-148413.55856265529</v>
      </c>
      <c r="AU307" s="223">
        <f>$AB$9+$AB$18*(F307-AB$15)</f>
        <v>-148413.99970490567</v>
      </c>
    </row>
    <row r="308" spans="1:47" ht="12.95" customHeight="1">
      <c r="A308" s="299" t="s">
        <v>171</v>
      </c>
      <c r="B308" s="300"/>
      <c r="C308" s="301">
        <v>58419.8514</v>
      </c>
      <c r="D308" s="302"/>
      <c r="E308" s="213">
        <f>(C308-C$7)/C$8</f>
        <v>15443.935341124579</v>
      </c>
      <c r="F308" s="211">
        <f>+ROUND(2*E308,0)/2</f>
        <v>15444</v>
      </c>
      <c r="G308" s="213">
        <f>C308-(C$7+C$8*F308)</f>
        <v>-2.4784400004136842E-2</v>
      </c>
      <c r="K308" s="213">
        <f>G308</f>
        <v>-2.4784400004136842E-2</v>
      </c>
      <c r="O308" s="213">
        <f ca="1">+C$11+C$12*F308</f>
        <v>-2.3312208411521228E-2</v>
      </c>
      <c r="Q308" s="249">
        <f>C308-15018.5</f>
        <v>43401.3514</v>
      </c>
      <c r="S308" s="243">
        <v>1</v>
      </c>
      <c r="Z308" s="223">
        <f>F308</f>
        <v>15444</v>
      </c>
      <c r="AA308" s="223">
        <f>AB$3+AB$4*Z308+AB$5*Z308^2+AH308</f>
        <v>1.171734642621744E-2</v>
      </c>
      <c r="AB308" s="223">
        <f>+G308-AA308</f>
        <v>-3.6501746430354282E-2</v>
      </c>
      <c r="AC308" s="223">
        <f>+G308-P308</f>
        <v>-2.4784400004136842E-2</v>
      </c>
      <c r="AE308" s="223">
        <f>+(G308-AA308)^2*S308</f>
        <v>1.3323774924658815E-3</v>
      </c>
      <c r="AF308" s="361">
        <f>+C308-15018.5</f>
        <v>43401.3514</v>
      </c>
      <c r="AG308" s="229"/>
      <c r="AH308" s="223">
        <f>$AB$6*($AB$11/AI308*AJ308+$AB$12)</f>
        <v>-4.0197023708483095E-3</v>
      </c>
      <c r="AI308" s="223">
        <f>1+$AB$7*COS(AL308)</f>
        <v>0.74553914268323518</v>
      </c>
      <c r="AJ308" s="223">
        <f>SIN(AL308+$AB$9)</f>
        <v>-0.63812399665867781</v>
      </c>
      <c r="AK308" s="223">
        <f>$AB$7*SIN(AL308)</f>
        <v>0.41874774279226512</v>
      </c>
      <c r="AL308" s="223">
        <f>2*ATAN(AM308)</f>
        <v>2.1168371806675985</v>
      </c>
      <c r="AM308" s="223">
        <f>SQRT((1+$AB$7)/(1-$AB$7))*TAN(AN308/2)</f>
        <v>1.7778265557984902</v>
      </c>
      <c r="AN308" s="223">
        <f>$AU308+$AB$7*SIN(AO308)</f>
        <v>-148413.5100234533</v>
      </c>
      <c r="AO308" s="223">
        <f>$AU308+$AB$7*SIN(AP308)</f>
        <v>-148413.51002345327</v>
      </c>
      <c r="AP308" s="223">
        <f>$AU308+$AB$7*SIN(AQ308)</f>
        <v>-148413.51002345589</v>
      </c>
      <c r="AQ308" s="223">
        <f>$AU308+$AB$7*SIN(AR308)</f>
        <v>-148413.51002331977</v>
      </c>
      <c r="AR308" s="223">
        <f>$AU308+$AB$7*SIN(AS308)</f>
        <v>-148413.51003038583</v>
      </c>
      <c r="AS308" s="223">
        <f>$AU308+$AB$7*SIN(AT308)</f>
        <v>-148413.50966518509</v>
      </c>
      <c r="AT308" s="223">
        <f>$AU308+$AB$7*SIN(AU308)</f>
        <v>-148413.55848960351</v>
      </c>
      <c r="AU308" s="223">
        <f>$AB$9+$AB$18*(F308-AB$15)</f>
        <v>-148413.99964469546</v>
      </c>
    </row>
    <row r="309" spans="1:47" ht="12.95" customHeight="1">
      <c r="A309" s="303" t="s">
        <v>173</v>
      </c>
      <c r="B309" s="304" t="s">
        <v>63</v>
      </c>
      <c r="C309" s="305">
        <v>58431.351170000002</v>
      </c>
      <c r="D309" s="305">
        <v>2.0000000000000001E-4</v>
      </c>
      <c r="E309" s="213">
        <f>(C309-C$7)/C$8</f>
        <v>15473.936559459295</v>
      </c>
      <c r="F309" s="211">
        <f>+ROUND(2*E309,0)/2</f>
        <v>15474</v>
      </c>
      <c r="G309" s="213">
        <f>C309-(C$7+C$8*F309)</f>
        <v>-2.4317399998835754E-2</v>
      </c>
      <c r="K309" s="213">
        <f>G309</f>
        <v>-2.4317399998835754E-2</v>
      </c>
      <c r="O309" s="213">
        <f ca="1">+C$11+C$12*F309</f>
        <v>-2.3398872366840337E-2</v>
      </c>
      <c r="Q309" s="249">
        <f>C309-15018.5</f>
        <v>43412.851170000002</v>
      </c>
      <c r="S309" s="243">
        <v>1</v>
      </c>
      <c r="Z309" s="223">
        <f>F309</f>
        <v>15474</v>
      </c>
      <c r="AA309" s="223">
        <f>AB$3+AB$4*Z309+AB$5*Z309^2+AH309</f>
        <v>1.1635927817026985E-2</v>
      </c>
      <c r="AB309" s="223">
        <f>+G309-AA309</f>
        <v>-3.5953327815862739E-2</v>
      </c>
      <c r="AC309" s="223">
        <f>+G309-P309</f>
        <v>-2.4317399998835754E-2</v>
      </c>
      <c r="AE309" s="223">
        <f>+(G309-AA309)^2*S309</f>
        <v>1.2926417810348893E-3</v>
      </c>
      <c r="AF309" s="361">
        <f>+C309-15018.5</f>
        <v>43412.851170000002</v>
      </c>
      <c r="AG309" s="229"/>
      <c r="AH309" s="223">
        <f>$AB$6*($AB$11/AI309*AJ309+$AB$12)</f>
        <v>-4.1042130961284097E-3</v>
      </c>
      <c r="AI309" s="223">
        <f>1+$AB$7*COS(AL309)</f>
        <v>0.74427311967591381</v>
      </c>
      <c r="AJ309" s="223">
        <f>SIN(AL309+$AB$9)</f>
        <v>-0.64045099958346796</v>
      </c>
      <c r="AK309" s="223">
        <f>$AB$7*SIN(AL309)</f>
        <v>0.41797579197808865</v>
      </c>
      <c r="AL309" s="223">
        <f>2*ATAN(AM309)</f>
        <v>2.1198633224900139</v>
      </c>
      <c r="AM309" s="223">
        <f>SQRT((1+$AB$7)/(1-$AB$7))*TAN(AN309/2)</f>
        <v>1.7841389253547468</v>
      </c>
      <c r="AN309" s="223">
        <f>$AU309+$AB$7*SIN(AO309)</f>
        <v>-148413.50648212517</v>
      </c>
      <c r="AO309" s="223">
        <f>$AU309+$AB$7*SIN(AP309)</f>
        <v>-148413.50648212509</v>
      </c>
      <c r="AP309" s="223">
        <f>$AU309+$AB$7*SIN(AQ309)</f>
        <v>-148413.50648212931</v>
      </c>
      <c r="AQ309" s="223">
        <f>$AU309+$AB$7*SIN(AR309)</f>
        <v>-148413.50648192823</v>
      </c>
      <c r="AR309" s="223">
        <f>$AU309+$AB$7*SIN(AS309)</f>
        <v>-148413.50649150589</v>
      </c>
      <c r="AS309" s="223">
        <f>$AU309+$AB$7*SIN(AT309)</f>
        <v>-148413.50603764533</v>
      </c>
      <c r="AT309" s="223">
        <f>$AU309+$AB$7*SIN(AU309)</f>
        <v>-148413.55410942563</v>
      </c>
      <c r="AU309" s="223">
        <f>$AB$9+$AB$18*(F309-AB$15)</f>
        <v>-148413.99603208288</v>
      </c>
    </row>
    <row r="310" spans="1:47" ht="12.95" customHeight="1">
      <c r="A310" s="306" t="s">
        <v>173</v>
      </c>
      <c r="B310" s="307" t="s">
        <v>63</v>
      </c>
      <c r="C310" s="308">
        <v>58431.351170000002</v>
      </c>
      <c r="D310" s="308">
        <v>2.0000000000000001E-4</v>
      </c>
      <c r="E310" s="213">
        <f>(C310-C$7)/C$8</f>
        <v>15473.936559459295</v>
      </c>
      <c r="F310" s="211">
        <f>+ROUND(2*E310,0)/2</f>
        <v>15474</v>
      </c>
      <c r="G310" s="213">
        <f>C310-(C$7+C$8*F310)</f>
        <v>-2.4317399998835754E-2</v>
      </c>
      <c r="K310" s="213">
        <f>G310</f>
        <v>-2.4317399998835754E-2</v>
      </c>
      <c r="O310" s="213">
        <f ca="1">+C$11+C$12*F310</f>
        <v>-2.3398872366840337E-2</v>
      </c>
      <c r="Q310" s="249">
        <f>C310-15018.5</f>
        <v>43412.851170000002</v>
      </c>
      <c r="S310" s="243">
        <v>1</v>
      </c>
      <c r="Z310" s="223">
        <f>F310</f>
        <v>15474</v>
      </c>
      <c r="AA310" s="223">
        <f>AB$3+AB$4*Z310+AB$5*Z310^2+AH310</f>
        <v>1.1635927817026985E-2</v>
      </c>
      <c r="AB310" s="223">
        <f>+G310-AA310</f>
        <v>-3.5953327815862739E-2</v>
      </c>
      <c r="AC310" s="223">
        <f>+G310-P310</f>
        <v>-2.4317399998835754E-2</v>
      </c>
      <c r="AE310" s="223">
        <f>+(G310-AA310)^2*S310</f>
        <v>1.2926417810348893E-3</v>
      </c>
      <c r="AF310" s="361">
        <f>+C310-15018.5</f>
        <v>43412.851170000002</v>
      </c>
      <c r="AG310" s="229"/>
      <c r="AH310" s="223">
        <f>$AB$6*($AB$11/AI310*AJ310+$AB$12)</f>
        <v>-4.1042130961284097E-3</v>
      </c>
      <c r="AI310" s="223">
        <f>1+$AB$7*COS(AL310)</f>
        <v>0.74427311967591381</v>
      </c>
      <c r="AJ310" s="223">
        <f>SIN(AL310+$AB$9)</f>
        <v>-0.64045099958346796</v>
      </c>
      <c r="AK310" s="223">
        <f>$AB$7*SIN(AL310)</f>
        <v>0.41797579197808865</v>
      </c>
      <c r="AL310" s="223">
        <f>2*ATAN(AM310)</f>
        <v>2.1198633224900139</v>
      </c>
      <c r="AM310" s="223">
        <f>SQRT((1+$AB$7)/(1-$AB$7))*TAN(AN310/2)</f>
        <v>1.7841389253547468</v>
      </c>
      <c r="AN310" s="223">
        <f>$AU310+$AB$7*SIN(AO310)</f>
        <v>-148413.50648212517</v>
      </c>
      <c r="AO310" s="223">
        <f>$AU310+$AB$7*SIN(AP310)</f>
        <v>-148413.50648212509</v>
      </c>
      <c r="AP310" s="223">
        <f>$AU310+$AB$7*SIN(AQ310)</f>
        <v>-148413.50648212931</v>
      </c>
      <c r="AQ310" s="223">
        <f>$AU310+$AB$7*SIN(AR310)</f>
        <v>-148413.50648192823</v>
      </c>
      <c r="AR310" s="223">
        <f>$AU310+$AB$7*SIN(AS310)</f>
        <v>-148413.50649150589</v>
      </c>
      <c r="AS310" s="223">
        <f>$AU310+$AB$7*SIN(AT310)</f>
        <v>-148413.50603764533</v>
      </c>
      <c r="AT310" s="223">
        <f>$AU310+$AB$7*SIN(AU310)</f>
        <v>-148413.55410942563</v>
      </c>
      <c r="AU310" s="223">
        <f>$AB$9+$AB$18*(F310-AB$15)</f>
        <v>-148413.99603208288</v>
      </c>
    </row>
    <row r="311" spans="1:47" ht="12.95" customHeight="1">
      <c r="A311" s="303" t="s">
        <v>173</v>
      </c>
      <c r="B311" s="304" t="s">
        <v>63</v>
      </c>
      <c r="C311" s="305">
        <v>58437.48386</v>
      </c>
      <c r="D311" s="305">
        <v>1.1E-4</v>
      </c>
      <c r="E311" s="213">
        <f>(C311-C$7)/C$8</f>
        <v>15489.935850894608</v>
      </c>
      <c r="F311" s="211">
        <f>+ROUND(2*E311,0)/2</f>
        <v>15490</v>
      </c>
      <c r="G311" s="213">
        <f>C311-(C$7+C$8*F311)</f>
        <v>-2.4589000000560191E-2</v>
      </c>
      <c r="K311" s="213">
        <f>G311</f>
        <v>-2.4589000000560191E-2</v>
      </c>
      <c r="O311" s="213">
        <f ca="1">+C$11+C$12*F311</f>
        <v>-2.3445093143010527E-2</v>
      </c>
      <c r="Q311" s="249">
        <f>C311-15018.5</f>
        <v>43418.98386</v>
      </c>
      <c r="S311" s="243">
        <v>1</v>
      </c>
      <c r="Z311" s="223">
        <f>F311</f>
        <v>15490</v>
      </c>
      <c r="AA311" s="223">
        <f>AB$3+AB$4*Z311+AB$5*Z311^2+AH311</f>
        <v>1.1592578971061106E-2</v>
      </c>
      <c r="AB311" s="223">
        <f>+G311-AA311</f>
        <v>-3.6181578971621296E-2</v>
      </c>
      <c r="AC311" s="223">
        <f>+G311-P311</f>
        <v>-2.4589000000560191E-2</v>
      </c>
      <c r="AE311" s="223">
        <f>+(G311-AA311)^2*S311</f>
        <v>1.3091066568796685E-3</v>
      </c>
      <c r="AF311" s="361">
        <f>+C311-15018.5</f>
        <v>43418.98386</v>
      </c>
      <c r="AG311" s="229"/>
      <c r="AH311" s="223">
        <f>$AB$6*($AB$11/AI311*AJ311+$AB$12)</f>
        <v>-4.1492059186754313E-3</v>
      </c>
      <c r="AI311" s="223">
        <f>1+$AB$7*COS(AL311)</f>
        <v>0.74360061625964824</v>
      </c>
      <c r="AJ311" s="223">
        <f>SIN(AL311+$AB$9)</f>
        <v>-0.64168645295560023</v>
      </c>
      <c r="AK311" s="223">
        <f>$AB$7*SIN(AL311)</f>
        <v>0.41756359517751035</v>
      </c>
      <c r="AL311" s="223">
        <f>2*ATAN(AM311)</f>
        <v>2.1214730689158152</v>
      </c>
      <c r="AM311" s="223">
        <f>SQRT((1+$AB$7)/(1-$AB$7))*TAN(AN311/2)</f>
        <v>1.7875106746866909</v>
      </c>
      <c r="AN311" s="223">
        <f>$AU311+$AB$7*SIN(AO311)</f>
        <v>-148413.50459587335</v>
      </c>
      <c r="AO311" s="223">
        <f>$AU311+$AB$7*SIN(AP311)</f>
        <v>-148413.50459587327</v>
      </c>
      <c r="AP311" s="223">
        <f>$AU311+$AB$7*SIN(AQ311)</f>
        <v>-148413.50459587853</v>
      </c>
      <c r="AQ311" s="223">
        <f>$AU311+$AB$7*SIN(AR311)</f>
        <v>-148413.50459563712</v>
      </c>
      <c r="AR311" s="223">
        <f>$AU311+$AB$7*SIN(AS311)</f>
        <v>-148413.50460665207</v>
      </c>
      <c r="AS311" s="223">
        <f>$AU311+$AB$7*SIN(AT311)</f>
        <v>-148413.5041068042</v>
      </c>
      <c r="AT311" s="223">
        <f>$AU311+$AB$7*SIN(AU311)</f>
        <v>-148413.55177568839</v>
      </c>
      <c r="AU311" s="223">
        <f>$AB$9+$AB$18*(F311-AB$15)</f>
        <v>-148413.99410535616</v>
      </c>
    </row>
    <row r="312" spans="1:47" ht="12.95" customHeight="1">
      <c r="A312" s="306" t="s">
        <v>173</v>
      </c>
      <c r="B312" s="307" t="s">
        <v>63</v>
      </c>
      <c r="C312" s="308">
        <v>58437.48386</v>
      </c>
      <c r="D312" s="308">
        <v>1.1E-4</v>
      </c>
      <c r="E312" s="213">
        <f>(C312-C$7)/C$8</f>
        <v>15489.935850894608</v>
      </c>
      <c r="F312" s="211">
        <f>+ROUND(2*E312,0)/2</f>
        <v>15490</v>
      </c>
      <c r="G312" s="213">
        <f>C312-(C$7+C$8*F312)</f>
        <v>-2.4589000000560191E-2</v>
      </c>
      <c r="K312" s="213">
        <f>G312</f>
        <v>-2.4589000000560191E-2</v>
      </c>
      <c r="O312" s="213">
        <f ca="1">+C$11+C$12*F312</f>
        <v>-2.3445093143010527E-2</v>
      </c>
      <c r="Q312" s="249">
        <f>C312-15018.5</f>
        <v>43418.98386</v>
      </c>
      <c r="S312" s="243">
        <v>1</v>
      </c>
      <c r="Z312" s="223">
        <f>F312</f>
        <v>15490</v>
      </c>
      <c r="AA312" s="223">
        <f>AB$3+AB$4*Z312+AB$5*Z312^2+AH312</f>
        <v>1.1592578971061106E-2</v>
      </c>
      <c r="AB312" s="223">
        <f>+G312-AA312</f>
        <v>-3.6181578971621296E-2</v>
      </c>
      <c r="AC312" s="223">
        <f>+G312-P312</f>
        <v>-2.4589000000560191E-2</v>
      </c>
      <c r="AE312" s="223">
        <f>+(G312-AA312)^2*S312</f>
        <v>1.3091066568796685E-3</v>
      </c>
      <c r="AF312" s="361">
        <f>+C312-15018.5</f>
        <v>43418.98386</v>
      </c>
      <c r="AG312" s="229"/>
      <c r="AH312" s="223">
        <f>$AB$6*($AB$11/AI312*AJ312+$AB$12)</f>
        <v>-4.1492059186754313E-3</v>
      </c>
      <c r="AI312" s="223">
        <f>1+$AB$7*COS(AL312)</f>
        <v>0.74360061625964824</v>
      </c>
      <c r="AJ312" s="223">
        <f>SIN(AL312+$AB$9)</f>
        <v>-0.64168645295560023</v>
      </c>
      <c r="AK312" s="223">
        <f>$AB$7*SIN(AL312)</f>
        <v>0.41756359517751035</v>
      </c>
      <c r="AL312" s="223">
        <f>2*ATAN(AM312)</f>
        <v>2.1214730689158152</v>
      </c>
      <c r="AM312" s="223">
        <f>SQRT((1+$AB$7)/(1-$AB$7))*TAN(AN312/2)</f>
        <v>1.7875106746866909</v>
      </c>
      <c r="AN312" s="223">
        <f>$AU312+$AB$7*SIN(AO312)</f>
        <v>-148413.50459587335</v>
      </c>
      <c r="AO312" s="223">
        <f>$AU312+$AB$7*SIN(AP312)</f>
        <v>-148413.50459587327</v>
      </c>
      <c r="AP312" s="223">
        <f>$AU312+$AB$7*SIN(AQ312)</f>
        <v>-148413.50459587853</v>
      </c>
      <c r="AQ312" s="223">
        <f>$AU312+$AB$7*SIN(AR312)</f>
        <v>-148413.50459563712</v>
      </c>
      <c r="AR312" s="223">
        <f>$AU312+$AB$7*SIN(AS312)</f>
        <v>-148413.50460665207</v>
      </c>
      <c r="AS312" s="223">
        <f>$AU312+$AB$7*SIN(AT312)</f>
        <v>-148413.5041068042</v>
      </c>
      <c r="AT312" s="223">
        <f>$AU312+$AB$7*SIN(AU312)</f>
        <v>-148413.55177568839</v>
      </c>
      <c r="AU312" s="223">
        <f>$AB$9+$AB$18*(F312-AB$15)</f>
        <v>-148413.99410535616</v>
      </c>
    </row>
    <row r="313" spans="1:47" ht="12.95" customHeight="1">
      <c r="A313" s="309" t="s">
        <v>170</v>
      </c>
      <c r="B313" s="310" t="s">
        <v>61</v>
      </c>
      <c r="C313" s="309">
        <v>58468.531199999998</v>
      </c>
      <c r="D313" s="309">
        <v>2.0000000000000001E-4</v>
      </c>
      <c r="E313" s="213">
        <f>(C313-C$7)/C$8</f>
        <v>15570.93382094548</v>
      </c>
      <c r="F313" s="211">
        <f>+ROUND(2*E313,0)/2</f>
        <v>15571</v>
      </c>
      <c r="G313" s="213">
        <f>C313-(C$7+C$8*F313)</f>
        <v>-2.5367100002767984E-2</v>
      </c>
      <c r="K313" s="213">
        <f>G313</f>
        <v>-2.5367100002767984E-2</v>
      </c>
      <c r="O313" s="213">
        <f ca="1">+C$11+C$12*F313</f>
        <v>-2.3679085822372124E-2</v>
      </c>
      <c r="Q313" s="249">
        <f>C313-15018.5</f>
        <v>43450.031199999998</v>
      </c>
      <c r="S313" s="243">
        <v>1</v>
      </c>
      <c r="Z313" s="223">
        <f>F313</f>
        <v>15571</v>
      </c>
      <c r="AA313" s="223">
        <f>AB$3+AB$4*Z313+AB$5*Z313^2+AH313</f>
        <v>1.1373920082798425E-2</v>
      </c>
      <c r="AB313" s="223">
        <f>+G313-AA313</f>
        <v>-3.6741020085566407E-2</v>
      </c>
      <c r="AC313" s="223">
        <f>+G313-P313</f>
        <v>-2.5367100002767984E-2</v>
      </c>
      <c r="AE313" s="223">
        <f>+(G313-AA313)^2*S313</f>
        <v>1.3499025569279942E-3</v>
      </c>
      <c r="AF313" s="361">
        <f>+C313-15018.5</f>
        <v>43450.031199999998</v>
      </c>
      <c r="AG313" s="229"/>
      <c r="AH313" s="223">
        <f>$AB$6*($AB$11/AI313*AJ313+$AB$12)</f>
        <v>-4.3761324393801395E-3</v>
      </c>
      <c r="AI313" s="223">
        <f>1+$AB$7*COS(AL313)</f>
        <v>0.74022472854636889</v>
      </c>
      <c r="AJ313" s="223">
        <f>SIN(AL313+$AB$9)</f>
        <v>-0.64788156445449208</v>
      </c>
      <c r="AK313" s="223">
        <f>$AB$7*SIN(AL313)</f>
        <v>0.41547179006665691</v>
      </c>
      <c r="AL313" s="223">
        <f>2*ATAN(AM313)</f>
        <v>2.1295780529121004</v>
      </c>
      <c r="AM313" s="223">
        <f>SQRT((1+$AB$7)/(1-$AB$7))*TAN(AN313/2)</f>
        <v>1.8046358125381738</v>
      </c>
      <c r="AN313" s="223">
        <f>$AU313+$AB$7*SIN(AO313)</f>
        <v>-148413.49507275524</v>
      </c>
      <c r="AO313" s="223">
        <f>$AU313+$AB$7*SIN(AP313)</f>
        <v>-148413.49507275486</v>
      </c>
      <c r="AP313" s="223">
        <f>$AU313+$AB$7*SIN(AQ313)</f>
        <v>-148413.49507276845</v>
      </c>
      <c r="AQ313" s="223">
        <f>$AU313+$AB$7*SIN(AR313)</f>
        <v>-148413.49507225756</v>
      </c>
      <c r="AR313" s="223">
        <f>$AU313+$AB$7*SIN(AS313)</f>
        <v>-148413.49509148111</v>
      </c>
      <c r="AS313" s="223">
        <f>$AU313+$AB$7*SIN(AT313)</f>
        <v>-148413.49437275808</v>
      </c>
      <c r="AT313" s="223">
        <f>$AU313+$AB$7*SIN(AU313)</f>
        <v>-148413.53998637325</v>
      </c>
      <c r="AU313" s="223">
        <f>$AB$9+$AB$18*(F313-AB$15)</f>
        <v>-148413.98435130221</v>
      </c>
    </row>
    <row r="314" spans="1:47" ht="12.95" customHeight="1">
      <c r="A314" s="309" t="s">
        <v>170</v>
      </c>
      <c r="B314" s="310" t="s">
        <v>63</v>
      </c>
      <c r="C314" s="309">
        <v>58489.614600000001</v>
      </c>
      <c r="D314" s="309">
        <v>1E-4</v>
      </c>
      <c r="E314" s="213">
        <f>(C314-C$7)/C$8</f>
        <v>15625.937328549384</v>
      </c>
      <c r="F314" s="211">
        <f>+ROUND(2*E314,0)/2</f>
        <v>15626</v>
      </c>
      <c r="G314" s="213">
        <f>C314-(C$7+C$8*F314)</f>
        <v>-2.4022600002354011E-2</v>
      </c>
      <c r="K314" s="213">
        <f>G314</f>
        <v>-2.4022600002354011E-2</v>
      </c>
      <c r="O314" s="213">
        <f ca="1">+C$11+C$12*F314</f>
        <v>-2.3837969740457154E-2</v>
      </c>
      <c r="Q314" s="249">
        <f>C314-15018.5</f>
        <v>43471.114600000001</v>
      </c>
      <c r="S314" s="243">
        <v>1</v>
      </c>
      <c r="Z314" s="223">
        <f>F314</f>
        <v>15626</v>
      </c>
      <c r="AA314" s="223">
        <f>AB$3+AB$4*Z314+AB$5*Z314^2+AH314</f>
        <v>1.1226204755105225E-2</v>
      </c>
      <c r="AB314" s="223">
        <f>+G314-AA314</f>
        <v>-3.5248804757459236E-2</v>
      </c>
      <c r="AC314" s="223">
        <f>+G314-P314</f>
        <v>-2.4022600002354011E-2</v>
      </c>
      <c r="AE314" s="223">
        <f>+(G314-AA314)^2*S314</f>
        <v>1.2424782368294809E-3</v>
      </c>
      <c r="AF314" s="361">
        <f>+C314-15018.5</f>
        <v>43471.114600000001</v>
      </c>
      <c r="AG314" s="229"/>
      <c r="AH314" s="223">
        <f>$AB$6*($AB$11/AI314*AJ314+$AB$12)</f>
        <v>-4.5294092315710174E-3</v>
      </c>
      <c r="AI314" s="223">
        <f>1+$AB$7*COS(AL314)</f>
        <v>0.73795945478834934</v>
      </c>
      <c r="AJ314" s="223">
        <f>SIN(AL314+$AB$9)</f>
        <v>-0.65203224033948937</v>
      </c>
      <c r="AK314" s="223">
        <f>$AB$7*SIN(AL314)</f>
        <v>0.41404680009049805</v>
      </c>
      <c r="AL314" s="223">
        <f>2*ATAN(AM314)</f>
        <v>2.135039698145575</v>
      </c>
      <c r="AM314" s="223">
        <f>SQRT((1+$AB$7)/(1-$AB$7))*TAN(AN314/2)</f>
        <v>1.8163177327956104</v>
      </c>
      <c r="AN314" s="223">
        <f>$AU314+$AB$7*SIN(AO314)</f>
        <v>-148413.48863100511</v>
      </c>
      <c r="AO314" s="223">
        <f>$AU314+$AB$7*SIN(AP314)</f>
        <v>-148413.48863100444</v>
      </c>
      <c r="AP314" s="223">
        <f>$AU314+$AB$7*SIN(AQ314)</f>
        <v>-148413.48863102702</v>
      </c>
      <c r="AQ314" s="223">
        <f>$AU314+$AB$7*SIN(AR314)</f>
        <v>-148413.48863026727</v>
      </c>
      <c r="AR314" s="223">
        <f>$AU314+$AB$7*SIN(AS314)</f>
        <v>-148413.48865582555</v>
      </c>
      <c r="AS314" s="223">
        <f>$AU314+$AB$7*SIN(AT314)</f>
        <v>-148413.48780183593</v>
      </c>
      <c r="AT314" s="223">
        <f>$AU314+$AB$7*SIN(AU314)</f>
        <v>-148413.53200537054</v>
      </c>
      <c r="AU314" s="223">
        <f>$AB$9+$AB$18*(F314-AB$15)</f>
        <v>-148413.97772817913</v>
      </c>
    </row>
    <row r="315" spans="1:47" ht="12.95" customHeight="1">
      <c r="A315" s="303" t="s">
        <v>173</v>
      </c>
      <c r="B315" s="304" t="s">
        <v>63</v>
      </c>
      <c r="C315" s="305">
        <v>58520.273659999999</v>
      </c>
      <c r="D315" s="305">
        <v>1.2E-4</v>
      </c>
      <c r="E315" s="213">
        <f>(C315-C$7)/C$8</f>
        <v>15705.922332857901</v>
      </c>
      <c r="F315" s="211">
        <f>+ROUND(2*E315,0)/2</f>
        <v>15706</v>
      </c>
      <c r="G315" s="213">
        <f>C315-(C$7+C$8*F315)</f>
        <v>-2.9770600005576853E-2</v>
      </c>
      <c r="K315" s="213">
        <f>G315</f>
        <v>-2.9770600005576853E-2</v>
      </c>
      <c r="O315" s="213">
        <f ca="1">+C$11+C$12*F315</f>
        <v>-2.4069073621308112E-2</v>
      </c>
      <c r="Q315" s="249">
        <f>C315-15018.5</f>
        <v>43501.773659999999</v>
      </c>
      <c r="S315" s="243">
        <v>1</v>
      </c>
      <c r="Z315" s="223">
        <f>F315</f>
        <v>15706</v>
      </c>
      <c r="AA315" s="223">
        <f>AB$3+AB$4*Z315+AB$5*Z315^2+AH315</f>
        <v>1.1012439134359035E-2</v>
      </c>
      <c r="AB315" s="223">
        <f>+G315-AA315</f>
        <v>-4.0783039139935889E-2</v>
      </c>
      <c r="AC315" s="223">
        <f>+G315-P315</f>
        <v>-2.9770600005576853E-2</v>
      </c>
      <c r="AE315" s="223">
        <f>+(G315-AA315)^2*S315</f>
        <v>1.6632562814895427E-3</v>
      </c>
      <c r="AF315" s="361">
        <f>+C315-15018.5</f>
        <v>43501.773659999999</v>
      </c>
      <c r="AG315" s="229"/>
      <c r="AH315" s="223">
        <f>$AB$6*($AB$11/AI315*AJ315+$AB$12)</f>
        <v>-4.7511886552229158E-3</v>
      </c>
      <c r="AI315" s="223">
        <f>1+$AB$7*COS(AL315)</f>
        <v>0.73470290240972447</v>
      </c>
      <c r="AJ315" s="223">
        <f>SIN(AL315+$AB$9)</f>
        <v>-0.65799019778688417</v>
      </c>
      <c r="AK315" s="223">
        <f>$AB$7*SIN(AL315)</f>
        <v>0.41196777787853239</v>
      </c>
      <c r="AL315" s="223">
        <f>2*ATAN(AM315)</f>
        <v>2.1429246328506344</v>
      </c>
      <c r="AM315" s="223">
        <f>SQRT((1+$AB$7)/(1-$AB$7))*TAN(AN315/2)</f>
        <v>1.8333887700629166</v>
      </c>
      <c r="AN315" s="223">
        <f>$AU315+$AB$7*SIN(AO315)</f>
        <v>-148413.47929621307</v>
      </c>
      <c r="AO315" s="223">
        <f>$AU315+$AB$7*SIN(AP315)</f>
        <v>-148413.47929621165</v>
      </c>
      <c r="AP315" s="223">
        <f>$AU315+$AB$7*SIN(AQ315)</f>
        <v>-148413.47929625353</v>
      </c>
      <c r="AQ315" s="223">
        <f>$AU315+$AB$7*SIN(AR315)</f>
        <v>-148413.47929503248</v>
      </c>
      <c r="AR315" s="223">
        <f>$AU315+$AB$7*SIN(AS315)</f>
        <v>-148413.47933064422</v>
      </c>
      <c r="AS315" s="223">
        <f>$AU315+$AB$7*SIN(AT315)</f>
        <v>-148413.47829934195</v>
      </c>
      <c r="AT315" s="223">
        <f>$AU315+$AB$7*SIN(AU315)</f>
        <v>-148413.52043155782</v>
      </c>
      <c r="AU315" s="223">
        <f>$AB$9+$AB$18*(F315-AB$15)</f>
        <v>-148413.96809454556</v>
      </c>
    </row>
    <row r="316" spans="1:47" ht="12.95" customHeight="1">
      <c r="A316" s="306" t="s">
        <v>173</v>
      </c>
      <c r="B316" s="307" t="s">
        <v>63</v>
      </c>
      <c r="C316" s="308">
        <v>58520.273659999999</v>
      </c>
      <c r="D316" s="308">
        <v>1.2E-4</v>
      </c>
      <c r="E316" s="213">
        <f>(C316-C$7)/C$8</f>
        <v>15705.922332857901</v>
      </c>
      <c r="F316" s="211">
        <f>+ROUND(2*E316,0)/2</f>
        <v>15706</v>
      </c>
      <c r="G316" s="213">
        <f>C316-(C$7+C$8*F316)</f>
        <v>-2.9770600005576853E-2</v>
      </c>
      <c r="K316" s="213">
        <f>G316</f>
        <v>-2.9770600005576853E-2</v>
      </c>
      <c r="O316" s="213">
        <f ca="1">+C$11+C$12*F316</f>
        <v>-2.4069073621308112E-2</v>
      </c>
      <c r="Q316" s="249">
        <f>C316-15018.5</f>
        <v>43501.773659999999</v>
      </c>
      <c r="S316" s="243">
        <v>1</v>
      </c>
      <c r="Z316" s="223">
        <f>F316</f>
        <v>15706</v>
      </c>
      <c r="AA316" s="223">
        <f>AB$3+AB$4*Z316+AB$5*Z316^2+AH316</f>
        <v>1.1012439134359035E-2</v>
      </c>
      <c r="AB316" s="223">
        <f>+G316-AA316</f>
        <v>-4.0783039139935889E-2</v>
      </c>
      <c r="AC316" s="223">
        <f>+G316-P316</f>
        <v>-2.9770600005576853E-2</v>
      </c>
      <c r="AE316" s="223">
        <f>+(G316-AA316)^2*S316</f>
        <v>1.6632562814895427E-3</v>
      </c>
      <c r="AF316" s="361">
        <f>+C316-15018.5</f>
        <v>43501.773659999999</v>
      </c>
      <c r="AG316" s="229"/>
      <c r="AH316" s="223">
        <f>$AB$6*($AB$11/AI316*AJ316+$AB$12)</f>
        <v>-4.7511886552229158E-3</v>
      </c>
      <c r="AI316" s="223">
        <f>1+$AB$7*COS(AL316)</f>
        <v>0.73470290240972447</v>
      </c>
      <c r="AJ316" s="223">
        <f>SIN(AL316+$AB$9)</f>
        <v>-0.65799019778688417</v>
      </c>
      <c r="AK316" s="223">
        <f>$AB$7*SIN(AL316)</f>
        <v>0.41196777787853239</v>
      </c>
      <c r="AL316" s="223">
        <f>2*ATAN(AM316)</f>
        <v>2.1429246328506344</v>
      </c>
      <c r="AM316" s="223">
        <f>SQRT((1+$AB$7)/(1-$AB$7))*TAN(AN316/2)</f>
        <v>1.8333887700629166</v>
      </c>
      <c r="AN316" s="223">
        <f>$AU316+$AB$7*SIN(AO316)</f>
        <v>-148413.47929621307</v>
      </c>
      <c r="AO316" s="223">
        <f>$AU316+$AB$7*SIN(AP316)</f>
        <v>-148413.47929621165</v>
      </c>
      <c r="AP316" s="223">
        <f>$AU316+$AB$7*SIN(AQ316)</f>
        <v>-148413.47929625353</v>
      </c>
      <c r="AQ316" s="223">
        <f>$AU316+$AB$7*SIN(AR316)</f>
        <v>-148413.47929503248</v>
      </c>
      <c r="AR316" s="223">
        <f>$AU316+$AB$7*SIN(AS316)</f>
        <v>-148413.47933064422</v>
      </c>
      <c r="AS316" s="223">
        <f>$AU316+$AB$7*SIN(AT316)</f>
        <v>-148413.47829934195</v>
      </c>
      <c r="AT316" s="223">
        <f>$AU316+$AB$7*SIN(AU316)</f>
        <v>-148413.52043155782</v>
      </c>
      <c r="AU316" s="223">
        <f>$AB$9+$AB$18*(F316-AB$15)</f>
        <v>-148413.96809454556</v>
      </c>
    </row>
    <row r="317" spans="1:47" ht="12.95" customHeight="1">
      <c r="A317" s="311" t="s">
        <v>174</v>
      </c>
      <c r="B317" s="312" t="s">
        <v>63</v>
      </c>
      <c r="C317" s="313">
        <v>58718.831599999998</v>
      </c>
      <c r="D317" s="313">
        <v>1E-4</v>
      </c>
      <c r="E317" s="213">
        <f>(C317-C$7)/C$8</f>
        <v>16223.930963467945</v>
      </c>
      <c r="F317" s="211">
        <f>+ROUND(2*E317,0)/2</f>
        <v>16224</v>
      </c>
      <c r="G317" s="213">
        <f>C317-(C$7+C$8*F317)</f>
        <v>-2.6462400004675146E-2</v>
      </c>
      <c r="K317" s="213">
        <f>G317</f>
        <v>-2.6462400004675146E-2</v>
      </c>
      <c r="O317" s="213">
        <f ca="1">+C$11+C$12*F317</f>
        <v>-2.5565471249818048E-2</v>
      </c>
      <c r="Q317" s="249">
        <f>C317-15018.5</f>
        <v>43700.331599999998</v>
      </c>
      <c r="S317" s="243">
        <v>1</v>
      </c>
      <c r="Z317" s="223">
        <f>F317</f>
        <v>16224</v>
      </c>
      <c r="AA317" s="223">
        <f>AB$3+AB$4*Z317+AB$5*Z317^2+AH317</f>
        <v>9.6596625550803526E-3</v>
      </c>
      <c r="AB317" s="223">
        <f>+G317-AA317</f>
        <v>-3.6122062559755502E-2</v>
      </c>
      <c r="AC317" s="223">
        <f>+G317-P317</f>
        <v>-2.6462400004675146E-2</v>
      </c>
      <c r="AE317" s="223">
        <f>+(G317-AA317)^2*S317</f>
        <v>1.3048034035708902E-3</v>
      </c>
      <c r="AF317" s="361">
        <f>+C317-15018.5</f>
        <v>43700.331599999998</v>
      </c>
      <c r="AG317" s="229"/>
      <c r="AH317" s="223">
        <f>$AB$6*($AB$11/AI317*AJ317+$AB$12)</f>
        <v>-6.1536862603160701E-3</v>
      </c>
      <c r="AI317" s="223">
        <f>1+$AB$7*COS(AL317)</f>
        <v>0.71466920668631095</v>
      </c>
      <c r="AJ317" s="223">
        <f>SIN(AL317+$AB$9)</f>
        <v>-0.69439790246527822</v>
      </c>
      <c r="AK317" s="223">
        <f>$AB$7*SIN(AL317)</f>
        <v>0.39835453855451541</v>
      </c>
      <c r="AL317" s="223">
        <f>2*ATAN(AM317)</f>
        <v>2.1923608018017764</v>
      </c>
      <c r="AM317" s="223">
        <f>SQRT((1+$AB$7)/(1-$AB$7))*TAN(AN317/2)</f>
        <v>1.9463335252237464</v>
      </c>
      <c r="AN317" s="223">
        <f>$AU317+$AB$7*SIN(AO317)</f>
        <v>-148413.41982121961</v>
      </c>
      <c r="AO317" s="223">
        <f>$AU317+$AB$7*SIN(AP317)</f>
        <v>-148413.41982119362</v>
      </c>
      <c r="AP317" s="223">
        <f>$AU317+$AB$7*SIN(AQ317)</f>
        <v>-148413.41982160439</v>
      </c>
      <c r="AQ317" s="223">
        <f>$AU317+$AB$7*SIN(AR317)</f>
        <v>-148413.41981511435</v>
      </c>
      <c r="AR317" s="223">
        <f>$AU317+$AB$7*SIN(AS317)</f>
        <v>-148413.41991769552</v>
      </c>
      <c r="AS317" s="223">
        <f>$AU317+$AB$7*SIN(AT317)</f>
        <v>-148413.41830564305</v>
      </c>
      <c r="AT317" s="223">
        <f>$AU317+$AB$7*SIN(AU317)</f>
        <v>-148413.44650413442</v>
      </c>
      <c r="AU317" s="223">
        <f>$AB$9+$AB$18*(F317-AB$15)</f>
        <v>-148413.90571676832</v>
      </c>
    </row>
    <row r="318" spans="1:47" ht="12.95" customHeight="1">
      <c r="A318" s="314" t="s">
        <v>172</v>
      </c>
      <c r="B318" s="315" t="s">
        <v>63</v>
      </c>
      <c r="C318" s="166">
        <v>58772.878700000001</v>
      </c>
      <c r="D318" s="166">
        <v>2.9999999999999997E-4</v>
      </c>
      <c r="E318" s="213">
        <f>(C318-C$7)/C$8</f>
        <v>16364.931944136088</v>
      </c>
      <c r="F318" s="211">
        <f>+ROUND(2*E318,0)/2</f>
        <v>16365</v>
      </c>
      <c r="G318" s="213">
        <f>C318-(C$7+C$8*F318)</f>
        <v>-2.6086500001838431E-2</v>
      </c>
      <c r="K318" s="213">
        <f>G318</f>
        <v>-2.6086500001838431E-2</v>
      </c>
      <c r="O318" s="213">
        <f ca="1">+C$11+C$12*F318</f>
        <v>-2.5972791839817856E-2</v>
      </c>
      <c r="Q318" s="249">
        <f>C318-15018.5</f>
        <v>43754.378700000001</v>
      </c>
      <c r="S318" s="243">
        <v>1</v>
      </c>
      <c r="Z318" s="223">
        <f>F318</f>
        <v>16365</v>
      </c>
      <c r="AA318" s="223">
        <f>AB$3+AB$4*Z318+AB$5*Z318^2+AH318</f>
        <v>9.3008338528037873E-3</v>
      </c>
      <c r="AB318" s="223">
        <f>+G318-AA318</f>
        <v>-3.5387333854642218E-2</v>
      </c>
      <c r="AC318" s="223">
        <f>+G318-P318</f>
        <v>-2.6086500001838431E-2</v>
      </c>
      <c r="AE318" s="223">
        <f>+(G318-AA318)^2*S318</f>
        <v>1.2522633973399073E-3</v>
      </c>
      <c r="AF318" s="361">
        <f>+C318-15018.5</f>
        <v>43754.378700000001</v>
      </c>
      <c r="AG318" s="229"/>
      <c r="AH318" s="223">
        <f>$AB$6*($AB$11/AI318*AJ318+$AB$12)</f>
        <v>-6.5253986312139474E-3</v>
      </c>
      <c r="AI318" s="223">
        <f>1+$AB$7*COS(AL318)</f>
        <v>0.70951599325965009</v>
      </c>
      <c r="AJ318" s="223">
        <f>SIN(AL318+$AB$9)</f>
        <v>-0.70369159744011156</v>
      </c>
      <c r="AK318" s="223">
        <f>$AB$7*SIN(AL318)</f>
        <v>0.39461252112429518</v>
      </c>
      <c r="AL318" s="223">
        <f>2*ATAN(AM318)</f>
        <v>2.2053579139046731</v>
      </c>
      <c r="AM318" s="223">
        <f>SQRT((1+$AB$7)/(1-$AB$7))*TAN(AN318/2)</f>
        <v>1.9778490670206403</v>
      </c>
      <c r="AN318" s="223">
        <f>$AU318+$AB$7*SIN(AO318)</f>
        <v>-148413.40391038425</v>
      </c>
      <c r="AO318" s="223">
        <f>$AU318+$AB$7*SIN(AP318)</f>
        <v>-148413.40391034345</v>
      </c>
      <c r="AP318" s="223">
        <f>$AU318+$AB$7*SIN(AQ318)</f>
        <v>-148413.40391091822</v>
      </c>
      <c r="AQ318" s="223">
        <f>$AU318+$AB$7*SIN(AR318)</f>
        <v>-148413.4039028243</v>
      </c>
      <c r="AR318" s="223">
        <f>$AU318+$AB$7*SIN(AS318)</f>
        <v>-148413.40401684286</v>
      </c>
      <c r="AS318" s="223">
        <f>$AU318+$AB$7*SIN(AT318)</f>
        <v>-148413.40241877007</v>
      </c>
      <c r="AT318" s="223">
        <f>$AU318+$AB$7*SIN(AU318)</f>
        <v>-148413.42668858721</v>
      </c>
      <c r="AU318" s="223">
        <f>$AB$9+$AB$18*(F318-AB$15)</f>
        <v>-148413.88873748918</v>
      </c>
    </row>
    <row r="319" spans="1:47" ht="12.95" customHeight="1">
      <c r="A319" s="273" t="s">
        <v>172</v>
      </c>
      <c r="B319" s="265" t="s">
        <v>61</v>
      </c>
      <c r="C319" s="316">
        <v>58778.820299999999</v>
      </c>
      <c r="D319" s="316">
        <v>2.0000000000000001E-4</v>
      </c>
      <c r="E319" s="213">
        <f>(C319-C$7)/C$8</f>
        <v>16380.432709704222</v>
      </c>
      <c r="F319" s="211">
        <f>+ROUND(2*E319,0)/2</f>
        <v>16380.5</v>
      </c>
      <c r="G319" s="213">
        <f>C319-(C$7+C$8*F319)</f>
        <v>-2.5793050001084339E-2</v>
      </c>
      <c r="K319" s="213">
        <f>G319</f>
        <v>-2.5793050001084339E-2</v>
      </c>
      <c r="O319" s="213">
        <f ca="1">+C$11+C$12*F319</f>
        <v>-2.6017568216732727E-2</v>
      </c>
      <c r="Q319" s="249">
        <f>C319-15018.5</f>
        <v>43760.320299999999</v>
      </c>
      <c r="S319" s="243">
        <v>1</v>
      </c>
      <c r="Z319" s="223">
        <f>F319</f>
        <v>16380.5</v>
      </c>
      <c r="AA319" s="223">
        <f>AB$3+AB$4*Z319+AB$5*Z319^2+AH319</f>
        <v>9.2616331190282439E-3</v>
      </c>
      <c r="AB319" s="223">
        <f>+G319-AA319</f>
        <v>-3.5054683120112583E-2</v>
      </c>
      <c r="AC319" s="223">
        <f>+G319-P319</f>
        <v>-2.5793050001084339E-2</v>
      </c>
      <c r="AE319" s="223">
        <f>+(G319-AA319)^2*S319</f>
        <v>1.228830808651506E-3</v>
      </c>
      <c r="AF319" s="361">
        <f>+C319-15018.5</f>
        <v>43760.320299999999</v>
      </c>
      <c r="AG319" s="229"/>
      <c r="AH319" s="223">
        <f>$AB$6*($AB$11/AI319*AJ319+$AB$12)</f>
        <v>-6.5659986745524729E-3</v>
      </c>
      <c r="AI319" s="223">
        <f>1+$AB$7*COS(AL319)</f>
        <v>0.7089569785486427</v>
      </c>
      <c r="AJ319" s="223">
        <f>SIN(AL319+$AB$9)</f>
        <v>-0.70469793003432235</v>
      </c>
      <c r="AK319" s="223">
        <f>$AB$7*SIN(AL319)</f>
        <v>0.39420040545953883</v>
      </c>
      <c r="AL319" s="223">
        <f>2*ATAN(AM319)</f>
        <v>2.2067752705391404</v>
      </c>
      <c r="AM319" s="223">
        <f>SQRT((1+$AB$7)/(1-$AB$7))*TAN(AN319/2)</f>
        <v>1.9813349013196904</v>
      </c>
      <c r="AN319" s="223">
        <f>$AU319+$AB$7*SIN(AO319)</f>
        <v>-148413.40216831127</v>
      </c>
      <c r="AO319" s="223">
        <f>$AU319+$AB$7*SIN(AP319)</f>
        <v>-148413.40216826863</v>
      </c>
      <c r="AP319" s="223">
        <f>$AU319+$AB$7*SIN(AQ319)</f>
        <v>-148413.40216886188</v>
      </c>
      <c r="AQ319" s="223">
        <f>$AU319+$AB$7*SIN(AR319)</f>
        <v>-148413.40216060626</v>
      </c>
      <c r="AR319" s="223">
        <f>$AU319+$AB$7*SIN(AS319)</f>
        <v>-148413.40227553525</v>
      </c>
      <c r="AS319" s="223">
        <f>$AU319+$AB$7*SIN(AT319)</f>
        <v>-148413.40068350357</v>
      </c>
      <c r="AT319" s="223">
        <f>$AU319+$AB$7*SIN(AU319)</f>
        <v>-148413.42451839423</v>
      </c>
      <c r="AU319" s="223">
        <f>$AB$9+$AB$18*(F319-AB$15)</f>
        <v>-148413.88687097267</v>
      </c>
    </row>
    <row r="320" spans="1:47" ht="12.95" customHeight="1">
      <c r="A320" s="388" t="s">
        <v>174</v>
      </c>
      <c r="B320" s="394" t="s">
        <v>63</v>
      </c>
      <c r="C320" s="313">
        <v>58840.723700000002</v>
      </c>
      <c r="D320" s="313">
        <v>2.0000000000000001E-4</v>
      </c>
      <c r="E320" s="213">
        <f>(C320-C$7)/C$8</f>
        <v>16541.929628256596</v>
      </c>
      <c r="F320" s="211">
        <f>+ROUND(2*E320,0)/2</f>
        <v>16542</v>
      </c>
      <c r="G320" s="213">
        <f>C320-(C$7+C$8*F320)</f>
        <v>-2.6974200001859572E-2</v>
      </c>
      <c r="K320" s="213">
        <f>G320</f>
        <v>-2.6974200001859572E-2</v>
      </c>
      <c r="O320" s="213">
        <f ca="1">+C$11+C$12*F320</f>
        <v>-2.6484109176200595E-2</v>
      </c>
      <c r="Q320" s="249">
        <f>C320-15018.5</f>
        <v>43822.223700000002</v>
      </c>
      <c r="S320" s="243">
        <v>1</v>
      </c>
      <c r="Z320" s="223">
        <f>F320</f>
        <v>16542</v>
      </c>
      <c r="AA320" s="223">
        <f>AB$3+AB$4*Z320+AB$5*Z320^2+AH320</f>
        <v>8.8560704628136665E-3</v>
      </c>
      <c r="AB320" s="223">
        <f>+G320-AA320</f>
        <v>-3.5830270464673242E-2</v>
      </c>
      <c r="AC320" s="223">
        <f>+G320-P320</f>
        <v>-2.6974200001859572E-2</v>
      </c>
      <c r="AE320" s="223">
        <f>+(G320-AA320)^2*S320</f>
        <v>1.2838082815716356E-3</v>
      </c>
      <c r="AF320" s="361">
        <f>+C320-15018.5</f>
        <v>43822.223700000002</v>
      </c>
      <c r="AG320" s="229"/>
      <c r="AH320" s="223">
        <f>$AB$6*($AB$11/AI320*AJ320+$AB$12)</f>
        <v>-6.9859411351329524E-3</v>
      </c>
      <c r="AI320" s="223">
        <f>1+$AB$7*COS(AL320)</f>
        <v>0.70321858552574534</v>
      </c>
      <c r="AJ320" s="223">
        <f>SIN(AL320+$AB$9)</f>
        <v>-0.71500688934333834</v>
      </c>
      <c r="AK320" s="223">
        <f>$AB$7*SIN(AL320)</f>
        <v>0.38989843808697244</v>
      </c>
      <c r="AL320" s="223">
        <f>2*ATAN(AM320)</f>
        <v>2.2214119215796462</v>
      </c>
      <c r="AM320" s="223">
        <f>SQRT((1+$AB$7)/(1-$AB$7))*TAN(AN320/2)</f>
        <v>2.0179137375737621</v>
      </c>
      <c r="AN320" s="223">
        <f>$AU320+$AB$7*SIN(AO320)</f>
        <v>-148413.38409794887</v>
      </c>
      <c r="AO320" s="223">
        <f>$AU320+$AB$7*SIN(AP320)</f>
        <v>-148413.38409788636</v>
      </c>
      <c r="AP320" s="223">
        <f>$AU320+$AB$7*SIN(AQ320)</f>
        <v>-148413.38409866203</v>
      </c>
      <c r="AQ320" s="223">
        <f>$AU320+$AB$7*SIN(AR320)</f>
        <v>-148413.38408903877</v>
      </c>
      <c r="AR320" s="223">
        <f>$AU320+$AB$7*SIN(AS320)</f>
        <v>-148413.38420846657</v>
      </c>
      <c r="AS320" s="223">
        <f>$AU320+$AB$7*SIN(AT320)</f>
        <v>-148413.3827323385</v>
      </c>
      <c r="AT320" s="223">
        <f>$AU320+$AB$7*SIN(AU320)</f>
        <v>-148413.40200240543</v>
      </c>
      <c r="AU320" s="223">
        <f>$AB$9+$AB$18*(F320-AB$15)</f>
        <v>-148413.86742307493</v>
      </c>
    </row>
    <row r="321" spans="1:47" ht="12.95" customHeight="1">
      <c r="A321" s="303" t="s">
        <v>1071</v>
      </c>
      <c r="B321" s="304" t="s">
        <v>61</v>
      </c>
      <c r="C321" s="305">
        <v>59076.842499999999</v>
      </c>
      <c r="D321" s="305">
        <v>4.0000000000000002E-4</v>
      </c>
      <c r="E321" s="213">
        <f>(C321-C$7)/C$8</f>
        <v>17157.929050134593</v>
      </c>
      <c r="F321" s="211">
        <f>+ROUND(2*E321,0)/2</f>
        <v>17158</v>
      </c>
      <c r="G321" s="213">
        <f>C321-(C$7+C$8*F321)</f>
        <v>-2.7195800008485094E-2</v>
      </c>
      <c r="K321" s="213">
        <f>G321</f>
        <v>-2.7195800008485094E-2</v>
      </c>
      <c r="O321" s="213">
        <f ca="1">+C$11+C$12*F321</f>
        <v>-2.8263609058752949E-2</v>
      </c>
      <c r="Q321" s="249">
        <f>C321-15018.5</f>
        <v>44058.342499999999</v>
      </c>
      <c r="S321" s="243">
        <v>1</v>
      </c>
      <c r="Z321" s="223">
        <f>F321</f>
        <v>17158</v>
      </c>
      <c r="AA321" s="223">
        <f>AB$3+AB$4*Z321+AB$5*Z321^2+AH321</f>
        <v>7.3573002843810732E-3</v>
      </c>
      <c r="AB321" s="223">
        <f>+G321-AA321</f>
        <v>-3.4553100292866165E-2</v>
      </c>
      <c r="AC321" s="223">
        <f>+G321-P321</f>
        <v>-2.7195800008485094E-2</v>
      </c>
      <c r="AE321" s="223">
        <f>+(G321-AA321)^2*S321</f>
        <v>1.1939167398488679E-3</v>
      </c>
      <c r="AF321" s="361">
        <f>+C321-15018.5</f>
        <v>44058.342499999999</v>
      </c>
      <c r="AG321" s="229"/>
      <c r="AH321" s="223">
        <f>$AB$6*($AB$11/AI321*AJ321+$AB$12)</f>
        <v>-8.5362067799395116E-3</v>
      </c>
      <c r="AI321" s="223">
        <f>1+$AB$7*COS(AL321)</f>
        <v>0.68270044658489226</v>
      </c>
      <c r="AJ321" s="223">
        <f>SIN(AL321+$AB$9)</f>
        <v>-0.75153339398233709</v>
      </c>
      <c r="AK321" s="223">
        <f>$AB$7*SIN(AL321)</f>
        <v>0.37339120691651695</v>
      </c>
      <c r="AL321" s="223">
        <f>2*ATAN(AM321)</f>
        <v>2.2751613706641831</v>
      </c>
      <c r="AM321" s="223">
        <f>SQRT((1+$AB$7)/(1-$AB$7))*TAN(AN321/2)</f>
        <v>2.1620743564955029</v>
      </c>
      <c r="AN321" s="223">
        <f>$AU321+$AB$7*SIN(AO321)</f>
        <v>-148413.31647058498</v>
      </c>
      <c r="AO321" s="223">
        <f>$AU321+$AB$7*SIN(AP321)</f>
        <v>-148413.31647055878</v>
      </c>
      <c r="AP321" s="223">
        <f>$AU321+$AB$7*SIN(AQ321)</f>
        <v>-148413.31647079039</v>
      </c>
      <c r="AQ321" s="223">
        <f>$AU321+$AB$7*SIN(AR321)</f>
        <v>-148413.31646874215</v>
      </c>
      <c r="AR321" s="223">
        <f>$AU321+$AB$7*SIN(AS321)</f>
        <v>-148413.31648685603</v>
      </c>
      <c r="AS321" s="223">
        <f>$AU321+$AB$7*SIN(AT321)</f>
        <v>-148413.31632671232</v>
      </c>
      <c r="AT321" s="223">
        <f>$AU321+$AB$7*SIN(AU321)</f>
        <v>-148413.317746302</v>
      </c>
      <c r="AU321" s="223">
        <f>$AB$9+$AB$18*(F321-AB$15)</f>
        <v>-148413.79324409657</v>
      </c>
    </row>
    <row r="322" spans="1:47" ht="12.95" customHeight="1">
      <c r="A322" s="303" t="s">
        <v>1071</v>
      </c>
      <c r="B322" s="304" t="s">
        <v>63</v>
      </c>
      <c r="C322" s="305">
        <v>59157.720399999998</v>
      </c>
      <c r="D322" s="305">
        <v>1E-4</v>
      </c>
      <c r="E322" s="213">
        <f>(C322-C$7)/C$8</f>
        <v>17368.927664572351</v>
      </c>
      <c r="F322" s="211">
        <f>+ROUND(2*E322,0)/2</f>
        <v>17369</v>
      </c>
      <c r="G322" s="213">
        <f>C322-(C$7+C$8*F322)</f>
        <v>-2.7726900007110089E-2</v>
      </c>
      <c r="K322" s="213">
        <f>G322</f>
        <v>-2.7726900007110089E-2</v>
      </c>
      <c r="O322" s="213">
        <f ca="1">+C$11+C$12*F322</f>
        <v>-2.8873145544497346E-2</v>
      </c>
      <c r="Q322" s="249">
        <f>C322-15018.5</f>
        <v>44139.220399999998</v>
      </c>
      <c r="S322" s="243">
        <v>1</v>
      </c>
      <c r="Z322" s="223">
        <f>F322</f>
        <v>17369</v>
      </c>
      <c r="AA322" s="223">
        <f>AB$3+AB$4*Z322+AB$5*Z322^2+AH322</f>
        <v>6.8613683797657636E-3</v>
      </c>
      <c r="AB322" s="223">
        <f>+G322-AA322</f>
        <v>-3.4588268386875856E-2</v>
      </c>
      <c r="AC322" s="223">
        <f>+G322-P322</f>
        <v>-2.7726900007110089E-2</v>
      </c>
      <c r="AE322" s="223">
        <f>+(G322-AA322)^2*S322</f>
        <v>1.1963483100025558E-3</v>
      </c>
      <c r="AF322" s="361">
        <f>+C322-15018.5</f>
        <v>44139.220399999998</v>
      </c>
      <c r="AG322" s="229"/>
      <c r="AH322" s="223">
        <f>$AB$6*($AB$11/AI322*AJ322+$AB$12)</f>
        <v>-9.0485560747186299E-3</v>
      </c>
      <c r="AI322" s="223">
        <f>1+$AB$7*COS(AL322)</f>
        <v>0.67613950885456831</v>
      </c>
      <c r="AJ322" s="223">
        <f>SIN(AL322+$AB$9)</f>
        <v>-0.76309511159289212</v>
      </c>
      <c r="AK322" s="223">
        <f>$AB$7*SIN(AL322)</f>
        <v>0.36771508301270389</v>
      </c>
      <c r="AL322" s="223">
        <f>2*ATAN(AM322)</f>
        <v>2.2928667023438383</v>
      </c>
      <c r="AM322" s="223">
        <f>SQRT((1+$AB$7)/(1-$AB$7))*TAN(AN322/2)</f>
        <v>2.2132910199860212</v>
      </c>
      <c r="AN322" s="223">
        <f>$AU322+$AB$7*SIN(AO322)</f>
        <v>-148413.29375349465</v>
      </c>
      <c r="AO322" s="223">
        <f>$AU322+$AB$7*SIN(AP322)</f>
        <v>-148413.29375363563</v>
      </c>
      <c r="AP322" s="223">
        <f>$AU322+$AB$7*SIN(AQ322)</f>
        <v>-148413.29375249756</v>
      </c>
      <c r="AQ322" s="223">
        <f>$AU322+$AB$7*SIN(AR322)</f>
        <v>-148413.29376168444</v>
      </c>
      <c r="AR322" s="223">
        <f>$AU322+$AB$7*SIN(AS322)</f>
        <v>-148413.2936875335</v>
      </c>
      <c r="AS322" s="223">
        <f>$AU322+$AB$7*SIN(AT322)</f>
        <v>-148413.29428663742</v>
      </c>
      <c r="AT322" s="223">
        <f>$AU322+$AB$7*SIN(AU322)</f>
        <v>-148413.28948480275</v>
      </c>
      <c r="AU322" s="223">
        <f>$AB$9+$AB$18*(F322-AB$15)</f>
        <v>-148413.76783538808</v>
      </c>
    </row>
    <row r="323" spans="1:47" ht="12.95" customHeight="1">
      <c r="A323" s="207" t="s">
        <v>1072</v>
      </c>
      <c r="B323" s="206" t="s">
        <v>61</v>
      </c>
      <c r="C323" s="371">
        <v>59414.533799999997</v>
      </c>
      <c r="D323" s="205">
        <v>2.9999999999999997E-4</v>
      </c>
      <c r="E323" s="213">
        <f>(C323-C$7)/C$8</f>
        <v>18038.916271707931</v>
      </c>
      <c r="F323" s="211">
        <f>+ROUND(2*E323,0)/2</f>
        <v>18039</v>
      </c>
      <c r="G323" s="213">
        <f>C323-(C$7+C$8*F323)</f>
        <v>-3.2093900008476339E-2</v>
      </c>
      <c r="K323" s="213">
        <f>G323</f>
        <v>-3.2093900008476339E-2</v>
      </c>
      <c r="O323" s="213">
        <f ca="1">+C$11+C$12*F323</f>
        <v>-3.0808640546624098E-2</v>
      </c>
      <c r="Q323" s="249">
        <f>C323-15018.5</f>
        <v>44396.033799999997</v>
      </c>
      <c r="S323" s="243">
        <v>1</v>
      </c>
      <c r="Z323" s="223">
        <f>F323</f>
        <v>18039</v>
      </c>
      <c r="AA323" s="223">
        <f>AB$3+AB$4*Z323+AB$5*Z323^2+AH323</f>
        <v>5.345016927760203E-3</v>
      </c>
      <c r="AB323" s="223">
        <f>+G323-AA323</f>
        <v>-3.7438916936236542E-2</v>
      </c>
      <c r="AC323" s="223">
        <f>+G323-P323</f>
        <v>-3.2093900008476339E-2</v>
      </c>
      <c r="AE323" s="223">
        <f>+(G323-AA323)^2*S323</f>
        <v>1.4016725013584195E-3</v>
      </c>
      <c r="AF323" s="361">
        <f>+C323-15018.5</f>
        <v>44396.033799999997</v>
      </c>
      <c r="AG323" s="229"/>
      <c r="AH323" s="223">
        <f>$AB$6*($AB$11/AI323*AJ323+$AB$12)</f>
        <v>-1.061290668605951E-2</v>
      </c>
      <c r="AI323" s="223">
        <f>1+$AB$7*COS(AL323)</f>
        <v>0.65673972665904823</v>
      </c>
      <c r="AJ323" s="223">
        <f>SIN(AL323+$AB$9)</f>
        <v>-0.79690828680834902</v>
      </c>
      <c r="AK323" s="223">
        <f>$AB$7*SIN(AL323)</f>
        <v>0.34967468416500364</v>
      </c>
      <c r="AL323" s="223">
        <f>2*ATAN(AM323)</f>
        <v>2.3469378816929649</v>
      </c>
      <c r="AM323" s="223">
        <f>SQRT((1+$AB$7)/(1-$AB$7))*TAN(AN323/2)</f>
        <v>2.3829585356764205</v>
      </c>
      <c r="AN323" s="223">
        <f>$AU323+$AB$7*SIN(AO323)</f>
        <v>-148413.22301319195</v>
      </c>
      <c r="AO323" s="223">
        <f>$AU323+$AB$7*SIN(AP323)</f>
        <v>-148413.2230156021</v>
      </c>
      <c r="AP323" s="223">
        <f>$AU323+$AB$7*SIN(AQ323)</f>
        <v>-148413.22300025885</v>
      </c>
      <c r="AQ323" s="223">
        <f>$AU323+$AB$7*SIN(AR323)</f>
        <v>-148413.22309794751</v>
      </c>
      <c r="AR323" s="223">
        <f>$AU323+$AB$7*SIN(AS323)</f>
        <v>-148413.22247645611</v>
      </c>
      <c r="AS323" s="223">
        <f>$AU323+$AB$7*SIN(AT323)</f>
        <v>-148413.22645003159</v>
      </c>
      <c r="AT323" s="223">
        <f>$AU323+$AB$7*SIN(AU323)</f>
        <v>-148413.20179923129</v>
      </c>
      <c r="AU323" s="223">
        <f>$AB$9+$AB$18*(F323-AB$15)</f>
        <v>-148413.68715370705</v>
      </c>
    </row>
    <row r="324" spans="1:47" ht="12.95" customHeight="1">
      <c r="A324" s="205" t="s">
        <v>1073</v>
      </c>
      <c r="B324" s="206" t="s">
        <v>61</v>
      </c>
      <c r="C324" s="371">
        <v>59449.8004</v>
      </c>
      <c r="D324" s="205">
        <v>2.0000000000000001E-4</v>
      </c>
      <c r="E324" s="213">
        <f>(C324-C$7)/C$8</f>
        <v>18130.921674122328</v>
      </c>
      <c r="F324" s="211">
        <f>+ROUND(2*E324,0)/2</f>
        <v>18131</v>
      </c>
      <c r="G324" s="213">
        <f>C324-(C$7+C$8*F324)</f>
        <v>-3.0023100000107661E-2</v>
      </c>
      <c r="K324" s="213">
        <f>G324</f>
        <v>-3.0023100000107661E-2</v>
      </c>
      <c r="O324" s="213">
        <f ca="1">+C$11+C$12*F324</f>
        <v>-3.1074410009602697E-2</v>
      </c>
      <c r="Q324" s="249">
        <f>C324-15018.5</f>
        <v>44431.3004</v>
      </c>
      <c r="S324" s="243">
        <v>1</v>
      </c>
      <c r="Z324" s="223">
        <f>F324</f>
        <v>18131</v>
      </c>
      <c r="AA324" s="223">
        <f>AB$3+AB$4*Z324+AB$5*Z324^2+AH324</f>
        <v>5.1436850435294078E-3</v>
      </c>
      <c r="AB324" s="223">
        <f>+G324-AA324</f>
        <v>-3.5166785043637072E-2</v>
      </c>
      <c r="AC324" s="223">
        <f>+G324-P324</f>
        <v>-3.0023100000107661E-2</v>
      </c>
      <c r="AE324" s="223">
        <f>+(G324-AA324)^2*S324</f>
        <v>1.236702770305376E-3</v>
      </c>
      <c r="AF324" s="361">
        <f>+C324-15018.5</f>
        <v>44431.3004</v>
      </c>
      <c r="AG324" s="229"/>
      <c r="AH324" s="223">
        <f>$AB$6*($AB$11/AI324*AJ324+$AB$12)</f>
        <v>-1.0820338771631872E-2</v>
      </c>
      <c r="AI324" s="223">
        <f>1+$AB$7*COS(AL324)</f>
        <v>0.65423586933515521</v>
      </c>
      <c r="AJ324" s="223">
        <f>SIN(AL324+$AB$9)</f>
        <v>-0.80122870318577233</v>
      </c>
      <c r="AK324" s="223">
        <f>$AB$7*SIN(AL324)</f>
        <v>0.34719902929815938</v>
      </c>
      <c r="AL324" s="223">
        <f>2*ATAN(AM324)</f>
        <v>2.3541238222760272</v>
      </c>
      <c r="AM324" s="223">
        <f>SQRT((1+$AB$7)/(1-$AB$7))*TAN(AN324/2)</f>
        <v>2.40716148416166</v>
      </c>
      <c r="AN324" s="223">
        <f>$AU324+$AB$7*SIN(AO324)</f>
        <v>-148413.21345669462</v>
      </c>
      <c r="AO324" s="223">
        <f>$AU324+$AB$7*SIN(AP324)</f>
        <v>-148413.2134597734</v>
      </c>
      <c r="AP324" s="223">
        <f>$AU324+$AB$7*SIN(AQ324)</f>
        <v>-148413.21344071103</v>
      </c>
      <c r="AQ324" s="223">
        <f>$AU324+$AB$7*SIN(AR324)</f>
        <v>-148413.21355875317</v>
      </c>
      <c r="AR324" s="223">
        <f>$AU324+$AB$7*SIN(AS324)</f>
        <v>-148413.21282842726</v>
      </c>
      <c r="AS324" s="223">
        <f>$AU324+$AB$7*SIN(AT324)</f>
        <v>-148413.21737175024</v>
      </c>
      <c r="AT324" s="223">
        <f>$AU324+$AB$7*SIN(AU324)</f>
        <v>-148413.19000461468</v>
      </c>
      <c r="AU324" s="223">
        <f>$AB$9+$AB$18*(F324-AB$15)</f>
        <v>-148413.67607502849</v>
      </c>
    </row>
    <row r="325" spans="1:47" ht="12.95" customHeight="1">
      <c r="A325" s="317" t="s">
        <v>1070</v>
      </c>
      <c r="B325" s="302"/>
      <c r="C325" s="189">
        <v>59547.736700000001</v>
      </c>
      <c r="D325" s="166">
        <v>2.0000000000000001E-4</v>
      </c>
      <c r="E325" s="213">
        <f>(C325-C$7)/C$8</f>
        <v>18386.42315973411</v>
      </c>
      <c r="F325" s="211">
        <f>+ROUND(2*E325,0)/2</f>
        <v>18386.5</v>
      </c>
      <c r="G325" s="213">
        <f>C325-(C$7+C$8*F325)</f>
        <v>-2.9453650000505149E-2</v>
      </c>
      <c r="K325" s="213">
        <f>G325</f>
        <v>-2.9453650000505149E-2</v>
      </c>
      <c r="O325" s="213">
        <f ca="1">+C$11+C$12*F325</f>
        <v>-3.1812498029070435E-2</v>
      </c>
      <c r="Q325" s="249">
        <f>C325-15018.5</f>
        <v>44529.236700000001</v>
      </c>
      <c r="S325" s="243">
        <v>1</v>
      </c>
      <c r="Z325" s="223">
        <f>F325</f>
        <v>18386.5</v>
      </c>
      <c r="AA325" s="223">
        <f>AB$3+AB$4*Z325+AB$5*Z325^2+AH325</f>
        <v>4.5931933494471229E-3</v>
      </c>
      <c r="AB325" s="223">
        <f>+G325-AA325</f>
        <v>-3.4046843349952269E-2</v>
      </c>
      <c r="AC325" s="223">
        <f>+G325-P325</f>
        <v>-2.9453650000505149E-2</v>
      </c>
      <c r="AE325" s="223">
        <f>+(G325-AA325)^2*S325</f>
        <v>1.159187542096189E-3</v>
      </c>
      <c r="AF325" s="361">
        <f>+C325-15018.5</f>
        <v>44529.236700000001</v>
      </c>
      <c r="AG325" s="229"/>
      <c r="AH325" s="223">
        <f>$AB$6*($AB$11/AI325*AJ325+$AB$12)</f>
        <v>-1.1387150281994267E-2</v>
      </c>
      <c r="AI325" s="223">
        <f>1+$AB$7*COS(AL325)</f>
        <v>0.64747226093640742</v>
      </c>
      <c r="AJ325" s="223">
        <f>SIN(AL325+$AB$9)</f>
        <v>-0.81284527515323468</v>
      </c>
      <c r="AK325" s="223">
        <f>$AB$7*SIN(AL325)</f>
        <v>0.34032953617150474</v>
      </c>
      <c r="AL325" s="223">
        <f>2*ATAN(AM325)</f>
        <v>2.3737983218160279</v>
      </c>
      <c r="AM325" s="223">
        <f>SQRT((1+$AB$7)/(1-$AB$7))*TAN(AN325/2)</f>
        <v>2.475623328323203</v>
      </c>
      <c r="AN325" s="223">
        <f>$AU325+$AB$7*SIN(AO325)</f>
        <v>-148413.18710492903</v>
      </c>
      <c r="AO325" s="223">
        <f>$AU325+$AB$7*SIN(AP325)</f>
        <v>-148413.18711058082</v>
      </c>
      <c r="AP325" s="223">
        <f>$AU325+$AB$7*SIN(AQ325)</f>
        <v>-148413.18707803308</v>
      </c>
      <c r="AQ325" s="223">
        <f>$AU325+$AB$7*SIN(AR325)</f>
        <v>-148413.18726550892</v>
      </c>
      <c r="AR325" s="223">
        <f>$AU325+$AB$7*SIN(AS325)</f>
        <v>-148413.18618691177</v>
      </c>
      <c r="AS325" s="223">
        <f>$AU325+$AB$7*SIN(AT325)</f>
        <v>-148413.1924349578</v>
      </c>
      <c r="AT325" s="223">
        <f>$AU325+$AB$7*SIN(AU325)</f>
        <v>-148413.15756206261</v>
      </c>
      <c r="AU325" s="223">
        <f>$AB$9+$AB$18*(F325-AB$15)</f>
        <v>-148413.64530761132</v>
      </c>
    </row>
    <row r="326" spans="1:47" ht="12.95" customHeight="1">
      <c r="A326" s="210" t="s">
        <v>1076</v>
      </c>
      <c r="B326" s="318" t="s">
        <v>61</v>
      </c>
      <c r="C326" s="319">
        <v>59556.794900000001</v>
      </c>
      <c r="D326" s="320">
        <v>1E-4</v>
      </c>
      <c r="E326" s="213">
        <f>(C326-C$7)/C$8</f>
        <v>18410.054678966189</v>
      </c>
      <c r="F326" s="211">
        <f>+ROUND(2*E326,0)/2</f>
        <v>18410</v>
      </c>
      <c r="O326" s="213">
        <f ca="1">+C$11+C$12*F326</f>
        <v>-3.1880384794070404E-2</v>
      </c>
      <c r="Q326" s="249">
        <f>C326-15018.5</f>
        <v>44538.294900000001</v>
      </c>
      <c r="R326" s="213">
        <f>C326-(C$7+C$8*F326)</f>
        <v>2.0958999994036276E-2</v>
      </c>
      <c r="S326" s="243">
        <v>1</v>
      </c>
      <c r="Z326" s="223">
        <f>F326</f>
        <v>18410</v>
      </c>
      <c r="AA326" s="223">
        <f>AB$3+AB$4*Z326+AB$5*Z326^2+AH326</f>
        <v>4.5431970708986105E-3</v>
      </c>
      <c r="AB326" s="223">
        <f>+R326-AA326</f>
        <v>1.6415802923137664E-2</v>
      </c>
      <c r="AC326" s="223">
        <f>+R326-P326</f>
        <v>2.0958999994036276E-2</v>
      </c>
      <c r="AE326" s="223">
        <f>+(R326-AA326)^2*S326</f>
        <v>2.6947858561129505E-4</v>
      </c>
      <c r="AF326" s="361">
        <f>+C326-15018.5</f>
        <v>44538.294900000001</v>
      </c>
      <c r="AG326" s="229"/>
      <c r="AH326" s="223">
        <f>$AB$6*($AB$11/AI326*AJ326+$AB$12)</f>
        <v>-1.143860170489633E-2</v>
      </c>
      <c r="AI326" s="223">
        <f>1+$AB$7*COS(AL326)</f>
        <v>0.64686388365140535</v>
      </c>
      <c r="AJ326" s="223">
        <f>SIN(AL326+$AB$9)</f>
        <v>-0.81388618766169185</v>
      </c>
      <c r="AK326" s="223">
        <f>$AB$7*SIN(AL326)</f>
        <v>0.33969822391386134</v>
      </c>
      <c r="AL326" s="223">
        <f>2*ATAN(AM326)</f>
        <v>2.3755875932499353</v>
      </c>
      <c r="AM326" s="223">
        <f>SQRT((1+$AB$7)/(1-$AB$7))*TAN(AN326/2)</f>
        <v>2.4820150857261822</v>
      </c>
      <c r="AN326" s="223">
        <f>$AU326+$AB$7*SIN(AO326)</f>
        <v>-148413.18469481572</v>
      </c>
      <c r="AO326" s="223">
        <f>$AU326+$AB$7*SIN(AP326)</f>
        <v>-148413.18470076562</v>
      </c>
      <c r="AP326" s="223">
        <f>$AU326+$AB$7*SIN(AQ326)</f>
        <v>-148413.18466671745</v>
      </c>
      <c r="AQ326" s="223">
        <f>$AU326+$AB$7*SIN(AR326)</f>
        <v>-148413.18486159801</v>
      </c>
      <c r="AR326" s="223">
        <f>$AU326+$AB$7*SIN(AS326)</f>
        <v>-148413.18374750746</v>
      </c>
      <c r="AS326" s="223">
        <f>$AU326+$AB$7*SIN(AT326)</f>
        <v>-148413.19016102533</v>
      </c>
      <c r="AT326" s="223">
        <f>$AU326+$AB$7*SIN(AU326)</f>
        <v>-148413.15460127374</v>
      </c>
      <c r="AU326" s="223">
        <f>$AB$9+$AB$18*(F326-AB$15)</f>
        <v>-148413.64247773145</v>
      </c>
    </row>
    <row r="327" spans="1:47" ht="12.95" customHeight="1">
      <c r="A327" s="205" t="s">
        <v>1073</v>
      </c>
      <c r="B327" s="206" t="s">
        <v>63</v>
      </c>
      <c r="C327" s="371">
        <v>59560.577400000002</v>
      </c>
      <c r="D327" s="205">
        <v>1E-4</v>
      </c>
      <c r="E327" s="213">
        <f>(C327-C$7)/C$8</f>
        <v>18419.922668356507</v>
      </c>
      <c r="F327" s="211">
        <f>+ROUND(2*E327,0)/2</f>
        <v>18420</v>
      </c>
      <c r="G327" s="213">
        <f>C327-(C$7+C$8*F327)</f>
        <v>-2.9642000001331326E-2</v>
      </c>
      <c r="K327" s="213">
        <f>G327</f>
        <v>-2.9642000001331326E-2</v>
      </c>
      <c r="O327" s="213">
        <f ca="1">+C$11+C$12*F327</f>
        <v>-3.1909272779176774E-2</v>
      </c>
      <c r="Q327" s="249">
        <f>C327-15018.5</f>
        <v>44542.077400000002</v>
      </c>
      <c r="S327" s="243">
        <v>1</v>
      </c>
      <c r="Z327" s="223">
        <f>F327</f>
        <v>18420</v>
      </c>
      <c r="AA327" s="223">
        <f>AB$3+AB$4*Z327+AB$5*Z327^2+AH327</f>
        <v>4.5219544695061457E-3</v>
      </c>
      <c r="AB327" s="223">
        <f>+G327-AA327</f>
        <v>-3.416395447083747E-2</v>
      </c>
      <c r="AC327" s="223">
        <f>+G327-P327</f>
        <v>-2.9642000001331326E-2</v>
      </c>
      <c r="AE327" s="223">
        <f>+(G327-AA327)^2*S327</f>
        <v>1.1671757850854555E-3</v>
      </c>
      <c r="AF327" s="361">
        <f>+C327-15018.5</f>
        <v>44542.077400000002</v>
      </c>
      <c r="AG327" s="229"/>
      <c r="AH327" s="223">
        <f>$AB$6*($AB$11/AI327*AJ327+$AB$12)</f>
        <v>-1.1460461171652008E-2</v>
      </c>
      <c r="AI327" s="223">
        <f>1+$AB$7*COS(AL327)</f>
        <v>0.64660568814674124</v>
      </c>
      <c r="AJ327" s="223">
        <f>SIN(AL327+$AB$9)</f>
        <v>-0.81432774799265528</v>
      </c>
      <c r="AK327" s="223">
        <f>$AB$7*SIN(AL327)</f>
        <v>0.33942961030199126</v>
      </c>
      <c r="AL327" s="223">
        <f>2*ATAN(AM327)</f>
        <v>2.3763479670093832</v>
      </c>
      <c r="AM327" s="223">
        <f>SQRT((1+$AB$7)/(1-$AB$7))*TAN(AN327/2)</f>
        <v>2.4847399468269402</v>
      </c>
      <c r="AN327" s="223">
        <f>$AU327+$AB$7*SIN(AO327)</f>
        <v>-148413.18366992127</v>
      </c>
      <c r="AO327" s="223">
        <f>$AU327+$AB$7*SIN(AP327)</f>
        <v>-148413.18367600156</v>
      </c>
      <c r="AP327" s="223">
        <f>$AU327+$AB$7*SIN(AQ327)</f>
        <v>-148413.18364130051</v>
      </c>
      <c r="AQ327" s="223">
        <f>$AU327+$AB$7*SIN(AR327)</f>
        <v>-148413.18383938659</v>
      </c>
      <c r="AR327" s="223">
        <f>$AU327+$AB$7*SIN(AS327)</f>
        <v>-148413.18271001359</v>
      </c>
      <c r="AS327" s="223">
        <f>$AU327+$AB$7*SIN(AT327)</f>
        <v>-148413.18919437344</v>
      </c>
      <c r="AT327" s="223">
        <f>$AU327+$AB$7*SIN(AU327)</f>
        <v>-148413.15334254852</v>
      </c>
      <c r="AU327" s="223">
        <f>$AB$9+$AB$18*(F327-AB$15)</f>
        <v>-148413.64127352726</v>
      </c>
    </row>
    <row r="328" spans="1:47" ht="12.95" customHeight="1">
      <c r="A328" s="205" t="s">
        <v>1073</v>
      </c>
      <c r="B328" s="206" t="s">
        <v>63</v>
      </c>
      <c r="C328" s="371">
        <v>59564.410199999998</v>
      </c>
      <c r="D328" s="205">
        <v>2.0000000000000001E-4</v>
      </c>
      <c r="E328" s="213">
        <f>(C328-C$7)/C$8</f>
        <v>18429.921883091509</v>
      </c>
      <c r="F328" s="211">
        <f>+ROUND(2*E328,0)/2</f>
        <v>18430</v>
      </c>
      <c r="G328" s="213">
        <f>C328-(C$7+C$8*F328)</f>
        <v>-2.9943000001367182E-2</v>
      </c>
      <c r="K328" s="213">
        <f>G328</f>
        <v>-2.9943000001367182E-2</v>
      </c>
      <c r="O328" s="213">
        <f ca="1">+C$11+C$12*F328</f>
        <v>-3.1938160764283144E-2</v>
      </c>
      <c r="Q328" s="249">
        <f>C328-15018.5</f>
        <v>44545.910199999998</v>
      </c>
      <c r="S328" s="243">
        <v>1</v>
      </c>
      <c r="Z328" s="223">
        <f>F328</f>
        <v>18430</v>
      </c>
      <c r="AA328" s="223">
        <f>AB$3+AB$4*Z328+AB$5*Z328^2+AH328</f>
        <v>4.5007312105636733E-3</v>
      </c>
      <c r="AB328" s="223">
        <f>+G328-AA328</f>
        <v>-3.4443731211930853E-2</v>
      </c>
      <c r="AC328" s="223">
        <f>+G328-P328</f>
        <v>-2.9943000001367182E-2</v>
      </c>
      <c r="AE328" s="223">
        <f>+(G328-AA328)^2*S328</f>
        <v>1.1863706197997397E-3</v>
      </c>
      <c r="AF328" s="361">
        <f>+C328-15018.5</f>
        <v>44545.910199999998</v>
      </c>
      <c r="AG328" s="229"/>
      <c r="AH328" s="223">
        <f>$AB$6*($AB$11/AI328*AJ328+$AB$12)</f>
        <v>-1.1482299895957697E-2</v>
      </c>
      <c r="AI328" s="223">
        <f>1+$AB$7*COS(AL328)</f>
        <v>0.64634790257208241</v>
      </c>
      <c r="AJ328" s="223">
        <f>SIN(AL328+$AB$9)</f>
        <v>-0.81476848602289997</v>
      </c>
      <c r="AK328" s="223">
        <f>$AB$7*SIN(AL328)</f>
        <v>0.3391610148363674</v>
      </c>
      <c r="AL328" s="223">
        <f>2*ATAN(AM328)</f>
        <v>2.3771077345414082</v>
      </c>
      <c r="AM328" s="223">
        <f>SQRT((1+$AB$7)/(1-$AB$7))*TAN(AN328/2)</f>
        <v>2.4874677823303144</v>
      </c>
      <c r="AN328" s="223">
        <f>$AU328+$AB$7*SIN(AO328)</f>
        <v>-148413.18264543527</v>
      </c>
      <c r="AO328" s="223">
        <f>$AU328+$AB$7*SIN(AP328)</f>
        <v>-148413.18265164807</v>
      </c>
      <c r="AP328" s="223">
        <f>$AU328+$AB$7*SIN(AQ328)</f>
        <v>-148413.18261628543</v>
      </c>
      <c r="AQ328" s="223">
        <f>$AU328+$AB$7*SIN(AR328)</f>
        <v>-148413.18281760986</v>
      </c>
      <c r="AR328" s="223">
        <f>$AU328+$AB$7*SIN(AS328)</f>
        <v>-148413.18167284739</v>
      </c>
      <c r="AS328" s="223">
        <f>$AU328+$AB$7*SIN(AT328)</f>
        <v>-148413.18822830371</v>
      </c>
      <c r="AT328" s="223">
        <f>$AU328+$AB$7*SIN(AU328)</f>
        <v>-148413.15208453088</v>
      </c>
      <c r="AU328" s="223">
        <f>$AB$9+$AB$18*(F328-AB$15)</f>
        <v>-148413.64006932307</v>
      </c>
    </row>
    <row r="329" spans="1:47" ht="12.95" customHeight="1">
      <c r="A329" s="208" t="s">
        <v>1075</v>
      </c>
      <c r="B329" s="209" t="s">
        <v>61</v>
      </c>
      <c r="C329" s="371">
        <v>59856.874000000003</v>
      </c>
      <c r="D329" s="205">
        <v>1E-4</v>
      </c>
      <c r="E329" s="213">
        <f>(C329-C$7)/C$8</f>
        <v>19192.917170718956</v>
      </c>
      <c r="F329" s="211">
        <f>+ROUND(2*E329,0)/2</f>
        <v>19193</v>
      </c>
      <c r="G329" s="213">
        <f>C329-(C$7+C$8*F329)</f>
        <v>-3.1749299996590707E-2</v>
      </c>
      <c r="K329" s="213">
        <f>G329</f>
        <v>-3.1749299996590707E-2</v>
      </c>
      <c r="O329" s="213">
        <f ca="1">+C$11+C$12*F329</f>
        <v>-3.4142314027899127E-2</v>
      </c>
      <c r="Q329" s="249">
        <f>C329-15018.5</f>
        <v>44838.374000000003</v>
      </c>
      <c r="S329" s="243">
        <v>1</v>
      </c>
      <c r="Z329" s="223">
        <f>F329</f>
        <v>19193</v>
      </c>
      <c r="AA329" s="223">
        <f>AB$3+AB$4*Z329+AB$5*Z329^2+AH329</f>
        <v>2.9380105721297008E-3</v>
      </c>
      <c r="AB329" s="223">
        <f>+G329-AA329</f>
        <v>-3.468731056872041E-2</v>
      </c>
      <c r="AC329" s="223">
        <f>+G329-P329</f>
        <v>-3.1749299996590707E-2</v>
      </c>
      <c r="AE329" s="223">
        <f>+(G329-AA329)^2*S329</f>
        <v>1.2032095144908627E-3</v>
      </c>
      <c r="AF329" s="361">
        <f>+C329-15018.5</f>
        <v>44838.374000000003</v>
      </c>
      <c r="AG329" s="229"/>
      <c r="AH329" s="223">
        <f>$AB$6*($AB$11/AI329*AJ329+$AB$12)</f>
        <v>-1.3087851948604875E-2</v>
      </c>
      <c r="AI329" s="223">
        <f>1+$AB$7*COS(AL329)</f>
        <v>0.62783262611184143</v>
      </c>
      <c r="AJ329" s="223">
        <f>SIN(AL329+$AB$9)</f>
        <v>-0.84608711676307446</v>
      </c>
      <c r="AK329" s="223">
        <f>$AB$7*SIN(AL329)</f>
        <v>0.3187341302923043</v>
      </c>
      <c r="AL329" s="223">
        <f>2*ATAN(AM329)</f>
        <v>2.4333792867485147</v>
      </c>
      <c r="AM329" s="223">
        <f>SQRT((1+$AB$7)/(1-$AB$7))*TAN(AN329/2)</f>
        <v>2.7049734934174854</v>
      </c>
      <c r="AN329" s="223">
        <f>$AU329+$AB$7*SIN(AO329)</f>
        <v>-148413.10563279135</v>
      </c>
      <c r="AO329" s="223">
        <f>$AU329+$AB$7*SIN(AP329)</f>
        <v>-148413.1056573877</v>
      </c>
      <c r="AP329" s="223">
        <f>$AU329+$AB$7*SIN(AQ329)</f>
        <v>-148413.10554046789</v>
      </c>
      <c r="AQ329" s="223">
        <f>$AU329+$AB$7*SIN(AR329)</f>
        <v>-148413.10609650807</v>
      </c>
      <c r="AR329" s="223">
        <f>$AU329+$AB$7*SIN(AS329)</f>
        <v>-148413.10345790681</v>
      </c>
      <c r="AS329" s="223">
        <f>$AU329+$AB$7*SIN(AT329)</f>
        <v>-148413.11611224126</v>
      </c>
      <c r="AT329" s="223">
        <f>$AU329+$AB$7*SIN(AU329)</f>
        <v>-148413.05818887049</v>
      </c>
      <c r="AU329" s="223">
        <f>$AB$9+$AB$18*(F329-AB$15)</f>
        <v>-148413.54818854306</v>
      </c>
    </row>
    <row r="330" spans="1:47" ht="12.95" customHeight="1">
      <c r="A330" s="208" t="s">
        <v>1075</v>
      </c>
      <c r="B330" s="209" t="s">
        <v>61</v>
      </c>
      <c r="C330" s="371">
        <v>59956.534800000001</v>
      </c>
      <c r="D330" s="205">
        <v>2.9999999999999997E-4</v>
      </c>
      <c r="E330" s="213">
        <f>(C330-C$7)/C$8</f>
        <v>19452.917624659505</v>
      </c>
      <c r="F330" s="211">
        <f>+ROUND(2*E330,0)/2</f>
        <v>19453</v>
      </c>
      <c r="G330" s="213">
        <f>C330-(C$7+C$8*F330)</f>
        <v>-3.1575300003169104E-2</v>
      </c>
      <c r="K330" s="213">
        <f>G330</f>
        <v>-3.1575300003169104E-2</v>
      </c>
      <c r="O330" s="213">
        <f ca="1">+C$11+C$12*F330</f>
        <v>-3.4893401640664734E-2</v>
      </c>
      <c r="Q330" s="249">
        <f>C330-15018.5</f>
        <v>44938.034800000001</v>
      </c>
      <c r="S330" s="243">
        <v>1</v>
      </c>
      <c r="Z330" s="223">
        <f>F330</f>
        <v>19453</v>
      </c>
      <c r="AA330" s="223">
        <f>AB$3+AB$4*Z330+AB$5*Z330^2+AH330</f>
        <v>2.4307702493602517E-3</v>
      </c>
      <c r="AB330" s="223">
        <f>+G330-AA330</f>
        <v>-3.4006070252529358E-2</v>
      </c>
      <c r="AC330" s="223">
        <f>+G330-P330</f>
        <v>-3.1575300003169104E-2</v>
      </c>
      <c r="AE330" s="223">
        <f>+(G330-AA330)^2*S330</f>
        <v>1.156412814019962E-3</v>
      </c>
      <c r="AF330" s="361">
        <f>+C330-15018.5</f>
        <v>44938.034800000001</v>
      </c>
      <c r="AG330" s="229"/>
      <c r="AH330" s="223">
        <f>$AB$6*($AB$11/AI330*AJ330+$AB$12)</f>
        <v>-1.3607825650817884E-2</v>
      </c>
      <c r="AI330" s="223">
        <f>1+$AB$7*COS(AL330)</f>
        <v>0.62201287997485544</v>
      </c>
      <c r="AJ330" s="223">
        <f>SIN(AL330+$AB$9)</f>
        <v>-0.85578183826581389</v>
      </c>
      <c r="AK330" s="223">
        <f>$AB$7*SIN(AL330)</f>
        <v>0.31181041851595814</v>
      </c>
      <c r="AL330" s="223">
        <f>2*ATAN(AM330)</f>
        <v>2.4518381915146881</v>
      </c>
      <c r="AM330" s="223">
        <f>SQRT((1+$AB$7)/(1-$AB$7))*TAN(AN330/2)</f>
        <v>2.7837014688485207</v>
      </c>
      <c r="AN330" s="223">
        <f>$AU330+$AB$7*SIN(AO330)</f>
        <v>-148413.07988331778</v>
      </c>
      <c r="AO330" s="223">
        <f>$AU330+$AB$7*SIN(AP330)</f>
        <v>-148413.07991923075</v>
      </c>
      <c r="AP330" s="223">
        <f>$AU330+$AB$7*SIN(AQ330)</f>
        <v>-148413.07975724069</v>
      </c>
      <c r="AQ330" s="223">
        <f>$AU330+$AB$7*SIN(AR330)</f>
        <v>-148413.08048832777</v>
      </c>
      <c r="AR330" s="223">
        <f>$AU330+$AB$7*SIN(AS330)</f>
        <v>-148413.0771971202</v>
      </c>
      <c r="AS330" s="223">
        <f>$AU330+$AB$7*SIN(AT330)</f>
        <v>-148413.09218624193</v>
      </c>
      <c r="AT330" s="223">
        <f>$AU330+$AB$7*SIN(AU330)</f>
        <v>-148413.02713744072</v>
      </c>
      <c r="AU330" s="223">
        <f>$AB$9+$AB$18*(F330-AB$15)</f>
        <v>-148413.516879234</v>
      </c>
    </row>
    <row r="331" spans="1:47" ht="12.95" customHeight="1">
      <c r="A331" s="208" t="s">
        <v>1077</v>
      </c>
      <c r="B331" s="373" t="s">
        <v>63</v>
      </c>
      <c r="C331" s="374">
        <v>60188.8197</v>
      </c>
      <c r="D331" s="374">
        <v>1E-4</v>
      </c>
      <c r="E331" s="213">
        <f>(C331-C$7)/C$8</f>
        <v>20058.914962063343</v>
      </c>
      <c r="F331" s="211">
        <f>+ROUND(2*E331,0)/2</f>
        <v>20059</v>
      </c>
      <c r="G331" s="213">
        <f>C331-(C$7+C$8*F331)</f>
        <v>-3.2595900003798306E-2</v>
      </c>
      <c r="K331" s="213">
        <f>G331</f>
        <v>-3.2595900003798306E-2</v>
      </c>
      <c r="O331" s="213">
        <f ca="1">+C$11+C$12*F331</f>
        <v>-3.6644013538110719E-2</v>
      </c>
      <c r="Q331" s="249">
        <f>C331-15018.5</f>
        <v>45170.3197</v>
      </c>
      <c r="S331" s="243">
        <v>1</v>
      </c>
      <c r="Z331" s="223">
        <f>F331</f>
        <v>20059</v>
      </c>
      <c r="AA331" s="223">
        <f>AB$3+AB$4*Z331+AB$5*Z331^2+AH331</f>
        <v>1.2975548073315014E-3</v>
      </c>
      <c r="AB331" s="223">
        <f>+G331-AA331</f>
        <v>-3.3893454811129806E-2</v>
      </c>
      <c r="AC331" s="223">
        <f>+G331-P331</f>
        <v>-3.2595900003798306E-2</v>
      </c>
      <c r="AE331" s="223">
        <f>+(G331-AA331)^2*S331</f>
        <v>1.1487662790340982E-3</v>
      </c>
      <c r="AF331" s="361">
        <f>+C331-15018.5</f>
        <v>45170.3197</v>
      </c>
      <c r="AG331" s="229"/>
      <c r="AH331" s="223">
        <f>$AB$6*($AB$11/AI331*AJ331+$AB$12)</f>
        <v>-1.4767046089857383E-2</v>
      </c>
      <c r="AI331" s="223">
        <f>1+$AB$7*COS(AL331)</f>
        <v>0.60932743048897087</v>
      </c>
      <c r="AJ331" s="223">
        <f>SIN(AL331+$AB$9)</f>
        <v>-0.8766295019301541</v>
      </c>
      <c r="AK331" s="223">
        <f>$AB$7*SIN(AL331)</f>
        <v>0.29576163279176371</v>
      </c>
      <c r="AL331" s="223">
        <f>2*ATAN(AM331)</f>
        <v>2.4935899693343049</v>
      </c>
      <c r="AM331" s="223">
        <f>SQRT((1+$AB$7)/(1-$AB$7))*TAN(AN331/2)</f>
        <v>2.9776430472003863</v>
      </c>
      <c r="AN331" s="223">
        <f>$AU331+$AB$7*SIN(AO331)</f>
        <v>-148413.02075985624</v>
      </c>
      <c r="AO331" s="223">
        <f>$AU331+$AB$7*SIN(AP331)</f>
        <v>-148413.02083666105</v>
      </c>
      <c r="AP331" s="223">
        <f>$AU331+$AB$7*SIN(AQ331)</f>
        <v>-148413.02052589413</v>
      </c>
      <c r="AQ331" s="223">
        <f>$AU331+$AB$7*SIN(AR331)</f>
        <v>-148413.02178433759</v>
      </c>
      <c r="AR331" s="223">
        <f>$AU331+$AB$7*SIN(AS331)</f>
        <v>-148413.0167049164</v>
      </c>
      <c r="AS331" s="223">
        <f>$AU331+$AB$7*SIN(AT331)</f>
        <v>-148413.03748622435</v>
      </c>
      <c r="AT331" s="223">
        <f>$AU331+$AB$7*SIN(AU331)</f>
        <v>-148412.95662575297</v>
      </c>
      <c r="AU331" s="223">
        <f>$AB$9+$AB$18*(F331-AB$15)</f>
        <v>-148413.44390445983</v>
      </c>
    </row>
    <row r="332" spans="1:47" ht="12.95" customHeight="1">
      <c r="A332" s="208" t="s">
        <v>1077</v>
      </c>
      <c r="B332" s="373" t="s">
        <v>61</v>
      </c>
      <c r="C332" s="374">
        <v>60249.766300000003</v>
      </c>
      <c r="D332" s="374">
        <v>2.0000000000000001E-4</v>
      </c>
      <c r="E332" s="213">
        <f>(C332-C$7)/C$8</f>
        <v>20217.915729327247</v>
      </c>
      <c r="F332" s="211">
        <f>+ROUND(2*E332,0)/2</f>
        <v>20218</v>
      </c>
      <c r="G332" s="213">
        <f>C332-(C$7+C$8*F332)</f>
        <v>-3.2301799998094793E-2</v>
      </c>
      <c r="K332" s="213">
        <f>G332</f>
        <v>-3.2301799998094793E-2</v>
      </c>
      <c r="O332" s="213">
        <f ca="1">+C$11+C$12*F332</f>
        <v>-3.7103332501301996E-2</v>
      </c>
      <c r="Q332" s="249">
        <f>C332-15018.5</f>
        <v>45231.266300000003</v>
      </c>
      <c r="S332" s="243">
        <v>1</v>
      </c>
      <c r="Z332" s="223">
        <f>F332</f>
        <v>20218</v>
      </c>
      <c r="AA332" s="223">
        <f>AB$3+AB$4*Z332+AB$5*Z332^2+AH332</f>
        <v>1.0114729346904668E-3</v>
      </c>
      <c r="AB332" s="223">
        <f>+G332-AA332</f>
        <v>-3.3313272932785257E-2</v>
      </c>
      <c r="AC332" s="223">
        <f>+G332-P332</f>
        <v>-3.2301799998094793E-2</v>
      </c>
      <c r="AE332" s="223">
        <f>+(G332-AA332)^2*S332</f>
        <v>1.1097741534942427E-3</v>
      </c>
      <c r="AF332" s="361">
        <f>+C332-15018.5</f>
        <v>45231.266300000003</v>
      </c>
      <c r="AG332" s="229"/>
      <c r="AH332" s="223">
        <f>$AB$6*($AB$11/AI332*AJ332+$AB$12)</f>
        <v>-1.5059099610773514E-2</v>
      </c>
      <c r="AI332" s="223">
        <f>1+$AB$7*COS(AL332)</f>
        <v>0.6061914467302647</v>
      </c>
      <c r="AJ332" s="223">
        <f>SIN(AL332+$AB$9)</f>
        <v>-0.88171759873902489</v>
      </c>
      <c r="AK332" s="223">
        <f>$AB$7*SIN(AL332)</f>
        <v>0.29157301550657599</v>
      </c>
      <c r="AL332" s="223">
        <f>2*ATAN(AM332)</f>
        <v>2.5042685627645866</v>
      </c>
      <c r="AM332" s="223">
        <f>SQRT((1+$AB$7)/(1-$AB$7))*TAN(AN332/2)</f>
        <v>3.0311740328034653</v>
      </c>
      <c r="AN332" s="223">
        <f>$AU332+$AB$7*SIN(AO332)</f>
        <v>-148413.00544319212</v>
      </c>
      <c r="AO332" s="223">
        <f>$AU332+$AB$7*SIN(AP332)</f>
        <v>-148413.00553478202</v>
      </c>
      <c r="AP332" s="223">
        <f>$AU332+$AB$7*SIN(AQ332)</f>
        <v>-148413.00517362551</v>
      </c>
      <c r="AQ332" s="223">
        <f>$AU332+$AB$7*SIN(AR332)</f>
        <v>-148413.00659898901</v>
      </c>
      <c r="AR332" s="223">
        <f>$AU332+$AB$7*SIN(AS332)</f>
        <v>-148413.00099293573</v>
      </c>
      <c r="AS332" s="223">
        <f>$AU332+$AB$7*SIN(AT332)</f>
        <v>-148413.02335168514</v>
      </c>
      <c r="AT332" s="223">
        <f>$AU332+$AB$7*SIN(AU332)</f>
        <v>-148412.93855556415</v>
      </c>
      <c r="AU332" s="223">
        <f>$AB$9+$AB$18*(F332-AB$15)</f>
        <v>-148413.42475761316</v>
      </c>
    </row>
    <row r="333" spans="1:47" ht="12.95" customHeight="1">
      <c r="A333" s="387" t="s">
        <v>1077</v>
      </c>
      <c r="B333" s="393" t="s">
        <v>63</v>
      </c>
      <c r="C333" s="399">
        <v>60317.4185</v>
      </c>
      <c r="D333" s="399">
        <v>2.0000000000000001E-4</v>
      </c>
      <c r="E333" s="213">
        <f>(C333-C$7)/C$8</f>
        <v>20394.41042644062</v>
      </c>
      <c r="F333" s="211">
        <f>+ROUND(2*E333,0)/2</f>
        <v>20394.5</v>
      </c>
      <c r="G333" s="213">
        <f>C333-(C$7+C$8*F333)</f>
        <v>-3.4334449999732897E-2</v>
      </c>
      <c r="K333" s="213">
        <f>G333</f>
        <v>-3.4334449999732897E-2</v>
      </c>
      <c r="O333" s="213">
        <f ca="1">+C$11+C$12*F333</f>
        <v>-3.7613205438429415E-2</v>
      </c>
      <c r="Q333" s="249">
        <f>C333-15018.5</f>
        <v>45298.9185</v>
      </c>
      <c r="S333" s="243">
        <v>1</v>
      </c>
      <c r="Z333" s="223">
        <f>F333</f>
        <v>20394.5</v>
      </c>
      <c r="AA333" s="223">
        <f>AB$3+AB$4*Z333+AB$5*Z333^2+AH333</f>
        <v>6.9932576845645363E-4</v>
      </c>
      <c r="AB333" s="223">
        <f>+G333-AA333</f>
        <v>-3.5033775768189349E-2</v>
      </c>
      <c r="AC333" s="223">
        <f>+G333-P333</f>
        <v>-3.4334449999732897E-2</v>
      </c>
      <c r="AE333" s="223">
        <f>+(G333-AA333)^2*S333</f>
        <v>1.2273654445757712E-3</v>
      </c>
      <c r="AF333" s="361">
        <f>+C333-15018.5</f>
        <v>45298.9185</v>
      </c>
      <c r="AG333" s="229"/>
      <c r="AH333" s="223">
        <f>$AB$6*($AB$11/AI333*AJ333+$AB$12)</f>
        <v>-1.5377461171918251E-2</v>
      </c>
      <c r="AI333" s="223">
        <f>1+$AB$7*COS(AL333)</f>
        <v>0.60279923433697402</v>
      </c>
      <c r="AJ333" s="223">
        <f>SIN(AL333+$AB$9)</f>
        <v>-0.8871895288837286</v>
      </c>
      <c r="AK333" s="223">
        <f>$AB$7*SIN(AL333)</f>
        <v>0.28693475174106386</v>
      </c>
      <c r="AL333" s="223">
        <f>2*ATAN(AM333)</f>
        <v>2.5159958850501098</v>
      </c>
      <c r="AM333" s="223">
        <f>SQRT((1+$AB$7)/(1-$AB$7))*TAN(AN333/2)</f>
        <v>3.0919948186117758</v>
      </c>
      <c r="AN333" s="223">
        <f>$AU333+$AB$7*SIN(AO333)</f>
        <v>-148412.98853144323</v>
      </c>
      <c r="AO333" s="223">
        <f>$AU333+$AB$7*SIN(AP333)</f>
        <v>-148412.98864172256</v>
      </c>
      <c r="AP333" s="223">
        <f>$AU333+$AB$7*SIN(AQ333)</f>
        <v>-148412.98821864647</v>
      </c>
      <c r="AQ333" s="223">
        <f>$AU333+$AB$7*SIN(AR333)</f>
        <v>-148412.98984329155</v>
      </c>
      <c r="AR333" s="223">
        <f>$AU333+$AB$7*SIN(AS333)</f>
        <v>-148412.98362724757</v>
      </c>
      <c r="AS333" s="223">
        <f>$AU333+$AB$7*SIN(AT333)</f>
        <v>-148413.00775457066</v>
      </c>
      <c r="AT333" s="223">
        <f>$AU333+$AB$7*SIN(AU333)</f>
        <v>-148412.91870524149</v>
      </c>
      <c r="AU333" s="223">
        <f>$AB$9+$AB$18*(F333-AB$15)</f>
        <v>-148413.40350340912</v>
      </c>
    </row>
    <row r="334" spans="1:47" ht="12.95" customHeight="1">
      <c r="F334" s="211"/>
      <c r="Q334" s="249"/>
      <c r="S334" s="243"/>
      <c r="AF334" s="361"/>
      <c r="AG334" s="229"/>
    </row>
    <row r="335" spans="1:47" ht="12.95" customHeight="1">
      <c r="F335" s="211"/>
      <c r="Q335" s="249"/>
      <c r="S335" s="243"/>
      <c r="AF335" s="361"/>
      <c r="AG335" s="229"/>
    </row>
    <row r="336" spans="1:47" ht="12.95" customHeight="1">
      <c r="F336" s="211"/>
      <c r="Q336" s="249"/>
      <c r="S336" s="243"/>
      <c r="AF336" s="361"/>
      <c r="AG336" s="229"/>
    </row>
    <row r="337" spans="6:33" ht="12.95" customHeight="1">
      <c r="F337" s="211"/>
      <c r="Q337" s="249"/>
      <c r="S337" s="243"/>
      <c r="AF337" s="361"/>
      <c r="AG337" s="229"/>
    </row>
  </sheetData>
  <sheetProtection selectLockedCells="1" selectUnlockedCells="1"/>
  <sortState xmlns:xlrd2="http://schemas.microsoft.com/office/spreadsheetml/2017/richdata2" ref="A21:AV337">
    <sortCondition ref="C21:C337"/>
  </sortState>
  <phoneticPr fontId="0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8C017-FF57-4E4F-B79D-711480D3C399}">
  <dimension ref="A1"/>
  <sheetViews>
    <sheetView workbookViewId="0"/>
  </sheetViews>
  <sheetFormatPr defaultRowHeight="12.7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O406"/>
  <sheetViews>
    <sheetView workbookViewId="0">
      <pane xSplit="12" ySplit="22" topLeftCell="M319" activePane="bottomRight" state="frozen"/>
      <selection pane="topRight" activeCell="M1" sqref="M1"/>
      <selection pane="bottomLeft" activeCell="A23" sqref="A23"/>
      <selection pane="bottomRight" activeCell="F8" sqref="F8"/>
    </sheetView>
  </sheetViews>
  <sheetFormatPr defaultColWidth="10.28515625" defaultRowHeight="12.95" customHeight="1"/>
  <cols>
    <col min="1" max="1" width="17.42578125" style="213" customWidth="1"/>
    <col min="2" max="2" width="3.85546875" style="213" customWidth="1"/>
    <col min="3" max="3" width="13.28515625" style="212" customWidth="1"/>
    <col min="4" max="4" width="9.85546875" style="213" customWidth="1"/>
    <col min="5" max="5" width="10" style="213" customWidth="1"/>
    <col min="6" max="6" width="17.7109375" style="213" customWidth="1"/>
    <col min="7" max="7" width="11" style="213" customWidth="1"/>
    <col min="8" max="8" width="10.28515625" style="213" customWidth="1"/>
    <col min="9" max="16" width="10.42578125" style="213" customWidth="1"/>
    <col min="17" max="18" width="12.42578125" style="213" customWidth="1"/>
    <col min="19" max="19" width="6.28515625" style="214" customWidth="1"/>
    <col min="20" max="20" width="12.42578125" style="213" customWidth="1"/>
    <col min="21" max="21" width="13.28515625" style="213" customWidth="1"/>
    <col min="22" max="25" width="18.28515625" style="213" customWidth="1"/>
    <col min="26" max="16384" width="10.28515625" style="213"/>
  </cols>
  <sheetData>
    <row r="1" spans="1:19" s="1" customFormat="1" ht="20.25">
      <c r="A1" s="4" t="s">
        <v>0</v>
      </c>
      <c r="C1" s="2"/>
      <c r="G1" s="1" t="s">
        <v>1</v>
      </c>
      <c r="I1" s="1" t="s">
        <v>2</v>
      </c>
      <c r="J1" s="1" t="s">
        <v>3</v>
      </c>
      <c r="S1" s="3"/>
    </row>
    <row r="2" spans="1:19" ht="12.95" customHeight="1">
      <c r="A2" s="211" t="s">
        <v>4</v>
      </c>
      <c r="B2" s="6" t="s">
        <v>1082</v>
      </c>
      <c r="G2" s="213" t="s">
        <v>6</v>
      </c>
      <c r="H2" s="213" t="s">
        <v>7</v>
      </c>
      <c r="I2" s="213" t="s">
        <v>8</v>
      </c>
      <c r="J2" s="213" t="s">
        <v>8</v>
      </c>
      <c r="K2" s="213" t="s">
        <v>9</v>
      </c>
      <c r="L2" s="213" t="s">
        <v>10</v>
      </c>
    </row>
    <row r="3" spans="1:19" ht="12.95" customHeight="1">
      <c r="A3" s="212" t="s">
        <v>11</v>
      </c>
      <c r="C3" s="215"/>
      <c r="D3" s="216"/>
      <c r="G3" s="213" t="s">
        <v>12</v>
      </c>
      <c r="H3" s="213">
        <v>13122</v>
      </c>
      <c r="I3" s="213">
        <v>145</v>
      </c>
      <c r="J3" s="213">
        <v>199</v>
      </c>
      <c r="K3" s="213">
        <v>58778.695801575639</v>
      </c>
      <c r="L3" s="213">
        <v>0.38331268099549015</v>
      </c>
    </row>
    <row r="4" spans="1:19" ht="12.95" customHeight="1">
      <c r="A4" s="217" t="s">
        <v>13</v>
      </c>
      <c r="B4" s="218"/>
      <c r="C4" s="219">
        <v>35874.375999999997</v>
      </c>
      <c r="D4" s="220">
        <v>0.321517</v>
      </c>
      <c r="E4" s="221"/>
      <c r="G4" s="213" t="s">
        <v>14</v>
      </c>
      <c r="H4" s="213">
        <v>20000</v>
      </c>
      <c r="I4" s="213">
        <v>220</v>
      </c>
      <c r="J4" s="213">
        <v>260</v>
      </c>
      <c r="K4" s="213">
        <v>58778.625947441324</v>
      </c>
      <c r="L4" s="213">
        <v>0.38330675835809852</v>
      </c>
    </row>
    <row r="5" spans="1:19" ht="12.95" customHeight="1">
      <c r="A5" s="222" t="s">
        <v>15</v>
      </c>
      <c r="B5" s="223"/>
      <c r="C5" s="224">
        <v>-9.5</v>
      </c>
      <c r="D5" s="223" t="s">
        <v>16</v>
      </c>
      <c r="G5" s="213" t="s">
        <v>17</v>
      </c>
      <c r="H5" s="213">
        <v>22692</v>
      </c>
      <c r="I5" s="213">
        <v>270</v>
      </c>
      <c r="J5" s="213">
        <v>290</v>
      </c>
      <c r="K5" s="213">
        <v>58778.625755090878</v>
      </c>
      <c r="L5" s="213">
        <v>0.38330671994681131</v>
      </c>
    </row>
    <row r="6" spans="1:19" ht="12.95" customHeight="1">
      <c r="A6" s="217" t="s">
        <v>18</v>
      </c>
      <c r="G6" s="213" t="s">
        <v>19</v>
      </c>
      <c r="H6" s="211">
        <v>24514</v>
      </c>
      <c r="I6" s="213">
        <v>280</v>
      </c>
      <c r="J6" s="213">
        <v>295</v>
      </c>
      <c r="K6" s="213">
        <v>58778.625378280922</v>
      </c>
      <c r="L6" s="213">
        <v>0.3833066118145968</v>
      </c>
    </row>
    <row r="7" spans="1:19" ht="12.95" customHeight="1">
      <c r="A7" s="211" t="s">
        <v>20</v>
      </c>
      <c r="C7" s="212">
        <v>48601.374300000003</v>
      </c>
      <c r="E7" s="213">
        <v>0.38330884999999998</v>
      </c>
      <c r="G7" s="213" t="s">
        <v>21</v>
      </c>
      <c r="H7" s="213">
        <v>26551</v>
      </c>
      <c r="I7" s="213">
        <v>299</v>
      </c>
      <c r="J7" s="213">
        <v>305</v>
      </c>
      <c r="K7" s="213">
        <v>58778.628125503819</v>
      </c>
      <c r="L7" s="213">
        <v>0.38330779647224056</v>
      </c>
    </row>
    <row r="8" spans="1:19" ht="12.95" customHeight="1">
      <c r="A8" s="211" t="s">
        <v>22</v>
      </c>
      <c r="C8" s="212">
        <v>0.38330884999999998</v>
      </c>
    </row>
    <row r="9" spans="1:19" s="223" customFormat="1" ht="12.95" customHeight="1">
      <c r="A9" s="225" t="s">
        <v>23</v>
      </c>
      <c r="B9" s="226">
        <v>300</v>
      </c>
      <c r="C9" s="227" t="str">
        <f>"F"&amp;B9</f>
        <v>F300</v>
      </c>
      <c r="D9" s="228" t="str">
        <f>"G"&amp;B9</f>
        <v>G300</v>
      </c>
      <c r="S9" s="229"/>
    </row>
    <row r="10" spans="1:19" s="223" customFormat="1" ht="12.95" customHeight="1">
      <c r="C10" s="230" t="s">
        <v>24</v>
      </c>
      <c r="D10" s="230" t="s">
        <v>25</v>
      </c>
      <c r="S10" s="229"/>
    </row>
    <row r="11" spans="1:19" s="223" customFormat="1" ht="12.95" customHeight="1">
      <c r="A11" s="223" t="s">
        <v>26</v>
      </c>
      <c r="C11" s="228">
        <f ca="1">INTERCEPT(INDIRECT($D$9):INDIRECT($D$14),INDIRECT($C$9):INDIRECT($C$14))</f>
        <v>1.2854449256991191E-2</v>
      </c>
      <c r="D11" s="229"/>
      <c r="S11" s="229"/>
    </row>
    <row r="12" spans="1:19" s="223" customFormat="1" ht="12.95" customHeight="1">
      <c r="A12" s="223" t="s">
        <v>27</v>
      </c>
      <c r="C12" s="228">
        <f ca="1">SLOPE(INDIRECT($D$9):INDIRECT($D$14),INDIRECT($C$9):INDIRECT($C$14))</f>
        <v>3.2458384538616368E-7</v>
      </c>
      <c r="D12" s="229"/>
      <c r="E12" s="380" t="s">
        <v>1081</v>
      </c>
      <c r="F12" s="381" t="s">
        <v>1080</v>
      </c>
      <c r="S12" s="229"/>
    </row>
    <row r="13" spans="1:19" s="223" customFormat="1" ht="12.95" customHeight="1">
      <c r="A13" s="223" t="s">
        <v>28</v>
      </c>
      <c r="C13" s="229" t="s">
        <v>29</v>
      </c>
      <c r="E13" s="376" t="s">
        <v>32</v>
      </c>
      <c r="F13" s="382">
        <v>1</v>
      </c>
      <c r="S13" s="229"/>
    </row>
    <row r="14" spans="1:19" s="223" customFormat="1" ht="12.95" customHeight="1">
      <c r="A14" s="225" t="s">
        <v>30</v>
      </c>
      <c r="B14" s="231">
        <v>999</v>
      </c>
      <c r="C14" s="227" t="str">
        <f>"F"&amp;B14</f>
        <v>F999</v>
      </c>
      <c r="D14" s="228" t="str">
        <f>"G"&amp;B14</f>
        <v>G999</v>
      </c>
      <c r="E14" s="376" t="s">
        <v>34</v>
      </c>
      <c r="F14" s="383">
        <f ca="1">NOW()+15018.5+$C$5/24</f>
        <v>60581.824328703704</v>
      </c>
      <c r="S14" s="229"/>
    </row>
    <row r="15" spans="1:19" s="223" customFormat="1" ht="12.95" customHeight="1">
      <c r="A15" s="232" t="s">
        <v>31</v>
      </c>
      <c r="C15" s="233">
        <f ca="1">(C7+C11)+(C8+C12)*INT(MAX(F21:F3463))</f>
        <v>60317.232075604494</v>
      </c>
      <c r="E15" s="376" t="s">
        <v>36</v>
      </c>
      <c r="F15" s="383">
        <f ca="1">ROUND(2*($F$14-$C$7)/$C$8,0)/2+$F$13</f>
        <v>31256.5</v>
      </c>
      <c r="S15" s="229"/>
    </row>
    <row r="16" spans="1:19" s="223" customFormat="1" ht="12.95" customHeight="1">
      <c r="A16" s="232" t="s">
        <v>33</v>
      </c>
      <c r="C16" s="233">
        <f ca="1">+C8+C12</f>
        <v>0.38330917458384539</v>
      </c>
      <c r="E16" s="376" t="s">
        <v>38</v>
      </c>
      <c r="F16" s="383">
        <f ca="1">ROUND(2*($F$14-$C$15)/$C$16,0)/2+$F$13</f>
        <v>691.5</v>
      </c>
      <c r="S16" s="229"/>
    </row>
    <row r="17" spans="1:27" s="223" customFormat="1" ht="12.95" customHeight="1">
      <c r="A17" s="225" t="s">
        <v>35</v>
      </c>
      <c r="C17" s="223">
        <f>COUNT(C21:C2121)</f>
        <v>311</v>
      </c>
      <c r="E17" s="376" t="s">
        <v>1078</v>
      </c>
      <c r="F17" s="384">
        <f ca="1">+$C$15+$C$16*$F$16-15018.5-$C$5/24</f>
        <v>45564.186203162557</v>
      </c>
      <c r="S17" s="229"/>
    </row>
    <row r="18" spans="1:27" s="223" customFormat="1" ht="12.95" customHeight="1">
      <c r="A18" s="232" t="s">
        <v>37</v>
      </c>
      <c r="C18" s="234">
        <f ca="1">+C15</f>
        <v>60317.232075604494</v>
      </c>
      <c r="D18" s="375">
        <f ca="1">+C16</f>
        <v>0.38330917458384539</v>
      </c>
      <c r="E18" s="379" t="s">
        <v>1079</v>
      </c>
      <c r="F18" s="385">
        <f ca="1">+($C$15+$C$16*$F$16)-($C$16/2)-15018.5-$C$5/24</f>
        <v>45563.994548575261</v>
      </c>
      <c r="S18" s="229"/>
    </row>
    <row r="19" spans="1:27" s="223" customFormat="1" ht="12.95" customHeight="1">
      <c r="E19" s="225"/>
      <c r="F19" s="235"/>
      <c r="S19" s="229"/>
    </row>
    <row r="20" spans="1:27" ht="12.95" customHeight="1">
      <c r="A20" s="236" t="s">
        <v>40</v>
      </c>
      <c r="B20" s="236" t="s">
        <v>41</v>
      </c>
      <c r="C20" s="237" t="s">
        <v>42</v>
      </c>
      <c r="D20" s="236" t="s">
        <v>43</v>
      </c>
      <c r="E20" s="236" t="s">
        <v>44</v>
      </c>
      <c r="F20" s="236" t="s">
        <v>45</v>
      </c>
      <c r="G20" s="236" t="s">
        <v>46</v>
      </c>
      <c r="H20" s="238" t="s">
        <v>47</v>
      </c>
      <c r="I20" s="238" t="s">
        <v>48</v>
      </c>
      <c r="J20" s="238" t="s">
        <v>49</v>
      </c>
      <c r="K20" s="238" t="s">
        <v>50</v>
      </c>
      <c r="L20" s="238" t="s">
        <v>51</v>
      </c>
      <c r="M20" s="238" t="s">
        <v>52</v>
      </c>
      <c r="N20" s="238" t="s">
        <v>53</v>
      </c>
      <c r="O20" s="238" t="s">
        <v>54</v>
      </c>
      <c r="P20" s="236" t="s">
        <v>55</v>
      </c>
      <c r="Q20" s="236" t="s">
        <v>6</v>
      </c>
      <c r="R20" s="239"/>
      <c r="S20" s="240" t="s">
        <v>56</v>
      </c>
      <c r="T20" s="241"/>
      <c r="U20" s="242" t="s">
        <v>57</v>
      </c>
      <c r="V20" s="221"/>
    </row>
    <row r="21" spans="1:27" ht="12.95" customHeight="1">
      <c r="A21" s="243" t="s">
        <v>58</v>
      </c>
      <c r="B21" s="244"/>
      <c r="C21" s="245">
        <v>35874.370000000003</v>
      </c>
      <c r="D21" s="245"/>
      <c r="E21" s="243">
        <f t="shared" ref="E21:E84" si="0">(C21-C$7)/C$8</f>
        <v>-33203.001443874833</v>
      </c>
      <c r="F21" s="246">
        <f t="shared" ref="F21:F62" si="1">+ROUND(2*E21,0)/2</f>
        <v>-33203</v>
      </c>
      <c r="G21" s="243">
        <f t="shared" ref="G21:G62" si="2">C21-(C$7+C$8*F21)</f>
        <v>-5.5345000146189705E-4</v>
      </c>
      <c r="H21" s="243">
        <f t="shared" ref="H21:H35" si="3">G21</f>
        <v>-5.5345000146189705E-4</v>
      </c>
      <c r="I21" s="243"/>
      <c r="K21" s="243"/>
      <c r="L21" s="243"/>
      <c r="M21" s="243"/>
      <c r="N21" s="243"/>
      <c r="O21" s="243"/>
      <c r="P21" s="243"/>
      <c r="Q21" s="247">
        <f t="shared" ref="Q21:Q52" si="4">C21-15018.5</f>
        <v>20855.870000000003</v>
      </c>
      <c r="R21" s="248"/>
      <c r="S21" s="244">
        <v>1</v>
      </c>
      <c r="T21" s="248"/>
      <c r="U21" s="243"/>
    </row>
    <row r="22" spans="1:27" ht="12.95" customHeight="1">
      <c r="A22" s="213" t="s">
        <v>59</v>
      </c>
      <c r="B22" s="214"/>
      <c r="C22" s="212">
        <v>35874.375999999997</v>
      </c>
      <c r="D22" s="212"/>
      <c r="E22" s="213">
        <f t="shared" si="0"/>
        <v>-33202.985790701176</v>
      </c>
      <c r="F22" s="211">
        <f t="shared" si="1"/>
        <v>-33203</v>
      </c>
      <c r="G22" s="213">
        <f t="shared" si="2"/>
        <v>5.4465499924845062E-3</v>
      </c>
      <c r="H22" s="213">
        <f t="shared" si="3"/>
        <v>5.4465499924845062E-3</v>
      </c>
      <c r="Q22" s="249">
        <f t="shared" si="4"/>
        <v>20855.875999999997</v>
      </c>
      <c r="R22" s="250"/>
      <c r="S22" s="214">
        <v>1</v>
      </c>
      <c r="T22" s="250"/>
    </row>
    <row r="23" spans="1:27" ht="12.95" customHeight="1">
      <c r="A23" s="213" t="s">
        <v>58</v>
      </c>
      <c r="B23" s="214"/>
      <c r="C23" s="251">
        <v>36460.504999999997</v>
      </c>
      <c r="D23" s="212"/>
      <c r="E23" s="213">
        <f t="shared" si="0"/>
        <v>-31673.855951930163</v>
      </c>
      <c r="F23" s="211">
        <f t="shared" si="1"/>
        <v>-31674</v>
      </c>
      <c r="G23" s="213">
        <f t="shared" si="2"/>
        <v>5.5214899992279243E-2</v>
      </c>
      <c r="H23" s="213">
        <f t="shared" si="3"/>
        <v>5.5214899992279243E-2</v>
      </c>
      <c r="Q23" s="249">
        <f t="shared" si="4"/>
        <v>21442.004999999997</v>
      </c>
      <c r="R23" s="250"/>
      <c r="S23" s="214">
        <v>1</v>
      </c>
      <c r="T23" s="250"/>
      <c r="V23" s="252" t="s">
        <v>60</v>
      </c>
    </row>
    <row r="24" spans="1:27" ht="12.95" customHeight="1">
      <c r="A24" s="213" t="s">
        <v>58</v>
      </c>
      <c r="B24" s="214"/>
      <c r="C24" s="251">
        <v>36852.601000000002</v>
      </c>
      <c r="D24" s="212"/>
      <c r="E24" s="213">
        <f t="shared" si="0"/>
        <v>-30650.931487754591</v>
      </c>
      <c r="F24" s="211">
        <f t="shared" si="1"/>
        <v>-30651</v>
      </c>
      <c r="G24" s="213">
        <f t="shared" si="2"/>
        <v>2.6261350001732353E-2</v>
      </c>
      <c r="H24" s="213">
        <f t="shared" si="3"/>
        <v>2.6261350001732353E-2</v>
      </c>
      <c r="Q24" s="249">
        <f t="shared" si="4"/>
        <v>21834.101000000002</v>
      </c>
      <c r="R24" s="250"/>
      <c r="S24" s="214">
        <v>1</v>
      </c>
      <c r="T24" s="250"/>
    </row>
    <row r="25" spans="1:27" ht="12.95" customHeight="1">
      <c r="A25" s="213" t="s">
        <v>58</v>
      </c>
      <c r="B25" s="214"/>
      <c r="C25" s="251">
        <v>37946.555</v>
      </c>
      <c r="D25" s="212"/>
      <c r="E25" s="213">
        <f t="shared" si="0"/>
        <v>-27796.956162113147</v>
      </c>
      <c r="F25" s="211">
        <f t="shared" si="1"/>
        <v>-27797</v>
      </c>
      <c r="G25" s="213">
        <f t="shared" si="2"/>
        <v>1.6803449994768016E-2</v>
      </c>
      <c r="H25" s="213">
        <f t="shared" si="3"/>
        <v>1.6803449994768016E-2</v>
      </c>
      <c r="Q25" s="249">
        <f t="shared" si="4"/>
        <v>22928.055</v>
      </c>
      <c r="R25" s="250"/>
      <c r="S25" s="214">
        <v>1</v>
      </c>
      <c r="T25" s="250"/>
    </row>
    <row r="26" spans="1:27" ht="12.95" customHeight="1">
      <c r="A26" s="213" t="s">
        <v>58</v>
      </c>
      <c r="B26" s="214"/>
      <c r="C26" s="251">
        <v>37959.580999999998</v>
      </c>
      <c r="D26" s="212"/>
      <c r="E26" s="213">
        <f t="shared" si="0"/>
        <v>-27762.973122065941</v>
      </c>
      <c r="F26" s="211">
        <f t="shared" si="1"/>
        <v>-27763</v>
      </c>
      <c r="G26" s="213">
        <f t="shared" si="2"/>
        <v>1.0302549992047716E-2</v>
      </c>
      <c r="H26" s="213">
        <f t="shared" si="3"/>
        <v>1.0302549992047716E-2</v>
      </c>
      <c r="Q26" s="249">
        <f t="shared" si="4"/>
        <v>22941.080999999998</v>
      </c>
      <c r="R26" s="250"/>
      <c r="S26" s="214">
        <v>1</v>
      </c>
      <c r="T26" s="250"/>
    </row>
    <row r="27" spans="1:27" ht="12.95" customHeight="1">
      <c r="A27" s="213" t="s">
        <v>58</v>
      </c>
      <c r="B27" s="214"/>
      <c r="C27" s="251">
        <v>38240.553</v>
      </c>
      <c r="D27" s="212"/>
      <c r="E27" s="213">
        <f t="shared" si="0"/>
        <v>-27029.955869790127</v>
      </c>
      <c r="F27" s="211">
        <f t="shared" si="1"/>
        <v>-27030</v>
      </c>
      <c r="G27" s="213">
        <f t="shared" si="2"/>
        <v>1.6915499996684957E-2</v>
      </c>
      <c r="H27" s="213">
        <f t="shared" si="3"/>
        <v>1.6915499996684957E-2</v>
      </c>
      <c r="Q27" s="249">
        <f t="shared" si="4"/>
        <v>23222.053</v>
      </c>
      <c r="R27" s="250"/>
      <c r="S27" s="214">
        <v>1</v>
      </c>
      <c r="T27" s="250"/>
    </row>
    <row r="28" spans="1:27" ht="12.95" customHeight="1">
      <c r="A28" s="213" t="s">
        <v>58</v>
      </c>
      <c r="B28" s="214"/>
      <c r="C28" s="251">
        <v>38289.608999999997</v>
      </c>
      <c r="D28" s="212"/>
      <c r="E28" s="213">
        <f t="shared" si="0"/>
        <v>-26901.975521827913</v>
      </c>
      <c r="F28" s="211">
        <f t="shared" si="1"/>
        <v>-26902</v>
      </c>
      <c r="G28" s="213">
        <f t="shared" si="2"/>
        <v>9.3826999946031719E-3</v>
      </c>
      <c r="H28" s="213">
        <f t="shared" si="3"/>
        <v>9.3826999946031719E-3</v>
      </c>
      <c r="Q28" s="249">
        <f t="shared" si="4"/>
        <v>23271.108999999997</v>
      </c>
      <c r="R28" s="250"/>
      <c r="S28" s="214">
        <v>1</v>
      </c>
      <c r="T28" s="250"/>
      <c r="AA28" s="214"/>
    </row>
    <row r="29" spans="1:27" ht="12.95" customHeight="1">
      <c r="A29" s="253" t="s">
        <v>58</v>
      </c>
      <c r="B29" s="214"/>
      <c r="C29" s="251">
        <v>38317.591999999997</v>
      </c>
      <c r="D29" s="212"/>
      <c r="E29" s="213">
        <f t="shared" si="0"/>
        <v>-26828.971728672601</v>
      </c>
      <c r="F29" s="211">
        <f t="shared" si="1"/>
        <v>-26829</v>
      </c>
      <c r="G29" s="213">
        <f t="shared" si="2"/>
        <v>1.0836649991688319E-2</v>
      </c>
      <c r="H29" s="213">
        <f t="shared" si="3"/>
        <v>1.0836649991688319E-2</v>
      </c>
      <c r="Q29" s="249">
        <f t="shared" si="4"/>
        <v>23299.091999999997</v>
      </c>
      <c r="R29" s="250"/>
      <c r="S29" s="214">
        <v>1</v>
      </c>
      <c r="T29" s="250"/>
      <c r="Z29" s="254"/>
    </row>
    <row r="30" spans="1:27" ht="12.95" customHeight="1">
      <c r="A30" s="253" t="s">
        <v>58</v>
      </c>
      <c r="B30" s="214"/>
      <c r="C30" s="251">
        <v>38322.569000000003</v>
      </c>
      <c r="D30" s="212"/>
      <c r="E30" s="213">
        <f t="shared" si="0"/>
        <v>-26815.987421109636</v>
      </c>
      <c r="F30" s="211">
        <f t="shared" si="1"/>
        <v>-26816</v>
      </c>
      <c r="G30" s="213">
        <f t="shared" si="2"/>
        <v>4.8215999995591119E-3</v>
      </c>
      <c r="H30" s="213">
        <f t="shared" si="3"/>
        <v>4.8215999995591119E-3</v>
      </c>
      <c r="Q30" s="249">
        <f t="shared" si="4"/>
        <v>23304.069000000003</v>
      </c>
      <c r="R30" s="250"/>
      <c r="S30" s="214">
        <v>1</v>
      </c>
      <c r="T30" s="250"/>
    </row>
    <row r="31" spans="1:27" ht="12.95" customHeight="1">
      <c r="A31" s="253" t="s">
        <v>58</v>
      </c>
      <c r="B31" s="214"/>
      <c r="C31" s="251">
        <v>38325.637000000002</v>
      </c>
      <c r="D31" s="212"/>
      <c r="E31" s="213">
        <f t="shared" si="0"/>
        <v>-26807.98343163744</v>
      </c>
      <c r="F31" s="211">
        <f t="shared" si="1"/>
        <v>-26808</v>
      </c>
      <c r="G31" s="213">
        <f t="shared" si="2"/>
        <v>6.3508000021101907E-3</v>
      </c>
      <c r="H31" s="213">
        <f t="shared" si="3"/>
        <v>6.3508000021101907E-3</v>
      </c>
      <c r="Q31" s="249">
        <f t="shared" si="4"/>
        <v>23307.137000000002</v>
      </c>
      <c r="R31" s="250"/>
      <c r="S31" s="214">
        <v>1</v>
      </c>
      <c r="T31" s="250"/>
    </row>
    <row r="32" spans="1:27" ht="12.95" customHeight="1">
      <c r="A32" s="253" t="s">
        <v>58</v>
      </c>
      <c r="B32" s="214" t="s">
        <v>61</v>
      </c>
      <c r="C32" s="251">
        <v>38331.587</v>
      </c>
      <c r="D32" s="212"/>
      <c r="E32" s="213">
        <f t="shared" si="0"/>
        <v>-26792.460701076961</v>
      </c>
      <c r="F32" s="211">
        <f t="shared" si="1"/>
        <v>-26792.5</v>
      </c>
      <c r="G32" s="213">
        <f t="shared" si="2"/>
        <v>1.5063624996400904E-2</v>
      </c>
      <c r="H32" s="213">
        <f t="shared" si="3"/>
        <v>1.5063624996400904E-2</v>
      </c>
      <c r="Q32" s="249">
        <f t="shared" si="4"/>
        <v>23313.087</v>
      </c>
      <c r="R32" s="250"/>
      <c r="S32" s="214">
        <v>1</v>
      </c>
      <c r="T32" s="250"/>
    </row>
    <row r="33" spans="1:27" ht="12.95" customHeight="1">
      <c r="A33" s="253" t="s">
        <v>58</v>
      </c>
      <c r="B33" s="214" t="s">
        <v>61</v>
      </c>
      <c r="C33" s="251">
        <v>38356.491000000002</v>
      </c>
      <c r="D33" s="212"/>
      <c r="E33" s="213">
        <f t="shared" si="0"/>
        <v>-26727.489594878913</v>
      </c>
      <c r="F33" s="211">
        <f t="shared" si="1"/>
        <v>-26727.5</v>
      </c>
      <c r="G33" s="213">
        <f t="shared" si="2"/>
        <v>3.9883749996079132E-3</v>
      </c>
      <c r="H33" s="213">
        <f t="shared" si="3"/>
        <v>3.9883749996079132E-3</v>
      </c>
      <c r="Q33" s="249">
        <f t="shared" si="4"/>
        <v>23337.991000000002</v>
      </c>
      <c r="R33" s="250"/>
      <c r="S33" s="214">
        <v>1</v>
      </c>
      <c r="T33" s="250"/>
    </row>
    <row r="34" spans="1:27" ht="12.95" customHeight="1">
      <c r="A34" s="253" t="s">
        <v>58</v>
      </c>
      <c r="B34" s="214"/>
      <c r="C34" s="251">
        <v>38370.464999999997</v>
      </c>
      <c r="D34" s="212"/>
      <c r="E34" s="213">
        <f t="shared" si="0"/>
        <v>-26691.033353391154</v>
      </c>
      <c r="F34" s="211">
        <f t="shared" si="1"/>
        <v>-26691</v>
      </c>
      <c r="G34" s="213">
        <f t="shared" si="2"/>
        <v>-1.2784650010871701E-2</v>
      </c>
      <c r="H34" s="213">
        <f t="shared" si="3"/>
        <v>-1.2784650010871701E-2</v>
      </c>
      <c r="Q34" s="249">
        <f t="shared" si="4"/>
        <v>23351.964999999997</v>
      </c>
      <c r="R34" s="250"/>
      <c r="S34" s="214">
        <v>1</v>
      </c>
      <c r="T34" s="250"/>
    </row>
    <row r="35" spans="1:27" ht="12.95" customHeight="1">
      <c r="A35" s="253" t="s">
        <v>58</v>
      </c>
      <c r="B35" s="214"/>
      <c r="C35" s="251">
        <v>38371.277999999998</v>
      </c>
      <c r="D35" s="212"/>
      <c r="E35" s="213">
        <f t="shared" si="0"/>
        <v>-26688.912348358263</v>
      </c>
      <c r="F35" s="211">
        <f t="shared" si="1"/>
        <v>-26689</v>
      </c>
      <c r="G35" s="213">
        <f t="shared" si="2"/>
        <v>3.3597649999137502E-2</v>
      </c>
      <c r="H35" s="213">
        <f t="shared" si="3"/>
        <v>3.3597649999137502E-2</v>
      </c>
      <c r="Q35" s="249">
        <f t="shared" si="4"/>
        <v>23352.777999999998</v>
      </c>
      <c r="R35" s="250"/>
      <c r="S35" s="214">
        <v>1</v>
      </c>
      <c r="T35" s="250"/>
    </row>
    <row r="36" spans="1:27" ht="12.95" customHeight="1">
      <c r="A36" s="253" t="s">
        <v>58</v>
      </c>
      <c r="B36" s="214" t="s">
        <v>61</v>
      </c>
      <c r="C36" s="251">
        <v>38373.353000000003</v>
      </c>
      <c r="D36" s="212"/>
      <c r="E36" s="213">
        <f t="shared" si="0"/>
        <v>-26683.498959129174</v>
      </c>
      <c r="F36" s="211">
        <f t="shared" si="1"/>
        <v>-26683.5</v>
      </c>
      <c r="G36" s="213">
        <f t="shared" si="2"/>
        <v>3.9897499664220959E-4</v>
      </c>
      <c r="J36" s="213">
        <f t="shared" ref="J36:J43" si="5">G36</f>
        <v>3.9897499664220959E-4</v>
      </c>
      <c r="Q36" s="249">
        <f t="shared" si="4"/>
        <v>23354.853000000003</v>
      </c>
      <c r="R36" s="250"/>
      <c r="S36" s="214">
        <v>1</v>
      </c>
      <c r="T36" s="250"/>
      <c r="Z36" s="254"/>
      <c r="AA36" s="213" t="s">
        <v>50</v>
      </c>
    </row>
    <row r="37" spans="1:27" ht="12.95" customHeight="1">
      <c r="A37" s="253" t="s">
        <v>58</v>
      </c>
      <c r="B37" s="214"/>
      <c r="C37" s="251">
        <v>38373.531000000003</v>
      </c>
      <c r="D37" s="212"/>
      <c r="E37" s="213">
        <f t="shared" si="0"/>
        <v>-26683.0345816435</v>
      </c>
      <c r="F37" s="211">
        <f t="shared" si="1"/>
        <v>-26683</v>
      </c>
      <c r="G37" s="213">
        <f t="shared" si="2"/>
        <v>-1.3255450001452118E-2</v>
      </c>
      <c r="J37" s="213">
        <f t="shared" si="5"/>
        <v>-1.3255450001452118E-2</v>
      </c>
      <c r="Q37" s="249">
        <f t="shared" si="4"/>
        <v>23355.031000000003</v>
      </c>
      <c r="R37" s="250"/>
      <c r="S37" s="214">
        <v>1</v>
      </c>
      <c r="T37" s="250"/>
    </row>
    <row r="38" spans="1:27" ht="12.95" customHeight="1">
      <c r="A38" s="253" t="s">
        <v>58</v>
      </c>
      <c r="B38" s="214"/>
      <c r="C38" s="251">
        <v>38385.425999999999</v>
      </c>
      <c r="D38" s="212"/>
      <c r="E38" s="213">
        <f t="shared" si="0"/>
        <v>-26652.002164833932</v>
      </c>
      <c r="F38" s="211">
        <f t="shared" si="1"/>
        <v>-26652</v>
      </c>
      <c r="G38" s="213">
        <f t="shared" si="2"/>
        <v>-8.2980000297538936E-4</v>
      </c>
      <c r="J38" s="213">
        <f t="shared" si="5"/>
        <v>-8.2980000297538936E-4</v>
      </c>
      <c r="Q38" s="249">
        <f t="shared" si="4"/>
        <v>23366.925999999999</v>
      </c>
      <c r="R38" s="250"/>
      <c r="S38" s="214">
        <v>1</v>
      </c>
      <c r="T38" s="250"/>
    </row>
    <row r="39" spans="1:27" ht="12.95" customHeight="1">
      <c r="A39" s="253" t="s">
        <v>58</v>
      </c>
      <c r="B39" s="214"/>
      <c r="C39" s="251">
        <v>38399.235999999997</v>
      </c>
      <c r="D39" s="212"/>
      <c r="E39" s="213">
        <f t="shared" si="0"/>
        <v>-26615.973776759933</v>
      </c>
      <c r="F39" s="211">
        <f t="shared" si="1"/>
        <v>-26616</v>
      </c>
      <c r="G39" s="213">
        <f t="shared" si="2"/>
        <v>1.0051599994767457E-2</v>
      </c>
      <c r="J39" s="213">
        <f t="shared" si="5"/>
        <v>1.0051599994767457E-2</v>
      </c>
      <c r="Q39" s="249">
        <f t="shared" si="4"/>
        <v>23380.735999999997</v>
      </c>
      <c r="R39" s="250"/>
      <c r="S39" s="214">
        <v>1</v>
      </c>
      <c r="T39" s="250"/>
    </row>
    <row r="40" spans="1:27" ht="12.95" customHeight="1">
      <c r="A40" s="253" t="s">
        <v>58</v>
      </c>
      <c r="B40" s="214" t="s">
        <v>61</v>
      </c>
      <c r="C40" s="251">
        <v>38399.417999999998</v>
      </c>
      <c r="D40" s="212"/>
      <c r="E40" s="213">
        <f t="shared" si="0"/>
        <v>-26615.498963825139</v>
      </c>
      <c r="F40" s="211">
        <f t="shared" si="1"/>
        <v>-26615.5</v>
      </c>
      <c r="G40" s="213">
        <f t="shared" si="2"/>
        <v>3.9717499021207914E-4</v>
      </c>
      <c r="J40" s="213">
        <f t="shared" si="5"/>
        <v>3.9717499021207914E-4</v>
      </c>
      <c r="Q40" s="249">
        <f t="shared" si="4"/>
        <v>23380.917999999998</v>
      </c>
      <c r="R40" s="250"/>
      <c r="S40" s="214">
        <v>1</v>
      </c>
      <c r="T40" s="250"/>
    </row>
    <row r="41" spans="1:27" ht="12.95" customHeight="1">
      <c r="A41" s="253" t="s">
        <v>58</v>
      </c>
      <c r="B41" s="214"/>
      <c r="C41" s="251">
        <v>38406.495000000003</v>
      </c>
      <c r="D41" s="212"/>
      <c r="E41" s="213">
        <f t="shared" si="0"/>
        <v>-26597.036045476125</v>
      </c>
      <c r="F41" s="211">
        <f t="shared" si="1"/>
        <v>-26597</v>
      </c>
      <c r="G41" s="213">
        <f t="shared" si="2"/>
        <v>-1.3816550002957229E-2</v>
      </c>
      <c r="J41" s="213">
        <f t="shared" si="5"/>
        <v>-1.3816550002957229E-2</v>
      </c>
      <c r="Q41" s="249">
        <f t="shared" si="4"/>
        <v>23387.995000000003</v>
      </c>
      <c r="R41" s="250"/>
      <c r="S41" s="214">
        <v>1</v>
      </c>
      <c r="T41" s="250"/>
    </row>
    <row r="42" spans="1:27" ht="12.95" customHeight="1">
      <c r="A42" s="253" t="s">
        <v>58</v>
      </c>
      <c r="B42" s="214"/>
      <c r="C42" s="251">
        <v>38410.345999999998</v>
      </c>
      <c r="D42" s="212"/>
      <c r="E42" s="213">
        <f t="shared" si="0"/>
        <v>-26586.989316839426</v>
      </c>
      <c r="F42" s="211">
        <f t="shared" si="1"/>
        <v>-26587</v>
      </c>
      <c r="G42" s="213">
        <f t="shared" si="2"/>
        <v>4.0949499962152913E-3</v>
      </c>
      <c r="J42" s="213">
        <f t="shared" si="5"/>
        <v>4.0949499962152913E-3</v>
      </c>
      <c r="Q42" s="249">
        <f t="shared" si="4"/>
        <v>23391.845999999998</v>
      </c>
      <c r="R42" s="250"/>
      <c r="S42" s="214">
        <v>1</v>
      </c>
      <c r="T42" s="250"/>
    </row>
    <row r="43" spans="1:27" ht="12.95" customHeight="1">
      <c r="A43" s="253" t="s">
        <v>58</v>
      </c>
      <c r="B43" s="214" t="s">
        <v>61</v>
      </c>
      <c r="C43" s="251">
        <v>38439.29</v>
      </c>
      <c r="D43" s="212"/>
      <c r="E43" s="213">
        <f t="shared" si="0"/>
        <v>-26511.478407033919</v>
      </c>
      <c r="F43" s="211">
        <f t="shared" si="1"/>
        <v>-26511.5</v>
      </c>
      <c r="G43" s="213">
        <f t="shared" si="2"/>
        <v>8.2767749991035089E-3</v>
      </c>
      <c r="J43" s="213">
        <f t="shared" si="5"/>
        <v>8.2767749991035089E-3</v>
      </c>
      <c r="Q43" s="249">
        <f t="shared" si="4"/>
        <v>23420.79</v>
      </c>
      <c r="R43" s="250"/>
      <c r="S43" s="214">
        <v>1</v>
      </c>
      <c r="T43" s="250"/>
    </row>
    <row r="44" spans="1:27" ht="12.95" customHeight="1">
      <c r="A44" s="253" t="s">
        <v>58</v>
      </c>
      <c r="B44" s="214" t="s">
        <v>61</v>
      </c>
      <c r="C44" s="251">
        <v>38440.404000000002</v>
      </c>
      <c r="D44" s="212"/>
      <c r="E44" s="213">
        <f t="shared" si="0"/>
        <v>-26508.572134455026</v>
      </c>
      <c r="F44" s="211">
        <f t="shared" si="1"/>
        <v>-26508.5</v>
      </c>
      <c r="G44" s="213">
        <f t="shared" si="2"/>
        <v>-2.7649775001918897E-2</v>
      </c>
      <c r="H44" s="213">
        <f t="shared" ref="H44:H62" si="6">G44</f>
        <v>-2.7649775001918897E-2</v>
      </c>
      <c r="Q44" s="249">
        <f t="shared" si="4"/>
        <v>23421.904000000002</v>
      </c>
      <c r="R44" s="250"/>
      <c r="S44" s="214">
        <v>1</v>
      </c>
      <c r="T44" s="250"/>
      <c r="Z44" s="254"/>
      <c r="AA44" s="213" t="s">
        <v>50</v>
      </c>
    </row>
    <row r="45" spans="1:27" ht="12.95" customHeight="1">
      <c r="A45" s="253" t="s">
        <v>58</v>
      </c>
      <c r="B45" s="214"/>
      <c r="C45" s="251">
        <v>38670.6</v>
      </c>
      <c r="D45" s="212"/>
      <c r="E45" s="213">
        <f t="shared" si="0"/>
        <v>-25908.022473261459</v>
      </c>
      <c r="F45" s="211">
        <f t="shared" si="1"/>
        <v>-25908</v>
      </c>
      <c r="G45" s="213">
        <f t="shared" si="2"/>
        <v>-8.6142000072868541E-3</v>
      </c>
      <c r="H45" s="213">
        <f t="shared" si="6"/>
        <v>-8.6142000072868541E-3</v>
      </c>
      <c r="Q45" s="249">
        <f t="shared" si="4"/>
        <v>23652.1</v>
      </c>
      <c r="R45" s="250"/>
      <c r="S45" s="214">
        <v>1</v>
      </c>
      <c r="T45" s="250"/>
      <c r="Z45" s="254"/>
      <c r="AA45" s="213" t="s">
        <v>50</v>
      </c>
    </row>
    <row r="46" spans="1:27" ht="12.95" customHeight="1">
      <c r="A46" s="253" t="s">
        <v>58</v>
      </c>
      <c r="B46" s="214"/>
      <c r="C46" s="251">
        <v>39038.565999999999</v>
      </c>
      <c r="D46" s="212"/>
      <c r="E46" s="213">
        <f t="shared" si="0"/>
        <v>-24948.049855879937</v>
      </c>
      <c r="F46" s="211">
        <f t="shared" si="1"/>
        <v>-24948</v>
      </c>
      <c r="G46" s="213">
        <f t="shared" si="2"/>
        <v>-1.9110200002614874E-2</v>
      </c>
      <c r="H46" s="213">
        <f t="shared" si="6"/>
        <v>-1.9110200002614874E-2</v>
      </c>
      <c r="Q46" s="249">
        <f t="shared" si="4"/>
        <v>24020.065999999999</v>
      </c>
      <c r="R46" s="250"/>
      <c r="S46" s="214">
        <v>1</v>
      </c>
      <c r="T46" s="250"/>
      <c r="Z46" s="254"/>
      <c r="AA46" s="213" t="s">
        <v>50</v>
      </c>
    </row>
    <row r="47" spans="1:27" ht="12.95" customHeight="1">
      <c r="A47" s="253" t="s">
        <v>58</v>
      </c>
      <c r="B47" s="214"/>
      <c r="C47" s="251">
        <v>39058.54</v>
      </c>
      <c r="D47" s="212"/>
      <c r="E47" s="213">
        <f t="shared" si="0"/>
        <v>-24895.940440717721</v>
      </c>
      <c r="F47" s="211">
        <f t="shared" si="1"/>
        <v>-24896</v>
      </c>
      <c r="G47" s="213">
        <f t="shared" si="2"/>
        <v>2.2829599998658523E-2</v>
      </c>
      <c r="H47" s="213">
        <f t="shared" si="6"/>
        <v>2.2829599998658523E-2</v>
      </c>
      <c r="Q47" s="249">
        <f t="shared" si="4"/>
        <v>24040.04</v>
      </c>
      <c r="R47" s="250"/>
      <c r="S47" s="214">
        <v>1</v>
      </c>
      <c r="T47" s="250"/>
    </row>
    <row r="48" spans="1:27" ht="12.95" customHeight="1">
      <c r="A48" s="253" t="s">
        <v>58</v>
      </c>
      <c r="B48" s="214"/>
      <c r="C48" s="251">
        <v>39151.292000000001</v>
      </c>
      <c r="D48" s="212"/>
      <c r="E48" s="213">
        <f t="shared" si="0"/>
        <v>-24653.963246609106</v>
      </c>
      <c r="F48" s="211">
        <f t="shared" si="1"/>
        <v>-24654</v>
      </c>
      <c r="G48" s="213">
        <f t="shared" si="2"/>
        <v>1.4087899995502084E-2</v>
      </c>
      <c r="H48" s="213">
        <f t="shared" si="6"/>
        <v>1.4087899995502084E-2</v>
      </c>
      <c r="Q48" s="249">
        <f t="shared" si="4"/>
        <v>24132.792000000001</v>
      </c>
      <c r="R48" s="250"/>
      <c r="S48" s="214">
        <v>1</v>
      </c>
      <c r="T48" s="250"/>
    </row>
    <row r="49" spans="1:27" ht="12.95" customHeight="1">
      <c r="A49" s="253" t="s">
        <v>58</v>
      </c>
      <c r="B49" s="214"/>
      <c r="C49" s="251">
        <v>39436.44</v>
      </c>
      <c r="D49" s="212"/>
      <c r="E49" s="213">
        <f t="shared" si="0"/>
        <v>-23910.051385455885</v>
      </c>
      <c r="F49" s="211">
        <f t="shared" si="1"/>
        <v>-23910</v>
      </c>
      <c r="G49" s="213">
        <f t="shared" si="2"/>
        <v>-1.9696499999554362E-2</v>
      </c>
      <c r="H49" s="213">
        <f t="shared" si="6"/>
        <v>-1.9696499999554362E-2</v>
      </c>
      <c r="Q49" s="249">
        <f t="shared" si="4"/>
        <v>24417.940000000002</v>
      </c>
      <c r="R49" s="250"/>
      <c r="S49" s="214">
        <v>1</v>
      </c>
      <c r="T49" s="250"/>
    </row>
    <row r="50" spans="1:27" ht="12.95" customHeight="1">
      <c r="A50" s="253" t="s">
        <v>58</v>
      </c>
      <c r="B50" s="214"/>
      <c r="C50" s="251">
        <v>39527.281000000003</v>
      </c>
      <c r="D50" s="212"/>
      <c r="E50" s="213">
        <f t="shared" si="0"/>
        <v>-23673.059727162577</v>
      </c>
      <c r="F50" s="211">
        <f t="shared" si="1"/>
        <v>-23673</v>
      </c>
      <c r="G50" s="213">
        <f t="shared" si="2"/>
        <v>-2.2893950001162011E-2</v>
      </c>
      <c r="H50" s="213">
        <f t="shared" si="6"/>
        <v>-2.2893950001162011E-2</v>
      </c>
      <c r="Q50" s="249">
        <f t="shared" si="4"/>
        <v>24508.781000000003</v>
      </c>
      <c r="R50" s="250"/>
      <c r="S50" s="214">
        <v>1</v>
      </c>
      <c r="T50" s="250"/>
      <c r="AA50" s="213" t="s">
        <v>50</v>
      </c>
    </row>
    <row r="51" spans="1:27" ht="12.95" customHeight="1">
      <c r="A51" s="253" t="s">
        <v>58</v>
      </c>
      <c r="B51" s="214"/>
      <c r="C51" s="251">
        <v>40624.294999999998</v>
      </c>
      <c r="D51" s="212"/>
      <c r="E51" s="213">
        <f t="shared" si="0"/>
        <v>-20811.101282947173</v>
      </c>
      <c r="F51" s="211">
        <f t="shared" si="1"/>
        <v>-20811</v>
      </c>
      <c r="G51" s="213">
        <f t="shared" si="2"/>
        <v>-3.8822650007205084E-2</v>
      </c>
      <c r="H51" s="213">
        <f t="shared" si="6"/>
        <v>-3.8822650007205084E-2</v>
      </c>
      <c r="Q51" s="249">
        <f t="shared" si="4"/>
        <v>25605.794999999998</v>
      </c>
      <c r="R51" s="250"/>
      <c r="S51" s="214">
        <v>1</v>
      </c>
      <c r="T51" s="250"/>
    </row>
    <row r="52" spans="1:27" ht="12.95" customHeight="1">
      <c r="A52" s="253" t="s">
        <v>58</v>
      </c>
      <c r="B52" s="214"/>
      <c r="C52" s="251">
        <v>40863.491999999998</v>
      </c>
      <c r="D52" s="212"/>
      <c r="E52" s="213">
        <f t="shared" si="0"/>
        <v>-20187.069252379653</v>
      </c>
      <c r="F52" s="211">
        <f t="shared" si="1"/>
        <v>-20187</v>
      </c>
      <c r="G52" s="213">
        <f t="shared" si="2"/>
        <v>-2.6545050008280668E-2</v>
      </c>
      <c r="H52" s="213">
        <f t="shared" si="6"/>
        <v>-2.6545050008280668E-2</v>
      </c>
      <c r="Q52" s="249">
        <f t="shared" si="4"/>
        <v>25844.991999999998</v>
      </c>
      <c r="R52" s="250"/>
      <c r="S52" s="214">
        <v>1</v>
      </c>
      <c r="T52" s="250"/>
      <c r="AA52" s="213" t="s">
        <v>50</v>
      </c>
    </row>
    <row r="53" spans="1:27" ht="12.95" customHeight="1">
      <c r="A53" s="253" t="s">
        <v>58</v>
      </c>
      <c r="B53" s="214"/>
      <c r="C53" s="251">
        <v>40863.502999999997</v>
      </c>
      <c r="D53" s="212"/>
      <c r="E53" s="213">
        <f t="shared" si="0"/>
        <v>-20187.040554894589</v>
      </c>
      <c r="F53" s="211">
        <f t="shared" si="1"/>
        <v>-20187</v>
      </c>
      <c r="G53" s="213">
        <f t="shared" si="2"/>
        <v>-1.5545050009677652E-2</v>
      </c>
      <c r="H53" s="213">
        <f t="shared" si="6"/>
        <v>-1.5545050009677652E-2</v>
      </c>
      <c r="Q53" s="249">
        <f t="shared" ref="Q53:Q84" si="7">C53-15018.5</f>
        <v>25845.002999999997</v>
      </c>
      <c r="R53" s="250"/>
      <c r="S53" s="214">
        <v>1</v>
      </c>
      <c r="T53" s="250"/>
      <c r="AA53" s="213" t="s">
        <v>50</v>
      </c>
    </row>
    <row r="54" spans="1:27" ht="12.95" customHeight="1">
      <c r="A54" s="253" t="s">
        <v>58</v>
      </c>
      <c r="B54" s="214"/>
      <c r="C54" s="251">
        <v>41008.385000000002</v>
      </c>
      <c r="D54" s="212"/>
      <c r="E54" s="213">
        <f t="shared" si="0"/>
        <v>-19809.063370177864</v>
      </c>
      <c r="F54" s="211">
        <f t="shared" si="1"/>
        <v>-19809</v>
      </c>
      <c r="G54" s="213">
        <f t="shared" si="2"/>
        <v>-2.4290350003866479E-2</v>
      </c>
      <c r="H54" s="213">
        <f t="shared" si="6"/>
        <v>-2.4290350003866479E-2</v>
      </c>
      <c r="Q54" s="249">
        <f t="shared" si="7"/>
        <v>25989.885000000002</v>
      </c>
      <c r="R54" s="250"/>
      <c r="S54" s="214">
        <v>1</v>
      </c>
      <c r="T54" s="250"/>
      <c r="AA54" s="213" t="s">
        <v>50</v>
      </c>
    </row>
    <row r="55" spans="1:27" ht="12.95" customHeight="1">
      <c r="A55" s="253" t="s">
        <v>58</v>
      </c>
      <c r="B55" s="214"/>
      <c r="C55" s="251">
        <v>41008.394999999997</v>
      </c>
      <c r="D55" s="212"/>
      <c r="E55" s="213">
        <f t="shared" si="0"/>
        <v>-19809.037281555087</v>
      </c>
      <c r="F55" s="211">
        <f t="shared" si="1"/>
        <v>-19809</v>
      </c>
      <c r="G55" s="213">
        <f t="shared" si="2"/>
        <v>-1.4290350009105168E-2</v>
      </c>
      <c r="H55" s="213">
        <f t="shared" si="6"/>
        <v>-1.4290350009105168E-2</v>
      </c>
      <c r="Q55" s="249">
        <f t="shared" si="7"/>
        <v>25989.894999999997</v>
      </c>
      <c r="R55" s="250"/>
      <c r="S55" s="214">
        <v>1</v>
      </c>
      <c r="T55" s="250"/>
      <c r="AA55" s="213" t="s">
        <v>50</v>
      </c>
    </row>
    <row r="56" spans="1:27" ht="12.95" customHeight="1">
      <c r="A56" s="253" t="s">
        <v>58</v>
      </c>
      <c r="B56" s="214"/>
      <c r="C56" s="251">
        <v>41272.47</v>
      </c>
      <c r="D56" s="212"/>
      <c r="E56" s="213">
        <f t="shared" si="0"/>
        <v>-19120.10197520877</v>
      </c>
      <c r="F56" s="211">
        <f t="shared" si="1"/>
        <v>-19120</v>
      </c>
      <c r="G56" s="213">
        <f t="shared" si="2"/>
        <v>-3.9088000004994683E-2</v>
      </c>
      <c r="H56" s="213">
        <f t="shared" si="6"/>
        <v>-3.9088000004994683E-2</v>
      </c>
      <c r="Q56" s="249">
        <f t="shared" si="7"/>
        <v>26253.97</v>
      </c>
      <c r="R56" s="250"/>
      <c r="S56" s="214">
        <v>1</v>
      </c>
      <c r="T56" s="250"/>
      <c r="AA56" s="213" t="s">
        <v>50</v>
      </c>
    </row>
    <row r="57" spans="1:27" ht="12.95" customHeight="1">
      <c r="A57" s="253" t="s">
        <v>58</v>
      </c>
      <c r="B57" s="214"/>
      <c r="C57" s="251">
        <v>41335.32</v>
      </c>
      <c r="D57" s="212"/>
      <c r="E57" s="213">
        <f t="shared" si="0"/>
        <v>-18956.134980969011</v>
      </c>
      <c r="F57" s="211">
        <f t="shared" si="1"/>
        <v>-18956</v>
      </c>
      <c r="G57" s="213">
        <f t="shared" si="2"/>
        <v>-5.1739400005317293E-2</v>
      </c>
      <c r="H57" s="213">
        <f t="shared" si="6"/>
        <v>-5.1739400005317293E-2</v>
      </c>
      <c r="Q57" s="249">
        <f t="shared" si="7"/>
        <v>26316.82</v>
      </c>
      <c r="R57" s="250"/>
      <c r="S57" s="214">
        <v>1</v>
      </c>
      <c r="T57" s="250"/>
      <c r="AA57" s="213" t="s">
        <v>50</v>
      </c>
    </row>
    <row r="58" spans="1:27" ht="12.95" customHeight="1">
      <c r="A58" s="253" t="s">
        <v>58</v>
      </c>
      <c r="B58" s="214"/>
      <c r="C58" s="251">
        <v>41363.305999999997</v>
      </c>
      <c r="D58" s="212"/>
      <c r="E58" s="213">
        <f t="shared" si="0"/>
        <v>-18883.12336122687</v>
      </c>
      <c r="F58" s="211">
        <f t="shared" si="1"/>
        <v>-18883</v>
      </c>
      <c r="G58" s="213">
        <f t="shared" si="2"/>
        <v>-4.7285450003982987E-2</v>
      </c>
      <c r="H58" s="213">
        <f t="shared" si="6"/>
        <v>-4.7285450003982987E-2</v>
      </c>
      <c r="Q58" s="249">
        <f t="shared" si="7"/>
        <v>26344.805999999997</v>
      </c>
      <c r="R58" s="250"/>
      <c r="S58" s="214">
        <v>1</v>
      </c>
      <c r="T58" s="250"/>
    </row>
    <row r="59" spans="1:27" ht="12.95" customHeight="1">
      <c r="A59" s="253" t="s">
        <v>58</v>
      </c>
      <c r="B59" s="214"/>
      <c r="C59" s="251">
        <v>41417.326999999997</v>
      </c>
      <c r="D59" s="212"/>
      <c r="E59" s="213">
        <f t="shared" si="0"/>
        <v>-18742.190012049046</v>
      </c>
      <c r="F59" s="211">
        <f t="shared" si="1"/>
        <v>-18742</v>
      </c>
      <c r="G59" s="213">
        <f t="shared" si="2"/>
        <v>-7.2833300007914659E-2</v>
      </c>
      <c r="H59" s="213">
        <f t="shared" si="6"/>
        <v>-7.2833300007914659E-2</v>
      </c>
      <c r="Q59" s="249">
        <f t="shared" si="7"/>
        <v>26398.826999999997</v>
      </c>
      <c r="R59" s="250"/>
      <c r="S59" s="214">
        <v>1</v>
      </c>
      <c r="T59" s="250"/>
    </row>
    <row r="60" spans="1:27" ht="12.95" customHeight="1">
      <c r="A60" s="253" t="s">
        <v>58</v>
      </c>
      <c r="B60" s="214"/>
      <c r="C60" s="251">
        <v>41657.315999999999</v>
      </c>
      <c r="D60" s="212"/>
      <c r="E60" s="213">
        <f t="shared" si="0"/>
        <v>-18116.091762556498</v>
      </c>
      <c r="F60" s="211">
        <f t="shared" si="1"/>
        <v>-18116</v>
      </c>
      <c r="G60" s="213">
        <f t="shared" si="2"/>
        <v>-3.5173400006897282E-2</v>
      </c>
      <c r="H60" s="213">
        <f t="shared" si="6"/>
        <v>-3.5173400006897282E-2</v>
      </c>
      <c r="Q60" s="249">
        <f t="shared" si="7"/>
        <v>26638.815999999999</v>
      </c>
      <c r="R60" s="250"/>
      <c r="S60" s="214">
        <v>1</v>
      </c>
      <c r="T60" s="250"/>
      <c r="AA60" s="214"/>
    </row>
    <row r="61" spans="1:27" ht="12.95" customHeight="1">
      <c r="A61" s="255" t="s">
        <v>62</v>
      </c>
      <c r="B61" s="256" t="s">
        <v>63</v>
      </c>
      <c r="C61" s="257">
        <v>41657.315999999999</v>
      </c>
      <c r="D61" s="257" t="s">
        <v>64</v>
      </c>
      <c r="E61" s="213">
        <f t="shared" si="0"/>
        <v>-18116.091762556498</v>
      </c>
      <c r="F61" s="211">
        <f t="shared" si="1"/>
        <v>-18116</v>
      </c>
      <c r="G61" s="213">
        <f t="shared" si="2"/>
        <v>-3.5173400006897282E-2</v>
      </c>
      <c r="H61" s="213">
        <f t="shared" si="6"/>
        <v>-3.5173400006897282E-2</v>
      </c>
      <c r="Q61" s="249">
        <f t="shared" si="7"/>
        <v>26638.815999999999</v>
      </c>
      <c r="S61" s="214">
        <v>1</v>
      </c>
    </row>
    <row r="62" spans="1:27" ht="12.95" customHeight="1">
      <c r="A62" s="253" t="s">
        <v>58</v>
      </c>
      <c r="B62" s="214" t="s">
        <v>61</v>
      </c>
      <c r="C62" s="251">
        <v>41717.303999999996</v>
      </c>
      <c r="D62" s="212"/>
      <c r="E62" s="213">
        <f t="shared" si="0"/>
        <v>-17959.591332159449</v>
      </c>
      <c r="F62" s="211">
        <f t="shared" si="1"/>
        <v>-17959.5</v>
      </c>
      <c r="G62" s="213">
        <f t="shared" si="2"/>
        <v>-3.5008425009436905E-2</v>
      </c>
      <c r="H62" s="213">
        <f t="shared" si="6"/>
        <v>-3.5008425009436905E-2</v>
      </c>
      <c r="Q62" s="249">
        <f t="shared" si="7"/>
        <v>26698.803999999996</v>
      </c>
      <c r="R62" s="250"/>
      <c r="S62" s="214">
        <v>1</v>
      </c>
      <c r="T62" s="250"/>
    </row>
    <row r="63" spans="1:27" ht="12.95" customHeight="1">
      <c r="A63" s="72" t="s">
        <v>65</v>
      </c>
      <c r="B63" s="258"/>
      <c r="C63" s="259">
        <v>42841.343999999997</v>
      </c>
      <c r="D63" s="259"/>
      <c r="E63" s="213">
        <f t="shared" si="0"/>
        <v>-15027.125775989796</v>
      </c>
      <c r="F63" s="211">
        <f t="shared" ref="F63:F73" si="8">ROUND(2*E63,0)/2</f>
        <v>-15027</v>
      </c>
      <c r="G63" s="260">
        <f t="shared" ref="G63:G73" si="9">+C63-(C$7+F63*C$8)</f>
        <v>-4.821105000883108E-2</v>
      </c>
      <c r="I63" s="213">
        <f t="shared" ref="I63:I73" si="10">G63</f>
        <v>-4.821105000883108E-2</v>
      </c>
      <c r="M63" s="261"/>
      <c r="N63" s="261"/>
      <c r="Q63" s="249">
        <f t="shared" si="7"/>
        <v>27822.843999999997</v>
      </c>
      <c r="R63" s="250"/>
      <c r="S63" s="214">
        <v>1</v>
      </c>
      <c r="T63" s="250"/>
    </row>
    <row r="64" spans="1:27" ht="12.95" customHeight="1">
      <c r="A64" s="72" t="s">
        <v>65</v>
      </c>
      <c r="B64" s="258"/>
      <c r="C64" s="259">
        <v>42988.561999999998</v>
      </c>
      <c r="D64" s="259"/>
      <c r="E64" s="213">
        <f t="shared" si="0"/>
        <v>-14643.054288989168</v>
      </c>
      <c r="F64" s="211">
        <f t="shared" si="8"/>
        <v>-14643</v>
      </c>
      <c r="G64" s="260">
        <f t="shared" si="9"/>
        <v>-2.0809450004890095E-2</v>
      </c>
      <c r="I64" s="213">
        <f t="shared" si="10"/>
        <v>-2.0809450004890095E-2</v>
      </c>
      <c r="M64" s="261"/>
      <c r="N64" s="261"/>
      <c r="Q64" s="249">
        <f t="shared" si="7"/>
        <v>27970.061999999998</v>
      </c>
      <c r="R64" s="250"/>
      <c r="S64" s="214">
        <v>1</v>
      </c>
      <c r="T64" s="250"/>
      <c r="AA64" s="214"/>
    </row>
    <row r="65" spans="1:27" ht="12.95" customHeight="1">
      <c r="A65" s="72" t="s">
        <v>65</v>
      </c>
      <c r="B65" s="258"/>
      <c r="C65" s="259">
        <v>44166.466999999997</v>
      </c>
      <c r="D65" s="259"/>
      <c r="E65" s="213">
        <f t="shared" si="0"/>
        <v>-11570.06236615723</v>
      </c>
      <c r="F65" s="211">
        <f t="shared" si="8"/>
        <v>-11570</v>
      </c>
      <c r="G65" s="260">
        <f t="shared" si="9"/>
        <v>-2.3905500005639624E-2</v>
      </c>
      <c r="I65" s="213">
        <f t="shared" si="10"/>
        <v>-2.3905500005639624E-2</v>
      </c>
      <c r="M65" s="261"/>
      <c r="N65" s="261"/>
      <c r="Q65" s="249">
        <f t="shared" si="7"/>
        <v>29147.966999999997</v>
      </c>
      <c r="R65" s="250"/>
      <c r="S65" s="214">
        <v>1</v>
      </c>
      <c r="T65" s="250"/>
    </row>
    <row r="66" spans="1:27" ht="12.95" customHeight="1">
      <c r="A66" s="72" t="s">
        <v>65</v>
      </c>
      <c r="B66" s="258"/>
      <c r="C66" s="259">
        <v>45268.472000000002</v>
      </c>
      <c r="D66" s="259"/>
      <c r="E66" s="213">
        <f t="shared" si="0"/>
        <v>-8695.0830903069455</v>
      </c>
      <c r="F66" s="211">
        <f t="shared" si="8"/>
        <v>-8695</v>
      </c>
      <c r="G66" s="260">
        <f t="shared" si="9"/>
        <v>-3.1849250000959728E-2</v>
      </c>
      <c r="I66" s="213">
        <f t="shared" si="10"/>
        <v>-3.1849250000959728E-2</v>
      </c>
      <c r="M66" s="261"/>
      <c r="N66" s="261"/>
      <c r="Q66" s="249">
        <f t="shared" si="7"/>
        <v>30249.972000000002</v>
      </c>
      <c r="R66" s="250"/>
      <c r="S66" s="214">
        <v>1</v>
      </c>
      <c r="T66" s="250"/>
      <c r="AA66" s="214"/>
    </row>
    <row r="67" spans="1:27" ht="12.95" customHeight="1">
      <c r="A67" s="72" t="s">
        <v>65</v>
      </c>
      <c r="B67" s="258"/>
      <c r="C67" s="259">
        <v>46360.525999999998</v>
      </c>
      <c r="D67" s="259"/>
      <c r="E67" s="213">
        <f t="shared" si="0"/>
        <v>-5846.0646029957443</v>
      </c>
      <c r="F67" s="211">
        <f t="shared" si="8"/>
        <v>-5846</v>
      </c>
      <c r="G67" s="260">
        <f t="shared" si="9"/>
        <v>-2.4762900007772259E-2</v>
      </c>
      <c r="I67" s="213">
        <f t="shared" si="10"/>
        <v>-2.4762900007772259E-2</v>
      </c>
      <c r="M67" s="261"/>
      <c r="N67" s="261"/>
      <c r="Q67" s="249">
        <f t="shared" si="7"/>
        <v>31342.025999999998</v>
      </c>
      <c r="R67" s="250"/>
      <c r="S67" s="214">
        <v>1</v>
      </c>
      <c r="T67" s="250"/>
      <c r="AA67" s="214"/>
    </row>
    <row r="68" spans="1:27" ht="12.95" customHeight="1">
      <c r="A68" s="72" t="s">
        <v>65</v>
      </c>
      <c r="B68" s="258"/>
      <c r="C68" s="259">
        <v>46705.500999999997</v>
      </c>
      <c r="D68" s="259"/>
      <c r="E68" s="213">
        <f t="shared" si="0"/>
        <v>-4946.0723382724054</v>
      </c>
      <c r="F68" s="211">
        <f t="shared" si="8"/>
        <v>-4946</v>
      </c>
      <c r="G68" s="260">
        <f t="shared" si="9"/>
        <v>-2.7727900007448625E-2</v>
      </c>
      <c r="I68" s="213">
        <f t="shared" si="10"/>
        <v>-2.7727900007448625E-2</v>
      </c>
      <c r="M68" s="261"/>
      <c r="N68" s="261"/>
      <c r="Q68" s="249">
        <f t="shared" si="7"/>
        <v>31687.000999999997</v>
      </c>
      <c r="R68" s="250"/>
      <c r="S68" s="214">
        <v>1</v>
      </c>
      <c r="T68" s="250"/>
      <c r="AA68" s="214"/>
    </row>
    <row r="69" spans="1:27" ht="12.95" customHeight="1">
      <c r="A69" s="72" t="s">
        <v>65</v>
      </c>
      <c r="B69" s="258"/>
      <c r="C69" s="259">
        <v>46763.396999999997</v>
      </c>
      <c r="D69" s="259"/>
      <c r="E69" s="213">
        <f t="shared" si="0"/>
        <v>-4795.0296477631709</v>
      </c>
      <c r="F69" s="211">
        <f t="shared" si="8"/>
        <v>-4795</v>
      </c>
      <c r="G69" s="260">
        <f t="shared" si="9"/>
        <v>-1.1364250007318333E-2</v>
      </c>
      <c r="I69" s="213">
        <f t="shared" si="10"/>
        <v>-1.1364250007318333E-2</v>
      </c>
      <c r="M69" s="261"/>
      <c r="N69" s="261"/>
      <c r="Q69" s="249">
        <f t="shared" si="7"/>
        <v>31744.896999999997</v>
      </c>
      <c r="R69" s="250"/>
      <c r="S69" s="214">
        <v>1</v>
      </c>
      <c r="T69" s="250"/>
      <c r="AA69" s="214"/>
    </row>
    <row r="70" spans="1:27" ht="12.95" customHeight="1">
      <c r="A70" s="72" t="s">
        <v>65</v>
      </c>
      <c r="B70" s="258"/>
      <c r="C70" s="259">
        <v>47174.307000000001</v>
      </c>
      <c r="D70" s="259"/>
      <c r="E70" s="213">
        <f t="shared" si="0"/>
        <v>-3723.0220486691151</v>
      </c>
      <c r="F70" s="211">
        <f t="shared" si="8"/>
        <v>-3723</v>
      </c>
      <c r="G70" s="260">
        <f t="shared" si="9"/>
        <v>-8.4514500049408525E-3</v>
      </c>
      <c r="I70" s="213">
        <f t="shared" si="10"/>
        <v>-8.4514500049408525E-3</v>
      </c>
      <c r="M70" s="261"/>
      <c r="N70" s="261"/>
      <c r="Q70" s="249">
        <f t="shared" si="7"/>
        <v>32155.807000000001</v>
      </c>
      <c r="R70" s="250"/>
      <c r="S70" s="214">
        <v>1</v>
      </c>
      <c r="T70" s="250"/>
      <c r="AA70" s="214"/>
    </row>
    <row r="71" spans="1:27" ht="12.95" customHeight="1">
      <c r="A71" s="72" t="s">
        <v>65</v>
      </c>
      <c r="B71" s="258"/>
      <c r="C71" s="259">
        <v>47205.364000000001</v>
      </c>
      <c r="D71" s="259"/>
      <c r="E71" s="213">
        <f t="shared" si="0"/>
        <v>-3641.9986128679311</v>
      </c>
      <c r="F71" s="211">
        <f t="shared" si="8"/>
        <v>-3642</v>
      </c>
      <c r="G71" s="260">
        <f t="shared" si="9"/>
        <v>5.3169999591773376E-4</v>
      </c>
      <c r="I71" s="213">
        <f t="shared" si="10"/>
        <v>5.3169999591773376E-4</v>
      </c>
      <c r="M71" s="261"/>
      <c r="N71" s="261"/>
      <c r="Q71" s="249">
        <f t="shared" si="7"/>
        <v>32186.864000000001</v>
      </c>
      <c r="R71" s="250"/>
      <c r="S71" s="214">
        <v>1</v>
      </c>
      <c r="T71" s="250"/>
      <c r="AA71" s="214"/>
    </row>
    <row r="72" spans="1:27" ht="12.95" customHeight="1">
      <c r="A72" s="72" t="s">
        <v>65</v>
      </c>
      <c r="B72" s="258"/>
      <c r="C72" s="259">
        <v>47207.264999999999</v>
      </c>
      <c r="D72" s="259"/>
      <c r="E72" s="213">
        <f t="shared" si="0"/>
        <v>-3637.0391656754177</v>
      </c>
      <c r="F72" s="211">
        <f t="shared" si="8"/>
        <v>-3637</v>
      </c>
      <c r="G72" s="260">
        <f t="shared" si="9"/>
        <v>-1.5012550000392366E-2</v>
      </c>
      <c r="I72" s="213">
        <f t="shared" si="10"/>
        <v>-1.5012550000392366E-2</v>
      </c>
      <c r="M72" s="261"/>
      <c r="N72" s="261"/>
      <c r="Q72" s="249">
        <f t="shared" si="7"/>
        <v>32188.764999999999</v>
      </c>
      <c r="R72" s="250"/>
      <c r="S72" s="214">
        <v>1</v>
      </c>
      <c r="T72" s="250"/>
    </row>
    <row r="73" spans="1:27" ht="12.95" customHeight="1">
      <c r="A73" s="72" t="s">
        <v>65</v>
      </c>
      <c r="B73" s="258"/>
      <c r="C73" s="259">
        <v>47862.358</v>
      </c>
      <c r="D73" s="259"/>
      <c r="E73" s="213">
        <f t="shared" si="0"/>
        <v>-1927.9917486903917</v>
      </c>
      <c r="F73" s="211">
        <f t="shared" si="8"/>
        <v>-1928</v>
      </c>
      <c r="G73" s="260">
        <f t="shared" si="9"/>
        <v>3.1627999996999279E-3</v>
      </c>
      <c r="I73" s="213">
        <f t="shared" si="10"/>
        <v>3.1627999996999279E-3</v>
      </c>
      <c r="M73" s="261"/>
      <c r="N73" s="261"/>
      <c r="Q73" s="249">
        <f t="shared" si="7"/>
        <v>32843.858</v>
      </c>
      <c r="R73" s="250"/>
      <c r="S73" s="214">
        <v>1</v>
      </c>
      <c r="T73" s="250"/>
      <c r="AA73" s="214"/>
    </row>
    <row r="74" spans="1:27" ht="12.95" customHeight="1">
      <c r="A74" s="253" t="s">
        <v>58</v>
      </c>
      <c r="B74" s="214"/>
      <c r="C74" s="251">
        <v>47924.392999999996</v>
      </c>
      <c r="D74" s="212"/>
      <c r="E74" s="213">
        <f t="shared" si="0"/>
        <v>-1766.1509772080838</v>
      </c>
      <c r="F74" s="211">
        <f t="shared" ref="F74:F80" si="11">+ROUND(2*E74,0)/2</f>
        <v>-1766</v>
      </c>
      <c r="Q74" s="249">
        <f t="shared" si="7"/>
        <v>32905.892999999996</v>
      </c>
      <c r="S74" s="214">
        <v>1</v>
      </c>
      <c r="T74" s="250"/>
      <c r="U74" s="260">
        <f>+C74-(C$7+F74*C$8)</f>
        <v>-5.7870900003763381E-2</v>
      </c>
      <c r="AA74" s="214"/>
    </row>
    <row r="75" spans="1:27" ht="12.95" customHeight="1">
      <c r="A75" s="253" t="s">
        <v>58</v>
      </c>
      <c r="B75" s="214"/>
      <c r="C75" s="262">
        <v>47929.375999999997</v>
      </c>
      <c r="D75" s="212"/>
      <c r="E75" s="253">
        <f t="shared" si="0"/>
        <v>-1753.1510164714605</v>
      </c>
      <c r="F75" s="211">
        <f t="shared" si="11"/>
        <v>-1753</v>
      </c>
      <c r="Q75" s="249">
        <f t="shared" si="7"/>
        <v>32910.875999999997</v>
      </c>
      <c r="S75" s="214">
        <v>1</v>
      </c>
      <c r="T75" s="263"/>
      <c r="U75" s="260">
        <f>+C75-(C$7+F75*C$8)</f>
        <v>-5.7885950009222142E-2</v>
      </c>
      <c r="AA75" s="214"/>
    </row>
    <row r="76" spans="1:27" ht="12.95" customHeight="1">
      <c r="A76" s="253" t="s">
        <v>58</v>
      </c>
      <c r="B76" s="214" t="s">
        <v>61</v>
      </c>
      <c r="C76" s="262">
        <v>47946.406999999999</v>
      </c>
      <c r="D76" s="212"/>
      <c r="E76" s="253">
        <f t="shared" si="0"/>
        <v>-1708.7194829965547</v>
      </c>
      <c r="F76" s="211">
        <f t="shared" si="11"/>
        <v>-1708.5</v>
      </c>
      <c r="Q76" s="249">
        <f t="shared" si="7"/>
        <v>32927.906999999999</v>
      </c>
      <c r="S76" s="214">
        <v>1</v>
      </c>
      <c r="T76" s="263"/>
      <c r="U76" s="260">
        <f>+C76-(C$7+F76*C$8)</f>
        <v>-8.4129775001201779E-2</v>
      </c>
    </row>
    <row r="77" spans="1:27" ht="12.95" customHeight="1">
      <c r="A77" s="253" t="s">
        <v>58</v>
      </c>
      <c r="B77" s="214"/>
      <c r="C77" s="262">
        <v>47956.355000000003</v>
      </c>
      <c r="D77" s="212"/>
      <c r="E77" s="253">
        <f t="shared" si="0"/>
        <v>-1682.7665210443222</v>
      </c>
      <c r="F77" s="211">
        <f t="shared" si="11"/>
        <v>-1683</v>
      </c>
      <c r="Q77" s="249">
        <f t="shared" si="7"/>
        <v>32937.855000000003</v>
      </c>
      <c r="S77" s="214">
        <v>1</v>
      </c>
      <c r="T77" s="263"/>
      <c r="U77" s="260">
        <f>+C77-(C$7+F77*C$8)</f>
        <v>8.9494549996743444E-2</v>
      </c>
      <c r="AA77" s="214"/>
    </row>
    <row r="78" spans="1:27" ht="12.95" customHeight="1">
      <c r="A78" s="253" t="s">
        <v>58</v>
      </c>
      <c r="B78" s="214" t="s">
        <v>61</v>
      </c>
      <c r="C78" s="251">
        <v>48128.548000000003</v>
      </c>
      <c r="D78" s="212"/>
      <c r="E78" s="213">
        <f t="shared" si="0"/>
        <v>-1233.53869862384</v>
      </c>
      <c r="F78" s="211">
        <f t="shared" si="11"/>
        <v>-1233.5</v>
      </c>
      <c r="G78" s="213">
        <f>C78-(C$7+C$8*F78)</f>
        <v>-1.4833524997811764E-2</v>
      </c>
      <c r="I78" s="213">
        <f>G78</f>
        <v>-1.4833524997811764E-2</v>
      </c>
      <c r="Q78" s="249">
        <f t="shared" si="7"/>
        <v>33110.048000000003</v>
      </c>
      <c r="S78" s="214">
        <v>1</v>
      </c>
      <c r="T78" s="264"/>
      <c r="U78" s="264"/>
      <c r="AA78" s="214"/>
    </row>
    <row r="79" spans="1:27" ht="12.95" customHeight="1">
      <c r="A79" s="253" t="s">
        <v>58</v>
      </c>
      <c r="B79" s="214" t="s">
        <v>61</v>
      </c>
      <c r="C79" s="251">
        <v>48163.451000000001</v>
      </c>
      <c r="D79" s="212"/>
      <c r="E79" s="213">
        <f t="shared" si="0"/>
        <v>-1142.4815784973455</v>
      </c>
      <c r="F79" s="211">
        <f t="shared" si="11"/>
        <v>-1142.5</v>
      </c>
      <c r="G79" s="213">
        <f>C79-(C$7+C$8*F79)</f>
        <v>7.0611249975627288E-3</v>
      </c>
      <c r="I79" s="213">
        <f>G79</f>
        <v>7.0611249975627288E-3</v>
      </c>
      <c r="Q79" s="249">
        <f t="shared" si="7"/>
        <v>33144.951000000001</v>
      </c>
      <c r="S79" s="214">
        <v>1</v>
      </c>
      <c r="T79" s="264"/>
      <c r="U79" s="264"/>
      <c r="AA79" s="214"/>
    </row>
    <row r="80" spans="1:27" ht="12.95" customHeight="1">
      <c r="A80" s="253" t="s">
        <v>58</v>
      </c>
      <c r="B80" s="214" t="s">
        <v>61</v>
      </c>
      <c r="C80" s="251">
        <v>48176.474000000002</v>
      </c>
      <c r="D80" s="212"/>
      <c r="E80" s="213">
        <f t="shared" si="0"/>
        <v>-1108.50636503697</v>
      </c>
      <c r="F80" s="211">
        <f t="shared" si="11"/>
        <v>-1108.5</v>
      </c>
      <c r="G80" s="213">
        <f>C80-(C$7+C$8*F80)</f>
        <v>-2.4397750021307729E-3</v>
      </c>
      <c r="I80" s="213">
        <f>G80</f>
        <v>-2.4397750021307729E-3</v>
      </c>
      <c r="Q80" s="249">
        <f t="shared" si="7"/>
        <v>33157.974000000002</v>
      </c>
      <c r="S80" s="214">
        <v>1</v>
      </c>
      <c r="T80" s="264"/>
      <c r="U80" s="264"/>
      <c r="AA80" s="214"/>
    </row>
    <row r="81" spans="1:27" ht="12.95" customHeight="1">
      <c r="A81" s="72" t="s">
        <v>65</v>
      </c>
      <c r="B81" s="258"/>
      <c r="C81" s="259">
        <v>48187.39</v>
      </c>
      <c r="D81" s="259"/>
      <c r="E81" s="213">
        <f t="shared" si="0"/>
        <v>-1080.0280243986115</v>
      </c>
      <c r="F81" s="211">
        <f>ROUND(2*E81,0)/2</f>
        <v>-1080</v>
      </c>
      <c r="G81" s="213">
        <f>C81-(C$7+C$8*F81)</f>
        <v>-1.074200000584824E-2</v>
      </c>
      <c r="I81" s="213">
        <f>G81</f>
        <v>-1.074200000584824E-2</v>
      </c>
      <c r="M81" s="261"/>
      <c r="N81" s="261"/>
      <c r="Q81" s="249">
        <f t="shared" si="7"/>
        <v>33168.89</v>
      </c>
      <c r="S81" s="214">
        <v>1</v>
      </c>
      <c r="T81" s="264"/>
      <c r="U81" s="264"/>
    </row>
    <row r="82" spans="1:27" ht="12.95" customHeight="1">
      <c r="A82" s="253" t="s">
        <v>58</v>
      </c>
      <c r="B82" s="214" t="s">
        <v>61</v>
      </c>
      <c r="C82" s="262">
        <v>48189.434999999998</v>
      </c>
      <c r="D82" s="212"/>
      <c r="E82" s="213">
        <f t="shared" si="0"/>
        <v>-1074.692901037911</v>
      </c>
      <c r="F82" s="211">
        <f t="shared" ref="F82:F145" si="12">+ROUND(2*E82,0)/2</f>
        <v>-1074.5</v>
      </c>
      <c r="Q82" s="249">
        <f t="shared" si="7"/>
        <v>33170.934999999998</v>
      </c>
      <c r="S82" s="214">
        <v>1</v>
      </c>
      <c r="T82" s="263"/>
      <c r="U82" s="213">
        <f>C82-(C$7+C$8*F82)</f>
        <v>-7.3940675007179379E-2</v>
      </c>
      <c r="AA82" s="214"/>
    </row>
    <row r="83" spans="1:27" ht="12.95" customHeight="1">
      <c r="A83" s="56" t="s">
        <v>58</v>
      </c>
      <c r="B83" s="57" t="s">
        <v>61</v>
      </c>
      <c r="C83" s="56">
        <v>48481.597999999998</v>
      </c>
      <c r="D83" s="56" t="s">
        <v>48</v>
      </c>
      <c r="E83" s="213">
        <f t="shared" si="0"/>
        <v>-312.47987099699105</v>
      </c>
      <c r="F83" s="211">
        <f t="shared" si="12"/>
        <v>-312.5</v>
      </c>
      <c r="G83" s="213">
        <f t="shared" ref="G83:G114" si="13">C83-(C$7+C$8*F83)</f>
        <v>7.7156249972176738E-3</v>
      </c>
      <c r="I83" s="213">
        <f>G83</f>
        <v>7.7156249972176738E-3</v>
      </c>
      <c r="Q83" s="249">
        <f t="shared" si="7"/>
        <v>33463.097999999998</v>
      </c>
      <c r="S83" s="214">
        <v>0.1</v>
      </c>
      <c r="AA83" s="214"/>
    </row>
    <row r="84" spans="1:27" ht="12.95" customHeight="1">
      <c r="A84" s="253" t="s">
        <v>58</v>
      </c>
      <c r="B84" s="265" t="s">
        <v>61</v>
      </c>
      <c r="C84" s="266">
        <v>48484.635999999999</v>
      </c>
      <c r="D84" s="267"/>
      <c r="E84" s="213">
        <f t="shared" si="0"/>
        <v>-304.5541473931649</v>
      </c>
      <c r="F84" s="211">
        <f t="shared" si="12"/>
        <v>-304.5</v>
      </c>
      <c r="G84" s="213">
        <f t="shared" si="13"/>
        <v>-2.0755175006343052E-2</v>
      </c>
      <c r="I84" s="213">
        <f>G84</f>
        <v>-2.0755175006343052E-2</v>
      </c>
      <c r="Q84" s="249">
        <f t="shared" si="7"/>
        <v>33466.135999999999</v>
      </c>
      <c r="R84" s="250"/>
      <c r="S84" s="214">
        <v>1</v>
      </c>
      <c r="T84" s="250"/>
      <c r="AA84" s="214"/>
    </row>
    <row r="85" spans="1:27" ht="12.95" customHeight="1">
      <c r="A85" s="253" t="s">
        <v>58</v>
      </c>
      <c r="B85" s="265"/>
      <c r="C85" s="266">
        <v>48487.525000000001</v>
      </c>
      <c r="D85" s="267"/>
      <c r="E85" s="213">
        <f t="shared" ref="E85:E148" si="14">(C85-C$7)/C$8</f>
        <v>-297.01714426891442</v>
      </c>
      <c r="F85" s="211">
        <f t="shared" si="12"/>
        <v>-297</v>
      </c>
      <c r="G85" s="213">
        <f t="shared" si="13"/>
        <v>-6.5715500022633933E-3</v>
      </c>
      <c r="I85" s="213">
        <f>G85</f>
        <v>-6.5715500022633933E-3</v>
      </c>
      <c r="Q85" s="249">
        <f t="shared" ref="Q85:Q116" si="15">C85-15018.5</f>
        <v>33469.025000000001</v>
      </c>
      <c r="R85" s="250"/>
      <c r="S85" s="214">
        <v>1</v>
      </c>
      <c r="T85" s="250"/>
      <c r="AA85" s="214"/>
    </row>
    <row r="86" spans="1:27" ht="12.95" customHeight="1">
      <c r="A86" s="253" t="s">
        <v>58</v>
      </c>
      <c r="B86" s="265"/>
      <c r="C86" s="266">
        <v>48601.373899999999</v>
      </c>
      <c r="D86" s="267"/>
      <c r="E86" s="213">
        <f t="shared" si="14"/>
        <v>-1.0435449232311367E-3</v>
      </c>
      <c r="F86" s="211">
        <f t="shared" si="12"/>
        <v>0</v>
      </c>
      <c r="G86" s="213">
        <f t="shared" si="13"/>
        <v>-4.0000000444706529E-4</v>
      </c>
      <c r="J86" s="213">
        <f t="shared" ref="J86:J100" si="16">G86</f>
        <v>-4.0000000444706529E-4</v>
      </c>
      <c r="Q86" s="249">
        <f t="shared" si="15"/>
        <v>33582.873899999999</v>
      </c>
      <c r="R86" s="250"/>
      <c r="S86" s="214">
        <v>1</v>
      </c>
      <c r="T86" s="250"/>
      <c r="AA86" s="214"/>
    </row>
    <row r="87" spans="1:27" ht="12.95" customHeight="1">
      <c r="A87" s="253" t="s">
        <v>58</v>
      </c>
      <c r="B87" s="265"/>
      <c r="C87" s="266">
        <v>48601.374100000001</v>
      </c>
      <c r="D87" s="267"/>
      <c r="E87" s="213">
        <f t="shared" si="14"/>
        <v>-5.2177246161556835E-4</v>
      </c>
      <c r="F87" s="211">
        <f t="shared" si="12"/>
        <v>0</v>
      </c>
      <c r="G87" s="213">
        <f t="shared" si="13"/>
        <v>-2.0000000222353265E-4</v>
      </c>
      <c r="J87" s="213">
        <f t="shared" si="16"/>
        <v>-2.0000000222353265E-4</v>
      </c>
      <c r="Q87" s="249">
        <f t="shared" si="15"/>
        <v>33582.874100000001</v>
      </c>
      <c r="R87" s="250"/>
      <c r="S87" s="214">
        <v>1</v>
      </c>
      <c r="T87" s="250"/>
      <c r="Z87" s="254"/>
    </row>
    <row r="88" spans="1:27" ht="12.95" customHeight="1">
      <c r="A88" s="253" t="s">
        <v>58</v>
      </c>
      <c r="B88" s="265" t="s">
        <v>61</v>
      </c>
      <c r="C88" s="266">
        <v>48602.333100000003</v>
      </c>
      <c r="D88" s="267"/>
      <c r="E88" s="213">
        <f t="shared" si="14"/>
        <v>2.5013771531764468</v>
      </c>
      <c r="F88" s="211">
        <f t="shared" si="12"/>
        <v>2.5</v>
      </c>
      <c r="G88" s="213">
        <f t="shared" si="13"/>
        <v>5.2787500317208469E-4</v>
      </c>
      <c r="J88" s="213">
        <f t="shared" si="16"/>
        <v>5.2787500317208469E-4</v>
      </c>
      <c r="Q88" s="249">
        <f t="shared" si="15"/>
        <v>33583.833100000003</v>
      </c>
      <c r="R88" s="250"/>
      <c r="S88" s="214">
        <v>1</v>
      </c>
      <c r="T88" s="250"/>
      <c r="Z88" s="254"/>
    </row>
    <row r="89" spans="1:27" ht="12.95" customHeight="1">
      <c r="A89" s="253" t="s">
        <v>58</v>
      </c>
      <c r="B89" s="265" t="s">
        <v>61</v>
      </c>
      <c r="C89" s="266">
        <v>48602.3338</v>
      </c>
      <c r="D89" s="267"/>
      <c r="E89" s="213">
        <f t="shared" si="14"/>
        <v>2.5032033567636285</v>
      </c>
      <c r="F89" s="211">
        <f t="shared" si="12"/>
        <v>2.5</v>
      </c>
      <c r="G89" s="213">
        <f t="shared" si="13"/>
        <v>1.2278750000405125E-3</v>
      </c>
      <c r="J89" s="213">
        <f t="shared" si="16"/>
        <v>1.2278750000405125E-3</v>
      </c>
      <c r="Q89" s="249">
        <f t="shared" si="15"/>
        <v>33583.8338</v>
      </c>
      <c r="R89" s="250"/>
      <c r="S89" s="214">
        <v>1</v>
      </c>
      <c r="T89" s="250"/>
      <c r="W89" s="211"/>
      <c r="Z89" s="254"/>
    </row>
    <row r="90" spans="1:27" ht="12.95" customHeight="1">
      <c r="A90" s="253" t="s">
        <v>58</v>
      </c>
      <c r="B90" s="265"/>
      <c r="C90" s="266">
        <v>48602.524599999997</v>
      </c>
      <c r="D90" s="267"/>
      <c r="E90" s="213">
        <f t="shared" si="14"/>
        <v>3.0009742796021448</v>
      </c>
      <c r="F90" s="211">
        <f t="shared" si="12"/>
        <v>3</v>
      </c>
      <c r="G90" s="213">
        <f t="shared" si="13"/>
        <v>3.7344999145716429E-4</v>
      </c>
      <c r="J90" s="213">
        <f t="shared" si="16"/>
        <v>3.7344999145716429E-4</v>
      </c>
      <c r="Q90" s="249">
        <f t="shared" si="15"/>
        <v>33584.024599999997</v>
      </c>
      <c r="R90" s="250"/>
      <c r="S90" s="214">
        <v>1</v>
      </c>
      <c r="T90" s="250"/>
    </row>
    <row r="91" spans="1:27" ht="12.95" customHeight="1">
      <c r="A91" s="253" t="s">
        <v>58</v>
      </c>
      <c r="B91" s="265"/>
      <c r="C91" s="266">
        <v>48602.524700000002</v>
      </c>
      <c r="D91" s="267"/>
      <c r="E91" s="213">
        <f t="shared" si="14"/>
        <v>3.0012351658424437</v>
      </c>
      <c r="F91" s="211">
        <f t="shared" si="12"/>
        <v>3</v>
      </c>
      <c r="G91" s="213">
        <f t="shared" si="13"/>
        <v>4.7344999620690942E-4</v>
      </c>
      <c r="J91" s="213">
        <f t="shared" si="16"/>
        <v>4.7344999620690942E-4</v>
      </c>
      <c r="Q91" s="249">
        <f t="shared" si="15"/>
        <v>33584.024700000002</v>
      </c>
      <c r="R91" s="250"/>
      <c r="S91" s="214">
        <v>1</v>
      </c>
      <c r="T91" s="250"/>
      <c r="AA91" s="214"/>
    </row>
    <row r="92" spans="1:27" ht="12.95" customHeight="1">
      <c r="A92" s="253" t="s">
        <v>58</v>
      </c>
      <c r="B92" s="265"/>
      <c r="C92" s="266">
        <v>48624.371099999997</v>
      </c>
      <c r="D92" s="267"/>
      <c r="E92" s="213">
        <f t="shared" si="14"/>
        <v>59.995484059378043</v>
      </c>
      <c r="F92" s="211">
        <f t="shared" si="12"/>
        <v>60</v>
      </c>
      <c r="G92" s="213">
        <f t="shared" si="13"/>
        <v>-1.7310000039287843E-3</v>
      </c>
      <c r="J92" s="213">
        <f t="shared" si="16"/>
        <v>-1.7310000039287843E-3</v>
      </c>
      <c r="Q92" s="249">
        <f t="shared" si="15"/>
        <v>33605.871099999997</v>
      </c>
      <c r="R92" s="250"/>
      <c r="S92" s="214">
        <v>1</v>
      </c>
      <c r="T92" s="250"/>
      <c r="X92" s="211"/>
      <c r="Y92" s="211"/>
    </row>
    <row r="93" spans="1:27" ht="12.95" customHeight="1">
      <c r="A93" s="56" t="s">
        <v>58</v>
      </c>
      <c r="B93" s="57" t="s">
        <v>63</v>
      </c>
      <c r="C93" s="56">
        <v>48624.371299999999</v>
      </c>
      <c r="D93" s="56" t="s">
        <v>49</v>
      </c>
      <c r="E93" s="213">
        <f t="shared" si="14"/>
        <v>59.996005831839653</v>
      </c>
      <c r="F93" s="211">
        <f t="shared" si="12"/>
        <v>60</v>
      </c>
      <c r="G93" s="213">
        <f t="shared" si="13"/>
        <v>-1.5310000017052516E-3</v>
      </c>
      <c r="J93" s="213">
        <f t="shared" si="16"/>
        <v>-1.5310000017052516E-3</v>
      </c>
      <c r="Q93" s="249">
        <f t="shared" si="15"/>
        <v>33605.871299999999</v>
      </c>
      <c r="S93" s="214">
        <v>1</v>
      </c>
    </row>
    <row r="94" spans="1:27" ht="12.95" customHeight="1">
      <c r="A94" s="253" t="s">
        <v>58</v>
      </c>
      <c r="B94" s="265" t="s">
        <v>61</v>
      </c>
      <c r="C94" s="266">
        <v>48624.566200000001</v>
      </c>
      <c r="D94" s="267"/>
      <c r="E94" s="213">
        <f t="shared" si="14"/>
        <v>60.504473090036889</v>
      </c>
      <c r="F94" s="211">
        <f t="shared" si="12"/>
        <v>60.5</v>
      </c>
      <c r="G94" s="213">
        <f t="shared" si="13"/>
        <v>1.7145749952760525E-3</v>
      </c>
      <c r="J94" s="213">
        <f t="shared" si="16"/>
        <v>1.7145749952760525E-3</v>
      </c>
      <c r="Q94" s="249">
        <f t="shared" si="15"/>
        <v>33606.066200000001</v>
      </c>
      <c r="R94" s="250"/>
      <c r="S94" s="214">
        <v>1</v>
      </c>
      <c r="T94" s="250"/>
      <c r="AA94" s="214"/>
    </row>
    <row r="95" spans="1:27" ht="12.95" customHeight="1">
      <c r="A95" s="253" t="s">
        <v>58</v>
      </c>
      <c r="B95" s="265" t="s">
        <v>61</v>
      </c>
      <c r="C95" s="266">
        <v>48624.567499999997</v>
      </c>
      <c r="D95" s="267"/>
      <c r="E95" s="213">
        <f t="shared" si="14"/>
        <v>60.507864610989941</v>
      </c>
      <c r="F95" s="211">
        <f t="shared" si="12"/>
        <v>60.5</v>
      </c>
      <c r="G95" s="213">
        <f t="shared" si="13"/>
        <v>3.0145749915391207E-3</v>
      </c>
      <c r="J95" s="213">
        <f t="shared" si="16"/>
        <v>3.0145749915391207E-3</v>
      </c>
      <c r="Q95" s="249">
        <f t="shared" si="15"/>
        <v>33606.067499999997</v>
      </c>
      <c r="R95" s="250"/>
      <c r="S95" s="214">
        <v>1</v>
      </c>
      <c r="T95" s="250"/>
      <c r="Z95" s="254"/>
    </row>
    <row r="96" spans="1:27" ht="12.95" customHeight="1">
      <c r="A96" s="253" t="s">
        <v>58</v>
      </c>
      <c r="B96" s="265"/>
      <c r="C96" s="266">
        <v>48645.455199999997</v>
      </c>
      <c r="D96" s="267"/>
      <c r="E96" s="213">
        <f t="shared" si="14"/>
        <v>115.00099723758939</v>
      </c>
      <c r="F96" s="211">
        <f t="shared" si="12"/>
        <v>115</v>
      </c>
      <c r="G96" s="213">
        <f t="shared" si="13"/>
        <v>3.8224999298108742E-4</v>
      </c>
      <c r="J96" s="213">
        <f t="shared" si="16"/>
        <v>3.8224999298108742E-4</v>
      </c>
      <c r="Q96" s="249">
        <f t="shared" si="15"/>
        <v>33626.955199999997</v>
      </c>
      <c r="R96" s="250"/>
      <c r="S96" s="214">
        <v>1</v>
      </c>
      <c r="T96" s="250"/>
      <c r="Z96" s="254"/>
    </row>
    <row r="97" spans="1:41" ht="12.95" customHeight="1">
      <c r="A97" s="253" t="s">
        <v>58</v>
      </c>
      <c r="B97" s="265"/>
      <c r="C97" s="266">
        <v>48832.511599999998</v>
      </c>
      <c r="D97" s="267"/>
      <c r="E97" s="213">
        <f t="shared" si="14"/>
        <v>603.00538325685636</v>
      </c>
      <c r="F97" s="211">
        <f t="shared" si="12"/>
        <v>603</v>
      </c>
      <c r="G97" s="213">
        <f t="shared" si="13"/>
        <v>2.0634499960578978E-3</v>
      </c>
      <c r="J97" s="213">
        <f t="shared" si="16"/>
        <v>2.0634499960578978E-3</v>
      </c>
      <c r="Q97" s="249">
        <f t="shared" si="15"/>
        <v>33814.011599999998</v>
      </c>
      <c r="R97" s="250"/>
      <c r="S97" s="214">
        <v>1</v>
      </c>
      <c r="T97" s="250"/>
      <c r="Z97" s="254"/>
    </row>
    <row r="98" spans="1:41" ht="12.95" customHeight="1">
      <c r="A98" s="253" t="s">
        <v>58</v>
      </c>
      <c r="B98" s="265"/>
      <c r="C98" s="266">
        <v>48832.5118</v>
      </c>
      <c r="D98" s="267"/>
      <c r="E98" s="213">
        <f t="shared" si="14"/>
        <v>603.005905029318</v>
      </c>
      <c r="F98" s="211">
        <f t="shared" si="12"/>
        <v>603</v>
      </c>
      <c r="G98" s="213">
        <f t="shared" si="13"/>
        <v>2.2634499982814305E-3</v>
      </c>
      <c r="J98" s="213">
        <f t="shared" si="16"/>
        <v>2.2634499982814305E-3</v>
      </c>
      <c r="Q98" s="249">
        <f t="shared" si="15"/>
        <v>33814.0118</v>
      </c>
      <c r="R98" s="250"/>
      <c r="S98" s="214">
        <v>1</v>
      </c>
      <c r="T98" s="250"/>
    </row>
    <row r="99" spans="1:41" ht="12.95" customHeight="1">
      <c r="A99" s="253" t="s">
        <v>58</v>
      </c>
      <c r="B99" s="265"/>
      <c r="C99" s="266">
        <v>48893.458400000003</v>
      </c>
      <c r="D99" s="267"/>
      <c r="E99" s="213">
        <f t="shared" si="14"/>
        <v>762.00719080709996</v>
      </c>
      <c r="F99" s="211">
        <f t="shared" si="12"/>
        <v>762</v>
      </c>
      <c r="G99" s="213">
        <f t="shared" si="13"/>
        <v>2.756299996690359E-3</v>
      </c>
      <c r="J99" s="213">
        <f t="shared" si="16"/>
        <v>2.756299996690359E-3</v>
      </c>
      <c r="Q99" s="249">
        <f t="shared" si="15"/>
        <v>33874.958400000003</v>
      </c>
      <c r="R99" s="250"/>
      <c r="S99" s="214">
        <v>1</v>
      </c>
      <c r="T99" s="250"/>
    </row>
    <row r="100" spans="1:41" ht="12.95" customHeight="1">
      <c r="A100" s="253" t="s">
        <v>58</v>
      </c>
      <c r="B100" s="265"/>
      <c r="C100" s="266">
        <v>48893.459000000003</v>
      </c>
      <c r="D100" s="267"/>
      <c r="E100" s="213">
        <f t="shared" si="14"/>
        <v>762.00875612446578</v>
      </c>
      <c r="F100" s="211">
        <f t="shared" si="12"/>
        <v>762</v>
      </c>
      <c r="G100" s="213">
        <f t="shared" si="13"/>
        <v>3.3562999960849993E-3</v>
      </c>
      <c r="J100" s="213">
        <f t="shared" si="16"/>
        <v>3.3562999960849993E-3</v>
      </c>
      <c r="Q100" s="249">
        <f t="shared" si="15"/>
        <v>33874.959000000003</v>
      </c>
      <c r="R100" s="250"/>
      <c r="S100" s="214">
        <v>1</v>
      </c>
      <c r="T100" s="250"/>
      <c r="Z100" s="254"/>
    </row>
    <row r="101" spans="1:41" ht="12.95" customHeight="1">
      <c r="A101" s="72" t="s">
        <v>66</v>
      </c>
      <c r="B101" s="57"/>
      <c r="C101" s="268">
        <v>49268.338000000003</v>
      </c>
      <c r="D101" s="268"/>
      <c r="E101" s="213">
        <f t="shared" si="14"/>
        <v>1740.0164384412212</v>
      </c>
      <c r="F101" s="211">
        <f t="shared" si="12"/>
        <v>1740</v>
      </c>
      <c r="G101" s="213">
        <f t="shared" si="13"/>
        <v>6.3010000012582168E-3</v>
      </c>
      <c r="I101" s="213">
        <f>G101</f>
        <v>6.3010000012582168E-3</v>
      </c>
      <c r="M101" s="261"/>
      <c r="N101" s="261"/>
      <c r="Q101" s="249">
        <f t="shared" si="15"/>
        <v>34249.838000000003</v>
      </c>
      <c r="R101" s="250"/>
      <c r="S101" s="214">
        <v>1</v>
      </c>
      <c r="T101" s="250"/>
    </row>
    <row r="102" spans="1:41" ht="12.95" customHeight="1">
      <c r="A102" s="72" t="s">
        <v>66</v>
      </c>
      <c r="B102" s="57"/>
      <c r="C102" s="268">
        <v>49268.338300000003</v>
      </c>
      <c r="D102" s="268"/>
      <c r="E102" s="213">
        <f t="shared" si="14"/>
        <v>1740.0172210999042</v>
      </c>
      <c r="F102" s="211">
        <f t="shared" si="12"/>
        <v>1740</v>
      </c>
      <c r="G102" s="213">
        <f t="shared" si="13"/>
        <v>6.601000000955537E-3</v>
      </c>
      <c r="I102" s="213">
        <f>G102</f>
        <v>6.601000000955537E-3</v>
      </c>
      <c r="M102" s="261"/>
      <c r="N102" s="261"/>
      <c r="Q102" s="249">
        <f t="shared" si="15"/>
        <v>34249.838300000003</v>
      </c>
      <c r="R102" s="250"/>
      <c r="S102" s="214">
        <v>1</v>
      </c>
      <c r="T102" s="250"/>
      <c r="Z102" s="254"/>
    </row>
    <row r="103" spans="1:41" ht="12.95" customHeight="1">
      <c r="A103" s="253" t="s">
        <v>67</v>
      </c>
      <c r="B103" s="265"/>
      <c r="C103" s="267">
        <v>49279.462</v>
      </c>
      <c r="D103" s="267">
        <v>3.0000000000000001E-3</v>
      </c>
      <c r="E103" s="213">
        <f t="shared" si="14"/>
        <v>1769.0374224336235</v>
      </c>
      <c r="F103" s="211">
        <f t="shared" si="12"/>
        <v>1769</v>
      </c>
      <c r="G103" s="213">
        <f t="shared" si="13"/>
        <v>1.4344349998282269E-2</v>
      </c>
      <c r="I103" s="213">
        <f>G103</f>
        <v>1.4344349998282269E-2</v>
      </c>
      <c r="Q103" s="249">
        <f t="shared" si="15"/>
        <v>34260.962</v>
      </c>
      <c r="R103" s="250"/>
      <c r="S103" s="214">
        <v>1</v>
      </c>
      <c r="T103" s="250"/>
      <c r="AK103" s="213">
        <v>9</v>
      </c>
      <c r="AM103" s="213" t="s">
        <v>68</v>
      </c>
      <c r="AO103" s="213" t="s">
        <v>69</v>
      </c>
    </row>
    <row r="104" spans="1:41" ht="12.95" customHeight="1">
      <c r="A104" s="72" t="s">
        <v>66</v>
      </c>
      <c r="B104" s="57"/>
      <c r="C104" s="268">
        <v>49371.448299999996</v>
      </c>
      <c r="D104" s="268"/>
      <c r="E104" s="213">
        <f t="shared" si="14"/>
        <v>2009.0170106951439</v>
      </c>
      <c r="F104" s="211">
        <f t="shared" si="12"/>
        <v>2009</v>
      </c>
      <c r="G104" s="213">
        <f t="shared" si="13"/>
        <v>6.5203499907511286E-3</v>
      </c>
      <c r="I104" s="213">
        <f>G104</f>
        <v>6.5203499907511286E-3</v>
      </c>
      <c r="M104" s="261"/>
      <c r="N104" s="261"/>
      <c r="Q104" s="249">
        <f t="shared" si="15"/>
        <v>34352.948299999996</v>
      </c>
      <c r="R104" s="250"/>
      <c r="S104" s="214">
        <v>1</v>
      </c>
      <c r="T104" s="250"/>
    </row>
    <row r="105" spans="1:41" ht="12.95" customHeight="1">
      <c r="A105" s="72" t="s">
        <v>66</v>
      </c>
      <c r="B105" s="57"/>
      <c r="C105" s="268">
        <v>49371.450199999999</v>
      </c>
      <c r="D105" s="268"/>
      <c r="E105" s="213">
        <f t="shared" si="14"/>
        <v>2009.0219675334818</v>
      </c>
      <c r="F105" s="211">
        <f t="shared" si="12"/>
        <v>2009</v>
      </c>
      <c r="G105" s="213">
        <f t="shared" si="13"/>
        <v>8.4203499936847948E-3</v>
      </c>
      <c r="I105" s="213">
        <f>G105</f>
        <v>8.4203499936847948E-3</v>
      </c>
      <c r="M105" s="261"/>
      <c r="N105" s="261"/>
      <c r="Q105" s="249">
        <f t="shared" si="15"/>
        <v>34352.950199999999</v>
      </c>
      <c r="R105" s="250"/>
      <c r="S105" s="214">
        <v>1</v>
      </c>
      <c r="T105" s="250"/>
    </row>
    <row r="106" spans="1:41" ht="12.95" customHeight="1">
      <c r="A106" s="253" t="s">
        <v>70</v>
      </c>
      <c r="B106" s="265"/>
      <c r="C106" s="267">
        <v>49636.510399999999</v>
      </c>
      <c r="D106" s="75">
        <v>8.0000000000000004E-4</v>
      </c>
      <c r="E106" s="213">
        <f t="shared" si="14"/>
        <v>2700.5275249971301</v>
      </c>
      <c r="F106" s="211">
        <f t="shared" si="12"/>
        <v>2700.5</v>
      </c>
      <c r="G106" s="213">
        <f t="shared" si="13"/>
        <v>1.0550574996159412E-2</v>
      </c>
      <c r="K106" s="213">
        <f>G106</f>
        <v>1.0550574996159412E-2</v>
      </c>
      <c r="Q106" s="249">
        <f t="shared" si="15"/>
        <v>34618.010399999999</v>
      </c>
      <c r="R106" s="250"/>
      <c r="S106" s="214">
        <v>1</v>
      </c>
      <c r="T106" s="250"/>
    </row>
    <row r="107" spans="1:41" ht="12.95" customHeight="1">
      <c r="A107" s="72" t="s">
        <v>71</v>
      </c>
      <c r="B107" s="57"/>
      <c r="C107" s="268">
        <v>50458.125999999997</v>
      </c>
      <c r="D107" s="268"/>
      <c r="E107" s="213">
        <f t="shared" si="14"/>
        <v>4844.0094717353732</v>
      </c>
      <c r="F107" s="211">
        <f t="shared" si="12"/>
        <v>4844</v>
      </c>
      <c r="G107" s="213">
        <f t="shared" si="13"/>
        <v>3.6305999965406954E-3</v>
      </c>
      <c r="K107" s="213">
        <f>G107</f>
        <v>3.6305999965406954E-3</v>
      </c>
      <c r="M107" s="261"/>
      <c r="N107" s="261"/>
      <c r="Q107" s="249">
        <f t="shared" si="15"/>
        <v>35439.625999999997</v>
      </c>
      <c r="R107" s="250"/>
      <c r="S107" s="214">
        <v>1</v>
      </c>
      <c r="T107" s="250"/>
    </row>
    <row r="108" spans="1:41" ht="12.95" customHeight="1">
      <c r="A108" s="269" t="s">
        <v>72</v>
      </c>
      <c r="B108" s="269" t="s">
        <v>63</v>
      </c>
      <c r="C108" s="270">
        <v>50459.088000000003</v>
      </c>
      <c r="D108" s="270" t="s">
        <v>48</v>
      </c>
      <c r="E108" s="213">
        <f t="shared" si="14"/>
        <v>4846.5191972478597</v>
      </c>
      <c r="F108" s="211">
        <f t="shared" si="12"/>
        <v>4846.5</v>
      </c>
      <c r="G108" s="213">
        <f t="shared" si="13"/>
        <v>7.3584749989095144E-3</v>
      </c>
      <c r="I108" s="213">
        <f>G108</f>
        <v>7.3584749989095144E-3</v>
      </c>
      <c r="Q108" s="249">
        <f t="shared" si="15"/>
        <v>35440.588000000003</v>
      </c>
      <c r="S108" s="214">
        <v>0.1</v>
      </c>
      <c r="AA108" s="213" t="s">
        <v>50</v>
      </c>
    </row>
    <row r="109" spans="1:41" ht="12.95" customHeight="1">
      <c r="A109" s="255" t="s">
        <v>73</v>
      </c>
      <c r="B109" s="256" t="s">
        <v>61</v>
      </c>
      <c r="C109" s="257">
        <v>50459.125999999997</v>
      </c>
      <c r="D109" s="257" t="s">
        <v>48</v>
      </c>
      <c r="E109" s="213">
        <f t="shared" si="14"/>
        <v>4846.6183340144471</v>
      </c>
      <c r="F109" s="211">
        <f t="shared" si="12"/>
        <v>4846.5</v>
      </c>
      <c r="G109" s="213">
        <f t="shared" si="13"/>
        <v>4.5358474992099218E-2</v>
      </c>
      <c r="I109" s="213">
        <f>G109</f>
        <v>4.5358474992099218E-2</v>
      </c>
      <c r="Q109" s="249">
        <f t="shared" si="15"/>
        <v>35440.625999999997</v>
      </c>
      <c r="S109" s="214">
        <v>1</v>
      </c>
    </row>
    <row r="110" spans="1:41" ht="12.95" customHeight="1">
      <c r="A110" s="253" t="s">
        <v>74</v>
      </c>
      <c r="B110" s="265"/>
      <c r="C110" s="267">
        <v>50718.408600000002</v>
      </c>
      <c r="D110" s="56">
        <v>5.9999999999999995E-4</v>
      </c>
      <c r="E110" s="213">
        <f t="shared" si="14"/>
        <v>5523.0509287745363</v>
      </c>
      <c r="F110" s="211">
        <f t="shared" si="12"/>
        <v>5523</v>
      </c>
      <c r="G110" s="213">
        <f t="shared" si="13"/>
        <v>1.9521449998137541E-2</v>
      </c>
      <c r="K110" s="213">
        <f t="shared" ref="K110:K118" si="17">G110</f>
        <v>1.9521449998137541E-2</v>
      </c>
      <c r="Q110" s="249">
        <f t="shared" si="15"/>
        <v>35699.908600000002</v>
      </c>
      <c r="R110" s="250"/>
      <c r="S110" s="214">
        <v>1</v>
      </c>
      <c r="T110" s="250"/>
    </row>
    <row r="111" spans="1:41" ht="12.95" customHeight="1">
      <c r="A111" s="253" t="s">
        <v>74</v>
      </c>
      <c r="B111" s="265" t="s">
        <v>61</v>
      </c>
      <c r="C111" s="267">
        <v>50718.600899999998</v>
      </c>
      <c r="D111" s="267"/>
      <c r="E111" s="213">
        <f t="shared" si="14"/>
        <v>5523.5526129907894</v>
      </c>
      <c r="F111" s="211">
        <f t="shared" si="12"/>
        <v>5523.5</v>
      </c>
      <c r="G111" s="213">
        <f t="shared" si="13"/>
        <v>2.0167024995316751E-2</v>
      </c>
      <c r="K111" s="213">
        <f t="shared" si="17"/>
        <v>2.0167024995316751E-2</v>
      </c>
      <c r="Q111" s="249">
        <f t="shared" si="15"/>
        <v>35700.100899999998</v>
      </c>
      <c r="R111" s="250"/>
      <c r="S111" s="214">
        <v>1</v>
      </c>
      <c r="T111" s="250"/>
    </row>
    <row r="112" spans="1:41" ht="12.95" customHeight="1">
      <c r="A112" s="72" t="s">
        <v>75</v>
      </c>
      <c r="B112" s="57"/>
      <c r="C112" s="268">
        <v>50799.281000000003</v>
      </c>
      <c r="D112" s="268"/>
      <c r="E112" s="213">
        <f t="shared" si="14"/>
        <v>5734.0358825526719</v>
      </c>
      <c r="F112" s="211">
        <f t="shared" si="12"/>
        <v>5734</v>
      </c>
      <c r="G112" s="213">
        <f t="shared" si="13"/>
        <v>1.3754100000369363E-2</v>
      </c>
      <c r="K112" s="213">
        <f t="shared" si="17"/>
        <v>1.3754100000369363E-2</v>
      </c>
      <c r="M112" s="261"/>
      <c r="N112" s="261"/>
      <c r="Q112" s="249">
        <f t="shared" si="15"/>
        <v>35780.781000000003</v>
      </c>
      <c r="R112" s="250"/>
      <c r="S112" s="214">
        <v>1</v>
      </c>
      <c r="T112" s="250"/>
    </row>
    <row r="113" spans="1:27" ht="12.95" customHeight="1">
      <c r="A113" s="253" t="s">
        <v>76</v>
      </c>
      <c r="B113" s="271" t="s">
        <v>61</v>
      </c>
      <c r="C113" s="272">
        <v>50812.130400000002</v>
      </c>
      <c r="D113" s="267"/>
      <c r="E113" s="213">
        <f t="shared" si="14"/>
        <v>5767.5581975213954</v>
      </c>
      <c r="F113" s="211">
        <f t="shared" si="12"/>
        <v>5767.5</v>
      </c>
      <c r="G113" s="213">
        <f t="shared" si="13"/>
        <v>2.2307624996756203E-2</v>
      </c>
      <c r="K113" s="213">
        <f t="shared" si="17"/>
        <v>2.2307624996756203E-2</v>
      </c>
      <c r="M113" s="261"/>
      <c r="Q113" s="249">
        <f t="shared" si="15"/>
        <v>35793.630400000002</v>
      </c>
      <c r="R113" s="250"/>
      <c r="S113" s="214">
        <v>1</v>
      </c>
      <c r="T113" s="250"/>
      <c r="V113" s="213" t="s">
        <v>77</v>
      </c>
    </row>
    <row r="114" spans="1:27" ht="12.95" customHeight="1">
      <c r="A114" s="253" t="s">
        <v>76</v>
      </c>
      <c r="B114" s="271" t="s">
        <v>61</v>
      </c>
      <c r="C114" s="272">
        <v>50812.130700000002</v>
      </c>
      <c r="D114" s="267"/>
      <c r="E114" s="213">
        <f t="shared" si="14"/>
        <v>5767.5589801800779</v>
      </c>
      <c r="F114" s="211">
        <f t="shared" si="12"/>
        <v>5767.5</v>
      </c>
      <c r="G114" s="213">
        <f t="shared" si="13"/>
        <v>2.2607624996453524E-2</v>
      </c>
      <c r="K114" s="213">
        <f t="shared" si="17"/>
        <v>2.2607624996453524E-2</v>
      </c>
      <c r="M114" s="261"/>
      <c r="Q114" s="249">
        <f t="shared" si="15"/>
        <v>35793.630700000002</v>
      </c>
      <c r="S114" s="214">
        <v>1</v>
      </c>
      <c r="V114" s="213" t="s">
        <v>77</v>
      </c>
    </row>
    <row r="115" spans="1:27" ht="12.95" customHeight="1">
      <c r="A115" s="253" t="s">
        <v>76</v>
      </c>
      <c r="B115" s="271" t="s">
        <v>63</v>
      </c>
      <c r="C115" s="272">
        <v>50813.0864</v>
      </c>
      <c r="D115" s="267"/>
      <c r="E115" s="213">
        <f t="shared" si="14"/>
        <v>5770.0522698601853</v>
      </c>
      <c r="F115" s="211">
        <f t="shared" si="12"/>
        <v>5770</v>
      </c>
      <c r="G115" s="213">
        <f t="shared" ref="G115:G146" si="18">C115-(C$7+C$8*F115)</f>
        <v>2.0035499997902662E-2</v>
      </c>
      <c r="K115" s="213">
        <f t="shared" si="17"/>
        <v>2.0035499997902662E-2</v>
      </c>
      <c r="M115" s="261"/>
      <c r="Q115" s="249">
        <f t="shared" si="15"/>
        <v>35794.5864</v>
      </c>
      <c r="S115" s="214">
        <v>1</v>
      </c>
      <c r="V115" s="213" t="s">
        <v>77</v>
      </c>
      <c r="AA115" s="213" t="s">
        <v>50</v>
      </c>
    </row>
    <row r="116" spans="1:27" ht="12.95" customHeight="1">
      <c r="A116" s="253" t="s">
        <v>76</v>
      </c>
      <c r="B116" s="271" t="s">
        <v>63</v>
      </c>
      <c r="C116" s="272">
        <v>50813.088199999998</v>
      </c>
      <c r="D116" s="267"/>
      <c r="E116" s="213">
        <f t="shared" si="14"/>
        <v>5770.0569658122822</v>
      </c>
      <c r="F116" s="211">
        <f t="shared" si="12"/>
        <v>5770</v>
      </c>
      <c r="G116" s="213">
        <f t="shared" si="18"/>
        <v>2.1835499996086583E-2</v>
      </c>
      <c r="K116" s="213">
        <f t="shared" si="17"/>
        <v>2.1835499996086583E-2</v>
      </c>
      <c r="M116" s="261"/>
      <c r="Q116" s="249">
        <f t="shared" si="15"/>
        <v>35794.588199999998</v>
      </c>
      <c r="R116" s="250"/>
      <c r="S116" s="214">
        <v>1</v>
      </c>
      <c r="T116" s="250"/>
      <c r="V116" s="213" t="s">
        <v>77</v>
      </c>
    </row>
    <row r="117" spans="1:27" ht="12.95" customHeight="1">
      <c r="A117" s="72" t="s">
        <v>75</v>
      </c>
      <c r="B117" s="57"/>
      <c r="C117" s="268">
        <v>51099.411</v>
      </c>
      <c r="D117" s="268"/>
      <c r="E117" s="213">
        <f t="shared" si="14"/>
        <v>6517.0337183709617</v>
      </c>
      <c r="F117" s="211">
        <f t="shared" si="12"/>
        <v>6517</v>
      </c>
      <c r="G117" s="213">
        <f t="shared" si="18"/>
        <v>1.2924549999297597E-2</v>
      </c>
      <c r="K117" s="213">
        <f t="shared" si="17"/>
        <v>1.2924549999297597E-2</v>
      </c>
      <c r="M117" s="261"/>
      <c r="N117" s="261"/>
      <c r="Q117" s="249">
        <f t="shared" ref="Q117:Q148" si="19">C117-15018.5</f>
        <v>36080.911</v>
      </c>
      <c r="R117" s="250"/>
      <c r="S117" s="214">
        <v>1</v>
      </c>
      <c r="T117" s="250"/>
    </row>
    <row r="118" spans="1:27" ht="12.95" customHeight="1">
      <c r="A118" s="72" t="s">
        <v>78</v>
      </c>
      <c r="B118" s="57"/>
      <c r="C118" s="268">
        <v>51163.240299999998</v>
      </c>
      <c r="D118" s="268"/>
      <c r="E118" s="213">
        <f t="shared" si="14"/>
        <v>6683.5555714406146</v>
      </c>
      <c r="F118" s="211">
        <f t="shared" si="12"/>
        <v>6683.5</v>
      </c>
      <c r="G118" s="213">
        <f t="shared" si="18"/>
        <v>2.1301024993590545E-2</v>
      </c>
      <c r="K118" s="213">
        <f t="shared" si="17"/>
        <v>2.1301024993590545E-2</v>
      </c>
      <c r="M118" s="261"/>
      <c r="N118" s="261"/>
      <c r="Q118" s="249">
        <f t="shared" si="19"/>
        <v>36144.740299999998</v>
      </c>
      <c r="R118" s="250"/>
      <c r="S118" s="214">
        <v>1</v>
      </c>
      <c r="T118" s="250"/>
      <c r="AA118" s="213" t="s">
        <v>50</v>
      </c>
    </row>
    <row r="119" spans="1:27" ht="12.95" customHeight="1">
      <c r="A119" s="269" t="s">
        <v>72</v>
      </c>
      <c r="B119" s="269" t="s">
        <v>63</v>
      </c>
      <c r="C119" s="270">
        <v>51167.076999999997</v>
      </c>
      <c r="D119" s="270" t="s">
        <v>48</v>
      </c>
      <c r="E119" s="213">
        <f t="shared" si="14"/>
        <v>6693.5649933467348</v>
      </c>
      <c r="F119" s="211">
        <f t="shared" si="12"/>
        <v>6693.5</v>
      </c>
      <c r="G119" s="213">
        <f t="shared" si="18"/>
        <v>2.4912524997489527E-2</v>
      </c>
      <c r="I119" s="213">
        <f>G119</f>
        <v>2.4912524997489527E-2</v>
      </c>
      <c r="Q119" s="249">
        <f t="shared" si="19"/>
        <v>36148.576999999997</v>
      </c>
      <c r="S119" s="214">
        <v>0.1</v>
      </c>
    </row>
    <row r="120" spans="1:27" ht="12.95" customHeight="1">
      <c r="A120" s="255" t="s">
        <v>79</v>
      </c>
      <c r="B120" s="256" t="s">
        <v>63</v>
      </c>
      <c r="C120" s="257">
        <v>51370.800999999999</v>
      </c>
      <c r="D120" s="257" t="s">
        <v>80</v>
      </c>
      <c r="E120" s="213">
        <f t="shared" si="14"/>
        <v>7225.0528522886871</v>
      </c>
      <c r="F120" s="211">
        <f t="shared" si="12"/>
        <v>7225</v>
      </c>
      <c r="G120" s="213">
        <f t="shared" si="18"/>
        <v>2.0258749995264225E-2</v>
      </c>
      <c r="K120" s="213">
        <f>G120</f>
        <v>2.0258749995264225E-2</v>
      </c>
      <c r="Q120" s="249">
        <f t="shared" si="19"/>
        <v>36352.300999999999</v>
      </c>
      <c r="S120" s="214">
        <v>1</v>
      </c>
    </row>
    <row r="121" spans="1:27" ht="12.95" customHeight="1">
      <c r="A121" s="72" t="s">
        <v>81</v>
      </c>
      <c r="B121" s="57"/>
      <c r="C121" s="268">
        <v>51602.330999999998</v>
      </c>
      <c r="D121" s="268"/>
      <c r="E121" s="213">
        <f t="shared" si="14"/>
        <v>7829.0827357625458</v>
      </c>
      <c r="F121" s="211">
        <f t="shared" si="12"/>
        <v>7829</v>
      </c>
      <c r="G121" s="213">
        <f t="shared" si="18"/>
        <v>3.1713349992060103E-2</v>
      </c>
      <c r="K121" s="213">
        <f>G121</f>
        <v>3.1713349992060103E-2</v>
      </c>
      <c r="M121" s="261"/>
      <c r="N121" s="261"/>
      <c r="Q121" s="249">
        <f t="shared" si="19"/>
        <v>36583.830999999998</v>
      </c>
      <c r="R121" s="250"/>
      <c r="S121" s="214">
        <v>1</v>
      </c>
      <c r="T121" s="250"/>
    </row>
    <row r="122" spans="1:27" ht="12.95" customHeight="1">
      <c r="A122" s="269" t="s">
        <v>82</v>
      </c>
      <c r="B122" s="269" t="s">
        <v>61</v>
      </c>
      <c r="C122" s="270">
        <v>51797.440999999999</v>
      </c>
      <c r="D122" s="270" t="s">
        <v>48</v>
      </c>
      <c r="E122" s="213">
        <f t="shared" si="14"/>
        <v>8338.0978550325563</v>
      </c>
      <c r="F122" s="211">
        <f t="shared" si="12"/>
        <v>8338</v>
      </c>
      <c r="G122" s="213">
        <f t="shared" si="18"/>
        <v>3.7508699999307282E-2</v>
      </c>
      <c r="I122" s="213">
        <f>G122</f>
        <v>3.7508699999307282E-2</v>
      </c>
      <c r="Q122" s="249">
        <f t="shared" si="19"/>
        <v>36778.940999999999</v>
      </c>
      <c r="S122" s="214">
        <v>0.1</v>
      </c>
    </row>
    <row r="123" spans="1:27" ht="12.95" customHeight="1">
      <c r="A123" s="273" t="s">
        <v>83</v>
      </c>
      <c r="B123" s="265"/>
      <c r="C123" s="272">
        <v>51889.805829999998</v>
      </c>
      <c r="D123" s="267">
        <v>1.2999999999999999E-4</v>
      </c>
      <c r="E123" s="213">
        <f t="shared" si="14"/>
        <v>8579.0649759325788</v>
      </c>
      <c r="F123" s="211">
        <f t="shared" si="12"/>
        <v>8579</v>
      </c>
      <c r="G123" s="213">
        <f t="shared" si="18"/>
        <v>2.4905849997594487E-2</v>
      </c>
      <c r="K123" s="213">
        <f t="shared" ref="K123:K154" si="20">G123</f>
        <v>2.4905849997594487E-2</v>
      </c>
      <c r="Q123" s="249">
        <f t="shared" si="19"/>
        <v>36871.305829999998</v>
      </c>
      <c r="R123" s="250"/>
      <c r="S123" s="214">
        <v>1</v>
      </c>
      <c r="T123" s="250"/>
    </row>
    <row r="124" spans="1:27" ht="12.95" customHeight="1">
      <c r="A124" s="253" t="s">
        <v>84</v>
      </c>
      <c r="B124" s="74" t="s">
        <v>63</v>
      </c>
      <c r="C124" s="268">
        <v>51901.296499999997</v>
      </c>
      <c r="D124" s="268">
        <v>1.6999999999999999E-3</v>
      </c>
      <c r="E124" s="213">
        <f t="shared" si="14"/>
        <v>8609.0425514568578</v>
      </c>
      <c r="F124" s="211">
        <f t="shared" si="12"/>
        <v>8609</v>
      </c>
      <c r="G124" s="213">
        <f t="shared" si="18"/>
        <v>1.6310349994455464E-2</v>
      </c>
      <c r="K124" s="213">
        <f t="shared" si="20"/>
        <v>1.6310349994455464E-2</v>
      </c>
      <c r="Q124" s="249">
        <f t="shared" si="19"/>
        <v>36882.796499999997</v>
      </c>
      <c r="R124" s="250"/>
      <c r="S124" s="214">
        <v>1</v>
      </c>
      <c r="T124" s="250"/>
    </row>
    <row r="125" spans="1:27" ht="12.95" customHeight="1">
      <c r="A125" s="56" t="s">
        <v>85</v>
      </c>
      <c r="B125" s="57" t="s">
        <v>63</v>
      </c>
      <c r="C125" s="56">
        <v>51911.269899999999</v>
      </c>
      <c r="D125" s="56">
        <v>8.0000000000000004E-4</v>
      </c>
      <c r="E125" s="213">
        <f t="shared" si="14"/>
        <v>8635.0617785109753</v>
      </c>
      <c r="F125" s="211">
        <f t="shared" si="12"/>
        <v>8635</v>
      </c>
      <c r="G125" s="213">
        <f t="shared" si="18"/>
        <v>2.3680249993049074E-2</v>
      </c>
      <c r="K125" s="213">
        <f t="shared" si="20"/>
        <v>2.3680249993049074E-2</v>
      </c>
      <c r="Q125" s="249">
        <f t="shared" si="19"/>
        <v>36892.769899999999</v>
      </c>
      <c r="R125" s="250"/>
      <c r="S125" s="214">
        <v>1</v>
      </c>
      <c r="T125" s="250"/>
    </row>
    <row r="126" spans="1:27" ht="12.95" customHeight="1">
      <c r="A126" s="253" t="s">
        <v>85</v>
      </c>
      <c r="B126" s="72"/>
      <c r="C126" s="268">
        <v>51911.271399999998</v>
      </c>
      <c r="D126" s="268"/>
      <c r="E126" s="213">
        <f t="shared" si="14"/>
        <v>8635.0656918043896</v>
      </c>
      <c r="F126" s="211">
        <f t="shared" si="12"/>
        <v>8635</v>
      </c>
      <c r="G126" s="213">
        <f t="shared" si="18"/>
        <v>2.5180249991535675E-2</v>
      </c>
      <c r="K126" s="213">
        <f t="shared" si="20"/>
        <v>2.5180249991535675E-2</v>
      </c>
      <c r="Q126" s="249">
        <f t="shared" si="19"/>
        <v>36892.771399999998</v>
      </c>
      <c r="R126" s="250"/>
      <c r="S126" s="214">
        <v>1</v>
      </c>
      <c r="T126" s="250"/>
    </row>
    <row r="127" spans="1:27" ht="12.95" customHeight="1">
      <c r="A127" s="253" t="s">
        <v>85</v>
      </c>
      <c r="B127" s="72"/>
      <c r="C127" s="268">
        <v>51911.272799999999</v>
      </c>
      <c r="D127" s="268"/>
      <c r="E127" s="213">
        <f t="shared" si="14"/>
        <v>8635.0693442115826</v>
      </c>
      <c r="F127" s="211">
        <f t="shared" si="12"/>
        <v>8635</v>
      </c>
      <c r="G127" s="213">
        <f t="shared" si="18"/>
        <v>2.6580249992548488E-2</v>
      </c>
      <c r="K127" s="213">
        <f t="shared" si="20"/>
        <v>2.6580249992548488E-2</v>
      </c>
      <c r="Q127" s="249">
        <f t="shared" si="19"/>
        <v>36892.772799999999</v>
      </c>
      <c r="R127" s="250"/>
      <c r="S127" s="214">
        <v>1</v>
      </c>
      <c r="T127" s="250"/>
    </row>
    <row r="128" spans="1:27" ht="12.95" customHeight="1">
      <c r="A128" s="72" t="s">
        <v>86</v>
      </c>
      <c r="B128" s="57"/>
      <c r="C128" s="268">
        <v>51960.334000000003</v>
      </c>
      <c r="D128" s="268"/>
      <c r="E128" s="213">
        <f t="shared" si="14"/>
        <v>8763.0632582576673</v>
      </c>
      <c r="F128" s="211">
        <f t="shared" si="12"/>
        <v>8763</v>
      </c>
      <c r="G128" s="213">
        <f t="shared" si="18"/>
        <v>2.4247449997346848E-2</v>
      </c>
      <c r="K128" s="213">
        <f t="shared" si="20"/>
        <v>2.4247449997346848E-2</v>
      </c>
      <c r="M128" s="261"/>
      <c r="N128" s="261"/>
      <c r="Q128" s="249">
        <f t="shared" si="19"/>
        <v>36941.834000000003</v>
      </c>
      <c r="R128" s="250"/>
      <c r="S128" s="214">
        <v>1</v>
      </c>
      <c r="T128" s="250"/>
    </row>
    <row r="129" spans="1:27" ht="12.95" customHeight="1">
      <c r="A129" s="72" t="s">
        <v>87</v>
      </c>
      <c r="B129" s="57"/>
      <c r="C129" s="268">
        <v>52193.386500000001</v>
      </c>
      <c r="D129" s="268"/>
      <c r="E129" s="213">
        <f t="shared" si="14"/>
        <v>9371.0651345514143</v>
      </c>
      <c r="F129" s="211">
        <f t="shared" si="12"/>
        <v>9371</v>
      </c>
      <c r="G129" s="213">
        <f t="shared" si="18"/>
        <v>2.4966649994894397E-2</v>
      </c>
      <c r="K129" s="213">
        <f t="shared" si="20"/>
        <v>2.4966649994894397E-2</v>
      </c>
      <c r="M129" s="261"/>
      <c r="N129" s="261"/>
      <c r="Q129" s="249">
        <f t="shared" si="19"/>
        <v>37174.886500000001</v>
      </c>
      <c r="R129" s="250"/>
      <c r="S129" s="214">
        <v>1</v>
      </c>
      <c r="T129" s="250"/>
    </row>
    <row r="130" spans="1:27" ht="12.95" customHeight="1">
      <c r="A130" s="253" t="s">
        <v>88</v>
      </c>
      <c r="B130" s="265" t="s">
        <v>63</v>
      </c>
      <c r="C130" s="267">
        <v>52320.263400000003</v>
      </c>
      <c r="D130" s="267">
        <v>2.0000000000000001E-4</v>
      </c>
      <c r="E130" s="213">
        <f t="shared" si="14"/>
        <v>9702.0694930471873</v>
      </c>
      <c r="F130" s="211">
        <f t="shared" si="12"/>
        <v>9702</v>
      </c>
      <c r="G130" s="213">
        <f t="shared" si="18"/>
        <v>2.6637299997673836E-2</v>
      </c>
      <c r="K130" s="213">
        <f t="shared" si="20"/>
        <v>2.6637299997673836E-2</v>
      </c>
      <c r="Q130" s="249">
        <f t="shared" si="19"/>
        <v>37301.763400000003</v>
      </c>
      <c r="R130" s="250"/>
      <c r="S130" s="214">
        <v>1</v>
      </c>
      <c r="T130" s="250"/>
    </row>
    <row r="131" spans="1:27" ht="12.95" customHeight="1">
      <c r="A131" s="72" t="s">
        <v>89</v>
      </c>
      <c r="B131" s="57" t="s">
        <v>63</v>
      </c>
      <c r="C131" s="56">
        <v>52503.869100000004</v>
      </c>
      <c r="D131" s="56">
        <v>2.0000000000000001E-4</v>
      </c>
      <c r="E131" s="213">
        <f t="shared" si="14"/>
        <v>10181.071478000053</v>
      </c>
      <c r="F131" s="211">
        <f t="shared" si="12"/>
        <v>10181</v>
      </c>
      <c r="G131" s="213">
        <f t="shared" si="18"/>
        <v>2.7398149999498855E-2</v>
      </c>
      <c r="K131" s="213">
        <f t="shared" si="20"/>
        <v>2.7398149999498855E-2</v>
      </c>
      <c r="Q131" s="249">
        <f t="shared" si="19"/>
        <v>37485.369100000004</v>
      </c>
      <c r="S131" s="214">
        <v>1</v>
      </c>
      <c r="AA131" s="214"/>
    </row>
    <row r="132" spans="1:27" ht="12.95" customHeight="1">
      <c r="A132" s="72" t="s">
        <v>90</v>
      </c>
      <c r="B132" s="57" t="s">
        <v>63</v>
      </c>
      <c r="C132" s="56">
        <v>52503.869100000004</v>
      </c>
      <c r="D132" s="56">
        <v>2.0000000000000001E-4</v>
      </c>
      <c r="E132" s="213">
        <f t="shared" si="14"/>
        <v>10181.071478000053</v>
      </c>
      <c r="F132" s="211">
        <f t="shared" si="12"/>
        <v>10181</v>
      </c>
      <c r="G132" s="213">
        <f t="shared" si="18"/>
        <v>2.7398149999498855E-2</v>
      </c>
      <c r="K132" s="213">
        <f t="shared" si="20"/>
        <v>2.7398149999498855E-2</v>
      </c>
      <c r="Q132" s="249">
        <f t="shared" si="19"/>
        <v>37485.369100000004</v>
      </c>
      <c r="S132" s="214">
        <v>1</v>
      </c>
    </row>
    <row r="133" spans="1:27" ht="12.95" customHeight="1">
      <c r="A133" s="273" t="s">
        <v>91</v>
      </c>
      <c r="B133" s="265"/>
      <c r="C133" s="272">
        <v>52516.9009537319</v>
      </c>
      <c r="D133" s="267">
        <v>4.0000000000000003E-5</v>
      </c>
      <c r="E133" s="213">
        <f t="shared" si="14"/>
        <v>10215.0697896276</v>
      </c>
      <c r="F133" s="211">
        <f t="shared" si="12"/>
        <v>10215</v>
      </c>
      <c r="G133" s="213">
        <f t="shared" si="18"/>
        <v>2.6750981895020232E-2</v>
      </c>
      <c r="K133" s="213">
        <f t="shared" si="20"/>
        <v>2.6750981895020232E-2</v>
      </c>
      <c r="Q133" s="249">
        <f t="shared" si="19"/>
        <v>37498.4009537319</v>
      </c>
      <c r="R133" s="250"/>
      <c r="S133" s="214">
        <v>1</v>
      </c>
      <c r="T133" s="250"/>
    </row>
    <row r="134" spans="1:27" ht="12.95" customHeight="1">
      <c r="A134" s="253" t="s">
        <v>88</v>
      </c>
      <c r="B134" s="265" t="s">
        <v>61</v>
      </c>
      <c r="C134" s="267">
        <v>52547.374499999998</v>
      </c>
      <c r="D134" s="267">
        <v>2.9999999999999997E-4</v>
      </c>
      <c r="E134" s="213">
        <f t="shared" si="14"/>
        <v>10294.571074996038</v>
      </c>
      <c r="F134" s="211">
        <f t="shared" si="12"/>
        <v>10294.5</v>
      </c>
      <c r="G134" s="213">
        <f t="shared" si="18"/>
        <v>2.7243674994679168E-2</v>
      </c>
      <c r="K134" s="213">
        <f t="shared" si="20"/>
        <v>2.7243674994679168E-2</v>
      </c>
      <c r="Q134" s="249">
        <f t="shared" si="19"/>
        <v>37528.874499999998</v>
      </c>
      <c r="R134" s="250"/>
      <c r="S134" s="214">
        <v>1</v>
      </c>
      <c r="T134" s="250"/>
    </row>
    <row r="135" spans="1:27" ht="12.95" customHeight="1">
      <c r="A135" s="253" t="s">
        <v>88</v>
      </c>
      <c r="B135" s="265" t="s">
        <v>63</v>
      </c>
      <c r="C135" s="267">
        <v>52547.565300000002</v>
      </c>
      <c r="D135" s="267">
        <v>2.9999999999999997E-4</v>
      </c>
      <c r="E135" s="213">
        <f t="shared" si="14"/>
        <v>10295.068845918895</v>
      </c>
      <c r="F135" s="211">
        <f t="shared" si="12"/>
        <v>10295</v>
      </c>
      <c r="G135" s="213">
        <f t="shared" si="18"/>
        <v>2.6389250000647735E-2</v>
      </c>
      <c r="K135" s="213">
        <f t="shared" si="20"/>
        <v>2.6389250000647735E-2</v>
      </c>
      <c r="Q135" s="249">
        <f t="shared" si="19"/>
        <v>37529.065300000002</v>
      </c>
      <c r="R135" s="250"/>
      <c r="S135" s="214">
        <v>1</v>
      </c>
      <c r="T135" s="250"/>
    </row>
    <row r="136" spans="1:27" ht="12.95" customHeight="1">
      <c r="A136" s="273" t="s">
        <v>91</v>
      </c>
      <c r="B136" s="265"/>
      <c r="C136" s="272">
        <v>52550.823618043083</v>
      </c>
      <c r="D136" s="267">
        <v>4.0000000000000002E-4</v>
      </c>
      <c r="E136" s="213">
        <f t="shared" si="14"/>
        <v>10303.569348954714</v>
      </c>
      <c r="F136" s="211">
        <f t="shared" si="12"/>
        <v>10303.5</v>
      </c>
      <c r="G136" s="213">
        <f t="shared" si="18"/>
        <v>2.658206807973329E-2</v>
      </c>
      <c r="K136" s="213">
        <f t="shared" si="20"/>
        <v>2.658206807973329E-2</v>
      </c>
      <c r="Q136" s="249">
        <f t="shared" si="19"/>
        <v>37532.323618043083</v>
      </c>
      <c r="R136" s="250"/>
      <c r="S136" s="214">
        <v>1</v>
      </c>
      <c r="T136" s="250"/>
    </row>
    <row r="137" spans="1:27" ht="12.95" customHeight="1">
      <c r="A137" s="253" t="s">
        <v>92</v>
      </c>
      <c r="B137" s="265" t="s">
        <v>61</v>
      </c>
      <c r="C137" s="267">
        <v>52578.422899999998</v>
      </c>
      <c r="D137" s="267">
        <v>2.0000000000000001E-4</v>
      </c>
      <c r="E137" s="213">
        <f t="shared" si="14"/>
        <v>10375.57207458162</v>
      </c>
      <c r="F137" s="211">
        <f t="shared" si="12"/>
        <v>10375.5</v>
      </c>
      <c r="G137" s="213">
        <f t="shared" si="18"/>
        <v>2.7626824994513299E-2</v>
      </c>
      <c r="K137" s="213">
        <f t="shared" si="20"/>
        <v>2.7626824994513299E-2</v>
      </c>
      <c r="Q137" s="249">
        <f t="shared" si="19"/>
        <v>37559.922899999998</v>
      </c>
      <c r="R137" s="250"/>
      <c r="S137" s="214">
        <v>1</v>
      </c>
      <c r="T137" s="250"/>
    </row>
    <row r="138" spans="1:27" ht="12.95" customHeight="1">
      <c r="A138" s="253" t="s">
        <v>88</v>
      </c>
      <c r="B138" s="265" t="s">
        <v>61</v>
      </c>
      <c r="C138" s="267">
        <v>52585.320099999997</v>
      </c>
      <c r="D138" s="267">
        <v>2.9999999999999997E-4</v>
      </c>
      <c r="E138" s="213">
        <f t="shared" si="14"/>
        <v>10393.565919492843</v>
      </c>
      <c r="F138" s="211">
        <f t="shared" si="12"/>
        <v>10393.5</v>
      </c>
      <c r="G138" s="213">
        <f t="shared" si="18"/>
        <v>2.5267524993978441E-2</v>
      </c>
      <c r="K138" s="213">
        <f t="shared" si="20"/>
        <v>2.5267524993978441E-2</v>
      </c>
      <c r="Q138" s="249">
        <f t="shared" si="19"/>
        <v>37566.820099999997</v>
      </c>
      <c r="R138" s="250"/>
      <c r="S138" s="214">
        <v>1</v>
      </c>
      <c r="T138" s="250"/>
    </row>
    <row r="139" spans="1:27" ht="12.95" customHeight="1">
      <c r="A139" s="253" t="s">
        <v>93</v>
      </c>
      <c r="B139" s="265" t="s">
        <v>61</v>
      </c>
      <c r="C139" s="267">
        <v>52588.002099999998</v>
      </c>
      <c r="D139" s="267"/>
      <c r="E139" s="213">
        <f t="shared" si="14"/>
        <v>10400.56288812532</v>
      </c>
      <c r="F139" s="211">
        <f t="shared" si="12"/>
        <v>10400.5</v>
      </c>
      <c r="G139" s="213">
        <f t="shared" si="18"/>
        <v>2.4105574993882328E-2</v>
      </c>
      <c r="K139" s="213">
        <f t="shared" si="20"/>
        <v>2.4105574993882328E-2</v>
      </c>
      <c r="M139" s="261"/>
      <c r="Q139" s="249">
        <f t="shared" si="19"/>
        <v>37569.502099999998</v>
      </c>
      <c r="S139" s="214">
        <v>1</v>
      </c>
      <c r="V139" s="213" t="s">
        <v>94</v>
      </c>
    </row>
    <row r="140" spans="1:27" ht="12.95" customHeight="1">
      <c r="A140" s="253" t="s">
        <v>93</v>
      </c>
      <c r="B140" s="265" t="s">
        <v>63</v>
      </c>
      <c r="C140" s="267">
        <v>52588.194300000003</v>
      </c>
      <c r="D140" s="267"/>
      <c r="E140" s="213">
        <f t="shared" si="14"/>
        <v>10401.064311455371</v>
      </c>
      <c r="F140" s="211">
        <f t="shared" si="12"/>
        <v>10401</v>
      </c>
      <c r="G140" s="213">
        <f t="shared" si="18"/>
        <v>2.4651150000863709E-2</v>
      </c>
      <c r="K140" s="213">
        <f t="shared" si="20"/>
        <v>2.4651150000863709E-2</v>
      </c>
      <c r="M140" s="261"/>
      <c r="Q140" s="249">
        <f t="shared" si="19"/>
        <v>37569.694300000003</v>
      </c>
      <c r="S140" s="214">
        <v>1</v>
      </c>
      <c r="V140" s="213" t="s">
        <v>94</v>
      </c>
    </row>
    <row r="141" spans="1:27" ht="12.95" customHeight="1">
      <c r="A141" s="253" t="s">
        <v>93</v>
      </c>
      <c r="B141" s="265" t="s">
        <v>61</v>
      </c>
      <c r="C141" s="267">
        <v>52617.904199999997</v>
      </c>
      <c r="D141" s="267"/>
      <c r="E141" s="213">
        <f t="shared" si="14"/>
        <v>10478.573348880398</v>
      </c>
      <c r="F141" s="211">
        <f t="shared" si="12"/>
        <v>10478.5</v>
      </c>
      <c r="G141" s="213">
        <f t="shared" si="18"/>
        <v>2.8115274995798245E-2</v>
      </c>
      <c r="K141" s="213">
        <f t="shared" si="20"/>
        <v>2.8115274995798245E-2</v>
      </c>
      <c r="M141" s="261"/>
      <c r="Q141" s="249">
        <f t="shared" si="19"/>
        <v>37599.404199999997</v>
      </c>
      <c r="S141" s="214">
        <v>1</v>
      </c>
      <c r="V141" s="213" t="s">
        <v>94</v>
      </c>
    </row>
    <row r="142" spans="1:27" ht="12.95" customHeight="1">
      <c r="A142" s="253" t="s">
        <v>93</v>
      </c>
      <c r="B142" s="265" t="s">
        <v>63</v>
      </c>
      <c r="C142" s="267">
        <v>52618.095300000001</v>
      </c>
      <c r="D142" s="267"/>
      <c r="E142" s="213">
        <f t="shared" si="14"/>
        <v>10479.071902461939</v>
      </c>
      <c r="F142" s="211">
        <f t="shared" si="12"/>
        <v>10479</v>
      </c>
      <c r="G142" s="213">
        <f t="shared" si="18"/>
        <v>2.7560849994188175E-2</v>
      </c>
      <c r="K142" s="213">
        <f t="shared" si="20"/>
        <v>2.7560849994188175E-2</v>
      </c>
      <c r="M142" s="261"/>
      <c r="Q142" s="249">
        <f t="shared" si="19"/>
        <v>37599.595300000001</v>
      </c>
      <c r="S142" s="214">
        <v>1</v>
      </c>
      <c r="V142" s="213" t="s">
        <v>94</v>
      </c>
    </row>
    <row r="143" spans="1:27" ht="12.95" customHeight="1">
      <c r="A143" s="72" t="s">
        <v>89</v>
      </c>
      <c r="B143" s="57" t="s">
        <v>63</v>
      </c>
      <c r="C143" s="56">
        <v>52629.593999999997</v>
      </c>
      <c r="D143" s="56">
        <v>1E-4</v>
      </c>
      <c r="E143" s="213">
        <f t="shared" si="14"/>
        <v>10509.070427150311</v>
      </c>
      <c r="F143" s="211">
        <f t="shared" si="12"/>
        <v>10509</v>
      </c>
      <c r="G143" s="213">
        <f t="shared" si="18"/>
        <v>2.6995349995559081E-2</v>
      </c>
      <c r="K143" s="213">
        <f t="shared" si="20"/>
        <v>2.6995349995559081E-2</v>
      </c>
      <c r="Q143" s="249">
        <f t="shared" si="19"/>
        <v>37611.093999999997</v>
      </c>
      <c r="S143" s="214">
        <v>1</v>
      </c>
      <c r="AA143" s="214"/>
    </row>
    <row r="144" spans="1:27" ht="12.95" customHeight="1">
      <c r="A144" s="72" t="s">
        <v>90</v>
      </c>
      <c r="B144" s="57" t="s">
        <v>63</v>
      </c>
      <c r="C144" s="56">
        <v>52629.593999999997</v>
      </c>
      <c r="D144" s="56">
        <v>1E-4</v>
      </c>
      <c r="E144" s="213">
        <f t="shared" si="14"/>
        <v>10509.070427150311</v>
      </c>
      <c r="F144" s="211">
        <f t="shared" si="12"/>
        <v>10509</v>
      </c>
      <c r="G144" s="213">
        <f t="shared" si="18"/>
        <v>2.6995349995559081E-2</v>
      </c>
      <c r="K144" s="213">
        <f t="shared" si="20"/>
        <v>2.6995349995559081E-2</v>
      </c>
      <c r="Q144" s="249">
        <f t="shared" si="19"/>
        <v>37611.093999999997</v>
      </c>
      <c r="S144" s="214">
        <v>1</v>
      </c>
    </row>
    <row r="145" spans="1:22" ht="12.95" customHeight="1">
      <c r="A145" s="253" t="s">
        <v>95</v>
      </c>
      <c r="B145" s="265" t="s">
        <v>63</v>
      </c>
      <c r="C145" s="267">
        <v>52897.529600000002</v>
      </c>
      <c r="D145" s="267"/>
      <c r="E145" s="213">
        <f t="shared" si="14"/>
        <v>11208.077507211217</v>
      </c>
      <c r="F145" s="211">
        <f t="shared" si="12"/>
        <v>11208</v>
      </c>
      <c r="G145" s="213">
        <f t="shared" si="18"/>
        <v>2.9709199996432289E-2</v>
      </c>
      <c r="K145" s="213">
        <f t="shared" si="20"/>
        <v>2.9709199996432289E-2</v>
      </c>
      <c r="M145" s="261"/>
      <c r="Q145" s="249">
        <f t="shared" si="19"/>
        <v>37879.029600000002</v>
      </c>
      <c r="S145" s="214">
        <v>1</v>
      </c>
      <c r="V145" s="213" t="s">
        <v>96</v>
      </c>
    </row>
    <row r="146" spans="1:22" ht="12.95" customHeight="1">
      <c r="A146" s="72" t="s">
        <v>97</v>
      </c>
      <c r="B146" s="274"/>
      <c r="C146" s="56">
        <v>52902.5124</v>
      </c>
      <c r="D146" s="56">
        <v>1E-4</v>
      </c>
      <c r="E146" s="213">
        <f t="shared" si="14"/>
        <v>11221.076946175379</v>
      </c>
      <c r="F146" s="211">
        <f t="shared" ref="F146:F209" si="21">+ROUND(2*E146,0)/2</f>
        <v>11221</v>
      </c>
      <c r="G146" s="213">
        <f t="shared" si="18"/>
        <v>2.9494149996025953E-2</v>
      </c>
      <c r="K146" s="213">
        <f t="shared" si="20"/>
        <v>2.9494149996025953E-2</v>
      </c>
      <c r="Q146" s="249">
        <f t="shared" si="19"/>
        <v>37884.0124</v>
      </c>
      <c r="R146" s="250"/>
      <c r="S146" s="214">
        <v>1</v>
      </c>
      <c r="T146" s="250"/>
    </row>
    <row r="147" spans="1:22" ht="12.95" customHeight="1">
      <c r="A147" s="253" t="s">
        <v>98</v>
      </c>
      <c r="B147" s="265" t="s">
        <v>63</v>
      </c>
      <c r="C147" s="267">
        <v>52917.460500000001</v>
      </c>
      <c r="D147" s="267">
        <v>2.0000000000000001E-4</v>
      </c>
      <c r="E147" s="213">
        <f t="shared" si="14"/>
        <v>11260.074480409201</v>
      </c>
      <c r="F147" s="211">
        <f t="shared" si="21"/>
        <v>11260</v>
      </c>
      <c r="G147" s="213">
        <f t="shared" ref="G147:G178" si="22">C147-(C$7+C$8*F147)</f>
        <v>2.8548999995109625E-2</v>
      </c>
      <c r="K147" s="213">
        <f t="shared" si="20"/>
        <v>2.8548999995109625E-2</v>
      </c>
      <c r="Q147" s="249">
        <f t="shared" si="19"/>
        <v>37898.960500000001</v>
      </c>
      <c r="R147" s="250"/>
      <c r="S147" s="214">
        <v>1</v>
      </c>
      <c r="T147" s="250"/>
    </row>
    <row r="148" spans="1:22" ht="12.95" customHeight="1">
      <c r="A148" s="56" t="s">
        <v>99</v>
      </c>
      <c r="B148" s="74" t="s">
        <v>63</v>
      </c>
      <c r="C148" s="75">
        <v>52924.360800000002</v>
      </c>
      <c r="D148" s="75">
        <v>1E-4</v>
      </c>
      <c r="E148" s="213">
        <f t="shared" si="14"/>
        <v>11278.076412793494</v>
      </c>
      <c r="F148" s="211">
        <f t="shared" si="21"/>
        <v>11278</v>
      </c>
      <c r="G148" s="213">
        <f t="shared" si="22"/>
        <v>2.9289699996297713E-2</v>
      </c>
      <c r="K148" s="213">
        <f t="shared" si="20"/>
        <v>2.9289699996297713E-2</v>
      </c>
      <c r="Q148" s="249">
        <f t="shared" si="19"/>
        <v>37905.860800000002</v>
      </c>
      <c r="R148" s="250"/>
      <c r="S148" s="214">
        <v>1</v>
      </c>
      <c r="T148" s="250"/>
    </row>
    <row r="149" spans="1:22" ht="12.95" customHeight="1">
      <c r="A149" s="72" t="s">
        <v>100</v>
      </c>
      <c r="B149" s="74" t="s">
        <v>61</v>
      </c>
      <c r="C149" s="75">
        <v>52927.618799999997</v>
      </c>
      <c r="D149" s="75">
        <v>1E-4</v>
      </c>
      <c r="E149" s="213">
        <f t="shared" ref="E149:E212" si="23">(C149-C$7)/C$8</f>
        <v>11286.576086098699</v>
      </c>
      <c r="F149" s="211">
        <f t="shared" si="21"/>
        <v>11286.5</v>
      </c>
      <c r="G149" s="213">
        <f t="shared" si="22"/>
        <v>2.9164474995923229E-2</v>
      </c>
      <c r="K149" s="213">
        <f t="shared" si="20"/>
        <v>2.9164474995923229E-2</v>
      </c>
      <c r="Q149" s="249">
        <f t="shared" ref="Q149:Q180" si="24">C149-15018.5</f>
        <v>37909.118799999997</v>
      </c>
      <c r="R149" s="250"/>
      <c r="S149" s="214">
        <v>1</v>
      </c>
      <c r="T149" s="250"/>
    </row>
    <row r="150" spans="1:22" ht="12.95" customHeight="1">
      <c r="A150" s="72" t="s">
        <v>100</v>
      </c>
      <c r="B150" s="74" t="s">
        <v>63</v>
      </c>
      <c r="C150" s="75">
        <v>52941.418899999997</v>
      </c>
      <c r="D150" s="75">
        <v>1E-4</v>
      </c>
      <c r="E150" s="213">
        <f t="shared" si="23"/>
        <v>11322.578646436141</v>
      </c>
      <c r="F150" s="211">
        <f t="shared" si="21"/>
        <v>11322.5</v>
      </c>
      <c r="G150" s="213">
        <f t="shared" si="22"/>
        <v>3.0145874996378552E-2</v>
      </c>
      <c r="K150" s="213">
        <f t="shared" si="20"/>
        <v>3.0145874996378552E-2</v>
      </c>
      <c r="Q150" s="249">
        <f t="shared" si="24"/>
        <v>37922.918899999997</v>
      </c>
      <c r="R150" s="250"/>
      <c r="S150" s="214">
        <v>1</v>
      </c>
      <c r="T150" s="250"/>
    </row>
    <row r="151" spans="1:22" ht="12.95" customHeight="1">
      <c r="A151" s="72" t="s">
        <v>100</v>
      </c>
      <c r="B151" s="74" t="s">
        <v>63</v>
      </c>
      <c r="C151" s="75">
        <v>52941.609600000003</v>
      </c>
      <c r="D151" s="75">
        <v>1E-4</v>
      </c>
      <c r="E151" s="213">
        <f t="shared" si="23"/>
        <v>11323.076156472778</v>
      </c>
      <c r="F151" s="211">
        <f t="shared" si="21"/>
        <v>11323</v>
      </c>
      <c r="G151" s="213">
        <f t="shared" si="22"/>
        <v>2.9191449997597374E-2</v>
      </c>
      <c r="K151" s="213">
        <f t="shared" si="20"/>
        <v>2.9191449997597374E-2</v>
      </c>
      <c r="Q151" s="249">
        <f t="shared" si="24"/>
        <v>37923.109600000003</v>
      </c>
      <c r="R151" s="250"/>
      <c r="S151" s="214">
        <v>1</v>
      </c>
      <c r="T151" s="250"/>
    </row>
    <row r="152" spans="1:22" ht="12.95" customHeight="1">
      <c r="A152" s="75" t="s">
        <v>101</v>
      </c>
      <c r="B152" s="74" t="s">
        <v>61</v>
      </c>
      <c r="C152" s="75">
        <v>52949.47</v>
      </c>
      <c r="D152" s="75">
        <v>3.8E-3</v>
      </c>
      <c r="E152" s="213">
        <f t="shared" si="23"/>
        <v>11343.582857531201</v>
      </c>
      <c r="F152" s="211">
        <f t="shared" si="21"/>
        <v>11343.5</v>
      </c>
      <c r="G152" s="213">
        <f t="shared" si="22"/>
        <v>3.1760024998220615E-2</v>
      </c>
      <c r="K152" s="213">
        <f t="shared" si="20"/>
        <v>3.1760024998220615E-2</v>
      </c>
      <c r="Q152" s="249">
        <f t="shared" si="24"/>
        <v>37930.97</v>
      </c>
      <c r="R152" s="250"/>
      <c r="S152" s="214">
        <v>1</v>
      </c>
      <c r="T152" s="250"/>
    </row>
    <row r="153" spans="1:22" ht="12.95" customHeight="1">
      <c r="A153" s="75" t="s">
        <v>101</v>
      </c>
      <c r="B153" s="74" t="s">
        <v>61</v>
      </c>
      <c r="C153" s="75">
        <v>52949.47</v>
      </c>
      <c r="D153" s="75">
        <v>3.8E-3</v>
      </c>
      <c r="E153" s="213">
        <f t="shared" si="23"/>
        <v>11343.582857531201</v>
      </c>
      <c r="F153" s="211">
        <f t="shared" si="21"/>
        <v>11343.5</v>
      </c>
      <c r="G153" s="213">
        <f t="shared" si="22"/>
        <v>3.1760024998220615E-2</v>
      </c>
      <c r="K153" s="213">
        <f t="shared" si="20"/>
        <v>3.1760024998220615E-2</v>
      </c>
      <c r="Q153" s="249">
        <f t="shared" si="24"/>
        <v>37930.97</v>
      </c>
      <c r="R153" s="250"/>
      <c r="S153" s="214">
        <v>1</v>
      </c>
      <c r="T153" s="250"/>
    </row>
    <row r="154" spans="1:22" ht="12.95" customHeight="1">
      <c r="A154" s="75" t="s">
        <v>101</v>
      </c>
      <c r="B154" s="74" t="s">
        <v>63</v>
      </c>
      <c r="C154" s="75">
        <v>52949.659</v>
      </c>
      <c r="D154" s="75">
        <v>2.8999999999999998E-3</v>
      </c>
      <c r="E154" s="213">
        <f t="shared" si="23"/>
        <v>11344.075932501941</v>
      </c>
      <c r="F154" s="211">
        <f t="shared" si="21"/>
        <v>11344</v>
      </c>
      <c r="G154" s="213">
        <f t="shared" si="22"/>
        <v>2.9105599998729303E-2</v>
      </c>
      <c r="K154" s="213">
        <f t="shared" si="20"/>
        <v>2.9105599998729303E-2</v>
      </c>
      <c r="Q154" s="249">
        <f t="shared" si="24"/>
        <v>37931.159</v>
      </c>
      <c r="R154" s="250"/>
      <c r="S154" s="214">
        <v>1</v>
      </c>
      <c r="T154" s="250"/>
    </row>
    <row r="155" spans="1:22" ht="12.95" customHeight="1">
      <c r="A155" s="75" t="s">
        <v>101</v>
      </c>
      <c r="B155" s="74" t="s">
        <v>63</v>
      </c>
      <c r="C155" s="75">
        <v>52949.659</v>
      </c>
      <c r="D155" s="75">
        <v>2.8999999999999998E-3</v>
      </c>
      <c r="E155" s="213">
        <f t="shared" si="23"/>
        <v>11344.075932501941</v>
      </c>
      <c r="F155" s="211">
        <f t="shared" si="21"/>
        <v>11344</v>
      </c>
      <c r="G155" s="213">
        <f t="shared" si="22"/>
        <v>2.9105599998729303E-2</v>
      </c>
      <c r="K155" s="213">
        <f t="shared" ref="K155:K188" si="25">G155</f>
        <v>2.9105599998729303E-2</v>
      </c>
      <c r="Q155" s="249">
        <f t="shared" si="24"/>
        <v>37931.159</v>
      </c>
      <c r="R155" s="250"/>
      <c r="S155" s="214">
        <v>1</v>
      </c>
      <c r="T155" s="250"/>
    </row>
    <row r="156" spans="1:22" ht="12.95" customHeight="1">
      <c r="A156" s="72" t="s">
        <v>89</v>
      </c>
      <c r="B156" s="57" t="s">
        <v>61</v>
      </c>
      <c r="C156" s="56">
        <v>52973.808900000004</v>
      </c>
      <c r="D156" s="56">
        <v>2.0000000000000001E-4</v>
      </c>
      <c r="E156" s="213">
        <f t="shared" si="23"/>
        <v>11407.079695655346</v>
      </c>
      <c r="F156" s="211">
        <f t="shared" si="21"/>
        <v>11407</v>
      </c>
      <c r="G156" s="213">
        <f t="shared" si="22"/>
        <v>3.0548050002835225E-2</v>
      </c>
      <c r="K156" s="213">
        <f t="shared" si="25"/>
        <v>3.0548050002835225E-2</v>
      </c>
      <c r="Q156" s="249">
        <f t="shared" si="24"/>
        <v>37955.308900000004</v>
      </c>
      <c r="S156" s="214">
        <v>1</v>
      </c>
    </row>
    <row r="157" spans="1:22" ht="12.95" customHeight="1">
      <c r="A157" s="72" t="s">
        <v>90</v>
      </c>
      <c r="B157" s="57" t="s">
        <v>61</v>
      </c>
      <c r="C157" s="56">
        <v>52973.808900000004</v>
      </c>
      <c r="D157" s="56">
        <v>2.0000000000000001E-4</v>
      </c>
      <c r="E157" s="213">
        <f t="shared" si="23"/>
        <v>11407.079695655346</v>
      </c>
      <c r="F157" s="211">
        <f t="shared" si="21"/>
        <v>11407</v>
      </c>
      <c r="G157" s="213">
        <f t="shared" si="22"/>
        <v>3.0548050002835225E-2</v>
      </c>
      <c r="K157" s="213">
        <f t="shared" si="25"/>
        <v>3.0548050002835225E-2</v>
      </c>
      <c r="Q157" s="249">
        <f t="shared" si="24"/>
        <v>37955.308900000004</v>
      </c>
      <c r="S157" s="214">
        <v>1</v>
      </c>
    </row>
    <row r="158" spans="1:22" ht="12.95" customHeight="1">
      <c r="A158" s="72" t="s">
        <v>97</v>
      </c>
      <c r="B158" s="274"/>
      <c r="C158" s="56">
        <v>52981.475700000003</v>
      </c>
      <c r="D158" s="56">
        <v>4.0000000000000002E-4</v>
      </c>
      <c r="E158" s="213">
        <f t="shared" si="23"/>
        <v>11427.081320976544</v>
      </c>
      <c r="F158" s="211">
        <f t="shared" si="21"/>
        <v>11427</v>
      </c>
      <c r="G158" s="213">
        <f t="shared" si="22"/>
        <v>3.117105000274023E-2</v>
      </c>
      <c r="K158" s="213">
        <f t="shared" si="25"/>
        <v>3.117105000274023E-2</v>
      </c>
      <c r="Q158" s="249">
        <f t="shared" si="24"/>
        <v>37962.975700000003</v>
      </c>
      <c r="R158" s="250"/>
      <c r="S158" s="214">
        <v>1</v>
      </c>
      <c r="T158" s="250"/>
    </row>
    <row r="159" spans="1:22" ht="12.95" customHeight="1">
      <c r="A159" s="56" t="s">
        <v>99</v>
      </c>
      <c r="B159" s="74" t="s">
        <v>63</v>
      </c>
      <c r="C159" s="75">
        <v>53022.1057</v>
      </c>
      <c r="D159" s="75">
        <v>8.9999999999999998E-4</v>
      </c>
      <c r="E159" s="213">
        <f t="shared" si="23"/>
        <v>11533.079395375289</v>
      </c>
      <c r="F159" s="211">
        <f t="shared" si="21"/>
        <v>11533</v>
      </c>
      <c r="G159" s="213">
        <f t="shared" si="22"/>
        <v>3.0432949999521952E-2</v>
      </c>
      <c r="K159" s="213">
        <f t="shared" si="25"/>
        <v>3.0432949999521952E-2</v>
      </c>
      <c r="Q159" s="249">
        <f t="shared" si="24"/>
        <v>38003.6057</v>
      </c>
      <c r="R159" s="250"/>
      <c r="S159" s="214">
        <v>1</v>
      </c>
      <c r="T159" s="250"/>
    </row>
    <row r="160" spans="1:22" ht="12.95" customHeight="1">
      <c r="A160" s="72" t="s">
        <v>102</v>
      </c>
      <c r="B160" s="74"/>
      <c r="C160" s="56">
        <v>53316.488899999997</v>
      </c>
      <c r="D160" s="56">
        <v>3.0000000000000001E-3</v>
      </c>
      <c r="E160" s="213">
        <f t="shared" si="23"/>
        <v>12301.084621448197</v>
      </c>
      <c r="F160" s="211">
        <f t="shared" si="21"/>
        <v>12301</v>
      </c>
      <c r="G160" s="213">
        <f t="shared" si="22"/>
        <v>3.2436149995191954E-2</v>
      </c>
      <c r="K160" s="213">
        <f t="shared" si="25"/>
        <v>3.2436149995191954E-2</v>
      </c>
      <c r="Q160" s="249">
        <f t="shared" si="24"/>
        <v>38297.988899999997</v>
      </c>
      <c r="R160" s="250"/>
      <c r="S160" s="214">
        <v>1</v>
      </c>
      <c r="T160" s="250"/>
    </row>
    <row r="161" spans="1:22" ht="12.95" customHeight="1">
      <c r="A161" s="72" t="s">
        <v>103</v>
      </c>
      <c r="B161" s="74" t="s">
        <v>63</v>
      </c>
      <c r="C161" s="75">
        <v>53317.256800000003</v>
      </c>
      <c r="D161" s="56">
        <v>2.0000000000000001E-4</v>
      </c>
      <c r="E161" s="213">
        <f t="shared" si="23"/>
        <v>12303.087966792315</v>
      </c>
      <c r="F161" s="211">
        <f t="shared" si="21"/>
        <v>12303</v>
      </c>
      <c r="G161" s="213">
        <f t="shared" si="22"/>
        <v>3.3718450002197642E-2</v>
      </c>
      <c r="K161" s="213">
        <f t="shared" si="25"/>
        <v>3.3718450002197642E-2</v>
      </c>
      <c r="Q161" s="249">
        <f t="shared" si="24"/>
        <v>38298.756800000003</v>
      </c>
      <c r="R161" s="250"/>
      <c r="S161" s="214">
        <v>1</v>
      </c>
      <c r="T161" s="250"/>
    </row>
    <row r="162" spans="1:22" ht="12.95" customHeight="1">
      <c r="A162" s="72" t="s">
        <v>103</v>
      </c>
      <c r="B162" s="74" t="s">
        <v>63</v>
      </c>
      <c r="C162" s="75">
        <v>53317.256800000003</v>
      </c>
      <c r="D162" s="75">
        <v>2.0000000000000001E-4</v>
      </c>
      <c r="E162" s="213">
        <f t="shared" si="23"/>
        <v>12303.087966792315</v>
      </c>
      <c r="F162" s="211">
        <f t="shared" si="21"/>
        <v>12303</v>
      </c>
      <c r="G162" s="213">
        <f t="shared" si="22"/>
        <v>3.3718450002197642E-2</v>
      </c>
      <c r="K162" s="213">
        <f t="shared" si="25"/>
        <v>3.3718450002197642E-2</v>
      </c>
      <c r="Q162" s="249">
        <f t="shared" si="24"/>
        <v>38298.756800000003</v>
      </c>
      <c r="R162" s="250"/>
      <c r="S162" s="214">
        <v>1</v>
      </c>
      <c r="T162" s="250"/>
    </row>
    <row r="163" spans="1:22" ht="12.95" customHeight="1">
      <c r="A163" s="72" t="s">
        <v>100</v>
      </c>
      <c r="B163" s="74" t="s">
        <v>63</v>
      </c>
      <c r="C163" s="75">
        <v>53345.237800000003</v>
      </c>
      <c r="D163" s="75">
        <v>1E-4</v>
      </c>
      <c r="E163" s="213">
        <f t="shared" si="23"/>
        <v>12376.086542223065</v>
      </c>
      <c r="F163" s="211">
        <f t="shared" si="21"/>
        <v>12376</v>
      </c>
      <c r="G163" s="213">
        <f t="shared" si="22"/>
        <v>3.3172399998875335E-2</v>
      </c>
      <c r="K163" s="213">
        <f t="shared" si="25"/>
        <v>3.3172399998875335E-2</v>
      </c>
      <c r="Q163" s="249">
        <f t="shared" si="24"/>
        <v>38326.737800000003</v>
      </c>
      <c r="R163" s="250"/>
      <c r="S163" s="214">
        <v>1</v>
      </c>
      <c r="T163" s="250"/>
    </row>
    <row r="164" spans="1:22" ht="12.95" customHeight="1">
      <c r="A164" s="253" t="s">
        <v>104</v>
      </c>
      <c r="B164" s="265" t="s">
        <v>63</v>
      </c>
      <c r="C164" s="267">
        <v>53631.189599999998</v>
      </c>
      <c r="D164" s="267"/>
      <c r="E164" s="213">
        <f t="shared" si="23"/>
        <v>13122.095406876191</v>
      </c>
      <c r="F164" s="211">
        <f t="shared" si="21"/>
        <v>13122</v>
      </c>
      <c r="G164" s="213">
        <f t="shared" si="22"/>
        <v>3.6570299998857081E-2</v>
      </c>
      <c r="K164" s="213">
        <f t="shared" si="25"/>
        <v>3.6570299998857081E-2</v>
      </c>
      <c r="M164" s="261"/>
      <c r="Q164" s="249">
        <f t="shared" si="24"/>
        <v>38612.689599999998</v>
      </c>
      <c r="S164" s="214">
        <v>1</v>
      </c>
      <c r="V164" s="213" t="s">
        <v>105</v>
      </c>
    </row>
    <row r="165" spans="1:22" ht="12.95" customHeight="1">
      <c r="A165" s="255" t="s">
        <v>106</v>
      </c>
      <c r="B165" s="256" t="s">
        <v>61</v>
      </c>
      <c r="C165" s="257">
        <v>53649.396699999998</v>
      </c>
      <c r="D165" s="257" t="s">
        <v>107</v>
      </c>
      <c r="E165" s="213">
        <f t="shared" si="23"/>
        <v>13169.595223277507</v>
      </c>
      <c r="F165" s="211">
        <f t="shared" si="21"/>
        <v>13169.5</v>
      </c>
      <c r="G165" s="213">
        <f t="shared" si="22"/>
        <v>3.6499924994132016E-2</v>
      </c>
      <c r="K165" s="213">
        <f t="shared" si="25"/>
        <v>3.6499924994132016E-2</v>
      </c>
      <c r="Q165" s="249">
        <f t="shared" si="24"/>
        <v>38630.896699999998</v>
      </c>
      <c r="S165" s="214">
        <v>1</v>
      </c>
    </row>
    <row r="166" spans="1:22" ht="12.95" customHeight="1">
      <c r="A166" s="56" t="s">
        <v>108</v>
      </c>
      <c r="B166" s="57" t="s">
        <v>61</v>
      </c>
      <c r="C166" s="56">
        <v>53649.396710000001</v>
      </c>
      <c r="D166" s="56">
        <v>1E-4</v>
      </c>
      <c r="E166" s="213">
        <f t="shared" si="23"/>
        <v>13169.595249366139</v>
      </c>
      <c r="F166" s="211">
        <f t="shared" si="21"/>
        <v>13169.5</v>
      </c>
      <c r="G166" s="213">
        <f t="shared" si="22"/>
        <v>3.6509924997517373E-2</v>
      </c>
      <c r="K166" s="213">
        <f t="shared" si="25"/>
        <v>3.6509924997517373E-2</v>
      </c>
      <c r="Q166" s="249">
        <f t="shared" si="24"/>
        <v>38630.896710000001</v>
      </c>
      <c r="R166" s="250"/>
      <c r="S166" s="214">
        <v>1</v>
      </c>
      <c r="T166" s="250"/>
    </row>
    <row r="167" spans="1:22" ht="12.95" customHeight="1">
      <c r="A167" s="72" t="s">
        <v>109</v>
      </c>
      <c r="B167" s="274"/>
      <c r="C167" s="56">
        <v>53683.320200000002</v>
      </c>
      <c r="D167" s="56">
        <v>8.0000000000000004E-4</v>
      </c>
      <c r="E167" s="213">
        <f t="shared" si="23"/>
        <v>13258.096962801665</v>
      </c>
      <c r="F167" s="211">
        <f t="shared" si="21"/>
        <v>13258</v>
      </c>
      <c r="G167" s="213">
        <f t="shared" si="22"/>
        <v>3.7166699999943376E-2</v>
      </c>
      <c r="K167" s="213">
        <f t="shared" si="25"/>
        <v>3.7166699999943376E-2</v>
      </c>
      <c r="Q167" s="249">
        <f t="shared" si="24"/>
        <v>38664.820200000002</v>
      </c>
      <c r="R167" s="250"/>
      <c r="S167" s="214">
        <v>1</v>
      </c>
      <c r="T167" s="250"/>
    </row>
    <row r="168" spans="1:22" ht="12.95" customHeight="1">
      <c r="A168" s="72" t="s">
        <v>103</v>
      </c>
      <c r="B168" s="74" t="s">
        <v>63</v>
      </c>
      <c r="C168" s="75">
        <v>53686.00387</v>
      </c>
      <c r="D168" s="75">
        <v>6.9999999999999994E-5</v>
      </c>
      <c r="E168" s="213">
        <f t="shared" si="23"/>
        <v>13265.098288234143</v>
      </c>
      <c r="F168" s="211">
        <f t="shared" si="21"/>
        <v>13265</v>
      </c>
      <c r="G168" s="213">
        <f t="shared" si="22"/>
        <v>3.7674749997677281E-2</v>
      </c>
      <c r="K168" s="213">
        <f t="shared" si="25"/>
        <v>3.7674749997677281E-2</v>
      </c>
      <c r="Q168" s="249">
        <f t="shared" si="24"/>
        <v>38667.50387</v>
      </c>
      <c r="R168" s="250"/>
      <c r="S168" s="214">
        <v>1</v>
      </c>
      <c r="T168" s="250"/>
    </row>
    <row r="169" spans="1:22" ht="12.95" customHeight="1">
      <c r="A169" s="72" t="s">
        <v>103</v>
      </c>
      <c r="B169" s="74" t="s">
        <v>63</v>
      </c>
      <c r="C169" s="75">
        <v>53689.070200000002</v>
      </c>
      <c r="D169" s="75">
        <v>1E-4</v>
      </c>
      <c r="E169" s="213">
        <f t="shared" si="23"/>
        <v>13273.097920906337</v>
      </c>
      <c r="F169" s="211">
        <f t="shared" si="21"/>
        <v>13273</v>
      </c>
      <c r="G169" s="213">
        <f t="shared" si="22"/>
        <v>3.7533950002398342E-2</v>
      </c>
      <c r="K169" s="213">
        <f t="shared" si="25"/>
        <v>3.7533950002398342E-2</v>
      </c>
      <c r="Q169" s="249">
        <f t="shared" si="24"/>
        <v>38670.570200000002</v>
      </c>
      <c r="R169" s="250"/>
      <c r="S169" s="214">
        <v>1</v>
      </c>
      <c r="T169" s="250"/>
    </row>
    <row r="170" spans="1:22" ht="12.95" customHeight="1">
      <c r="A170" s="72" t="s">
        <v>103</v>
      </c>
      <c r="B170" s="74" t="s">
        <v>63</v>
      </c>
      <c r="C170" s="75">
        <v>53693.286339999999</v>
      </c>
      <c r="D170" s="75">
        <v>8.0000000000000007E-5</v>
      </c>
      <c r="E170" s="213">
        <f t="shared" si="23"/>
        <v>13284.097249515622</v>
      </c>
      <c r="F170" s="211">
        <f t="shared" si="21"/>
        <v>13284</v>
      </c>
      <c r="G170" s="213">
        <f t="shared" si="22"/>
        <v>3.7276599992765114E-2</v>
      </c>
      <c r="K170" s="213">
        <f t="shared" si="25"/>
        <v>3.7276599992765114E-2</v>
      </c>
      <c r="Q170" s="249">
        <f t="shared" si="24"/>
        <v>38674.786339999999</v>
      </c>
      <c r="R170" s="250"/>
      <c r="S170" s="214">
        <v>1</v>
      </c>
      <c r="T170" s="250"/>
    </row>
    <row r="171" spans="1:22" ht="12.95" customHeight="1">
      <c r="A171" s="72" t="s">
        <v>109</v>
      </c>
      <c r="B171" s="274"/>
      <c r="C171" s="56">
        <v>53701.335500000001</v>
      </c>
      <c r="D171" s="56">
        <v>2.9999999999999997E-4</v>
      </c>
      <c r="E171" s="213">
        <f t="shared" si="23"/>
        <v>13305.096399417855</v>
      </c>
      <c r="F171" s="211">
        <f t="shared" si="21"/>
        <v>13305</v>
      </c>
      <c r="G171" s="213">
        <f t="shared" si="22"/>
        <v>3.6950749999959953E-2</v>
      </c>
      <c r="K171" s="213">
        <f t="shared" si="25"/>
        <v>3.6950749999959953E-2</v>
      </c>
      <c r="Q171" s="249">
        <f t="shared" si="24"/>
        <v>38682.835500000001</v>
      </c>
      <c r="R171" s="250"/>
      <c r="S171" s="214">
        <v>1</v>
      </c>
      <c r="T171" s="250"/>
    </row>
    <row r="172" spans="1:22" ht="12.95" customHeight="1">
      <c r="A172" s="72" t="s">
        <v>109</v>
      </c>
      <c r="B172" s="274"/>
      <c r="C172" s="56">
        <v>53705.552600000003</v>
      </c>
      <c r="D172" s="56">
        <v>8.9999999999999998E-4</v>
      </c>
      <c r="E172" s="213">
        <f t="shared" si="23"/>
        <v>13316.098232534938</v>
      </c>
      <c r="F172" s="211">
        <f t="shared" si="21"/>
        <v>13316</v>
      </c>
      <c r="G172" s="213">
        <f t="shared" si="22"/>
        <v>3.7653400002454873E-2</v>
      </c>
      <c r="K172" s="213">
        <f t="shared" si="25"/>
        <v>3.7653400002454873E-2</v>
      </c>
      <c r="Q172" s="249">
        <f t="shared" si="24"/>
        <v>38687.052600000003</v>
      </c>
      <c r="R172" s="250"/>
      <c r="S172" s="214">
        <v>1</v>
      </c>
      <c r="T172" s="250"/>
    </row>
    <row r="173" spans="1:22" ht="12.95" customHeight="1">
      <c r="A173" s="253" t="s">
        <v>110</v>
      </c>
      <c r="B173" s="265" t="s">
        <v>63</v>
      </c>
      <c r="C173" s="267">
        <v>53768.032399999996</v>
      </c>
      <c r="D173" s="267"/>
      <c r="E173" s="213">
        <f t="shared" si="23"/>
        <v>13479.099425958972</v>
      </c>
      <c r="F173" s="211">
        <f t="shared" si="21"/>
        <v>13479</v>
      </c>
      <c r="G173" s="213">
        <f t="shared" si="22"/>
        <v>3.811084999324521E-2</v>
      </c>
      <c r="K173" s="213">
        <f t="shared" si="25"/>
        <v>3.811084999324521E-2</v>
      </c>
      <c r="M173" s="261"/>
      <c r="Q173" s="249">
        <f t="shared" si="24"/>
        <v>38749.532399999996</v>
      </c>
      <c r="S173" s="214">
        <v>1</v>
      </c>
      <c r="V173" s="213" t="s">
        <v>111</v>
      </c>
    </row>
    <row r="174" spans="1:22" ht="12.95" customHeight="1">
      <c r="A174" s="253" t="s">
        <v>110</v>
      </c>
      <c r="B174" s="265" t="s">
        <v>63</v>
      </c>
      <c r="C174" s="267">
        <v>53786.048300000002</v>
      </c>
      <c r="D174" s="267"/>
      <c r="E174" s="213">
        <f t="shared" si="23"/>
        <v>13526.100427892545</v>
      </c>
      <c r="F174" s="211">
        <f t="shared" si="21"/>
        <v>13526</v>
      </c>
      <c r="G174" s="213">
        <f t="shared" si="22"/>
        <v>3.8494899999932386E-2</v>
      </c>
      <c r="K174" s="213">
        <f t="shared" si="25"/>
        <v>3.8494899999932386E-2</v>
      </c>
      <c r="M174" s="261"/>
      <c r="Q174" s="249">
        <f t="shared" si="24"/>
        <v>38767.548300000002</v>
      </c>
      <c r="S174" s="214">
        <v>1</v>
      </c>
      <c r="V174" s="213" t="s">
        <v>111</v>
      </c>
    </row>
    <row r="175" spans="1:22" ht="12.95" customHeight="1">
      <c r="A175" s="253" t="s">
        <v>110</v>
      </c>
      <c r="B175" s="265" t="s">
        <v>63</v>
      </c>
      <c r="C175" s="267">
        <v>53819.013200000001</v>
      </c>
      <c r="D175" s="267"/>
      <c r="E175" s="213">
        <f t="shared" si="23"/>
        <v>13612.101312035969</v>
      </c>
      <c r="F175" s="211">
        <f t="shared" si="21"/>
        <v>13612</v>
      </c>
      <c r="G175" s="213">
        <f t="shared" si="22"/>
        <v>3.8833799997519236E-2</v>
      </c>
      <c r="K175" s="213">
        <f t="shared" si="25"/>
        <v>3.8833799997519236E-2</v>
      </c>
      <c r="M175" s="261"/>
      <c r="Q175" s="249">
        <f t="shared" si="24"/>
        <v>38800.513200000001</v>
      </c>
      <c r="S175" s="214">
        <v>1</v>
      </c>
      <c r="V175" s="213" t="s">
        <v>111</v>
      </c>
    </row>
    <row r="176" spans="1:22" ht="12.95" customHeight="1">
      <c r="A176" s="56" t="s">
        <v>112</v>
      </c>
      <c r="B176" s="74" t="s">
        <v>63</v>
      </c>
      <c r="C176" s="75">
        <v>53983.4548</v>
      </c>
      <c r="D176" s="75">
        <v>2.9999999999999997E-4</v>
      </c>
      <c r="E176" s="213">
        <f t="shared" si="23"/>
        <v>14041.10679938644</v>
      </c>
      <c r="F176" s="211">
        <f t="shared" si="21"/>
        <v>14041</v>
      </c>
      <c r="G176" s="213">
        <f t="shared" si="22"/>
        <v>4.0937149999081157E-2</v>
      </c>
      <c r="K176" s="213">
        <f t="shared" si="25"/>
        <v>4.0937149999081157E-2</v>
      </c>
      <c r="Q176" s="249">
        <f t="shared" si="24"/>
        <v>38964.9548</v>
      </c>
      <c r="R176" s="250"/>
      <c r="S176" s="214">
        <v>1</v>
      </c>
      <c r="T176" s="250"/>
    </row>
    <row r="177" spans="1:25" ht="12.95" customHeight="1">
      <c r="A177" s="72" t="s">
        <v>113</v>
      </c>
      <c r="B177" s="74" t="s">
        <v>61</v>
      </c>
      <c r="C177" s="75">
        <v>53992.462</v>
      </c>
      <c r="D177" s="56">
        <v>1E-4</v>
      </c>
      <c r="E177" s="213">
        <f t="shared" si="23"/>
        <v>14064.605343706509</v>
      </c>
      <c r="F177" s="211">
        <f t="shared" si="21"/>
        <v>14064.5</v>
      </c>
      <c r="G177" s="213">
        <f t="shared" si="22"/>
        <v>4.0379174999543466E-2</v>
      </c>
      <c r="K177" s="213">
        <f t="shared" si="25"/>
        <v>4.0379174999543466E-2</v>
      </c>
      <c r="Q177" s="249">
        <f t="shared" si="24"/>
        <v>38973.962</v>
      </c>
      <c r="R177" s="250"/>
      <c r="S177" s="214">
        <v>1</v>
      </c>
      <c r="T177" s="250"/>
    </row>
    <row r="178" spans="1:25" ht="12.95" customHeight="1">
      <c r="A178" s="56" t="s">
        <v>108</v>
      </c>
      <c r="B178" s="57" t="s">
        <v>61</v>
      </c>
      <c r="C178" s="56">
        <v>54002.42856</v>
      </c>
      <c r="D178" s="56">
        <v>1E-4</v>
      </c>
      <c r="E178" s="213">
        <f t="shared" si="23"/>
        <v>14090.606726142632</v>
      </c>
      <c r="F178" s="211">
        <f t="shared" si="21"/>
        <v>14090.5</v>
      </c>
      <c r="G178" s="213">
        <f t="shared" si="22"/>
        <v>4.0909074996307027E-2</v>
      </c>
      <c r="K178" s="213">
        <f t="shared" si="25"/>
        <v>4.0909074996307027E-2</v>
      </c>
      <c r="Q178" s="249">
        <f t="shared" si="24"/>
        <v>38983.92856</v>
      </c>
      <c r="R178" s="250"/>
      <c r="S178" s="214">
        <v>1</v>
      </c>
      <c r="T178" s="250"/>
    </row>
    <row r="179" spans="1:25" ht="12.95" customHeight="1">
      <c r="A179" s="255" t="s">
        <v>106</v>
      </c>
      <c r="B179" s="256" t="s">
        <v>61</v>
      </c>
      <c r="C179" s="257">
        <v>54002.428599999999</v>
      </c>
      <c r="D179" s="257" t="s">
        <v>107</v>
      </c>
      <c r="E179" s="213">
        <f t="shared" si="23"/>
        <v>14090.606830497121</v>
      </c>
      <c r="F179" s="211">
        <f t="shared" si="21"/>
        <v>14090.5</v>
      </c>
      <c r="G179" s="213">
        <f t="shared" ref="G179:G194" si="26">C179-(C$7+C$8*F179)</f>
        <v>4.0949074995296542E-2</v>
      </c>
      <c r="K179" s="213">
        <f t="shared" si="25"/>
        <v>4.0949074995296542E-2</v>
      </c>
      <c r="Q179" s="249">
        <f t="shared" si="24"/>
        <v>38983.928599999999</v>
      </c>
      <c r="S179" s="214">
        <v>1</v>
      </c>
    </row>
    <row r="180" spans="1:25" ht="12.95" customHeight="1">
      <c r="A180" s="253" t="s">
        <v>114</v>
      </c>
      <c r="B180" s="265" t="s">
        <v>63</v>
      </c>
      <c r="C180" s="267">
        <v>54003.386599999998</v>
      </c>
      <c r="D180" s="267"/>
      <c r="E180" s="213">
        <f t="shared" si="23"/>
        <v>14093.106120560471</v>
      </c>
      <c r="F180" s="211">
        <f t="shared" si="21"/>
        <v>14093</v>
      </c>
      <c r="G180" s="213">
        <f t="shared" si="26"/>
        <v>4.0676949996850453E-2</v>
      </c>
      <c r="K180" s="213">
        <f t="shared" si="25"/>
        <v>4.0676949996850453E-2</v>
      </c>
      <c r="M180" s="261"/>
      <c r="Q180" s="249">
        <f t="shared" si="24"/>
        <v>38984.886599999998</v>
      </c>
      <c r="S180" s="214">
        <v>1</v>
      </c>
    </row>
    <row r="181" spans="1:25" ht="12.95" customHeight="1">
      <c r="A181" s="273" t="s">
        <v>115</v>
      </c>
      <c r="B181" s="74" t="s">
        <v>61</v>
      </c>
      <c r="C181" s="267">
        <v>54016.803</v>
      </c>
      <c r="D181" s="267">
        <v>1E-3</v>
      </c>
      <c r="E181" s="213">
        <f t="shared" si="23"/>
        <v>14128.107660441436</v>
      </c>
      <c r="F181" s="211">
        <f t="shared" si="21"/>
        <v>14128</v>
      </c>
      <c r="G181" s="213">
        <f t="shared" si="26"/>
        <v>4.1267199994763359E-2</v>
      </c>
      <c r="K181" s="213">
        <f t="shared" si="25"/>
        <v>4.1267199994763359E-2</v>
      </c>
      <c r="Q181" s="249">
        <f t="shared" ref="Q181:Q188" si="27">C181-15018.5</f>
        <v>38998.303</v>
      </c>
      <c r="R181" s="250"/>
      <c r="S181" s="214">
        <v>1</v>
      </c>
      <c r="T181" s="250"/>
    </row>
    <row r="182" spans="1:25" ht="12.95" customHeight="1">
      <c r="A182" s="253" t="s">
        <v>114</v>
      </c>
      <c r="B182" s="271" t="s">
        <v>63</v>
      </c>
      <c r="C182" s="267">
        <v>54017.569600000003</v>
      </c>
      <c r="D182" s="267"/>
      <c r="E182" s="213">
        <f t="shared" si="23"/>
        <v>14130.10761426458</v>
      </c>
      <c r="F182" s="211">
        <f t="shared" si="21"/>
        <v>14130</v>
      </c>
      <c r="G182" s="213">
        <f t="shared" si="26"/>
        <v>4.1249499998230021E-2</v>
      </c>
      <c r="K182" s="213">
        <f t="shared" si="25"/>
        <v>4.1249499998230021E-2</v>
      </c>
      <c r="M182" s="261"/>
      <c r="Q182" s="249">
        <f t="shared" si="27"/>
        <v>38999.069600000003</v>
      </c>
      <c r="S182" s="214">
        <v>1</v>
      </c>
    </row>
    <row r="183" spans="1:25" ht="12.95" customHeight="1">
      <c r="A183" s="253" t="s">
        <v>110</v>
      </c>
      <c r="B183" s="271" t="s">
        <v>63</v>
      </c>
      <c r="C183" s="267">
        <v>54022.169199999997</v>
      </c>
      <c r="D183" s="267"/>
      <c r="E183" s="213">
        <f t="shared" si="23"/>
        <v>14142.10733720339</v>
      </c>
      <c r="F183" s="211">
        <f t="shared" si="21"/>
        <v>14142</v>
      </c>
      <c r="G183" s="213">
        <f t="shared" si="26"/>
        <v>4.1143299989926163E-2</v>
      </c>
      <c r="K183" s="213">
        <f t="shared" si="25"/>
        <v>4.1143299989926163E-2</v>
      </c>
      <c r="M183" s="261"/>
      <c r="Q183" s="249">
        <f t="shared" si="27"/>
        <v>39003.669199999997</v>
      </c>
      <c r="S183" s="214">
        <v>1</v>
      </c>
      <c r="V183" s="213" t="s">
        <v>111</v>
      </c>
      <c r="W183" s="252"/>
      <c r="X183" s="252"/>
      <c r="Y183" s="252"/>
    </row>
    <row r="184" spans="1:25" ht="12.95" customHeight="1">
      <c r="A184" s="253" t="s">
        <v>110</v>
      </c>
      <c r="B184" s="271" t="s">
        <v>63</v>
      </c>
      <c r="C184" s="267">
        <v>54049.001100000001</v>
      </c>
      <c r="D184" s="267"/>
      <c r="E184" s="213">
        <f t="shared" si="23"/>
        <v>14212.108068989271</v>
      </c>
      <c r="F184" s="211">
        <f t="shared" si="21"/>
        <v>14212</v>
      </c>
      <c r="G184" s="213">
        <f t="shared" si="26"/>
        <v>4.142380000121193E-2</v>
      </c>
      <c r="K184" s="213">
        <f t="shared" si="25"/>
        <v>4.142380000121193E-2</v>
      </c>
      <c r="M184" s="261"/>
      <c r="Q184" s="249">
        <f t="shared" si="27"/>
        <v>39030.501100000001</v>
      </c>
      <c r="S184" s="214">
        <v>1</v>
      </c>
      <c r="V184" s="213" t="s">
        <v>111</v>
      </c>
    </row>
    <row r="185" spans="1:25" ht="12.95" customHeight="1">
      <c r="A185" s="253" t="s">
        <v>110</v>
      </c>
      <c r="B185" s="271" t="s">
        <v>61</v>
      </c>
      <c r="C185" s="267">
        <v>54049.192499999997</v>
      </c>
      <c r="D185" s="267"/>
      <c r="E185" s="213">
        <f t="shared" si="23"/>
        <v>14212.607405229477</v>
      </c>
      <c r="F185" s="211">
        <f t="shared" si="21"/>
        <v>14212.5</v>
      </c>
      <c r="G185" s="213">
        <f t="shared" si="26"/>
        <v>4.1169374992023222E-2</v>
      </c>
      <c r="K185" s="213">
        <f t="shared" si="25"/>
        <v>4.1169374992023222E-2</v>
      </c>
      <c r="M185" s="261"/>
      <c r="Q185" s="249">
        <f t="shared" si="27"/>
        <v>39030.692499999997</v>
      </c>
      <c r="S185" s="214">
        <v>1</v>
      </c>
      <c r="V185" s="213" t="s">
        <v>111</v>
      </c>
    </row>
    <row r="186" spans="1:25" ht="12.95" customHeight="1">
      <c r="A186" s="253" t="s">
        <v>110</v>
      </c>
      <c r="B186" s="271" t="s">
        <v>63</v>
      </c>
      <c r="C186" s="267">
        <v>54056.283730000003</v>
      </c>
      <c r="D186" s="267"/>
      <c r="E186" s="213">
        <f t="shared" si="23"/>
        <v>14231.107447688724</v>
      </c>
      <c r="F186" s="211">
        <f t="shared" si="21"/>
        <v>14231</v>
      </c>
      <c r="G186" s="213">
        <f t="shared" si="26"/>
        <v>4.118564999953378E-2</v>
      </c>
      <c r="K186" s="213">
        <f t="shared" si="25"/>
        <v>4.118564999953378E-2</v>
      </c>
      <c r="M186" s="261"/>
      <c r="Q186" s="249">
        <f t="shared" si="27"/>
        <v>39037.783730000003</v>
      </c>
      <c r="S186" s="214">
        <v>1</v>
      </c>
      <c r="V186" s="213" t="s">
        <v>111</v>
      </c>
    </row>
    <row r="187" spans="1:25" ht="12.95" customHeight="1">
      <c r="A187" s="253" t="s">
        <v>110</v>
      </c>
      <c r="B187" s="271" t="s">
        <v>63</v>
      </c>
      <c r="C187" s="267">
        <v>54091.165000000001</v>
      </c>
      <c r="D187" s="267"/>
      <c r="E187" s="213">
        <f t="shared" si="23"/>
        <v>14322.107877237893</v>
      </c>
      <c r="F187" s="211">
        <f t="shared" si="21"/>
        <v>14322</v>
      </c>
      <c r="G187" s="213">
        <f t="shared" si="26"/>
        <v>4.1350299994519446E-2</v>
      </c>
      <c r="K187" s="213">
        <f t="shared" si="25"/>
        <v>4.1350299994519446E-2</v>
      </c>
      <c r="M187" s="261"/>
      <c r="Q187" s="249">
        <f t="shared" si="27"/>
        <v>39072.665000000001</v>
      </c>
      <c r="S187" s="214">
        <v>1</v>
      </c>
      <c r="V187" s="213" t="s">
        <v>111</v>
      </c>
    </row>
    <row r="188" spans="1:25" ht="12.95" customHeight="1">
      <c r="A188" s="56" t="s">
        <v>116</v>
      </c>
      <c r="B188" s="57" t="s">
        <v>61</v>
      </c>
      <c r="C188" s="56">
        <v>54093.273999999998</v>
      </c>
      <c r="D188" s="56">
        <v>2.9999999999999997E-4</v>
      </c>
      <c r="E188" s="213">
        <f t="shared" si="23"/>
        <v>14327.60996778445</v>
      </c>
      <c r="F188" s="211">
        <f t="shared" si="21"/>
        <v>14327.5</v>
      </c>
      <c r="G188" s="213">
        <f t="shared" si="26"/>
        <v>4.2151624991674908E-2</v>
      </c>
      <c r="K188" s="213">
        <f t="shared" si="25"/>
        <v>4.2151624991674908E-2</v>
      </c>
      <c r="Q188" s="249">
        <f t="shared" si="27"/>
        <v>39074.773999999998</v>
      </c>
      <c r="R188" s="250"/>
      <c r="S188" s="214">
        <v>1</v>
      </c>
      <c r="T188" s="250"/>
    </row>
    <row r="189" spans="1:25" ht="12.95" customHeight="1">
      <c r="A189" s="275" t="s">
        <v>117</v>
      </c>
      <c r="B189" s="276"/>
      <c r="C189" s="257">
        <v>54094.806799999998</v>
      </c>
      <c r="D189" s="212"/>
      <c r="E189" s="213">
        <f t="shared" si="23"/>
        <v>14331.608831885816</v>
      </c>
      <c r="F189" s="211">
        <f t="shared" si="21"/>
        <v>14331.5</v>
      </c>
      <c r="G189" s="213">
        <f t="shared" si="26"/>
        <v>4.1716224994161166E-2</v>
      </c>
      <c r="H189" s="211"/>
      <c r="I189" s="211"/>
      <c r="J189" s="211"/>
      <c r="K189" s="211">
        <f>+G189</f>
        <v>4.1716224994161166E-2</v>
      </c>
      <c r="L189" s="211"/>
      <c r="M189" s="211"/>
      <c r="N189" s="211"/>
      <c r="O189" s="213">
        <f ca="1">+C$11+C$12*F189</f>
        <v>1.7506222637142996E-2</v>
      </c>
      <c r="P189" s="211"/>
      <c r="Q189" s="277">
        <f>+C189-15018.5</f>
        <v>39076.306799999998</v>
      </c>
      <c r="S189" s="214">
        <v>1</v>
      </c>
      <c r="V189" s="213" t="s">
        <v>118</v>
      </c>
    </row>
    <row r="190" spans="1:25" ht="12.95" customHeight="1">
      <c r="A190" s="275" t="s">
        <v>117</v>
      </c>
      <c r="B190" s="276"/>
      <c r="C190" s="257">
        <v>54108.796900000001</v>
      </c>
      <c r="D190" s="212"/>
      <c r="E190" s="213">
        <f t="shared" si="23"/>
        <v>14368.107076056289</v>
      </c>
      <c r="F190" s="211">
        <f t="shared" si="21"/>
        <v>14368</v>
      </c>
      <c r="G190" s="213">
        <f t="shared" si="26"/>
        <v>4.1043199998966884E-2</v>
      </c>
      <c r="H190" s="211"/>
      <c r="I190" s="211"/>
      <c r="J190" s="211"/>
      <c r="K190" s="211">
        <f>+G190</f>
        <v>4.1043199998966884E-2</v>
      </c>
      <c r="L190" s="211"/>
      <c r="M190" s="211"/>
      <c r="N190" s="211"/>
      <c r="O190" s="213">
        <f ca="1">+C$11+C$12*F190</f>
        <v>1.751806994749959E-2</v>
      </c>
      <c r="P190" s="211"/>
      <c r="Q190" s="277">
        <f>+C190-15018.5</f>
        <v>39090.296900000001</v>
      </c>
      <c r="S190" s="214">
        <v>1</v>
      </c>
      <c r="V190" s="213" t="s">
        <v>118</v>
      </c>
    </row>
    <row r="191" spans="1:25" ht="12.95" customHeight="1">
      <c r="A191" s="75" t="s">
        <v>119</v>
      </c>
      <c r="B191" s="74" t="s">
        <v>63</v>
      </c>
      <c r="C191" s="75">
        <v>54117.23</v>
      </c>
      <c r="D191" s="75">
        <v>1E-4</v>
      </c>
      <c r="E191" s="213">
        <f t="shared" si="23"/>
        <v>14390.107872541947</v>
      </c>
      <c r="F191" s="211">
        <f t="shared" si="21"/>
        <v>14390</v>
      </c>
      <c r="G191" s="213">
        <f t="shared" si="26"/>
        <v>4.1348500002641231E-2</v>
      </c>
      <c r="K191" s="213">
        <f>G191</f>
        <v>4.1348500002641231E-2</v>
      </c>
      <c r="Q191" s="249">
        <f t="shared" ref="Q191:Q222" si="28">C191-15018.5</f>
        <v>39098.730000000003</v>
      </c>
      <c r="R191" s="250"/>
      <c r="S191" s="214">
        <v>1</v>
      </c>
      <c r="T191" s="250"/>
    </row>
    <row r="192" spans="1:25" ht="12.95" customHeight="1">
      <c r="A192" s="56" t="s">
        <v>115</v>
      </c>
      <c r="B192" s="57" t="s">
        <v>61</v>
      </c>
      <c r="C192" s="56">
        <v>54131.604399999997</v>
      </c>
      <c r="D192" s="56">
        <v>5.0000000000000001E-4</v>
      </c>
      <c r="E192" s="213">
        <f t="shared" si="23"/>
        <v>14427.608702486243</v>
      </c>
      <c r="F192" s="211">
        <f t="shared" si="21"/>
        <v>14427.5</v>
      </c>
      <c r="G192" s="213">
        <f t="shared" si="26"/>
        <v>4.1666624994832091E-2</v>
      </c>
      <c r="K192" s="213">
        <f>G192</f>
        <v>4.1666624994832091E-2</v>
      </c>
      <c r="Q192" s="249">
        <f t="shared" si="28"/>
        <v>39113.104399999997</v>
      </c>
      <c r="S192" s="214">
        <v>1</v>
      </c>
    </row>
    <row r="193" spans="1:27" ht="12.95" customHeight="1">
      <c r="A193" s="253" t="s">
        <v>115</v>
      </c>
      <c r="B193" s="57" t="s">
        <v>63</v>
      </c>
      <c r="C193" s="56">
        <v>54131.7958</v>
      </c>
      <c r="D193" s="56">
        <v>2.0000000000000001E-4</v>
      </c>
      <c r="E193" s="213">
        <f t="shared" si="23"/>
        <v>14428.108038726466</v>
      </c>
      <c r="F193" s="211">
        <f t="shared" si="21"/>
        <v>14428</v>
      </c>
      <c r="G193" s="213">
        <f t="shared" si="26"/>
        <v>4.1412200000195298E-2</v>
      </c>
      <c r="K193" s="213">
        <f>G193</f>
        <v>4.1412200000195298E-2</v>
      </c>
      <c r="Q193" s="249">
        <f t="shared" si="28"/>
        <v>39113.2958</v>
      </c>
      <c r="R193" s="250"/>
      <c r="S193" s="214">
        <v>1</v>
      </c>
      <c r="T193" s="250"/>
    </row>
    <row r="194" spans="1:27" ht="12.95" customHeight="1">
      <c r="A194" s="253" t="s">
        <v>115</v>
      </c>
      <c r="B194" s="57" t="s">
        <v>63</v>
      </c>
      <c r="C194" s="75">
        <v>54133.712399999997</v>
      </c>
      <c r="D194" s="56">
        <v>2.0000000000000001E-4</v>
      </c>
      <c r="E194" s="213">
        <f t="shared" si="23"/>
        <v>14433.108184170529</v>
      </c>
      <c r="F194" s="211">
        <f t="shared" si="21"/>
        <v>14433</v>
      </c>
      <c r="G194" s="213">
        <f t="shared" si="26"/>
        <v>4.1467949995421804E-2</v>
      </c>
      <c r="K194" s="213">
        <f>G194</f>
        <v>4.1467949995421804E-2</v>
      </c>
      <c r="Q194" s="249">
        <f t="shared" si="28"/>
        <v>39115.212399999997</v>
      </c>
      <c r="R194" s="250"/>
      <c r="S194" s="214">
        <v>1</v>
      </c>
      <c r="T194" s="250"/>
    </row>
    <row r="195" spans="1:27" ht="12.95" customHeight="1">
      <c r="A195" s="56" t="s">
        <v>115</v>
      </c>
      <c r="B195" s="57" t="s">
        <v>61</v>
      </c>
      <c r="C195" s="56">
        <v>54134.712299999999</v>
      </c>
      <c r="D195" s="56">
        <v>1E-4</v>
      </c>
      <c r="E195" s="213">
        <f t="shared" si="23"/>
        <v>14435.716785563382</v>
      </c>
      <c r="F195" s="211">
        <f t="shared" si="21"/>
        <v>14435.5</v>
      </c>
      <c r="O195" s="213">
        <f t="shared" ref="O195:O226" ca="1" si="29">+C$11+C$12*F195</f>
        <v>1.7539979357063158E-2</v>
      </c>
      <c r="Q195" s="249">
        <f t="shared" si="28"/>
        <v>39116.212299999999</v>
      </c>
      <c r="R195" s="213">
        <f>C195-(C$7+C$8*F195)</f>
        <v>8.309582499350654E-2</v>
      </c>
      <c r="S195" s="214">
        <v>1</v>
      </c>
    </row>
    <row r="196" spans="1:27" ht="12.95" customHeight="1">
      <c r="A196" s="255" t="s">
        <v>120</v>
      </c>
      <c r="B196" s="256" t="s">
        <v>61</v>
      </c>
      <c r="C196" s="257">
        <v>54135.438600000001</v>
      </c>
      <c r="D196" s="257" t="s">
        <v>80</v>
      </c>
      <c r="E196" s="213">
        <f t="shared" si="23"/>
        <v>14437.611602236679</v>
      </c>
      <c r="F196" s="211">
        <f t="shared" si="21"/>
        <v>14437.5</v>
      </c>
      <c r="G196" s="213">
        <f t="shared" ref="G196:G227" si="30">C196-(C$7+C$8*F196)</f>
        <v>4.2778124996402767E-2</v>
      </c>
      <c r="K196" s="213">
        <f t="shared" ref="K196:K227" si="31">G196</f>
        <v>4.2778124996402767E-2</v>
      </c>
      <c r="O196" s="213">
        <f t="shared" ca="1" si="29"/>
        <v>1.754062852475393E-2</v>
      </c>
      <c r="Q196" s="249">
        <f t="shared" si="28"/>
        <v>39116.938600000001</v>
      </c>
      <c r="S196" s="214">
        <v>1</v>
      </c>
    </row>
    <row r="197" spans="1:27" ht="12.95" customHeight="1">
      <c r="A197" s="255" t="s">
        <v>120</v>
      </c>
      <c r="B197" s="256" t="s">
        <v>63</v>
      </c>
      <c r="C197" s="257">
        <v>54174.342600000004</v>
      </c>
      <c r="D197" s="257" t="s">
        <v>80</v>
      </c>
      <c r="E197" s="213">
        <f t="shared" si="23"/>
        <v>14539.106780341755</v>
      </c>
      <c r="F197" s="211">
        <f t="shared" si="21"/>
        <v>14539</v>
      </c>
      <c r="G197" s="213">
        <f t="shared" si="30"/>
        <v>4.0929850001703016E-2</v>
      </c>
      <c r="K197" s="213">
        <f t="shared" si="31"/>
        <v>4.0929850001703016E-2</v>
      </c>
      <c r="O197" s="213">
        <f t="shared" ca="1" si="29"/>
        <v>1.7573573785060623E-2</v>
      </c>
      <c r="Q197" s="249">
        <f t="shared" si="28"/>
        <v>39155.842600000004</v>
      </c>
      <c r="S197" s="214">
        <v>1</v>
      </c>
      <c r="AA197" s="214"/>
    </row>
    <row r="198" spans="1:27" ht="12.95" customHeight="1">
      <c r="A198" s="253" t="s">
        <v>115</v>
      </c>
      <c r="B198" s="57"/>
      <c r="C198" s="56">
        <v>54185.651599999997</v>
      </c>
      <c r="D198" s="56">
        <v>5.0000000000000001E-4</v>
      </c>
      <c r="E198" s="213">
        <f t="shared" si="23"/>
        <v>14568.610403855781</v>
      </c>
      <c r="F198" s="211">
        <f t="shared" si="21"/>
        <v>14568.5</v>
      </c>
      <c r="G198" s="213">
        <f t="shared" si="30"/>
        <v>4.2318774998420849E-2</v>
      </c>
      <c r="K198" s="213">
        <f t="shared" si="31"/>
        <v>4.2318774998420849E-2</v>
      </c>
      <c r="O198" s="213">
        <f t="shared" ca="1" si="29"/>
        <v>1.7583149008499516E-2</v>
      </c>
      <c r="Q198" s="249">
        <f t="shared" si="28"/>
        <v>39167.151599999997</v>
      </c>
      <c r="R198" s="250"/>
      <c r="S198" s="214">
        <v>1</v>
      </c>
      <c r="T198" s="250"/>
    </row>
    <row r="199" spans="1:27" ht="12.95" customHeight="1">
      <c r="A199" s="56" t="s">
        <v>121</v>
      </c>
      <c r="B199" s="57" t="s">
        <v>63</v>
      </c>
      <c r="C199" s="56">
        <v>54389.380799999999</v>
      </c>
      <c r="D199" s="56">
        <v>1E-4</v>
      </c>
      <c r="E199" s="213">
        <f t="shared" si="23"/>
        <v>15100.111828881583</v>
      </c>
      <c r="F199" s="211">
        <f t="shared" si="21"/>
        <v>15100</v>
      </c>
      <c r="G199" s="213">
        <f t="shared" si="30"/>
        <v>4.2864999995799735E-2</v>
      </c>
      <c r="K199" s="213">
        <f t="shared" si="31"/>
        <v>4.2864999995799735E-2</v>
      </c>
      <c r="O199" s="213">
        <f t="shared" ca="1" si="29"/>
        <v>1.7755665322322263E-2</v>
      </c>
      <c r="Q199" s="249">
        <f t="shared" si="28"/>
        <v>39370.880799999999</v>
      </c>
      <c r="S199" s="214">
        <v>1</v>
      </c>
    </row>
    <row r="200" spans="1:27" ht="12.95" customHeight="1">
      <c r="A200" s="56" t="s">
        <v>115</v>
      </c>
      <c r="B200" s="57" t="s">
        <v>61</v>
      </c>
      <c r="C200" s="56">
        <v>54418.703800000003</v>
      </c>
      <c r="D200" s="56">
        <v>2.0000000000000001E-4</v>
      </c>
      <c r="E200" s="213">
        <f t="shared" si="23"/>
        <v>15176.611497490861</v>
      </c>
      <c r="F200" s="211">
        <f t="shared" si="21"/>
        <v>15176.5</v>
      </c>
      <c r="G200" s="213">
        <f t="shared" si="30"/>
        <v>4.2737975003547035E-2</v>
      </c>
      <c r="K200" s="213">
        <f t="shared" si="31"/>
        <v>4.2737975003547035E-2</v>
      </c>
      <c r="O200" s="213">
        <f t="shared" ca="1" si="29"/>
        <v>1.7780495986494303E-2</v>
      </c>
      <c r="Q200" s="249">
        <f t="shared" si="28"/>
        <v>39400.203800000003</v>
      </c>
      <c r="S200" s="214">
        <v>1</v>
      </c>
    </row>
    <row r="201" spans="1:27" ht="12.95" customHeight="1">
      <c r="A201" s="56" t="s">
        <v>122</v>
      </c>
      <c r="B201" s="57" t="s">
        <v>63</v>
      </c>
      <c r="C201" s="56">
        <v>54434.227200000001</v>
      </c>
      <c r="D201" s="56">
        <v>1E-4</v>
      </c>
      <c r="E201" s="213">
        <f t="shared" si="23"/>
        <v>15217.109910193825</v>
      </c>
      <c r="F201" s="211">
        <f t="shared" si="21"/>
        <v>15217</v>
      </c>
      <c r="G201" s="213">
        <f t="shared" si="30"/>
        <v>4.2129549998207949E-2</v>
      </c>
      <c r="K201" s="213">
        <f t="shared" si="31"/>
        <v>4.2129549998207949E-2</v>
      </c>
      <c r="O201" s="213">
        <f t="shared" ca="1" si="29"/>
        <v>1.7793641632232442E-2</v>
      </c>
      <c r="Q201" s="249">
        <f t="shared" si="28"/>
        <v>39415.727200000001</v>
      </c>
      <c r="S201" s="214">
        <v>1</v>
      </c>
    </row>
    <row r="202" spans="1:27" ht="12.95" customHeight="1">
      <c r="A202" s="56" t="s">
        <v>122</v>
      </c>
      <c r="B202" s="57" t="s">
        <v>61</v>
      </c>
      <c r="C202" s="56">
        <v>54480.415200000003</v>
      </c>
      <c r="D202" s="56">
        <v>5.0000000000000001E-4</v>
      </c>
      <c r="E202" s="213">
        <f t="shared" si="23"/>
        <v>15337.608041139672</v>
      </c>
      <c r="F202" s="211">
        <f t="shared" si="21"/>
        <v>15337.5</v>
      </c>
      <c r="G202" s="213">
        <f t="shared" si="30"/>
        <v>4.1413124999962747E-2</v>
      </c>
      <c r="K202" s="213">
        <f t="shared" si="31"/>
        <v>4.1413124999962747E-2</v>
      </c>
      <c r="O202" s="213">
        <f t="shared" ca="1" si="29"/>
        <v>1.7832753985601475E-2</v>
      </c>
      <c r="Q202" s="249">
        <f t="shared" si="28"/>
        <v>39461.915200000003</v>
      </c>
      <c r="S202" s="214">
        <v>1</v>
      </c>
    </row>
    <row r="203" spans="1:27" ht="12.95" customHeight="1">
      <c r="A203" s="56" t="s">
        <v>122</v>
      </c>
      <c r="B203" s="57" t="s">
        <v>63</v>
      </c>
      <c r="C203" s="56">
        <v>54489.423900000002</v>
      </c>
      <c r="D203" s="56">
        <v>2.9999999999999997E-4</v>
      </c>
      <c r="E203" s="213">
        <f t="shared" si="23"/>
        <v>15361.110498753156</v>
      </c>
      <c r="F203" s="211">
        <f t="shared" si="21"/>
        <v>15361</v>
      </c>
      <c r="G203" s="213">
        <f t="shared" si="30"/>
        <v>4.2355149998911656E-2</v>
      </c>
      <c r="K203" s="213">
        <f t="shared" si="31"/>
        <v>4.2355149998911656E-2</v>
      </c>
      <c r="O203" s="213">
        <f t="shared" ca="1" si="29"/>
        <v>1.784038170596805E-2</v>
      </c>
      <c r="Q203" s="249">
        <f t="shared" si="28"/>
        <v>39470.923900000002</v>
      </c>
      <c r="S203" s="214">
        <v>1</v>
      </c>
    </row>
    <row r="204" spans="1:27" ht="12.95" customHeight="1">
      <c r="A204" s="56" t="s">
        <v>123</v>
      </c>
      <c r="B204" s="57" t="s">
        <v>63</v>
      </c>
      <c r="C204" s="56">
        <v>54514.337899999999</v>
      </c>
      <c r="D204" s="56" t="s">
        <v>124</v>
      </c>
      <c r="E204" s="213">
        <f t="shared" si="23"/>
        <v>15426.107693573984</v>
      </c>
      <c r="F204" s="211">
        <f t="shared" si="21"/>
        <v>15426</v>
      </c>
      <c r="G204" s="213">
        <f t="shared" si="30"/>
        <v>4.1279899996879976E-2</v>
      </c>
      <c r="K204" s="213">
        <f t="shared" si="31"/>
        <v>4.1279899996879976E-2</v>
      </c>
      <c r="O204" s="213">
        <f t="shared" ca="1" si="29"/>
        <v>1.7861479655918153E-2</v>
      </c>
      <c r="Q204" s="249">
        <f t="shared" si="28"/>
        <v>39495.837899999999</v>
      </c>
      <c r="S204" s="214">
        <v>1</v>
      </c>
    </row>
    <row r="205" spans="1:27" ht="12.95" customHeight="1">
      <c r="A205" s="253" t="s">
        <v>125</v>
      </c>
      <c r="B205" s="253" t="s">
        <v>61</v>
      </c>
      <c r="C205" s="267">
        <v>54799.137600000002</v>
      </c>
      <c r="D205" s="267" t="s">
        <v>50</v>
      </c>
      <c r="E205" s="213">
        <f t="shared" si="23"/>
        <v>16169.11088799541</v>
      </c>
      <c r="F205" s="211">
        <f t="shared" si="21"/>
        <v>16169</v>
      </c>
      <c r="G205" s="213">
        <f t="shared" si="30"/>
        <v>4.2504349999944679E-2</v>
      </c>
      <c r="K205" s="213">
        <f t="shared" si="31"/>
        <v>4.2504349999944679E-2</v>
      </c>
      <c r="O205" s="213">
        <f t="shared" ca="1" si="29"/>
        <v>1.8102645453040071E-2</v>
      </c>
      <c r="Q205" s="249">
        <f t="shared" si="28"/>
        <v>39780.637600000002</v>
      </c>
      <c r="S205" s="214">
        <v>1</v>
      </c>
    </row>
    <row r="206" spans="1:27" ht="12.95" customHeight="1">
      <c r="A206" s="253" t="s">
        <v>126</v>
      </c>
      <c r="B206" s="74"/>
      <c r="C206" s="75">
        <v>54819.834600000002</v>
      </c>
      <c r="D206" s="75">
        <v>1E-4</v>
      </c>
      <c r="E206" s="213">
        <f t="shared" si="23"/>
        <v>16223.10651058539</v>
      </c>
      <c r="F206" s="211">
        <f t="shared" si="21"/>
        <v>16223</v>
      </c>
      <c r="G206" s="213">
        <f t="shared" si="30"/>
        <v>4.0826450000167824E-2</v>
      </c>
      <c r="K206" s="213">
        <f t="shared" si="31"/>
        <v>4.0826450000167824E-2</v>
      </c>
      <c r="O206" s="213">
        <f t="shared" ca="1" si="29"/>
        <v>1.8120172980690925E-2</v>
      </c>
      <c r="Q206" s="249">
        <f t="shared" si="28"/>
        <v>39801.334600000002</v>
      </c>
      <c r="R206" s="250"/>
      <c r="S206" s="214">
        <v>1</v>
      </c>
      <c r="T206" s="250"/>
    </row>
    <row r="207" spans="1:27" ht="12.95" customHeight="1">
      <c r="A207" s="56" t="s">
        <v>123</v>
      </c>
      <c r="B207" s="57" t="s">
        <v>61</v>
      </c>
      <c r="C207" s="56">
        <v>54827.308799999999</v>
      </c>
      <c r="D207" s="56" t="s">
        <v>127</v>
      </c>
      <c r="E207" s="213">
        <f t="shared" si="23"/>
        <v>16242.605669031633</v>
      </c>
      <c r="F207" s="211">
        <f t="shared" si="21"/>
        <v>16242.5</v>
      </c>
      <c r="G207" s="213">
        <f t="shared" si="30"/>
        <v>4.0503874995920341E-2</v>
      </c>
      <c r="K207" s="213">
        <f t="shared" si="31"/>
        <v>4.0503874995920341E-2</v>
      </c>
      <c r="O207" s="213">
        <f t="shared" ca="1" si="29"/>
        <v>1.8126502365675954E-2</v>
      </c>
      <c r="Q207" s="249">
        <f t="shared" si="28"/>
        <v>39808.808799999999</v>
      </c>
      <c r="S207" s="214">
        <v>1</v>
      </c>
    </row>
    <row r="208" spans="1:27" ht="12.95" customHeight="1">
      <c r="A208" s="56" t="s">
        <v>123</v>
      </c>
      <c r="B208" s="57" t="s">
        <v>63</v>
      </c>
      <c r="C208" s="56">
        <v>54831.335200000001</v>
      </c>
      <c r="D208" s="56" t="s">
        <v>124</v>
      </c>
      <c r="E208" s="213">
        <f t="shared" si="23"/>
        <v>16253.1099921121</v>
      </c>
      <c r="F208" s="211">
        <f t="shared" si="21"/>
        <v>16253</v>
      </c>
      <c r="G208" s="213">
        <f t="shared" si="30"/>
        <v>4.216094999719644E-2</v>
      </c>
      <c r="K208" s="213">
        <f t="shared" si="31"/>
        <v>4.216094999719644E-2</v>
      </c>
      <c r="O208" s="213">
        <f t="shared" ca="1" si="29"/>
        <v>1.8129910496052511E-2</v>
      </c>
      <c r="Q208" s="249">
        <f t="shared" si="28"/>
        <v>39812.835200000001</v>
      </c>
      <c r="S208" s="214">
        <v>1</v>
      </c>
    </row>
    <row r="209" spans="1:27" ht="12.95" customHeight="1">
      <c r="A209" s="56" t="s">
        <v>123</v>
      </c>
      <c r="B209" s="57" t="s">
        <v>61</v>
      </c>
      <c r="C209" s="56">
        <v>54831.525500000003</v>
      </c>
      <c r="D209" s="56" t="s">
        <v>124</v>
      </c>
      <c r="E209" s="213">
        <f t="shared" si="23"/>
        <v>16253.606458603814</v>
      </c>
      <c r="F209" s="211">
        <f t="shared" si="21"/>
        <v>16253.5</v>
      </c>
      <c r="G209" s="213">
        <f t="shared" si="30"/>
        <v>4.0806525001244154E-2</v>
      </c>
      <c r="K209" s="213">
        <f t="shared" si="31"/>
        <v>4.0806525001244154E-2</v>
      </c>
      <c r="O209" s="213">
        <f t="shared" ca="1" si="29"/>
        <v>1.8130072787975203E-2</v>
      </c>
      <c r="Q209" s="249">
        <f t="shared" si="28"/>
        <v>39813.025500000003</v>
      </c>
      <c r="S209" s="214">
        <v>1</v>
      </c>
    </row>
    <row r="210" spans="1:27" ht="12.95" customHeight="1">
      <c r="A210" s="56" t="s">
        <v>128</v>
      </c>
      <c r="B210" s="57" t="s">
        <v>63</v>
      </c>
      <c r="C210" s="56">
        <v>54831.719599999997</v>
      </c>
      <c r="D210" s="56">
        <v>5.9999999999999995E-4</v>
      </c>
      <c r="E210" s="213">
        <f t="shared" si="23"/>
        <v>16254.112838772166</v>
      </c>
      <c r="F210" s="211">
        <f t="shared" ref="F210:F273" si="32">+ROUND(2*E210,0)/2</f>
        <v>16254</v>
      </c>
      <c r="G210" s="213">
        <f t="shared" si="30"/>
        <v>4.3252099996607285E-2</v>
      </c>
      <c r="K210" s="213">
        <f t="shared" si="31"/>
        <v>4.3252099996607285E-2</v>
      </c>
      <c r="O210" s="213">
        <f t="shared" ca="1" si="29"/>
        <v>1.8130235079897895E-2</v>
      </c>
      <c r="Q210" s="249">
        <f t="shared" si="28"/>
        <v>39813.219599999997</v>
      </c>
      <c r="R210" s="250"/>
      <c r="S210" s="214">
        <v>1</v>
      </c>
      <c r="T210" s="250"/>
    </row>
    <row r="211" spans="1:27" ht="12.95" customHeight="1">
      <c r="A211" s="56" t="s">
        <v>129</v>
      </c>
      <c r="B211" s="57" t="s">
        <v>63</v>
      </c>
      <c r="C211" s="56">
        <v>54841.684300000001</v>
      </c>
      <c r="D211" s="56">
        <v>1E-4</v>
      </c>
      <c r="E211" s="213">
        <f t="shared" si="23"/>
        <v>16280.109368724457</v>
      </c>
      <c r="F211" s="211">
        <f t="shared" si="32"/>
        <v>16280</v>
      </c>
      <c r="G211" s="213">
        <f t="shared" si="30"/>
        <v>4.1921999996702652E-2</v>
      </c>
      <c r="K211" s="213">
        <f t="shared" si="31"/>
        <v>4.1921999996702652E-2</v>
      </c>
      <c r="O211" s="213">
        <f t="shared" ca="1" si="29"/>
        <v>1.8138674259877936E-2</v>
      </c>
      <c r="Q211" s="249">
        <f t="shared" si="28"/>
        <v>39823.184300000001</v>
      </c>
      <c r="S211" s="214">
        <v>1</v>
      </c>
    </row>
    <row r="212" spans="1:27" ht="12.95" customHeight="1">
      <c r="A212" s="56" t="s">
        <v>123</v>
      </c>
      <c r="B212" s="57" t="s">
        <v>61</v>
      </c>
      <c r="C212" s="56">
        <v>54842.259700000002</v>
      </c>
      <c r="D212" s="56" t="s">
        <v>130</v>
      </c>
      <c r="E212" s="213">
        <f t="shared" si="23"/>
        <v>16281.610508079841</v>
      </c>
      <c r="F212" s="211">
        <f t="shared" si="32"/>
        <v>16281.5</v>
      </c>
      <c r="G212" s="213">
        <f t="shared" si="30"/>
        <v>4.235872499702964E-2</v>
      </c>
      <c r="K212" s="213">
        <f t="shared" si="31"/>
        <v>4.235872499702964E-2</v>
      </c>
      <c r="O212" s="213">
        <f t="shared" ca="1" si="29"/>
        <v>1.8139161135646016E-2</v>
      </c>
      <c r="Q212" s="249">
        <f t="shared" si="28"/>
        <v>39823.759700000002</v>
      </c>
      <c r="S212" s="214">
        <v>1</v>
      </c>
    </row>
    <row r="213" spans="1:27" ht="12.95" customHeight="1">
      <c r="A213" s="56" t="s">
        <v>123</v>
      </c>
      <c r="B213" s="57" t="s">
        <v>63</v>
      </c>
      <c r="C213" s="56">
        <v>54842.4516</v>
      </c>
      <c r="D213" s="56" t="s">
        <v>130</v>
      </c>
      <c r="E213" s="213">
        <f t="shared" ref="E213:E276" si="33">(C213-C$7)/C$8</f>
        <v>16282.11114875119</v>
      </c>
      <c r="F213" s="211">
        <f t="shared" si="32"/>
        <v>16282</v>
      </c>
      <c r="G213" s="213">
        <f t="shared" si="30"/>
        <v>4.2604299997037742E-2</v>
      </c>
      <c r="K213" s="213">
        <f t="shared" si="31"/>
        <v>4.2604299997037742E-2</v>
      </c>
      <c r="O213" s="213">
        <f t="shared" ca="1" si="29"/>
        <v>1.8139323427568708E-2</v>
      </c>
      <c r="Q213" s="249">
        <f t="shared" si="28"/>
        <v>39823.9516</v>
      </c>
      <c r="S213" s="214">
        <v>1</v>
      </c>
    </row>
    <row r="214" spans="1:27" ht="12.95" customHeight="1">
      <c r="A214" s="56" t="s">
        <v>129</v>
      </c>
      <c r="B214" s="57" t="s">
        <v>63</v>
      </c>
      <c r="C214" s="56">
        <v>54871.581400000003</v>
      </c>
      <c r="D214" s="56">
        <v>1E-4</v>
      </c>
      <c r="E214" s="213">
        <f t="shared" si="33"/>
        <v>16358.106785168149</v>
      </c>
      <c r="F214" s="211">
        <f t="shared" si="32"/>
        <v>16358</v>
      </c>
      <c r="G214" s="213">
        <f t="shared" si="30"/>
        <v>4.0931700001237914E-2</v>
      </c>
      <c r="K214" s="213">
        <f t="shared" si="31"/>
        <v>4.0931700001237914E-2</v>
      </c>
      <c r="O214" s="213">
        <f t="shared" ca="1" si="29"/>
        <v>1.8163991799818056E-2</v>
      </c>
      <c r="Q214" s="249">
        <f t="shared" si="28"/>
        <v>39853.081400000003</v>
      </c>
      <c r="S214" s="214">
        <v>1</v>
      </c>
    </row>
    <row r="215" spans="1:27" ht="12.95" customHeight="1">
      <c r="A215" s="253" t="s">
        <v>131</v>
      </c>
      <c r="B215" s="253" t="s">
        <v>61</v>
      </c>
      <c r="C215" s="267">
        <v>55052.500999999997</v>
      </c>
      <c r="D215" s="267" t="s">
        <v>50</v>
      </c>
      <c r="E215" s="213">
        <f t="shared" si="33"/>
        <v>16830.101105153179</v>
      </c>
      <c r="F215" s="211">
        <f t="shared" si="32"/>
        <v>16830</v>
      </c>
      <c r="G215" s="213">
        <f t="shared" si="30"/>
        <v>3.8754499990318436E-2</v>
      </c>
      <c r="K215" s="213">
        <f t="shared" si="31"/>
        <v>3.8754499990318436E-2</v>
      </c>
      <c r="O215" s="213">
        <f t="shared" ca="1" si="29"/>
        <v>1.8317195374840327E-2</v>
      </c>
      <c r="Q215" s="249">
        <f t="shared" si="28"/>
        <v>40034.000999999997</v>
      </c>
      <c r="S215" s="214">
        <v>1</v>
      </c>
    </row>
    <row r="216" spans="1:27" ht="12.95" customHeight="1">
      <c r="A216" s="278" t="s">
        <v>132</v>
      </c>
      <c r="B216" s="74"/>
      <c r="C216" s="75">
        <v>55065.9185</v>
      </c>
      <c r="D216" s="75">
        <v>2.0000000000000001E-4</v>
      </c>
      <c r="E216" s="213">
        <f t="shared" si="33"/>
        <v>16865.105514782656</v>
      </c>
      <c r="F216" s="211">
        <f t="shared" si="32"/>
        <v>16865</v>
      </c>
      <c r="G216" s="213">
        <f t="shared" si="30"/>
        <v>4.0444749996822793E-2</v>
      </c>
      <c r="K216" s="213">
        <f t="shared" si="31"/>
        <v>4.0444749996822793E-2</v>
      </c>
      <c r="O216" s="213">
        <f t="shared" ca="1" si="29"/>
        <v>1.832855580942884E-2</v>
      </c>
      <c r="Q216" s="249">
        <f t="shared" si="28"/>
        <v>40047.4185</v>
      </c>
      <c r="R216" s="250"/>
      <c r="S216" s="214">
        <v>1</v>
      </c>
      <c r="T216" s="250"/>
    </row>
    <row r="217" spans="1:27" ht="12.95" customHeight="1">
      <c r="A217" s="253" t="s">
        <v>131</v>
      </c>
      <c r="B217" s="253" t="s">
        <v>61</v>
      </c>
      <c r="C217" s="267">
        <v>55076.457999999999</v>
      </c>
      <c r="D217" s="267" t="s">
        <v>50</v>
      </c>
      <c r="E217" s="213">
        <f t="shared" si="33"/>
        <v>16892.601618772944</v>
      </c>
      <c r="F217" s="211">
        <f t="shared" si="32"/>
        <v>16892.5</v>
      </c>
      <c r="G217" s="213">
        <f t="shared" si="30"/>
        <v>3.8951374997850507E-2</v>
      </c>
      <c r="K217" s="213">
        <f t="shared" si="31"/>
        <v>3.8951374997850507E-2</v>
      </c>
      <c r="O217" s="213">
        <f t="shared" ca="1" si="29"/>
        <v>1.8337481865176961E-2</v>
      </c>
      <c r="Q217" s="249">
        <f t="shared" si="28"/>
        <v>40057.957999999999</v>
      </c>
      <c r="S217" s="214">
        <v>1</v>
      </c>
      <c r="AA217" s="214"/>
    </row>
    <row r="218" spans="1:27" ht="12.95" customHeight="1">
      <c r="A218" s="253" t="s">
        <v>131</v>
      </c>
      <c r="B218" s="253" t="s">
        <v>61</v>
      </c>
      <c r="C218" s="267">
        <v>55095.432399999998</v>
      </c>
      <c r="D218" s="267" t="s">
        <v>50</v>
      </c>
      <c r="E218" s="213">
        <f t="shared" si="33"/>
        <v>16942.103215200994</v>
      </c>
      <c r="F218" s="211">
        <f t="shared" si="32"/>
        <v>16942</v>
      </c>
      <c r="G218" s="213">
        <f t="shared" si="30"/>
        <v>3.9563299993460532E-2</v>
      </c>
      <c r="K218" s="213">
        <f t="shared" si="31"/>
        <v>3.9563299993460532E-2</v>
      </c>
      <c r="O218" s="213">
        <f t="shared" ca="1" si="29"/>
        <v>1.8353548765523576E-2</v>
      </c>
      <c r="Q218" s="249">
        <f t="shared" si="28"/>
        <v>40076.932399999998</v>
      </c>
      <c r="S218" s="214">
        <v>1</v>
      </c>
    </row>
    <row r="219" spans="1:27" ht="12.95" customHeight="1">
      <c r="A219" s="253" t="s">
        <v>133</v>
      </c>
      <c r="B219" s="253" t="s">
        <v>61</v>
      </c>
      <c r="C219" s="267">
        <v>55139.128799999999</v>
      </c>
      <c r="D219" s="267" t="s">
        <v>50</v>
      </c>
      <c r="E219" s="213">
        <f t="shared" si="33"/>
        <v>17056.101104892296</v>
      </c>
      <c r="F219" s="211">
        <f t="shared" si="32"/>
        <v>17056</v>
      </c>
      <c r="G219" s="213">
        <f t="shared" si="30"/>
        <v>3.8754399996832944E-2</v>
      </c>
      <c r="K219" s="213">
        <f t="shared" si="31"/>
        <v>3.8754399996832944E-2</v>
      </c>
      <c r="O219" s="213">
        <f t="shared" ca="1" si="29"/>
        <v>1.8390551323897598E-2</v>
      </c>
      <c r="Q219" s="249">
        <f t="shared" si="28"/>
        <v>40120.628799999999</v>
      </c>
      <c r="S219" s="214">
        <v>1</v>
      </c>
    </row>
    <row r="220" spans="1:27" ht="12.95" customHeight="1">
      <c r="A220" s="253" t="s">
        <v>133</v>
      </c>
      <c r="B220" s="253" t="s">
        <v>61</v>
      </c>
      <c r="C220" s="267">
        <v>55141.2376</v>
      </c>
      <c r="D220" s="267" t="s">
        <v>50</v>
      </c>
      <c r="E220" s="213">
        <f t="shared" si="33"/>
        <v>17061.602673666413</v>
      </c>
      <c r="F220" s="211">
        <f t="shared" si="32"/>
        <v>17061.5</v>
      </c>
      <c r="G220" s="213">
        <f t="shared" si="30"/>
        <v>3.9355724999040831E-2</v>
      </c>
      <c r="K220" s="213">
        <f t="shared" si="31"/>
        <v>3.9355724999040831E-2</v>
      </c>
      <c r="O220" s="213">
        <f t="shared" ca="1" si="29"/>
        <v>1.8392336535047224E-2</v>
      </c>
      <c r="Q220" s="249">
        <f t="shared" si="28"/>
        <v>40122.7376</v>
      </c>
      <c r="S220" s="214">
        <v>1</v>
      </c>
      <c r="Z220" s="254"/>
      <c r="AA220" s="213" t="s">
        <v>64</v>
      </c>
    </row>
    <row r="221" spans="1:27" ht="12.95" customHeight="1">
      <c r="A221" s="253" t="s">
        <v>134</v>
      </c>
      <c r="B221" s="253" t="s">
        <v>61</v>
      </c>
      <c r="C221" s="267">
        <v>55155.419000000002</v>
      </c>
      <c r="D221" s="267" t="s">
        <v>50</v>
      </c>
      <c r="E221" s="213">
        <f t="shared" si="33"/>
        <v>17098.599993190866</v>
      </c>
      <c r="F221" s="211">
        <f t="shared" si="32"/>
        <v>17098.5</v>
      </c>
      <c r="G221" s="213">
        <f t="shared" si="30"/>
        <v>3.8328274997184053E-2</v>
      </c>
      <c r="K221" s="213">
        <f t="shared" si="31"/>
        <v>3.8328274997184053E-2</v>
      </c>
      <c r="O221" s="213">
        <f t="shared" ca="1" si="29"/>
        <v>1.840434613732651E-2</v>
      </c>
      <c r="Q221" s="249">
        <f t="shared" si="28"/>
        <v>40136.919000000002</v>
      </c>
      <c r="S221" s="214">
        <v>1</v>
      </c>
    </row>
    <row r="222" spans="1:27" ht="12.95" customHeight="1">
      <c r="A222" s="253" t="s">
        <v>134</v>
      </c>
      <c r="B222" s="253" t="s">
        <v>61</v>
      </c>
      <c r="C222" s="267">
        <v>55155.612200000003</v>
      </c>
      <c r="D222" s="267" t="s">
        <v>50</v>
      </c>
      <c r="E222" s="213">
        <f t="shared" si="33"/>
        <v>17099.104025383189</v>
      </c>
      <c r="F222" s="211">
        <f t="shared" si="32"/>
        <v>17099</v>
      </c>
      <c r="G222" s="213">
        <f t="shared" si="30"/>
        <v>3.9873850000731181E-2</v>
      </c>
      <c r="K222" s="213">
        <f t="shared" si="31"/>
        <v>3.9873850000731181E-2</v>
      </c>
      <c r="O222" s="213">
        <f t="shared" ca="1" si="29"/>
        <v>1.8404508429249206E-2</v>
      </c>
      <c r="Q222" s="249">
        <f t="shared" si="28"/>
        <v>40137.112200000003</v>
      </c>
      <c r="S222" s="214">
        <v>1</v>
      </c>
    </row>
    <row r="223" spans="1:27" ht="12.95" customHeight="1">
      <c r="A223" s="56" t="s">
        <v>135</v>
      </c>
      <c r="B223" s="57" t="s">
        <v>63</v>
      </c>
      <c r="C223" s="56">
        <v>55181.674800000001</v>
      </c>
      <c r="D223" s="56">
        <v>1E-4</v>
      </c>
      <c r="E223" s="213">
        <f t="shared" si="33"/>
        <v>17167.09775941776</v>
      </c>
      <c r="F223" s="211">
        <f t="shared" si="32"/>
        <v>17167</v>
      </c>
      <c r="G223" s="213">
        <f t="shared" si="30"/>
        <v>3.747204999672249E-2</v>
      </c>
      <c r="K223" s="213">
        <f t="shared" si="31"/>
        <v>3.747204999672249E-2</v>
      </c>
      <c r="O223" s="213">
        <f t="shared" ca="1" si="29"/>
        <v>1.8426580130735462E-2</v>
      </c>
      <c r="Q223" s="249">
        <f t="shared" ref="Q223:Q257" si="34">C223-15018.5</f>
        <v>40163.174800000001</v>
      </c>
      <c r="S223" s="214">
        <v>1</v>
      </c>
    </row>
    <row r="224" spans="1:27" ht="12.95" customHeight="1">
      <c r="A224" s="253" t="s">
        <v>131</v>
      </c>
      <c r="B224" s="253" t="s">
        <v>61</v>
      </c>
      <c r="C224" s="267">
        <v>55212.341399999998</v>
      </c>
      <c r="D224" s="267" t="s">
        <v>50</v>
      </c>
      <c r="E224" s="213">
        <f t="shared" si="33"/>
        <v>17247.102695385183</v>
      </c>
      <c r="F224" s="211">
        <f t="shared" si="32"/>
        <v>17247</v>
      </c>
      <c r="G224" s="213">
        <f t="shared" si="30"/>
        <v>3.936404999694787E-2</v>
      </c>
      <c r="K224" s="213">
        <f t="shared" si="31"/>
        <v>3.936404999694787E-2</v>
      </c>
      <c r="O224" s="213">
        <f t="shared" ca="1" si="29"/>
        <v>1.8452546838366356E-2</v>
      </c>
      <c r="Q224" s="249">
        <f t="shared" si="34"/>
        <v>40193.841399999998</v>
      </c>
      <c r="S224" s="214">
        <v>1</v>
      </c>
    </row>
    <row r="225" spans="1:27" ht="12.95" customHeight="1">
      <c r="A225" s="72" t="s">
        <v>136</v>
      </c>
      <c r="B225" s="74" t="s">
        <v>61</v>
      </c>
      <c r="C225" s="75">
        <v>55477.397100000002</v>
      </c>
      <c r="D225" s="75">
        <v>1E-4</v>
      </c>
      <c r="E225" s="213">
        <f t="shared" si="33"/>
        <v>17938.596512968586</v>
      </c>
      <c r="F225" s="211">
        <f t="shared" si="32"/>
        <v>17938.5</v>
      </c>
      <c r="G225" s="213">
        <f t="shared" si="30"/>
        <v>3.6994274996686727E-2</v>
      </c>
      <c r="K225" s="213">
        <f t="shared" si="31"/>
        <v>3.6994274996686727E-2</v>
      </c>
      <c r="O225" s="213">
        <f t="shared" ca="1" si="29"/>
        <v>1.8676996567450886E-2</v>
      </c>
      <c r="Q225" s="249">
        <f t="shared" si="34"/>
        <v>40458.897100000002</v>
      </c>
      <c r="S225" s="214">
        <v>1</v>
      </c>
    </row>
    <row r="226" spans="1:27" ht="12.95" customHeight="1">
      <c r="A226" s="72" t="s">
        <v>137</v>
      </c>
      <c r="B226" s="57" t="s">
        <v>63</v>
      </c>
      <c r="C226" s="56">
        <v>55484.871899999998</v>
      </c>
      <c r="D226" s="56">
        <v>1E-4</v>
      </c>
      <c r="E226" s="213">
        <f t="shared" si="33"/>
        <v>17958.097236732196</v>
      </c>
      <c r="F226" s="211">
        <f t="shared" si="32"/>
        <v>17958</v>
      </c>
      <c r="G226" s="213">
        <f t="shared" si="30"/>
        <v>3.7271699999109842E-2</v>
      </c>
      <c r="K226" s="213">
        <f t="shared" si="31"/>
        <v>3.7271699999109842E-2</v>
      </c>
      <c r="O226" s="213">
        <f t="shared" ca="1" si="29"/>
        <v>1.8683325952435919E-2</v>
      </c>
      <c r="Q226" s="249">
        <f t="shared" si="34"/>
        <v>40466.371899999998</v>
      </c>
      <c r="S226" s="214">
        <v>1</v>
      </c>
    </row>
    <row r="227" spans="1:27" ht="12.95" customHeight="1">
      <c r="A227" s="253" t="s">
        <v>138</v>
      </c>
      <c r="B227" s="253" t="s">
        <v>61</v>
      </c>
      <c r="C227" s="267">
        <v>55555.972099999999</v>
      </c>
      <c r="D227" s="267" t="s">
        <v>50</v>
      </c>
      <c r="E227" s="213">
        <f t="shared" si="33"/>
        <v>18143.587866546772</v>
      </c>
      <c r="F227" s="211">
        <f t="shared" si="32"/>
        <v>18143.5</v>
      </c>
      <c r="G227" s="213">
        <f t="shared" si="30"/>
        <v>3.3680024993373081E-2</v>
      </c>
      <c r="K227" s="213">
        <f t="shared" si="31"/>
        <v>3.3680024993373081E-2</v>
      </c>
      <c r="O227" s="213">
        <f t="shared" ref="O227:O258" ca="1" si="35">+C$11+C$12*F227</f>
        <v>1.8743536255755051E-2</v>
      </c>
      <c r="Q227" s="249">
        <f t="shared" si="34"/>
        <v>40537.472099999999</v>
      </c>
      <c r="S227" s="214">
        <v>1</v>
      </c>
    </row>
    <row r="228" spans="1:27" ht="12.95" customHeight="1">
      <c r="A228" s="72" t="s">
        <v>136</v>
      </c>
      <c r="B228" s="74" t="s">
        <v>61</v>
      </c>
      <c r="C228" s="75">
        <v>55800.5236</v>
      </c>
      <c r="D228" s="75">
        <v>2.0000000000000001E-4</v>
      </c>
      <c r="E228" s="213">
        <f t="shared" si="33"/>
        <v>18781.589050187591</v>
      </c>
      <c r="F228" s="211">
        <f t="shared" si="32"/>
        <v>18781.5</v>
      </c>
      <c r="G228" s="213">
        <f t="shared" ref="G228:G259" si="36">C228-(C$7+C$8*F228)</f>
        <v>3.4133724999264814E-2</v>
      </c>
      <c r="K228" s="213">
        <f t="shared" ref="K228:K257" si="37">G228</f>
        <v>3.4133724999264814E-2</v>
      </c>
      <c r="O228" s="213">
        <f t="shared" ca="1" si="35"/>
        <v>1.8950620749111424E-2</v>
      </c>
      <c r="Q228" s="249">
        <f t="shared" si="34"/>
        <v>40782.0236</v>
      </c>
      <c r="S228" s="214">
        <v>1</v>
      </c>
    </row>
    <row r="229" spans="1:27" ht="12.95" customHeight="1">
      <c r="A229" s="56" t="s">
        <v>139</v>
      </c>
      <c r="B229" s="57" t="s">
        <v>61</v>
      </c>
      <c r="C229" s="56">
        <v>55846.904300000002</v>
      </c>
      <c r="D229" s="56">
        <v>2.9999999999999997E-4</v>
      </c>
      <c r="E229" s="213">
        <f t="shared" si="33"/>
        <v>18902.589908894613</v>
      </c>
      <c r="F229" s="211">
        <f t="shared" si="32"/>
        <v>18902.5</v>
      </c>
      <c r="G229" s="213">
        <f t="shared" si="36"/>
        <v>3.446287499536993E-2</v>
      </c>
      <c r="K229" s="213">
        <f t="shared" si="37"/>
        <v>3.446287499536993E-2</v>
      </c>
      <c r="O229" s="213">
        <f t="shared" ca="1" si="35"/>
        <v>1.8989895394403149E-2</v>
      </c>
      <c r="Q229" s="249">
        <f t="shared" si="34"/>
        <v>40828.404300000002</v>
      </c>
      <c r="S229" s="214">
        <v>1</v>
      </c>
    </row>
    <row r="230" spans="1:27" ht="12.95" customHeight="1">
      <c r="A230" s="72" t="s">
        <v>140</v>
      </c>
      <c r="B230" s="57" t="s">
        <v>63</v>
      </c>
      <c r="C230" s="56">
        <v>55849.392999999996</v>
      </c>
      <c r="D230" s="56">
        <v>2.2000000000000001E-3</v>
      </c>
      <c r="E230" s="213">
        <f t="shared" si="33"/>
        <v>18909.08258444853</v>
      </c>
      <c r="F230" s="211">
        <f t="shared" si="32"/>
        <v>18909</v>
      </c>
      <c r="G230" s="213">
        <f t="shared" si="36"/>
        <v>3.1655349994252902E-2</v>
      </c>
      <c r="K230" s="213">
        <f t="shared" si="37"/>
        <v>3.1655349994252902E-2</v>
      </c>
      <c r="O230" s="213">
        <f t="shared" ca="1" si="35"/>
        <v>1.899200518939816E-2</v>
      </c>
      <c r="Q230" s="249">
        <f t="shared" si="34"/>
        <v>40830.892999999996</v>
      </c>
      <c r="S230" s="214">
        <v>1</v>
      </c>
      <c r="AA230" s="213" t="s">
        <v>50</v>
      </c>
    </row>
    <row r="231" spans="1:27" ht="12.95" customHeight="1">
      <c r="A231" s="72" t="s">
        <v>140</v>
      </c>
      <c r="B231" s="57" t="s">
        <v>61</v>
      </c>
      <c r="C231" s="56">
        <v>55849.590499999998</v>
      </c>
      <c r="D231" s="56">
        <v>5.4000000000000003E-3</v>
      </c>
      <c r="E231" s="213">
        <f t="shared" si="33"/>
        <v>18909.597834748653</v>
      </c>
      <c r="F231" s="211">
        <f t="shared" si="32"/>
        <v>18909.5</v>
      </c>
      <c r="G231" s="213">
        <f t="shared" si="36"/>
        <v>3.7500924998312257E-2</v>
      </c>
      <c r="K231" s="213">
        <f t="shared" si="37"/>
        <v>3.7500924998312257E-2</v>
      </c>
      <c r="O231" s="213">
        <f t="shared" ca="1" si="35"/>
        <v>1.8992167481320852E-2</v>
      </c>
      <c r="Q231" s="249">
        <f t="shared" si="34"/>
        <v>40831.090499999998</v>
      </c>
      <c r="S231" s="214">
        <v>1</v>
      </c>
    </row>
    <row r="232" spans="1:27" ht="12.95" customHeight="1">
      <c r="A232" s="253" t="s">
        <v>141</v>
      </c>
      <c r="B232" s="253" t="s">
        <v>61</v>
      </c>
      <c r="C232" s="267">
        <v>55882.1662</v>
      </c>
      <c r="D232" s="267" t="s">
        <v>50</v>
      </c>
      <c r="E232" s="213">
        <f t="shared" si="33"/>
        <v>18994.583349693065</v>
      </c>
      <c r="F232" s="211">
        <f t="shared" si="32"/>
        <v>18994.5</v>
      </c>
      <c r="G232" s="213">
        <f t="shared" si="36"/>
        <v>3.1948674994055182E-2</v>
      </c>
      <c r="K232" s="213">
        <f t="shared" si="37"/>
        <v>3.1948674994055182E-2</v>
      </c>
      <c r="O232" s="213">
        <f t="shared" ca="1" si="35"/>
        <v>1.9019757108178676E-2</v>
      </c>
      <c r="Q232" s="249">
        <f t="shared" si="34"/>
        <v>40863.6662</v>
      </c>
      <c r="S232" s="214">
        <v>1</v>
      </c>
      <c r="AA232" s="213" t="s">
        <v>50</v>
      </c>
    </row>
    <row r="233" spans="1:27" ht="12.95" customHeight="1">
      <c r="A233" s="72" t="s">
        <v>140</v>
      </c>
      <c r="B233" s="57" t="s">
        <v>61</v>
      </c>
      <c r="C233" s="56">
        <v>55887.533199999998</v>
      </c>
      <c r="D233" s="56">
        <v>1E-4</v>
      </c>
      <c r="E233" s="213">
        <f t="shared" si="33"/>
        <v>19008.58511354485</v>
      </c>
      <c r="F233" s="211">
        <f t="shared" si="32"/>
        <v>19008.5</v>
      </c>
      <c r="G233" s="213">
        <f t="shared" si="36"/>
        <v>3.2624774998112116E-2</v>
      </c>
      <c r="K233" s="213">
        <f t="shared" si="37"/>
        <v>3.2624774998112116E-2</v>
      </c>
      <c r="O233" s="213">
        <f t="shared" ca="1" si="35"/>
        <v>1.9024301282014083E-2</v>
      </c>
      <c r="Q233" s="249">
        <f t="shared" si="34"/>
        <v>40869.033199999998</v>
      </c>
      <c r="S233" s="214">
        <v>1</v>
      </c>
      <c r="Z233" s="254"/>
      <c r="AA233" s="213" t="s">
        <v>64</v>
      </c>
    </row>
    <row r="234" spans="1:27" ht="12.95" customHeight="1">
      <c r="A234" s="253" t="s">
        <v>142</v>
      </c>
      <c r="B234" s="253" t="s">
        <v>61</v>
      </c>
      <c r="C234" s="267">
        <v>55894.242400000003</v>
      </c>
      <c r="D234" s="267" t="s">
        <v>50</v>
      </c>
      <c r="E234" s="213">
        <f t="shared" si="33"/>
        <v>19026.088492347619</v>
      </c>
      <c r="F234" s="211">
        <f t="shared" si="32"/>
        <v>19026</v>
      </c>
      <c r="G234" s="213">
        <f t="shared" si="36"/>
        <v>3.3919900000910275E-2</v>
      </c>
      <c r="K234" s="213">
        <f t="shared" si="37"/>
        <v>3.3919900000910275E-2</v>
      </c>
      <c r="O234" s="213">
        <f t="shared" ca="1" si="35"/>
        <v>1.9029981499308339E-2</v>
      </c>
      <c r="Q234" s="249">
        <f t="shared" si="34"/>
        <v>40875.742400000003</v>
      </c>
      <c r="S234" s="214">
        <v>1</v>
      </c>
    </row>
    <row r="235" spans="1:27" ht="12.95" customHeight="1">
      <c r="A235" s="253" t="s">
        <v>142</v>
      </c>
      <c r="B235" s="253" t="s">
        <v>61</v>
      </c>
      <c r="C235" s="267">
        <v>55894.432200000003</v>
      </c>
      <c r="D235" s="267" t="s">
        <v>50</v>
      </c>
      <c r="E235" s="213">
        <f t="shared" si="33"/>
        <v>19026.58365440819</v>
      </c>
      <c r="F235" s="211">
        <f t="shared" si="32"/>
        <v>19026.5</v>
      </c>
      <c r="G235" s="213">
        <f t="shared" si="36"/>
        <v>3.2065475003037136E-2</v>
      </c>
      <c r="K235" s="213">
        <f t="shared" si="37"/>
        <v>3.2065475003037136E-2</v>
      </c>
      <c r="O235" s="213">
        <f t="shared" ca="1" si="35"/>
        <v>1.9030143791231035E-2</v>
      </c>
      <c r="Q235" s="249">
        <f t="shared" si="34"/>
        <v>40875.932200000003</v>
      </c>
      <c r="S235" s="214">
        <v>1</v>
      </c>
    </row>
    <row r="236" spans="1:27" ht="12.95" customHeight="1">
      <c r="A236" s="72" t="s">
        <v>136</v>
      </c>
      <c r="B236" s="74" t="s">
        <v>63</v>
      </c>
      <c r="C236" s="75">
        <v>56182.488299999997</v>
      </c>
      <c r="D236" s="75">
        <v>2.9999999999999997E-4</v>
      </c>
      <c r="E236" s="213">
        <f t="shared" si="33"/>
        <v>19778.082347955165</v>
      </c>
      <c r="F236" s="211">
        <f t="shared" si="32"/>
        <v>19778</v>
      </c>
      <c r="G236" s="213">
        <f t="shared" si="36"/>
        <v>3.1564699995215051E-2</v>
      </c>
      <c r="K236" s="213">
        <f t="shared" si="37"/>
        <v>3.1564699995215051E-2</v>
      </c>
      <c r="O236" s="213">
        <f t="shared" ca="1" si="35"/>
        <v>1.9274068551038737E-2</v>
      </c>
      <c r="Q236" s="249">
        <f t="shared" si="34"/>
        <v>41163.988299999997</v>
      </c>
      <c r="S236" s="214">
        <v>1</v>
      </c>
    </row>
    <row r="237" spans="1:27" ht="12.95" customHeight="1">
      <c r="A237" s="56" t="s">
        <v>143</v>
      </c>
      <c r="B237" s="57" t="s">
        <v>63</v>
      </c>
      <c r="C237" s="56">
        <v>56210.470699999998</v>
      </c>
      <c r="D237" s="56">
        <v>1E-4</v>
      </c>
      <c r="E237" s="213">
        <f t="shared" si="33"/>
        <v>19851.084575793113</v>
      </c>
      <c r="F237" s="211">
        <f t="shared" si="32"/>
        <v>19851</v>
      </c>
      <c r="G237" s="213">
        <f t="shared" si="36"/>
        <v>3.2418649992905557E-2</v>
      </c>
      <c r="K237" s="213">
        <f t="shared" si="37"/>
        <v>3.2418649992905557E-2</v>
      </c>
      <c r="O237" s="213">
        <f t="shared" ca="1" si="35"/>
        <v>1.9297763171751928E-2</v>
      </c>
      <c r="Q237" s="249">
        <f t="shared" si="34"/>
        <v>41191.970699999998</v>
      </c>
      <c r="R237" s="250"/>
      <c r="S237" s="214">
        <v>1</v>
      </c>
      <c r="T237" s="250"/>
      <c r="U237" s="211"/>
      <c r="V237" s="211"/>
    </row>
    <row r="238" spans="1:27" ht="12.95" customHeight="1">
      <c r="A238" s="72" t="s">
        <v>136</v>
      </c>
      <c r="B238" s="74" t="s">
        <v>61</v>
      </c>
      <c r="C238" s="75">
        <v>56222.545400000003</v>
      </c>
      <c r="D238" s="75">
        <v>5.0000000000000001E-4</v>
      </c>
      <c r="E238" s="213">
        <f t="shared" si="33"/>
        <v>19882.585805154249</v>
      </c>
      <c r="F238" s="211">
        <f t="shared" si="32"/>
        <v>19882.5</v>
      </c>
      <c r="G238" s="213">
        <f t="shared" si="36"/>
        <v>3.2889875001274049E-2</v>
      </c>
      <c r="K238" s="213">
        <f t="shared" si="37"/>
        <v>3.2889875001274049E-2</v>
      </c>
      <c r="O238" s="213">
        <f t="shared" ca="1" si="35"/>
        <v>1.9307987562881591E-2</v>
      </c>
      <c r="Q238" s="249">
        <f t="shared" si="34"/>
        <v>41204.045400000003</v>
      </c>
      <c r="S238" s="214">
        <v>1</v>
      </c>
    </row>
    <row r="239" spans="1:27" ht="12.95" customHeight="1">
      <c r="A239" s="253" t="s">
        <v>144</v>
      </c>
      <c r="B239" s="253" t="s">
        <v>61</v>
      </c>
      <c r="C239" s="267">
        <v>56228.6774</v>
      </c>
      <c r="D239" s="267" t="s">
        <v>50</v>
      </c>
      <c r="E239" s="213">
        <f t="shared" si="33"/>
        <v>19898.583348649525</v>
      </c>
      <c r="F239" s="211">
        <f t="shared" si="32"/>
        <v>19898.5</v>
      </c>
      <c r="G239" s="213">
        <f t="shared" si="36"/>
        <v>3.1948274998285342E-2</v>
      </c>
      <c r="K239" s="213">
        <f t="shared" si="37"/>
        <v>3.1948274998285342E-2</v>
      </c>
      <c r="O239" s="213">
        <f t="shared" ca="1" si="35"/>
        <v>1.931318090440777E-2</v>
      </c>
      <c r="Q239" s="249">
        <f t="shared" si="34"/>
        <v>41210.1774</v>
      </c>
      <c r="S239" s="214">
        <v>1</v>
      </c>
    </row>
    <row r="240" spans="1:27" ht="12.95" customHeight="1">
      <c r="A240" s="72" t="s">
        <v>145</v>
      </c>
      <c r="B240" s="57" t="s">
        <v>63</v>
      </c>
      <c r="C240" s="56">
        <v>56228.677499999998</v>
      </c>
      <c r="D240" s="56">
        <v>2.0000000000000001E-4</v>
      </c>
      <c r="E240" s="213">
        <f t="shared" si="33"/>
        <v>19898.583609535744</v>
      </c>
      <c r="F240" s="211">
        <f t="shared" si="32"/>
        <v>19898.5</v>
      </c>
      <c r="G240" s="213">
        <f t="shared" si="36"/>
        <v>3.204827499575913E-2</v>
      </c>
      <c r="K240" s="213">
        <f t="shared" si="37"/>
        <v>3.204827499575913E-2</v>
      </c>
      <c r="O240" s="213">
        <f t="shared" ca="1" si="35"/>
        <v>1.931318090440777E-2</v>
      </c>
      <c r="Q240" s="249">
        <f t="shared" si="34"/>
        <v>41210.177499999998</v>
      </c>
      <c r="S240" s="214">
        <v>1</v>
      </c>
    </row>
    <row r="241" spans="1:19" ht="12.95" customHeight="1">
      <c r="A241" s="253" t="s">
        <v>146</v>
      </c>
      <c r="B241" s="253" t="s">
        <v>61</v>
      </c>
      <c r="C241" s="267">
        <v>56249.951500000003</v>
      </c>
      <c r="D241" s="267" t="s">
        <v>50</v>
      </c>
      <c r="E241" s="213">
        <f t="shared" si="33"/>
        <v>19954.084545660764</v>
      </c>
      <c r="F241" s="211">
        <f t="shared" si="32"/>
        <v>19954</v>
      </c>
      <c r="G241" s="213">
        <f t="shared" si="36"/>
        <v>3.2407099999545608E-2</v>
      </c>
      <c r="K241" s="213">
        <f t="shared" si="37"/>
        <v>3.2407099999545608E-2</v>
      </c>
      <c r="O241" s="213">
        <f t="shared" ca="1" si="35"/>
        <v>1.9331195307826701E-2</v>
      </c>
      <c r="Q241" s="249">
        <f t="shared" si="34"/>
        <v>41231.451500000003</v>
      </c>
      <c r="S241" s="214">
        <v>1</v>
      </c>
    </row>
    <row r="242" spans="1:19" ht="12.95" customHeight="1">
      <c r="A242" s="253" t="s">
        <v>146</v>
      </c>
      <c r="B242" s="253" t="s">
        <v>61</v>
      </c>
      <c r="C242" s="267">
        <v>56251.1011</v>
      </c>
      <c r="D242" s="267" t="s">
        <v>50</v>
      </c>
      <c r="E242" s="213">
        <f t="shared" si="33"/>
        <v>19957.083693736779</v>
      </c>
      <c r="F242" s="211">
        <f t="shared" si="32"/>
        <v>19957</v>
      </c>
      <c r="G242" s="213">
        <f t="shared" si="36"/>
        <v>3.2080549994134344E-2</v>
      </c>
      <c r="K242" s="213">
        <f t="shared" si="37"/>
        <v>3.2080549994134344E-2</v>
      </c>
      <c r="O242" s="213">
        <f t="shared" ca="1" si="35"/>
        <v>1.9332169059362858E-2</v>
      </c>
      <c r="Q242" s="249">
        <f t="shared" si="34"/>
        <v>41232.6011</v>
      </c>
      <c r="S242" s="214">
        <v>1</v>
      </c>
    </row>
    <row r="243" spans="1:19" ht="12.95" customHeight="1">
      <c r="A243" s="253" t="s">
        <v>146</v>
      </c>
      <c r="B243" s="253" t="s">
        <v>61</v>
      </c>
      <c r="C243" s="267">
        <v>56251.292600000001</v>
      </c>
      <c r="D243" s="267" t="s">
        <v>50</v>
      </c>
      <c r="E243" s="213">
        <f t="shared" si="33"/>
        <v>19957.583290863226</v>
      </c>
      <c r="F243" s="211">
        <f t="shared" si="32"/>
        <v>19957.5</v>
      </c>
      <c r="G243" s="213">
        <f t="shared" si="36"/>
        <v>3.1926124996971339E-2</v>
      </c>
      <c r="K243" s="213">
        <f t="shared" si="37"/>
        <v>3.1926124996971339E-2</v>
      </c>
      <c r="O243" s="213">
        <f t="shared" ca="1" si="35"/>
        <v>1.933233135128555E-2</v>
      </c>
      <c r="Q243" s="249">
        <f t="shared" si="34"/>
        <v>41232.792600000001</v>
      </c>
      <c r="S243" s="214">
        <v>1</v>
      </c>
    </row>
    <row r="244" spans="1:19" ht="12.95" customHeight="1">
      <c r="A244" s="72" t="s">
        <v>147</v>
      </c>
      <c r="B244" s="57" t="s">
        <v>63</v>
      </c>
      <c r="C244" s="56">
        <v>56284.640399999997</v>
      </c>
      <c r="D244" s="56">
        <v>1E-4</v>
      </c>
      <c r="E244" s="213">
        <f t="shared" si="33"/>
        <v>20044.583108373296</v>
      </c>
      <c r="F244" s="211">
        <f t="shared" si="32"/>
        <v>20044.5</v>
      </c>
      <c r="G244" s="213">
        <f t="shared" si="36"/>
        <v>3.1856174995482434E-2</v>
      </c>
      <c r="K244" s="213">
        <f t="shared" si="37"/>
        <v>3.1856174995482434E-2</v>
      </c>
      <c r="O244" s="213">
        <f t="shared" ca="1" si="35"/>
        <v>1.9360570145834151E-2</v>
      </c>
      <c r="Q244" s="249">
        <f t="shared" si="34"/>
        <v>41266.140399999997</v>
      </c>
      <c r="S244" s="214">
        <v>1</v>
      </c>
    </row>
    <row r="245" spans="1:19" ht="12.95" customHeight="1">
      <c r="A245" s="72" t="s">
        <v>147</v>
      </c>
      <c r="B245" s="57" t="s">
        <v>63</v>
      </c>
      <c r="C245" s="56">
        <v>56284.640899999999</v>
      </c>
      <c r="D245" s="56">
        <v>2.0000000000000001E-4</v>
      </c>
      <c r="E245" s="213">
        <f t="shared" si="33"/>
        <v>20044.584412804441</v>
      </c>
      <c r="F245" s="211">
        <f t="shared" si="32"/>
        <v>20044.5</v>
      </c>
      <c r="G245" s="213">
        <f t="shared" si="36"/>
        <v>3.2356174997403286E-2</v>
      </c>
      <c r="K245" s="213">
        <f t="shared" si="37"/>
        <v>3.2356174997403286E-2</v>
      </c>
      <c r="O245" s="213">
        <f t="shared" ca="1" si="35"/>
        <v>1.9360570145834151E-2</v>
      </c>
      <c r="Q245" s="249">
        <f t="shared" si="34"/>
        <v>41266.140899999999</v>
      </c>
      <c r="S245" s="214">
        <v>1</v>
      </c>
    </row>
    <row r="246" spans="1:19" ht="12.95" customHeight="1">
      <c r="A246" s="72" t="s">
        <v>148</v>
      </c>
      <c r="B246" s="57" t="s">
        <v>61</v>
      </c>
      <c r="C246" s="56">
        <v>56297.673699999999</v>
      </c>
      <c r="D246" s="56">
        <v>2.0000000000000001E-4</v>
      </c>
      <c r="E246" s="213">
        <f t="shared" si="33"/>
        <v>20078.585193115152</v>
      </c>
      <c r="F246" s="211">
        <f t="shared" si="32"/>
        <v>20078.5</v>
      </c>
      <c r="G246" s="213">
        <f t="shared" si="36"/>
        <v>3.265527499752352E-2</v>
      </c>
      <c r="K246" s="213">
        <f t="shared" si="37"/>
        <v>3.265527499752352E-2</v>
      </c>
      <c r="O246" s="213">
        <f t="shared" ca="1" si="35"/>
        <v>1.9371605996577279E-2</v>
      </c>
      <c r="Q246" s="249">
        <f t="shared" si="34"/>
        <v>41279.173699999999</v>
      </c>
      <c r="S246" s="214">
        <v>1</v>
      </c>
    </row>
    <row r="247" spans="1:19" ht="12.95" customHeight="1">
      <c r="A247" s="72" t="s">
        <v>147</v>
      </c>
      <c r="B247" s="57" t="s">
        <v>63</v>
      </c>
      <c r="C247" s="56">
        <v>56522.865299999998</v>
      </c>
      <c r="D247" s="56">
        <v>2.0000000000000001E-4</v>
      </c>
      <c r="E247" s="213">
        <f t="shared" si="33"/>
        <v>20666.079063919329</v>
      </c>
      <c r="F247" s="211">
        <f t="shared" si="32"/>
        <v>20666</v>
      </c>
      <c r="G247" s="213">
        <f t="shared" si="36"/>
        <v>3.0305899992526975E-2</v>
      </c>
      <c r="K247" s="213">
        <f t="shared" si="37"/>
        <v>3.0305899992526975E-2</v>
      </c>
      <c r="O247" s="213">
        <f t="shared" ca="1" si="35"/>
        <v>1.9562299005741648E-2</v>
      </c>
      <c r="Q247" s="249">
        <f t="shared" si="34"/>
        <v>41504.365299999998</v>
      </c>
      <c r="S247" s="214">
        <v>1</v>
      </c>
    </row>
    <row r="248" spans="1:19" ht="12.95" customHeight="1">
      <c r="A248" s="72" t="s">
        <v>120</v>
      </c>
      <c r="B248" s="57" t="s">
        <v>63</v>
      </c>
      <c r="C248" s="56">
        <v>56525.548999999999</v>
      </c>
      <c r="D248" s="56" t="s">
        <v>107</v>
      </c>
      <c r="E248" s="213">
        <f t="shared" si="33"/>
        <v>20673.080467617685</v>
      </c>
      <c r="F248" s="211">
        <f t="shared" si="32"/>
        <v>20673</v>
      </c>
      <c r="G248" s="213">
        <f t="shared" si="36"/>
        <v>3.0843949993140996E-2</v>
      </c>
      <c r="K248" s="213">
        <f t="shared" si="37"/>
        <v>3.0843949993140996E-2</v>
      </c>
      <c r="O248" s="213">
        <f t="shared" ca="1" si="35"/>
        <v>1.9564571092659352E-2</v>
      </c>
      <c r="Q248" s="249">
        <f t="shared" si="34"/>
        <v>41507.048999999999</v>
      </c>
      <c r="S248" s="214">
        <v>1</v>
      </c>
    </row>
    <row r="249" spans="1:19" ht="12.95" customHeight="1">
      <c r="A249" s="72" t="s">
        <v>120</v>
      </c>
      <c r="B249" s="57" t="s">
        <v>61</v>
      </c>
      <c r="C249" s="56">
        <v>56526.507899999997</v>
      </c>
      <c r="D249" s="56" t="s">
        <v>107</v>
      </c>
      <c r="E249" s="213">
        <f t="shared" si="33"/>
        <v>20675.582105657082</v>
      </c>
      <c r="F249" s="211">
        <f t="shared" si="32"/>
        <v>20675.5</v>
      </c>
      <c r="G249" s="213">
        <f t="shared" si="36"/>
        <v>3.1471824993786868E-2</v>
      </c>
      <c r="K249" s="213">
        <f t="shared" si="37"/>
        <v>3.1471824993786868E-2</v>
      </c>
      <c r="O249" s="213">
        <f t="shared" ca="1" si="35"/>
        <v>1.9565382552272817E-2</v>
      </c>
      <c r="Q249" s="249">
        <f t="shared" si="34"/>
        <v>41508.007899999997</v>
      </c>
      <c r="S249" s="214">
        <v>1</v>
      </c>
    </row>
    <row r="250" spans="1:19" ht="12.95" customHeight="1">
      <c r="A250" s="72" t="s">
        <v>149</v>
      </c>
      <c r="B250" s="57" t="s">
        <v>63</v>
      </c>
      <c r="C250" s="56">
        <v>56550.463580000003</v>
      </c>
      <c r="D250" s="56">
        <v>1E-4</v>
      </c>
      <c r="E250" s="213">
        <f t="shared" si="33"/>
        <v>20738.079175578652</v>
      </c>
      <c r="F250" s="211">
        <f t="shared" si="32"/>
        <v>20738</v>
      </c>
      <c r="G250" s="213">
        <f t="shared" si="36"/>
        <v>3.0348699998285156E-2</v>
      </c>
      <c r="K250" s="213">
        <f t="shared" si="37"/>
        <v>3.0348699998285156E-2</v>
      </c>
      <c r="O250" s="213">
        <f t="shared" ca="1" si="35"/>
        <v>1.9585669042609454E-2</v>
      </c>
      <c r="Q250" s="249">
        <f t="shared" si="34"/>
        <v>41531.963580000003</v>
      </c>
      <c r="S250" s="214">
        <v>1</v>
      </c>
    </row>
    <row r="251" spans="1:19" ht="12.95" customHeight="1">
      <c r="A251" s="72" t="s">
        <v>150</v>
      </c>
      <c r="B251" s="57" t="s">
        <v>63</v>
      </c>
      <c r="C251" s="56">
        <v>56550.463600000003</v>
      </c>
      <c r="D251" s="56" t="s">
        <v>151</v>
      </c>
      <c r="E251" s="213">
        <f t="shared" si="33"/>
        <v>20738.079227755894</v>
      </c>
      <c r="F251" s="211">
        <f t="shared" si="32"/>
        <v>20738</v>
      </c>
      <c r="G251" s="213">
        <f t="shared" si="36"/>
        <v>3.0368699997779913E-2</v>
      </c>
      <c r="K251" s="213">
        <f t="shared" si="37"/>
        <v>3.0368699997779913E-2</v>
      </c>
      <c r="O251" s="213">
        <f t="shared" ca="1" si="35"/>
        <v>1.9585669042609454E-2</v>
      </c>
      <c r="Q251" s="249">
        <f t="shared" si="34"/>
        <v>41531.963600000003</v>
      </c>
      <c r="S251" s="214">
        <v>1</v>
      </c>
    </row>
    <row r="252" spans="1:19" ht="12.95" customHeight="1">
      <c r="A252" s="253" t="s">
        <v>152</v>
      </c>
      <c r="B252" s="253" t="s">
        <v>61</v>
      </c>
      <c r="C252" s="267">
        <v>56563.112999999998</v>
      </c>
      <c r="D252" s="267" t="s">
        <v>50</v>
      </c>
      <c r="E252" s="213">
        <f t="shared" si="33"/>
        <v>20771.079770268792</v>
      </c>
      <c r="F252" s="211">
        <f t="shared" si="32"/>
        <v>20771</v>
      </c>
      <c r="G252" s="213">
        <f t="shared" si="36"/>
        <v>3.057664999505505E-2</v>
      </c>
      <c r="K252" s="213">
        <f t="shared" si="37"/>
        <v>3.057664999505505E-2</v>
      </c>
      <c r="O252" s="213">
        <f t="shared" ca="1" si="35"/>
        <v>1.9596380309507198E-2</v>
      </c>
      <c r="Q252" s="249">
        <f t="shared" si="34"/>
        <v>41544.612999999998</v>
      </c>
      <c r="S252" s="214">
        <v>1</v>
      </c>
    </row>
    <row r="253" spans="1:19" ht="12.95" customHeight="1">
      <c r="A253" s="253" t="s">
        <v>152</v>
      </c>
      <c r="B253" s="253" t="s">
        <v>61</v>
      </c>
      <c r="C253" s="267">
        <v>56563.3053</v>
      </c>
      <c r="D253" s="267" t="s">
        <v>50</v>
      </c>
      <c r="E253" s="213">
        <f t="shared" si="33"/>
        <v>20771.581454485065</v>
      </c>
      <c r="F253" s="211">
        <f t="shared" si="32"/>
        <v>20771.5</v>
      </c>
      <c r="G253" s="213">
        <f t="shared" si="36"/>
        <v>3.1222224999510217E-2</v>
      </c>
      <c r="K253" s="213">
        <f t="shared" si="37"/>
        <v>3.1222224999510217E-2</v>
      </c>
      <c r="O253" s="213">
        <f t="shared" ca="1" si="35"/>
        <v>1.959654260142989E-2</v>
      </c>
      <c r="Q253" s="249">
        <f t="shared" si="34"/>
        <v>41544.8053</v>
      </c>
      <c r="S253" s="214">
        <v>1</v>
      </c>
    </row>
    <row r="254" spans="1:19" ht="12.95" customHeight="1">
      <c r="A254" s="56" t="s">
        <v>153</v>
      </c>
      <c r="B254" s="57" t="s">
        <v>61</v>
      </c>
      <c r="C254" s="279">
        <v>56584.385929999997</v>
      </c>
      <c r="D254" s="56">
        <v>4.0000000000000002E-4</v>
      </c>
      <c r="E254" s="213">
        <f t="shared" si="33"/>
        <v>20826.577914911159</v>
      </c>
      <c r="F254" s="211">
        <f t="shared" si="32"/>
        <v>20826.5</v>
      </c>
      <c r="G254" s="213">
        <f t="shared" si="36"/>
        <v>2.9865474993130192E-2</v>
      </c>
      <c r="K254" s="213">
        <f t="shared" si="37"/>
        <v>2.9865474993130192E-2</v>
      </c>
      <c r="O254" s="213">
        <f t="shared" ca="1" si="35"/>
        <v>1.9614394712926128E-2</v>
      </c>
      <c r="Q254" s="249">
        <f t="shared" si="34"/>
        <v>41565.885929999997</v>
      </c>
      <c r="S254" s="214">
        <v>1</v>
      </c>
    </row>
    <row r="255" spans="1:19" ht="12.95" customHeight="1">
      <c r="A255" s="72" t="s">
        <v>154</v>
      </c>
      <c r="B255" s="57" t="s">
        <v>63</v>
      </c>
      <c r="C255" s="56">
        <v>56591.669399999999</v>
      </c>
      <c r="D255" s="56">
        <v>2.0000000000000001E-4</v>
      </c>
      <c r="E255" s="213">
        <f t="shared" si="33"/>
        <v>20845.579485054928</v>
      </c>
      <c r="F255" s="211">
        <f t="shared" si="32"/>
        <v>20845.5</v>
      </c>
      <c r="G255" s="213">
        <f t="shared" si="36"/>
        <v>3.0467324999335688E-2</v>
      </c>
      <c r="K255" s="213">
        <f t="shared" si="37"/>
        <v>3.0467324999335688E-2</v>
      </c>
      <c r="O255" s="213">
        <f t="shared" ca="1" si="35"/>
        <v>1.9620561805988465E-2</v>
      </c>
      <c r="Q255" s="249">
        <f t="shared" si="34"/>
        <v>41573.169399999999</v>
      </c>
      <c r="S255" s="214">
        <v>1</v>
      </c>
    </row>
    <row r="256" spans="1:19" ht="12.95" customHeight="1">
      <c r="A256" s="72" t="s">
        <v>154</v>
      </c>
      <c r="B256" s="57" t="s">
        <v>61</v>
      </c>
      <c r="C256" s="56">
        <v>56615.625399999997</v>
      </c>
      <c r="D256" s="56">
        <v>2.0000000000000001E-4</v>
      </c>
      <c r="E256" s="213">
        <f t="shared" si="33"/>
        <v>20908.077389812406</v>
      </c>
      <c r="F256" s="211">
        <f t="shared" si="32"/>
        <v>20908</v>
      </c>
      <c r="G256" s="213">
        <f t="shared" si="36"/>
        <v>2.9664199995750096E-2</v>
      </c>
      <c r="K256" s="213">
        <f t="shared" si="37"/>
        <v>2.9664199995750096E-2</v>
      </c>
      <c r="O256" s="213">
        <f t="shared" ca="1" si="35"/>
        <v>1.9640848296325102E-2</v>
      </c>
      <c r="Q256" s="249">
        <f t="shared" si="34"/>
        <v>41597.125399999997</v>
      </c>
      <c r="S256" s="214">
        <v>1</v>
      </c>
    </row>
    <row r="257" spans="1:19" ht="12.95" customHeight="1">
      <c r="A257" s="273" t="s">
        <v>155</v>
      </c>
      <c r="B257" s="265"/>
      <c r="C257" s="267">
        <v>56675.613299999997</v>
      </c>
      <c r="D257" s="267">
        <v>5.0000000000000001E-4</v>
      </c>
      <c r="E257" s="213">
        <f t="shared" si="33"/>
        <v>21064.577559323232</v>
      </c>
      <c r="F257" s="211">
        <f t="shared" si="32"/>
        <v>21064.5</v>
      </c>
      <c r="G257" s="213">
        <f t="shared" si="36"/>
        <v>2.9729174995736685E-2</v>
      </c>
      <c r="K257" s="213">
        <f t="shared" si="37"/>
        <v>2.9729174995736685E-2</v>
      </c>
      <c r="O257" s="213">
        <f t="shared" ca="1" si="35"/>
        <v>1.9691645668128036E-2</v>
      </c>
      <c r="Q257" s="249">
        <f t="shared" si="34"/>
        <v>41657.113299999997</v>
      </c>
      <c r="S257" s="214">
        <v>1</v>
      </c>
    </row>
    <row r="258" spans="1:19" ht="12.95" customHeight="1">
      <c r="A258" s="78" t="s">
        <v>156</v>
      </c>
      <c r="B258" s="79" t="s">
        <v>63</v>
      </c>
      <c r="C258" s="78">
        <v>56951.786099999998</v>
      </c>
      <c r="D258" s="78">
        <v>1E-4</v>
      </c>
      <c r="E258" s="213">
        <f t="shared" si="33"/>
        <v>21785.074359749313</v>
      </c>
      <c r="F258" s="211">
        <f t="shared" si="32"/>
        <v>21785</v>
      </c>
      <c r="G258" s="213">
        <f t="shared" si="36"/>
        <v>2.8502749992185272E-2</v>
      </c>
      <c r="H258" s="211"/>
      <c r="I258" s="211"/>
      <c r="J258" s="211"/>
      <c r="K258" s="211">
        <f>+G258</f>
        <v>2.8502749992185272E-2</v>
      </c>
      <c r="L258" s="211"/>
      <c r="M258" s="211"/>
      <c r="N258" s="211"/>
      <c r="O258" s="213">
        <f t="shared" ca="1" si="35"/>
        <v>1.9925508328728768E-2</v>
      </c>
      <c r="P258" s="211"/>
      <c r="Q258" s="277">
        <f>+C258-15018.5</f>
        <v>41933.286099999998</v>
      </c>
      <c r="S258" s="214">
        <v>1</v>
      </c>
    </row>
    <row r="259" spans="1:19" ht="12.95" customHeight="1">
      <c r="A259" s="78" t="s">
        <v>157</v>
      </c>
      <c r="B259" s="79" t="s">
        <v>63</v>
      </c>
      <c r="C259" s="78">
        <v>56951.786099999998</v>
      </c>
      <c r="D259" s="78">
        <v>1E-4</v>
      </c>
      <c r="E259" s="213">
        <f t="shared" si="33"/>
        <v>21785.074359749313</v>
      </c>
      <c r="F259" s="211">
        <f t="shared" si="32"/>
        <v>21785</v>
      </c>
      <c r="G259" s="213">
        <f t="shared" si="36"/>
        <v>2.8502749992185272E-2</v>
      </c>
      <c r="H259" s="211"/>
      <c r="I259" s="211"/>
      <c r="J259" s="211"/>
      <c r="K259" s="211">
        <f>+G259</f>
        <v>2.8502749992185272E-2</v>
      </c>
      <c r="L259" s="211"/>
      <c r="M259" s="211"/>
      <c r="N259" s="211"/>
      <c r="O259" s="213">
        <f t="shared" ref="O259:O290" ca="1" si="38">+C$11+C$12*F259</f>
        <v>1.9925508328728768E-2</v>
      </c>
      <c r="P259" s="211"/>
      <c r="Q259" s="277">
        <f>+C259-15018.5</f>
        <v>41933.286099999998</v>
      </c>
      <c r="S259" s="214">
        <v>1</v>
      </c>
    </row>
    <row r="260" spans="1:19" ht="12.95" customHeight="1">
      <c r="A260" s="78" t="s">
        <v>156</v>
      </c>
      <c r="B260" s="79" t="s">
        <v>61</v>
      </c>
      <c r="C260" s="78">
        <v>56951.979700000004</v>
      </c>
      <c r="D260" s="78">
        <v>2.9999999999999997E-4</v>
      </c>
      <c r="E260" s="213">
        <f t="shared" si="33"/>
        <v>21785.579435486554</v>
      </c>
      <c r="F260" s="211">
        <f t="shared" si="32"/>
        <v>21785.5</v>
      </c>
      <c r="G260" s="213">
        <f t="shared" ref="G260:G276" si="39">C260-(C$7+C$8*F260)</f>
        <v>3.0448325000179466E-2</v>
      </c>
      <c r="H260" s="211"/>
      <c r="I260" s="211"/>
      <c r="J260" s="211"/>
      <c r="K260" s="211">
        <f>+G260</f>
        <v>3.0448325000179466E-2</v>
      </c>
      <c r="L260" s="211"/>
      <c r="M260" s="211"/>
      <c r="N260" s="211"/>
      <c r="O260" s="213">
        <f t="shared" ca="1" si="38"/>
        <v>1.992567062065146E-2</v>
      </c>
      <c r="P260" s="211"/>
      <c r="Q260" s="277">
        <f>+C260-15018.5</f>
        <v>41933.479700000004</v>
      </c>
      <c r="S260" s="214">
        <v>1</v>
      </c>
    </row>
    <row r="261" spans="1:19" ht="12.95" customHeight="1">
      <c r="A261" s="78" t="s">
        <v>157</v>
      </c>
      <c r="B261" s="79" t="s">
        <v>61</v>
      </c>
      <c r="C261" s="78">
        <v>56951.979700000004</v>
      </c>
      <c r="D261" s="78">
        <v>2.9999999999999997E-4</v>
      </c>
      <c r="E261" s="213">
        <f t="shared" si="33"/>
        <v>21785.579435486554</v>
      </c>
      <c r="F261" s="211">
        <f t="shared" si="32"/>
        <v>21785.5</v>
      </c>
      <c r="G261" s="213">
        <f t="shared" si="39"/>
        <v>3.0448325000179466E-2</v>
      </c>
      <c r="H261" s="211"/>
      <c r="I261" s="211"/>
      <c r="J261" s="211"/>
      <c r="K261" s="211">
        <f>+G261</f>
        <v>3.0448325000179466E-2</v>
      </c>
      <c r="L261" s="211"/>
      <c r="M261" s="211"/>
      <c r="N261" s="211"/>
      <c r="O261" s="213">
        <f t="shared" ca="1" si="38"/>
        <v>1.992567062065146E-2</v>
      </c>
      <c r="P261" s="211"/>
      <c r="Q261" s="277">
        <f>+C261-15018.5</f>
        <v>41933.479700000004</v>
      </c>
      <c r="S261" s="214">
        <v>1</v>
      </c>
    </row>
    <row r="262" spans="1:19" ht="12.95" customHeight="1">
      <c r="A262" s="75" t="s">
        <v>158</v>
      </c>
      <c r="B262" s="57"/>
      <c r="C262" s="75">
        <v>56955.428699999997</v>
      </c>
      <c r="D262" s="75">
        <v>2.0999999999999999E-3</v>
      </c>
      <c r="E262" s="213">
        <f t="shared" si="33"/>
        <v>21794.577401487062</v>
      </c>
      <c r="F262" s="211">
        <f t="shared" si="32"/>
        <v>21794.5</v>
      </c>
      <c r="G262" s="213">
        <f t="shared" si="39"/>
        <v>2.9668674993445165E-2</v>
      </c>
      <c r="K262" s="213">
        <f>G262</f>
        <v>2.9668674993445165E-2</v>
      </c>
      <c r="O262" s="213">
        <f t="shared" ca="1" si="38"/>
        <v>1.9928591875259936E-2</v>
      </c>
      <c r="Q262" s="249">
        <f>C262-15018.5</f>
        <v>41936.928699999997</v>
      </c>
      <c r="S262" s="214">
        <v>0.6</v>
      </c>
    </row>
    <row r="263" spans="1:19" ht="12.95" customHeight="1">
      <c r="A263" s="56" t="s">
        <v>159</v>
      </c>
      <c r="B263" s="57" t="s">
        <v>63</v>
      </c>
      <c r="C263" s="56">
        <v>56957.535900000003</v>
      </c>
      <c r="D263" s="56">
        <v>2.0000000000000001E-4</v>
      </c>
      <c r="E263" s="253">
        <f t="shared" si="33"/>
        <v>21800.074796081542</v>
      </c>
      <c r="F263" s="211">
        <f t="shared" si="32"/>
        <v>21800</v>
      </c>
      <c r="G263" s="213">
        <f t="shared" si="39"/>
        <v>2.8669999999692664E-2</v>
      </c>
      <c r="K263" s="213">
        <f>G263</f>
        <v>2.8669999999692664E-2</v>
      </c>
      <c r="O263" s="213">
        <f t="shared" ca="1" si="38"/>
        <v>1.9930377086409559E-2</v>
      </c>
      <c r="Q263" s="249">
        <f>C263-15018.5</f>
        <v>41939.035900000003</v>
      </c>
      <c r="S263" s="214">
        <v>1</v>
      </c>
    </row>
    <row r="264" spans="1:19" ht="12.95" customHeight="1">
      <c r="A264" s="75" t="s">
        <v>158</v>
      </c>
      <c r="B264" s="57"/>
      <c r="C264" s="75">
        <v>56965.584799999997</v>
      </c>
      <c r="D264" s="75">
        <v>1.6999999999999999E-3</v>
      </c>
      <c r="E264" s="253">
        <f t="shared" si="33"/>
        <v>21821.07326767956</v>
      </c>
      <c r="F264" s="211">
        <f t="shared" si="32"/>
        <v>21821</v>
      </c>
      <c r="G264" s="213">
        <f t="shared" si="39"/>
        <v>2.8084149991627783E-2</v>
      </c>
      <c r="K264" s="213">
        <f>G264</f>
        <v>2.8084149991627783E-2</v>
      </c>
      <c r="O264" s="213">
        <f t="shared" ca="1" si="38"/>
        <v>1.9937193347162669E-2</v>
      </c>
      <c r="Q264" s="249">
        <f>C264-15018.5</f>
        <v>41947.084799999997</v>
      </c>
      <c r="S264" s="214">
        <v>0.6</v>
      </c>
    </row>
    <row r="265" spans="1:19" ht="12.95" customHeight="1">
      <c r="A265" s="78" t="s">
        <v>156</v>
      </c>
      <c r="B265" s="79" t="s">
        <v>61</v>
      </c>
      <c r="C265" s="78">
        <v>56966.735000000001</v>
      </c>
      <c r="D265" s="78">
        <v>1E-4</v>
      </c>
      <c r="E265" s="213">
        <f t="shared" si="33"/>
        <v>21824.073981072961</v>
      </c>
      <c r="F265" s="211">
        <f t="shared" si="32"/>
        <v>21824</v>
      </c>
      <c r="G265" s="213">
        <f t="shared" si="39"/>
        <v>2.8357600000163075E-2</v>
      </c>
      <c r="H265" s="211"/>
      <c r="I265" s="211"/>
      <c r="J265" s="211"/>
      <c r="K265" s="211">
        <f>+G265</f>
        <v>2.8357600000163075E-2</v>
      </c>
      <c r="L265" s="211"/>
      <c r="M265" s="211"/>
      <c r="N265" s="211"/>
      <c r="O265" s="213">
        <f t="shared" ca="1" si="38"/>
        <v>1.9938167098698827E-2</v>
      </c>
      <c r="P265" s="211"/>
      <c r="Q265" s="277">
        <f>+C265-15018.5</f>
        <v>41948.235000000001</v>
      </c>
      <c r="S265" s="214">
        <v>1</v>
      </c>
    </row>
    <row r="266" spans="1:19" ht="12.95" customHeight="1">
      <c r="A266" s="78" t="s">
        <v>157</v>
      </c>
      <c r="B266" s="79" t="s">
        <v>61</v>
      </c>
      <c r="C266" s="78">
        <v>56966.735000000001</v>
      </c>
      <c r="D266" s="78">
        <v>1E-4</v>
      </c>
      <c r="E266" s="213">
        <f t="shared" si="33"/>
        <v>21824.073981072961</v>
      </c>
      <c r="F266" s="211">
        <f t="shared" si="32"/>
        <v>21824</v>
      </c>
      <c r="G266" s="213">
        <f t="shared" si="39"/>
        <v>2.8357600000163075E-2</v>
      </c>
      <c r="H266" s="211"/>
      <c r="I266" s="211"/>
      <c r="J266" s="211"/>
      <c r="K266" s="211">
        <f>+G266</f>
        <v>2.8357600000163075E-2</v>
      </c>
      <c r="L266" s="211"/>
      <c r="M266" s="211"/>
      <c r="N266" s="211"/>
      <c r="O266" s="213">
        <f t="shared" ca="1" si="38"/>
        <v>1.9938167098698827E-2</v>
      </c>
      <c r="P266" s="211"/>
      <c r="Q266" s="277">
        <f>+C266-15018.5</f>
        <v>41948.235000000001</v>
      </c>
      <c r="S266" s="214">
        <v>1</v>
      </c>
    </row>
    <row r="267" spans="1:19" ht="12.95" customHeight="1">
      <c r="A267" s="75" t="s">
        <v>158</v>
      </c>
      <c r="B267" s="57"/>
      <c r="C267" s="75">
        <v>56978.236199999999</v>
      </c>
      <c r="D267" s="75">
        <v>2.7000000000000001E-3</v>
      </c>
      <c r="E267" s="253">
        <f t="shared" si="33"/>
        <v>21854.079027917036</v>
      </c>
      <c r="F267" s="211">
        <f t="shared" si="32"/>
        <v>21854</v>
      </c>
      <c r="G267" s="213">
        <f t="shared" si="39"/>
        <v>3.029209999658633E-2</v>
      </c>
      <c r="K267" s="213">
        <f>G267</f>
        <v>3.029209999658633E-2</v>
      </c>
      <c r="O267" s="213">
        <f t="shared" ca="1" si="38"/>
        <v>1.9947904614060413E-2</v>
      </c>
      <c r="Q267" s="249">
        <f>C267-15018.5</f>
        <v>41959.736199999999</v>
      </c>
      <c r="S267" s="214">
        <v>0.6</v>
      </c>
    </row>
    <row r="268" spans="1:19" ht="12.95" customHeight="1">
      <c r="A268" s="75" t="s">
        <v>158</v>
      </c>
      <c r="B268" s="57"/>
      <c r="C268" s="75">
        <v>56978.426200000002</v>
      </c>
      <c r="D268" s="75">
        <v>2.5000000000000001E-3</v>
      </c>
      <c r="E268" s="253">
        <f t="shared" si="33"/>
        <v>21854.574711750065</v>
      </c>
      <c r="F268" s="211">
        <f t="shared" si="32"/>
        <v>21854.5</v>
      </c>
      <c r="G268" s="213">
        <f t="shared" si="39"/>
        <v>2.8637675000936724E-2</v>
      </c>
      <c r="K268" s="213">
        <f>G268</f>
        <v>2.8637675000936724E-2</v>
      </c>
      <c r="O268" s="213">
        <f t="shared" ca="1" si="38"/>
        <v>1.9948066905983105E-2</v>
      </c>
      <c r="Q268" s="249">
        <f>C268-15018.5</f>
        <v>41959.926200000002</v>
      </c>
      <c r="S268" s="214">
        <v>0.6</v>
      </c>
    </row>
    <row r="269" spans="1:19" ht="12.95" customHeight="1">
      <c r="A269" s="78" t="s">
        <v>156</v>
      </c>
      <c r="B269" s="79" t="s">
        <v>61</v>
      </c>
      <c r="C269" s="78">
        <v>56982.833700000003</v>
      </c>
      <c r="D269" s="78">
        <v>1E-4</v>
      </c>
      <c r="E269" s="213">
        <f t="shared" si="33"/>
        <v>21866.073272245085</v>
      </c>
      <c r="F269" s="211">
        <f t="shared" si="32"/>
        <v>21866</v>
      </c>
      <c r="G269" s="213">
        <f t="shared" si="39"/>
        <v>2.8085899997677188E-2</v>
      </c>
      <c r="H269" s="211"/>
      <c r="I269" s="211"/>
      <c r="J269" s="211"/>
      <c r="K269" s="211">
        <f>+G269</f>
        <v>2.8085899997677188E-2</v>
      </c>
      <c r="L269" s="211"/>
      <c r="M269" s="211"/>
      <c r="N269" s="211"/>
      <c r="O269" s="213">
        <f t="shared" ca="1" si="38"/>
        <v>1.9951799620205046E-2</v>
      </c>
      <c r="P269" s="211"/>
      <c r="Q269" s="277">
        <f>+C269-15018.5</f>
        <v>41964.333700000003</v>
      </c>
      <c r="S269" s="214">
        <v>1</v>
      </c>
    </row>
    <row r="270" spans="1:19" ht="12.95" customHeight="1">
      <c r="A270" s="78" t="s">
        <v>157</v>
      </c>
      <c r="B270" s="79" t="s">
        <v>61</v>
      </c>
      <c r="C270" s="78">
        <v>56982.833700000003</v>
      </c>
      <c r="D270" s="78">
        <v>1E-4</v>
      </c>
      <c r="E270" s="213">
        <f t="shared" si="33"/>
        <v>21866.073272245085</v>
      </c>
      <c r="F270" s="211">
        <f t="shared" si="32"/>
        <v>21866</v>
      </c>
      <c r="G270" s="213">
        <f t="shared" si="39"/>
        <v>2.8085899997677188E-2</v>
      </c>
      <c r="H270" s="211"/>
      <c r="I270" s="211"/>
      <c r="J270" s="211"/>
      <c r="K270" s="211">
        <f>+G270</f>
        <v>2.8085899997677188E-2</v>
      </c>
      <c r="L270" s="211"/>
      <c r="M270" s="211"/>
      <c r="N270" s="211"/>
      <c r="O270" s="213">
        <f t="shared" ca="1" si="38"/>
        <v>1.9951799620205046E-2</v>
      </c>
      <c r="P270" s="211"/>
      <c r="Q270" s="277">
        <f>+C270-15018.5</f>
        <v>41964.333700000003</v>
      </c>
      <c r="S270" s="214">
        <v>1</v>
      </c>
    </row>
    <row r="271" spans="1:19" ht="12.95" customHeight="1">
      <c r="A271" s="56" t="s">
        <v>159</v>
      </c>
      <c r="B271" s="57" t="s">
        <v>61</v>
      </c>
      <c r="C271" s="56">
        <v>56990.308799999999</v>
      </c>
      <c r="D271" s="56">
        <v>2.0000000000000001E-4</v>
      </c>
      <c r="E271" s="253">
        <f t="shared" si="33"/>
        <v>21885.574778667375</v>
      </c>
      <c r="F271" s="211">
        <f t="shared" si="32"/>
        <v>21885.5</v>
      </c>
      <c r="G271" s="213">
        <f t="shared" si="39"/>
        <v>2.8663324992521666E-2</v>
      </c>
      <c r="K271" s="213">
        <f>G271</f>
        <v>2.8663324992521666E-2</v>
      </c>
      <c r="O271" s="213">
        <f t="shared" ca="1" si="38"/>
        <v>1.9958129005190076E-2</v>
      </c>
      <c r="Q271" s="249">
        <f>C271-15018.5</f>
        <v>41971.808799999999</v>
      </c>
      <c r="S271" s="214">
        <v>1</v>
      </c>
    </row>
    <row r="272" spans="1:19" ht="12.95" customHeight="1">
      <c r="A272" s="56" t="s">
        <v>159</v>
      </c>
      <c r="B272" s="57" t="s">
        <v>63</v>
      </c>
      <c r="C272" s="56">
        <v>56990.499499999998</v>
      </c>
      <c r="D272" s="56">
        <v>2.0000000000000001E-4</v>
      </c>
      <c r="E272" s="253">
        <f t="shared" si="33"/>
        <v>21886.072288703992</v>
      </c>
      <c r="F272" s="211">
        <f t="shared" si="32"/>
        <v>21886</v>
      </c>
      <c r="G272" s="213">
        <f t="shared" si="39"/>
        <v>2.7708899993740488E-2</v>
      </c>
      <c r="K272" s="213">
        <f>G272</f>
        <v>2.7708899993740488E-2</v>
      </c>
      <c r="O272" s="213">
        <f t="shared" ca="1" si="38"/>
        <v>1.9958291297112768E-2</v>
      </c>
      <c r="Q272" s="249">
        <f>C272-15018.5</f>
        <v>41971.999499999998</v>
      </c>
      <c r="S272" s="214">
        <v>1</v>
      </c>
    </row>
    <row r="273" spans="1:21" ht="12.95" customHeight="1">
      <c r="A273" s="56" t="s">
        <v>159</v>
      </c>
      <c r="B273" s="57" t="s">
        <v>61</v>
      </c>
      <c r="C273" s="56">
        <v>56991.266199999998</v>
      </c>
      <c r="D273" s="56">
        <v>2.0000000000000001E-4</v>
      </c>
      <c r="E273" s="253">
        <f t="shared" si="33"/>
        <v>21888.072503413357</v>
      </c>
      <c r="F273" s="211">
        <f t="shared" si="32"/>
        <v>21888</v>
      </c>
      <c r="G273" s="213">
        <f t="shared" si="39"/>
        <v>2.7791199994680937E-2</v>
      </c>
      <c r="K273" s="213">
        <f>G273</f>
        <v>2.7791199994680937E-2</v>
      </c>
      <c r="O273" s="213">
        <f t="shared" ca="1" si="38"/>
        <v>1.9958940464803541E-2</v>
      </c>
      <c r="Q273" s="249">
        <f>C273-15018.5</f>
        <v>41972.766199999998</v>
      </c>
      <c r="S273" s="214">
        <v>1</v>
      </c>
    </row>
    <row r="274" spans="1:21" ht="12.95" customHeight="1">
      <c r="A274" s="56" t="s">
        <v>159</v>
      </c>
      <c r="B274" s="57" t="s">
        <v>63</v>
      </c>
      <c r="C274" s="56">
        <v>56991.458899999998</v>
      </c>
      <c r="D274" s="56">
        <v>1E-4</v>
      </c>
      <c r="E274" s="253">
        <f t="shared" si="33"/>
        <v>21888.575231174535</v>
      </c>
      <c r="F274" s="211">
        <f t="shared" ref="F274:F328" si="40">+ROUND(2*E274,0)/2</f>
        <v>21888.5</v>
      </c>
      <c r="G274" s="213">
        <f t="shared" si="39"/>
        <v>2.8836774996307213E-2</v>
      </c>
      <c r="K274" s="213">
        <f>G274</f>
        <v>2.8836774996307213E-2</v>
      </c>
      <c r="O274" s="213">
        <f t="shared" ca="1" si="38"/>
        <v>1.9959102756726237E-2</v>
      </c>
      <c r="Q274" s="249">
        <f>C274-15018.5</f>
        <v>41972.958899999998</v>
      </c>
      <c r="S274" s="214">
        <v>1</v>
      </c>
    </row>
    <row r="275" spans="1:21" ht="12.95" customHeight="1">
      <c r="A275" s="78" t="s">
        <v>156</v>
      </c>
      <c r="B275" s="79" t="s">
        <v>63</v>
      </c>
      <c r="C275" s="78">
        <v>56999.699099999998</v>
      </c>
      <c r="D275" s="78">
        <v>2.0000000000000001E-4</v>
      </c>
      <c r="E275" s="213">
        <f t="shared" si="33"/>
        <v>21910.072778126556</v>
      </c>
      <c r="F275" s="211">
        <f t="shared" si="40"/>
        <v>21910</v>
      </c>
      <c r="G275" s="213">
        <f t="shared" si="39"/>
        <v>2.7896499996131752E-2</v>
      </c>
      <c r="H275" s="211"/>
      <c r="I275" s="211"/>
      <c r="J275" s="211"/>
      <c r="K275" s="211">
        <f>+G275</f>
        <v>2.7896499996131752E-2</v>
      </c>
      <c r="L275" s="211"/>
      <c r="M275" s="211"/>
      <c r="N275" s="211"/>
      <c r="O275" s="213">
        <f t="shared" ca="1" si="38"/>
        <v>1.9966081309402035E-2</v>
      </c>
      <c r="P275" s="211"/>
      <c r="Q275" s="277">
        <f>+C275-15018.5</f>
        <v>41981.199099999998</v>
      </c>
      <c r="S275" s="214">
        <v>1</v>
      </c>
    </row>
    <row r="276" spans="1:21" ht="12.95" customHeight="1">
      <c r="A276" s="78" t="s">
        <v>157</v>
      </c>
      <c r="B276" s="79" t="s">
        <v>63</v>
      </c>
      <c r="C276" s="78">
        <v>56999.699099999998</v>
      </c>
      <c r="D276" s="78">
        <v>2.0000000000000001E-4</v>
      </c>
      <c r="E276" s="213">
        <f t="shared" si="33"/>
        <v>21910.072778126556</v>
      </c>
      <c r="F276" s="211">
        <f t="shared" si="40"/>
        <v>21910</v>
      </c>
      <c r="G276" s="213">
        <f t="shared" si="39"/>
        <v>2.7896499996131752E-2</v>
      </c>
      <c r="H276" s="211"/>
      <c r="I276" s="211"/>
      <c r="J276" s="211"/>
      <c r="K276" s="211">
        <f>+G276</f>
        <v>2.7896499996131752E-2</v>
      </c>
      <c r="L276" s="211"/>
      <c r="M276" s="211"/>
      <c r="N276" s="211"/>
      <c r="O276" s="213">
        <f t="shared" ca="1" si="38"/>
        <v>1.9966081309402035E-2</v>
      </c>
      <c r="P276" s="211"/>
      <c r="Q276" s="277">
        <f>+C276-15018.5</f>
        <v>41981.199099999998</v>
      </c>
      <c r="S276" s="214">
        <v>1</v>
      </c>
    </row>
    <row r="277" spans="1:21" ht="12.95" customHeight="1">
      <c r="A277" s="56" t="s">
        <v>159</v>
      </c>
      <c r="B277" s="57" t="s">
        <v>63</v>
      </c>
      <c r="C277" s="56">
        <v>57264.549099999997</v>
      </c>
      <c r="D277" s="56">
        <v>1E-4</v>
      </c>
      <c r="E277" s="253">
        <f t="shared" ref="E277:E328" si="41">(C277-C$7)/C$8</f>
        <v>22601.02995273914</v>
      </c>
      <c r="F277" s="211">
        <f t="shared" si="40"/>
        <v>22601</v>
      </c>
      <c r="O277" s="213">
        <f t="shared" ca="1" si="38"/>
        <v>2.0190368746563877E-2</v>
      </c>
      <c r="Q277" s="249">
        <f>C277-15018.5</f>
        <v>42246.049099999997</v>
      </c>
      <c r="S277" s="214">
        <v>1</v>
      </c>
      <c r="U277" s="213">
        <f>C277-(C$7+C$8*F277)</f>
        <v>1.1481149995233864E-2</v>
      </c>
    </row>
    <row r="278" spans="1:21" ht="12.95" customHeight="1">
      <c r="A278" s="280" t="s">
        <v>160</v>
      </c>
      <c r="B278" s="281" t="s">
        <v>63</v>
      </c>
      <c r="C278" s="282">
        <v>57276.446900000003</v>
      </c>
      <c r="D278" s="282">
        <v>1.5E-3</v>
      </c>
      <c r="E278" s="213">
        <f t="shared" si="41"/>
        <v>22632.069674363116</v>
      </c>
      <c r="F278" s="211">
        <f t="shared" si="40"/>
        <v>22632</v>
      </c>
      <c r="G278" s="213">
        <f t="shared" ref="G278:G285" si="42">C278-(C$7+C$8*F278)</f>
        <v>2.6706800003012177E-2</v>
      </c>
      <c r="H278" s="211"/>
      <c r="I278" s="211"/>
      <c r="J278" s="211"/>
      <c r="K278" s="211">
        <f>+G278</f>
        <v>2.6706800003012177E-2</v>
      </c>
      <c r="L278" s="211"/>
      <c r="M278" s="211"/>
      <c r="N278" s="211"/>
      <c r="O278" s="213">
        <f t="shared" ca="1" si="38"/>
        <v>2.0200430845770848E-2</v>
      </c>
      <c r="P278" s="211"/>
      <c r="Q278" s="277">
        <f>+C278-15018.5</f>
        <v>42257.946900000003</v>
      </c>
      <c r="S278" s="214">
        <v>1</v>
      </c>
    </row>
    <row r="279" spans="1:21" ht="12.95" customHeight="1">
      <c r="A279" s="78" t="s">
        <v>161</v>
      </c>
      <c r="B279" s="79" t="s">
        <v>63</v>
      </c>
      <c r="C279" s="78">
        <v>57278.745999999999</v>
      </c>
      <c r="D279" s="78">
        <v>1E-4</v>
      </c>
      <c r="E279" s="213">
        <f t="shared" si="41"/>
        <v>22638.067709628922</v>
      </c>
      <c r="F279" s="211">
        <f t="shared" si="40"/>
        <v>22638</v>
      </c>
      <c r="G279" s="213">
        <f t="shared" si="42"/>
        <v>2.5953699994715862E-2</v>
      </c>
      <c r="H279" s="211"/>
      <c r="I279" s="211"/>
      <c r="J279" s="211"/>
      <c r="K279" s="211">
        <f>+G279</f>
        <v>2.5953699994715862E-2</v>
      </c>
      <c r="L279" s="211"/>
      <c r="M279" s="211"/>
      <c r="N279" s="211"/>
      <c r="O279" s="213">
        <f t="shared" ca="1" si="38"/>
        <v>2.0202378348843163E-2</v>
      </c>
      <c r="P279" s="211"/>
      <c r="Q279" s="277">
        <f>+C279-15018.5</f>
        <v>42260.245999999999</v>
      </c>
      <c r="S279" s="214">
        <v>1</v>
      </c>
    </row>
    <row r="280" spans="1:21" ht="12.95" customHeight="1">
      <c r="A280" s="280" t="s">
        <v>160</v>
      </c>
      <c r="B280" s="281" t="s">
        <v>63</v>
      </c>
      <c r="C280" s="282">
        <v>57299.444900000002</v>
      </c>
      <c r="D280" s="282">
        <v>1.8E-3</v>
      </c>
      <c r="E280" s="213">
        <f t="shared" si="41"/>
        <v>22692.068289057243</v>
      </c>
      <c r="F280" s="211">
        <f t="shared" si="40"/>
        <v>22692</v>
      </c>
      <c r="G280" s="213">
        <f t="shared" si="42"/>
        <v>2.6175799997872673E-2</v>
      </c>
      <c r="H280" s="211"/>
      <c r="I280" s="211"/>
      <c r="J280" s="211"/>
      <c r="K280" s="211">
        <f>+G280</f>
        <v>2.6175799997872673E-2</v>
      </c>
      <c r="L280" s="211"/>
      <c r="M280" s="211"/>
      <c r="N280" s="211"/>
      <c r="O280" s="213">
        <f t="shared" ca="1" si="38"/>
        <v>2.0219905876494016E-2</v>
      </c>
      <c r="P280" s="211"/>
      <c r="Q280" s="277">
        <f>+C280-15018.5</f>
        <v>42280.944900000002</v>
      </c>
      <c r="S280" s="214">
        <v>1</v>
      </c>
    </row>
    <row r="281" spans="1:21" ht="12.95" customHeight="1">
      <c r="A281" s="273" t="s">
        <v>162</v>
      </c>
      <c r="B281" s="253"/>
      <c r="C281" s="267">
        <v>57310.754000000001</v>
      </c>
      <c r="D281" s="267">
        <v>1E-3</v>
      </c>
      <c r="E281" s="213">
        <f t="shared" si="41"/>
        <v>22721.572173457509</v>
      </c>
      <c r="F281" s="211">
        <f t="shared" si="40"/>
        <v>22721.5</v>
      </c>
      <c r="G281" s="213">
        <f t="shared" si="42"/>
        <v>2.7664724999340251E-2</v>
      </c>
      <c r="K281" s="213">
        <f>G281</f>
        <v>2.7664724999340251E-2</v>
      </c>
      <c r="O281" s="213">
        <f t="shared" ca="1" si="38"/>
        <v>2.022948109993291E-2</v>
      </c>
      <c r="Q281" s="249">
        <f>C281-15018.5</f>
        <v>42292.254000000001</v>
      </c>
      <c r="S281" s="214">
        <v>0.8</v>
      </c>
    </row>
    <row r="282" spans="1:21" ht="12.95" customHeight="1">
      <c r="A282" s="283" t="s">
        <v>163</v>
      </c>
      <c r="B282" s="284" t="s">
        <v>61</v>
      </c>
      <c r="C282" s="283">
        <v>57321.103300000002</v>
      </c>
      <c r="D282" s="283" t="s">
        <v>164</v>
      </c>
      <c r="E282" s="213">
        <f t="shared" si="41"/>
        <v>22748.572071842329</v>
      </c>
      <c r="F282" s="211">
        <f t="shared" si="40"/>
        <v>22748.5</v>
      </c>
      <c r="G282" s="213">
        <f t="shared" si="42"/>
        <v>2.7625775001069997E-2</v>
      </c>
      <c r="H282" s="211"/>
      <c r="I282" s="211"/>
      <c r="J282" s="211"/>
      <c r="K282" s="211">
        <f>+G282</f>
        <v>2.7625775001069997E-2</v>
      </c>
      <c r="L282" s="211"/>
      <c r="M282" s="211"/>
      <c r="N282" s="211"/>
      <c r="O282" s="213">
        <f t="shared" ca="1" si="38"/>
        <v>2.0238244863758335E-2</v>
      </c>
      <c r="P282" s="211"/>
      <c r="Q282" s="277">
        <f t="shared" ref="Q282:Q328" si="43">+C282-15018.5</f>
        <v>42302.603300000002</v>
      </c>
      <c r="S282" s="214">
        <v>1</v>
      </c>
    </row>
    <row r="283" spans="1:21" ht="12.95" customHeight="1">
      <c r="A283" s="280" t="s">
        <v>160</v>
      </c>
      <c r="B283" s="281" t="s">
        <v>63</v>
      </c>
      <c r="C283" s="282">
        <v>57328.384599999998</v>
      </c>
      <c r="D283" s="282">
        <v>2.5999999999999999E-3</v>
      </c>
      <c r="E283" s="213">
        <f t="shared" si="41"/>
        <v>22767.567980754931</v>
      </c>
      <c r="F283" s="211">
        <f t="shared" si="40"/>
        <v>22767.5</v>
      </c>
      <c r="G283" s="213">
        <f t="shared" si="42"/>
        <v>2.6057624992972706E-2</v>
      </c>
      <c r="H283" s="211"/>
      <c r="I283" s="211"/>
      <c r="J283" s="211"/>
      <c r="K283" s="211">
        <f>+G283</f>
        <v>2.6057624992972706E-2</v>
      </c>
      <c r="L283" s="211"/>
      <c r="M283" s="211"/>
      <c r="N283" s="211"/>
      <c r="O283" s="213">
        <f t="shared" ca="1" si="38"/>
        <v>2.0244411956820672E-2</v>
      </c>
      <c r="P283" s="211"/>
      <c r="Q283" s="277">
        <f t="shared" si="43"/>
        <v>42309.884599999998</v>
      </c>
      <c r="S283" s="214">
        <v>1</v>
      </c>
    </row>
    <row r="284" spans="1:21" ht="12.95" customHeight="1">
      <c r="A284" s="280" t="s">
        <v>160</v>
      </c>
      <c r="B284" s="281" t="s">
        <v>63</v>
      </c>
      <c r="C284" s="282">
        <v>57328.575100000002</v>
      </c>
      <c r="D284" s="282">
        <v>2.3999999999999998E-3</v>
      </c>
      <c r="E284" s="213">
        <f t="shared" si="41"/>
        <v>22768.064969019106</v>
      </c>
      <c r="F284" s="211">
        <f t="shared" si="40"/>
        <v>22768</v>
      </c>
      <c r="G284" s="213">
        <f t="shared" si="42"/>
        <v>2.4903199999243952E-2</v>
      </c>
      <c r="H284" s="211"/>
      <c r="I284" s="211"/>
      <c r="J284" s="211"/>
      <c r="K284" s="211">
        <f>+G284</f>
        <v>2.4903199999243952E-2</v>
      </c>
      <c r="L284" s="211"/>
      <c r="M284" s="211"/>
      <c r="N284" s="211"/>
      <c r="O284" s="213">
        <f t="shared" ca="1" si="38"/>
        <v>2.0244574248743367E-2</v>
      </c>
      <c r="P284" s="211"/>
      <c r="Q284" s="277">
        <f t="shared" si="43"/>
        <v>42310.075100000002</v>
      </c>
      <c r="S284" s="214">
        <v>1</v>
      </c>
    </row>
    <row r="285" spans="1:21" ht="12.95" customHeight="1">
      <c r="A285" s="78" t="s">
        <v>165</v>
      </c>
      <c r="B285" s="79" t="s">
        <v>61</v>
      </c>
      <c r="C285" s="78">
        <v>57335.858399999997</v>
      </c>
      <c r="D285" s="78">
        <v>2.0000000000000001E-4</v>
      </c>
      <c r="E285" s="213">
        <f t="shared" si="41"/>
        <v>22787.066095656268</v>
      </c>
      <c r="F285" s="211">
        <f t="shared" si="40"/>
        <v>22787</v>
      </c>
      <c r="G285" s="213">
        <f t="shared" si="42"/>
        <v>2.5335049998830073E-2</v>
      </c>
      <c r="H285" s="211"/>
      <c r="I285" s="211"/>
      <c r="J285" s="211"/>
      <c r="K285" s="211">
        <f>+G285</f>
        <v>2.5335049998830073E-2</v>
      </c>
      <c r="L285" s="211"/>
      <c r="M285" s="211"/>
      <c r="N285" s="211"/>
      <c r="O285" s="213">
        <f t="shared" ca="1" si="38"/>
        <v>2.0250741341805704E-2</v>
      </c>
      <c r="P285" s="211"/>
      <c r="Q285" s="277">
        <f t="shared" si="43"/>
        <v>42317.358399999997</v>
      </c>
      <c r="S285" s="214">
        <v>1</v>
      </c>
    </row>
    <row r="286" spans="1:21" ht="12.95" customHeight="1">
      <c r="A286" s="283" t="s">
        <v>163</v>
      </c>
      <c r="B286" s="284" t="s">
        <v>63</v>
      </c>
      <c r="C286" s="283">
        <v>57367.238400000002</v>
      </c>
      <c r="D286" s="283" t="s">
        <v>151</v>
      </c>
      <c r="E286" s="213">
        <f t="shared" si="41"/>
        <v>22868.932193973604</v>
      </c>
      <c r="F286" s="211">
        <f t="shared" si="40"/>
        <v>22869</v>
      </c>
      <c r="H286" s="211"/>
      <c r="I286" s="211"/>
      <c r="J286" s="211"/>
      <c r="K286" s="211"/>
      <c r="L286" s="211"/>
      <c r="M286" s="211"/>
      <c r="N286" s="211"/>
      <c r="O286" s="213">
        <f t="shared" ca="1" si="38"/>
        <v>2.0277357217127367E-2</v>
      </c>
      <c r="P286" s="211"/>
      <c r="Q286" s="277">
        <f t="shared" si="43"/>
        <v>42348.738400000002</v>
      </c>
      <c r="R286" s="213">
        <f>C286-(C$7+C$8*F286)</f>
        <v>-2.5990649999585003E-2</v>
      </c>
      <c r="S286" s="214">
        <v>1</v>
      </c>
    </row>
    <row r="287" spans="1:21" ht="12.95" customHeight="1">
      <c r="A287" s="285" t="s">
        <v>166</v>
      </c>
      <c r="B287" s="286" t="s">
        <v>61</v>
      </c>
      <c r="C287" s="287">
        <v>57627.363010000001</v>
      </c>
      <c r="D287" s="287">
        <v>5.9999999999999995E-4</v>
      </c>
      <c r="E287" s="213">
        <f t="shared" si="41"/>
        <v>23547.56147686128</v>
      </c>
      <c r="F287" s="211">
        <f t="shared" si="40"/>
        <v>23547.5</v>
      </c>
      <c r="G287" s="213">
        <f t="shared" ref="G287:G328" si="44">C287-(C$7+C$8*F287)</f>
        <v>2.3564625000290107E-2</v>
      </c>
      <c r="H287" s="211"/>
      <c r="I287" s="211"/>
      <c r="J287" s="211"/>
      <c r="K287" s="211">
        <f t="shared" ref="K287:K323" si="45">+G287</f>
        <v>2.3564625000290107E-2</v>
      </c>
      <c r="L287" s="211"/>
      <c r="M287" s="211"/>
      <c r="N287" s="211"/>
      <c r="O287" s="213">
        <f t="shared" ca="1" si="38"/>
        <v>2.049758735622188E-2</v>
      </c>
      <c r="P287" s="211"/>
      <c r="Q287" s="277">
        <f t="shared" si="43"/>
        <v>42608.863010000001</v>
      </c>
      <c r="S287" s="214">
        <v>1</v>
      </c>
    </row>
    <row r="288" spans="1:21" ht="12.95" customHeight="1">
      <c r="A288" s="285" t="s">
        <v>166</v>
      </c>
      <c r="B288" s="286" t="s">
        <v>63</v>
      </c>
      <c r="C288" s="287">
        <v>57627.55603</v>
      </c>
      <c r="D288" s="287">
        <v>4.0000000000000002E-4</v>
      </c>
      <c r="E288" s="213">
        <f t="shared" si="41"/>
        <v>23548.065039458383</v>
      </c>
      <c r="F288" s="211">
        <f t="shared" si="40"/>
        <v>23548</v>
      </c>
      <c r="G288" s="213">
        <f t="shared" si="44"/>
        <v>2.4930199993832503E-2</v>
      </c>
      <c r="H288" s="211"/>
      <c r="I288" s="211"/>
      <c r="J288" s="211"/>
      <c r="K288" s="211">
        <f t="shared" si="45"/>
        <v>2.4930199993832503E-2</v>
      </c>
      <c r="L288" s="211"/>
      <c r="M288" s="211"/>
      <c r="N288" s="211"/>
      <c r="O288" s="213">
        <f t="shared" ca="1" si="38"/>
        <v>2.0497749648144575E-2</v>
      </c>
      <c r="P288" s="211"/>
      <c r="Q288" s="277">
        <f t="shared" si="43"/>
        <v>42609.05603</v>
      </c>
      <c r="S288" s="214">
        <v>1</v>
      </c>
    </row>
    <row r="289" spans="1:22" ht="12.95" customHeight="1">
      <c r="A289" s="78" t="s">
        <v>167</v>
      </c>
      <c r="B289" s="79" t="s">
        <v>61</v>
      </c>
      <c r="C289" s="78">
        <v>57642.888700000003</v>
      </c>
      <c r="D289" s="78">
        <v>2.9999999999999997E-4</v>
      </c>
      <c r="E289" s="213">
        <f t="shared" si="41"/>
        <v>23588.065863858872</v>
      </c>
      <c r="F289" s="211">
        <f t="shared" si="40"/>
        <v>23588</v>
      </c>
      <c r="G289" s="213">
        <f t="shared" si="44"/>
        <v>2.5246199998946395E-2</v>
      </c>
      <c r="H289" s="211"/>
      <c r="I289" s="211"/>
      <c r="J289" s="211"/>
      <c r="K289" s="211">
        <f t="shared" si="45"/>
        <v>2.5246199998946395E-2</v>
      </c>
      <c r="L289" s="211"/>
      <c r="M289" s="211"/>
      <c r="N289" s="211"/>
      <c r="O289" s="213">
        <f t="shared" ca="1" si="38"/>
        <v>2.0510733001960019E-2</v>
      </c>
      <c r="P289" s="211"/>
      <c r="Q289" s="277">
        <f t="shared" si="43"/>
        <v>42624.388700000003</v>
      </c>
      <c r="S289" s="214">
        <v>1</v>
      </c>
    </row>
    <row r="290" spans="1:22" ht="12.95" customHeight="1">
      <c r="A290" s="78" t="s">
        <v>167</v>
      </c>
      <c r="B290" s="79" t="s">
        <v>63</v>
      </c>
      <c r="C290" s="78">
        <v>57693.8678</v>
      </c>
      <c r="D290" s="78">
        <v>1E-4</v>
      </c>
      <c r="E290" s="213">
        <f t="shared" si="41"/>
        <v>23721.063314869974</v>
      </c>
      <c r="F290" s="211">
        <f t="shared" si="40"/>
        <v>23721</v>
      </c>
      <c r="G290" s="213">
        <f t="shared" si="44"/>
        <v>2.4269149995234329E-2</v>
      </c>
      <c r="H290" s="211"/>
      <c r="I290" s="211"/>
      <c r="J290" s="211"/>
      <c r="K290" s="211">
        <f t="shared" si="45"/>
        <v>2.4269149995234329E-2</v>
      </c>
      <c r="L290" s="211"/>
      <c r="M290" s="211"/>
      <c r="N290" s="211"/>
      <c r="O290" s="213">
        <f t="shared" ca="1" si="38"/>
        <v>2.0553902653396378E-2</v>
      </c>
      <c r="P290" s="211"/>
      <c r="Q290" s="277">
        <f t="shared" si="43"/>
        <v>42675.3678</v>
      </c>
      <c r="S290" s="214">
        <v>1</v>
      </c>
    </row>
    <row r="291" spans="1:22" ht="12.95" customHeight="1">
      <c r="A291" s="78" t="s">
        <v>167</v>
      </c>
      <c r="B291" s="79" t="s">
        <v>63</v>
      </c>
      <c r="C291" s="78">
        <v>57737.564400000003</v>
      </c>
      <c r="D291" s="78">
        <v>2.0000000000000001E-4</v>
      </c>
      <c r="E291" s="213">
        <f t="shared" si="41"/>
        <v>23835.061726333741</v>
      </c>
      <c r="F291" s="211">
        <f t="shared" si="40"/>
        <v>23835</v>
      </c>
      <c r="G291" s="213">
        <f t="shared" si="44"/>
        <v>2.3660250000830274E-2</v>
      </c>
      <c r="H291" s="211"/>
      <c r="I291" s="211"/>
      <c r="J291" s="211"/>
      <c r="K291" s="211">
        <f t="shared" si="45"/>
        <v>2.3660250000830274E-2</v>
      </c>
      <c r="L291" s="211"/>
      <c r="M291" s="211"/>
      <c r="N291" s="211"/>
      <c r="O291" s="213">
        <f t="shared" ref="O291:O322" ca="1" si="46">+C$11+C$12*F291</f>
        <v>2.0590905211770403E-2</v>
      </c>
      <c r="P291" s="211"/>
      <c r="Q291" s="277">
        <f t="shared" si="43"/>
        <v>42719.064400000003</v>
      </c>
      <c r="S291" s="214">
        <v>1</v>
      </c>
    </row>
    <row r="292" spans="1:22" ht="12.95" customHeight="1">
      <c r="A292" s="288" t="s">
        <v>175</v>
      </c>
      <c r="B292" s="289" t="s">
        <v>61</v>
      </c>
      <c r="C292" s="290">
        <v>57750.404680000152</v>
      </c>
      <c r="D292" s="290">
        <v>2.0000000000000001E-4</v>
      </c>
      <c r="E292" s="213">
        <f t="shared" si="41"/>
        <v>23868.560248478869</v>
      </c>
      <c r="F292" s="211">
        <f t="shared" si="40"/>
        <v>23868.5</v>
      </c>
      <c r="G292" s="213">
        <f t="shared" si="44"/>
        <v>2.309377514757216E-2</v>
      </c>
      <c r="H292" s="211"/>
      <c r="I292" s="211"/>
      <c r="J292" s="211"/>
      <c r="K292" s="211">
        <f t="shared" si="45"/>
        <v>2.309377514757216E-2</v>
      </c>
      <c r="L292" s="211"/>
      <c r="M292" s="211"/>
      <c r="N292" s="211"/>
      <c r="O292" s="213">
        <f t="shared" ca="1" si="46"/>
        <v>2.0601778770590839E-2</v>
      </c>
      <c r="P292" s="211"/>
      <c r="Q292" s="277">
        <f t="shared" si="43"/>
        <v>42731.904680000152</v>
      </c>
      <c r="S292" s="214">
        <v>1</v>
      </c>
    </row>
    <row r="293" spans="1:22" ht="12.95" customHeight="1">
      <c r="A293" s="89" t="s">
        <v>168</v>
      </c>
      <c r="B293" s="91" t="s">
        <v>61</v>
      </c>
      <c r="C293" s="89">
        <v>57997.8295</v>
      </c>
      <c r="D293" s="89">
        <v>2.0000000000000001E-4</v>
      </c>
      <c r="E293" s="213">
        <f t="shared" si="41"/>
        <v>24514.057528282996</v>
      </c>
      <c r="F293" s="211">
        <f t="shared" si="40"/>
        <v>24514</v>
      </c>
      <c r="G293" s="213">
        <f t="shared" si="44"/>
        <v>2.205110000068089E-2</v>
      </c>
      <c r="H293" s="211"/>
      <c r="I293" s="211"/>
      <c r="J293" s="211"/>
      <c r="K293" s="211">
        <f t="shared" si="45"/>
        <v>2.205110000068089E-2</v>
      </c>
      <c r="L293" s="211"/>
      <c r="M293" s="211"/>
      <c r="N293" s="211"/>
      <c r="O293" s="213">
        <f t="shared" ca="1" si="46"/>
        <v>2.0811297642787607E-2</v>
      </c>
      <c r="P293" s="211"/>
      <c r="Q293" s="277">
        <f t="shared" si="43"/>
        <v>42979.3295</v>
      </c>
      <c r="S293" s="214">
        <v>1</v>
      </c>
    </row>
    <row r="294" spans="1:22" ht="12.95" customHeight="1">
      <c r="A294" s="89" t="s">
        <v>169</v>
      </c>
      <c r="B294" s="91" t="s">
        <v>61</v>
      </c>
      <c r="C294" s="89">
        <v>57997.829700000002</v>
      </c>
      <c r="D294" s="89">
        <v>1E-4</v>
      </c>
      <c r="E294" s="213">
        <f t="shared" si="41"/>
        <v>24514.058050055457</v>
      </c>
      <c r="F294" s="211">
        <f t="shared" si="40"/>
        <v>24514</v>
      </c>
      <c r="G294" s="213">
        <f t="shared" si="44"/>
        <v>2.2251100002904423E-2</v>
      </c>
      <c r="H294" s="211"/>
      <c r="I294" s="211"/>
      <c r="J294" s="211"/>
      <c r="K294" s="211">
        <f t="shared" si="45"/>
        <v>2.2251100002904423E-2</v>
      </c>
      <c r="L294" s="211"/>
      <c r="M294" s="211"/>
      <c r="N294" s="211"/>
      <c r="O294" s="213">
        <f t="shared" ca="1" si="46"/>
        <v>2.0811297642787607E-2</v>
      </c>
      <c r="P294" s="211"/>
      <c r="Q294" s="277">
        <f t="shared" si="43"/>
        <v>42979.329700000002</v>
      </c>
      <c r="S294" s="214">
        <v>1</v>
      </c>
    </row>
    <row r="295" spans="1:22" ht="12.95" customHeight="1">
      <c r="A295" s="89" t="s">
        <v>168</v>
      </c>
      <c r="B295" s="91" t="s">
        <v>63</v>
      </c>
      <c r="C295" s="89">
        <v>58028.8776</v>
      </c>
      <c r="D295" s="89">
        <v>1E-4</v>
      </c>
      <c r="E295" s="213">
        <f t="shared" si="41"/>
        <v>24595.057745209895</v>
      </c>
      <c r="F295" s="211">
        <f t="shared" si="40"/>
        <v>24595</v>
      </c>
      <c r="G295" s="213">
        <f t="shared" si="44"/>
        <v>2.2134249993541744E-2</v>
      </c>
      <c r="H295" s="211"/>
      <c r="I295" s="211"/>
      <c r="J295" s="211"/>
      <c r="K295" s="211">
        <f t="shared" si="45"/>
        <v>2.2134249993541744E-2</v>
      </c>
      <c r="L295" s="211"/>
      <c r="M295" s="211"/>
      <c r="N295" s="211"/>
      <c r="O295" s="213">
        <f t="shared" ca="1" si="46"/>
        <v>2.0837588934263886E-2</v>
      </c>
      <c r="P295" s="211"/>
      <c r="Q295" s="277">
        <f t="shared" si="43"/>
        <v>43010.3776</v>
      </c>
      <c r="S295" s="214">
        <v>1</v>
      </c>
    </row>
    <row r="296" spans="1:22" ht="12.95" customHeight="1">
      <c r="A296" s="89" t="s">
        <v>168</v>
      </c>
      <c r="B296" s="91" t="s">
        <v>63</v>
      </c>
      <c r="C296" s="89">
        <v>58030.794600000001</v>
      </c>
      <c r="D296" s="89">
        <v>1E-4</v>
      </c>
      <c r="E296" s="213">
        <f t="shared" si="41"/>
        <v>24600.058934198882</v>
      </c>
      <c r="F296" s="211">
        <f t="shared" si="40"/>
        <v>24600</v>
      </c>
      <c r="G296" s="213">
        <f t="shared" si="44"/>
        <v>2.2590000000491273E-2</v>
      </c>
      <c r="H296" s="211"/>
      <c r="I296" s="211"/>
      <c r="J296" s="211"/>
      <c r="K296" s="211">
        <f t="shared" si="45"/>
        <v>2.2590000000491273E-2</v>
      </c>
      <c r="L296" s="211"/>
      <c r="M296" s="211"/>
      <c r="N296" s="211"/>
      <c r="O296" s="213">
        <f t="shared" ca="1" si="46"/>
        <v>2.0839211853490816E-2</v>
      </c>
      <c r="P296" s="211"/>
      <c r="Q296" s="277">
        <f t="shared" si="43"/>
        <v>43012.294600000001</v>
      </c>
      <c r="S296" s="214">
        <v>1</v>
      </c>
    </row>
    <row r="297" spans="1:22" ht="12.95" customHeight="1">
      <c r="A297" s="89" t="s">
        <v>168</v>
      </c>
      <c r="B297" s="91" t="s">
        <v>61</v>
      </c>
      <c r="C297" s="89">
        <v>58077.5573</v>
      </c>
      <c r="D297" s="89">
        <v>1E-4</v>
      </c>
      <c r="E297" s="213">
        <f t="shared" si="41"/>
        <v>24722.056378296504</v>
      </c>
      <c r="F297" s="211">
        <f t="shared" si="40"/>
        <v>24722</v>
      </c>
      <c r="G297" s="213">
        <f t="shared" si="44"/>
        <v>2.1610299998428673E-2</v>
      </c>
      <c r="H297" s="211"/>
      <c r="I297" s="211"/>
      <c r="J297" s="211"/>
      <c r="K297" s="211">
        <f t="shared" si="45"/>
        <v>2.1610299998428673E-2</v>
      </c>
      <c r="L297" s="211"/>
      <c r="M297" s="211"/>
      <c r="N297" s="211"/>
      <c r="O297" s="213">
        <f t="shared" ca="1" si="46"/>
        <v>2.0878811082627929E-2</v>
      </c>
      <c r="P297" s="211"/>
      <c r="Q297" s="277">
        <f t="shared" si="43"/>
        <v>43059.0573</v>
      </c>
      <c r="S297" s="214">
        <v>1</v>
      </c>
    </row>
    <row r="298" spans="1:22" ht="12.95" customHeight="1">
      <c r="A298" s="291" t="s">
        <v>173</v>
      </c>
      <c r="B298" s="292" t="s">
        <v>63</v>
      </c>
      <c r="C298" s="293">
        <v>58099.406600000002</v>
      </c>
      <c r="D298" s="293">
        <v>2.0000000000000001E-4</v>
      </c>
      <c r="E298" s="213">
        <f t="shared" si="41"/>
        <v>24779.058192890665</v>
      </c>
      <c r="F298" s="211">
        <f t="shared" si="40"/>
        <v>24779</v>
      </c>
      <c r="G298" s="213">
        <f t="shared" si="44"/>
        <v>2.2305849997792393E-2</v>
      </c>
      <c r="H298" s="211"/>
      <c r="I298" s="211"/>
      <c r="J298" s="211"/>
      <c r="K298" s="211">
        <f t="shared" si="45"/>
        <v>2.2305849997792393E-2</v>
      </c>
      <c r="L298" s="211"/>
      <c r="M298" s="211"/>
      <c r="N298" s="211"/>
      <c r="O298" s="213">
        <f t="shared" ca="1" si="46"/>
        <v>2.089731236181494E-2</v>
      </c>
      <c r="P298" s="211"/>
      <c r="Q298" s="277">
        <f t="shared" si="43"/>
        <v>43080.906600000002</v>
      </c>
      <c r="S298" s="214">
        <v>1</v>
      </c>
    </row>
    <row r="299" spans="1:22" ht="12.95" customHeight="1">
      <c r="A299" s="294" t="s">
        <v>173</v>
      </c>
      <c r="B299" s="295" t="s">
        <v>63</v>
      </c>
      <c r="C299" s="296">
        <v>58099.406600000002</v>
      </c>
      <c r="D299" s="296">
        <v>2.0000000000000001E-4</v>
      </c>
      <c r="E299" s="213">
        <f t="shared" si="41"/>
        <v>24779.058192890665</v>
      </c>
      <c r="F299" s="211">
        <f t="shared" si="40"/>
        <v>24779</v>
      </c>
      <c r="G299" s="213">
        <f t="shared" si="44"/>
        <v>2.2305849997792393E-2</v>
      </c>
      <c r="H299" s="211"/>
      <c r="I299" s="211"/>
      <c r="J299" s="211"/>
      <c r="K299" s="211">
        <f t="shared" si="45"/>
        <v>2.2305849997792393E-2</v>
      </c>
      <c r="L299" s="211"/>
      <c r="M299" s="211"/>
      <c r="N299" s="211"/>
      <c r="O299" s="213">
        <f t="shared" ca="1" si="46"/>
        <v>2.089731236181494E-2</v>
      </c>
      <c r="P299" s="211"/>
      <c r="Q299" s="277">
        <f t="shared" si="43"/>
        <v>43080.906600000002</v>
      </c>
      <c r="S299" s="214">
        <v>1</v>
      </c>
      <c r="V299" s="213" t="s">
        <v>118</v>
      </c>
    </row>
    <row r="300" spans="1:22" ht="12.95" customHeight="1">
      <c r="A300" s="89" t="s">
        <v>168</v>
      </c>
      <c r="B300" s="91" t="s">
        <v>63</v>
      </c>
      <c r="C300" s="89">
        <v>58128.54</v>
      </c>
      <c r="D300" s="89">
        <v>2.9999999999999997E-4</v>
      </c>
      <c r="E300" s="213">
        <f t="shared" si="41"/>
        <v>24855.063221211822</v>
      </c>
      <c r="F300" s="211">
        <f t="shared" si="40"/>
        <v>24855</v>
      </c>
      <c r="G300" s="213">
        <f t="shared" si="44"/>
        <v>2.4233249998360407E-2</v>
      </c>
      <c r="H300" s="211"/>
      <c r="I300" s="211"/>
      <c r="J300" s="211"/>
      <c r="K300" s="211">
        <f t="shared" si="45"/>
        <v>2.4233249998360407E-2</v>
      </c>
      <c r="L300" s="211"/>
      <c r="M300" s="211"/>
      <c r="N300" s="211"/>
      <c r="O300" s="213">
        <f t="shared" ca="1" si="46"/>
        <v>2.0921980734064288E-2</v>
      </c>
      <c r="P300" s="211"/>
      <c r="Q300" s="277">
        <f t="shared" si="43"/>
        <v>43110.04</v>
      </c>
      <c r="S300" s="214">
        <v>1</v>
      </c>
      <c r="V300" s="213" t="s">
        <v>118</v>
      </c>
    </row>
    <row r="301" spans="1:22" ht="12.95" customHeight="1">
      <c r="A301" s="291" t="s">
        <v>173</v>
      </c>
      <c r="B301" s="292" t="s">
        <v>61</v>
      </c>
      <c r="C301" s="293">
        <v>58344.530989999999</v>
      </c>
      <c r="D301" s="293">
        <v>6.4999999999999997E-4</v>
      </c>
      <c r="E301" s="213">
        <f t="shared" si="41"/>
        <v>25418.553967642532</v>
      </c>
      <c r="F301" s="211">
        <f t="shared" si="40"/>
        <v>25418.5</v>
      </c>
      <c r="G301" s="213">
        <f t="shared" si="44"/>
        <v>2.0686274998297449E-2</v>
      </c>
      <c r="H301" s="211"/>
      <c r="I301" s="211"/>
      <c r="J301" s="211"/>
      <c r="K301" s="211">
        <f t="shared" si="45"/>
        <v>2.0686274998297449E-2</v>
      </c>
      <c r="L301" s="211"/>
      <c r="M301" s="211"/>
      <c r="N301" s="211"/>
      <c r="O301" s="213">
        <f t="shared" ca="1" si="46"/>
        <v>2.110488373093939E-2</v>
      </c>
      <c r="P301" s="211"/>
      <c r="Q301" s="277">
        <f t="shared" si="43"/>
        <v>43326.030989999999</v>
      </c>
      <c r="S301" s="214">
        <v>1</v>
      </c>
      <c r="V301" s="213" t="s">
        <v>118</v>
      </c>
    </row>
    <row r="302" spans="1:22" ht="12.95" customHeight="1">
      <c r="A302" s="294" t="s">
        <v>173</v>
      </c>
      <c r="B302" s="295" t="s">
        <v>61</v>
      </c>
      <c r="C302" s="296">
        <v>58344.530989999999</v>
      </c>
      <c r="D302" s="296">
        <v>6.4999999999999997E-4</v>
      </c>
      <c r="E302" s="213">
        <f t="shared" si="41"/>
        <v>25418.553967642532</v>
      </c>
      <c r="F302" s="211">
        <f t="shared" si="40"/>
        <v>25418.5</v>
      </c>
      <c r="G302" s="213">
        <f t="shared" si="44"/>
        <v>2.0686274998297449E-2</v>
      </c>
      <c r="H302" s="211"/>
      <c r="I302" s="211"/>
      <c r="J302" s="211"/>
      <c r="K302" s="211">
        <f t="shared" si="45"/>
        <v>2.0686274998297449E-2</v>
      </c>
      <c r="L302" s="211"/>
      <c r="M302" s="211"/>
      <c r="N302" s="211"/>
      <c r="O302" s="213">
        <f t="shared" ca="1" si="46"/>
        <v>2.110488373093939E-2</v>
      </c>
      <c r="P302" s="211"/>
      <c r="Q302" s="277">
        <f t="shared" si="43"/>
        <v>43326.030989999999</v>
      </c>
      <c r="S302" s="214">
        <v>1</v>
      </c>
    </row>
    <row r="303" spans="1:22" ht="12.95" customHeight="1">
      <c r="A303" s="297" t="s">
        <v>170</v>
      </c>
      <c r="B303" s="298" t="s">
        <v>61</v>
      </c>
      <c r="C303" s="297">
        <v>58414.868699999999</v>
      </c>
      <c r="D303" s="297">
        <v>1E-4</v>
      </c>
      <c r="E303" s="213">
        <f t="shared" si="41"/>
        <v>25602.055366057935</v>
      </c>
      <c r="F303" s="211">
        <f t="shared" si="40"/>
        <v>25602</v>
      </c>
      <c r="G303" s="213">
        <f t="shared" si="44"/>
        <v>2.1222299998044036E-2</v>
      </c>
      <c r="H303" s="211"/>
      <c r="I303" s="211"/>
      <c r="J303" s="211"/>
      <c r="K303" s="211">
        <f t="shared" si="45"/>
        <v>2.1222299998044036E-2</v>
      </c>
      <c r="L303" s="211"/>
      <c r="M303" s="211"/>
      <c r="N303" s="211"/>
      <c r="O303" s="213">
        <f t="shared" ca="1" si="46"/>
        <v>2.1164444866567753E-2</v>
      </c>
      <c r="P303" s="211"/>
      <c r="Q303" s="277">
        <f t="shared" si="43"/>
        <v>43396.368699999999</v>
      </c>
      <c r="S303" s="214">
        <v>1</v>
      </c>
    </row>
    <row r="304" spans="1:22" ht="12.95" customHeight="1">
      <c r="A304" s="275" t="s">
        <v>171</v>
      </c>
      <c r="B304" s="276"/>
      <c r="C304" s="257">
        <v>58417.743499999997</v>
      </c>
      <c r="D304" s="212"/>
      <c r="E304" s="213">
        <f t="shared" si="41"/>
        <v>25609.555323337809</v>
      </c>
      <c r="F304" s="211">
        <f t="shared" si="40"/>
        <v>25609.5</v>
      </c>
      <c r="G304" s="213">
        <f t="shared" si="44"/>
        <v>2.1205924989772029E-2</v>
      </c>
      <c r="H304" s="211"/>
      <c r="I304" s="211"/>
      <c r="J304" s="211"/>
      <c r="K304" s="211">
        <f t="shared" si="45"/>
        <v>2.1205924989772029E-2</v>
      </c>
      <c r="L304" s="211"/>
      <c r="M304" s="211"/>
      <c r="N304" s="211"/>
      <c r="O304" s="213">
        <f t="shared" ca="1" si="46"/>
        <v>2.1166879245408152E-2</v>
      </c>
      <c r="P304" s="211"/>
      <c r="Q304" s="277">
        <f t="shared" si="43"/>
        <v>43399.243499999997</v>
      </c>
      <c r="S304" s="214">
        <v>1</v>
      </c>
    </row>
    <row r="305" spans="1:19" ht="12.95" customHeight="1">
      <c r="A305" s="275" t="s">
        <v>171</v>
      </c>
      <c r="B305" s="276"/>
      <c r="C305" s="257">
        <v>58419.660300000003</v>
      </c>
      <c r="D305" s="212"/>
      <c r="E305" s="213">
        <f t="shared" si="41"/>
        <v>25614.555990554356</v>
      </c>
      <c r="F305" s="211">
        <f t="shared" si="40"/>
        <v>25614.5</v>
      </c>
      <c r="G305" s="213">
        <f t="shared" si="44"/>
        <v>2.1461675001773983E-2</v>
      </c>
      <c r="H305" s="211"/>
      <c r="I305" s="211"/>
      <c r="J305" s="211"/>
      <c r="K305" s="211">
        <f t="shared" si="45"/>
        <v>2.1461675001773983E-2</v>
      </c>
      <c r="L305" s="211"/>
      <c r="M305" s="211"/>
      <c r="N305" s="211"/>
      <c r="O305" s="213">
        <f t="shared" ca="1" si="46"/>
        <v>2.1168502164635082E-2</v>
      </c>
      <c r="P305" s="211"/>
      <c r="Q305" s="277">
        <f t="shared" si="43"/>
        <v>43401.160300000003</v>
      </c>
      <c r="S305" s="214">
        <v>1</v>
      </c>
    </row>
    <row r="306" spans="1:19" ht="12.95" customHeight="1">
      <c r="A306" s="299" t="s">
        <v>171</v>
      </c>
      <c r="B306" s="300"/>
      <c r="C306" s="301">
        <v>58419.8514</v>
      </c>
      <c r="D306" s="372"/>
      <c r="E306" s="213">
        <f t="shared" si="41"/>
        <v>25615.054544135877</v>
      </c>
      <c r="F306" s="211">
        <f t="shared" si="40"/>
        <v>25615</v>
      </c>
      <c r="G306" s="213">
        <f t="shared" si="44"/>
        <v>2.0907250000163913E-2</v>
      </c>
      <c r="H306" s="211"/>
      <c r="I306" s="211"/>
      <c r="J306" s="211"/>
      <c r="K306" s="211">
        <f t="shared" si="45"/>
        <v>2.0907250000163913E-2</v>
      </c>
      <c r="L306" s="211"/>
      <c r="M306" s="211"/>
      <c r="N306" s="211"/>
      <c r="O306" s="213">
        <f t="shared" ca="1" si="46"/>
        <v>2.1168664456557774E-2</v>
      </c>
      <c r="P306" s="211"/>
      <c r="Q306" s="277">
        <f t="shared" si="43"/>
        <v>43401.3514</v>
      </c>
      <c r="S306" s="214">
        <v>1</v>
      </c>
    </row>
    <row r="307" spans="1:19" ht="12.95" customHeight="1">
      <c r="A307" s="303" t="s">
        <v>173</v>
      </c>
      <c r="B307" s="304" t="s">
        <v>63</v>
      </c>
      <c r="C307" s="305">
        <v>58431.351170000002</v>
      </c>
      <c r="D307" s="305">
        <v>2.0000000000000001E-4</v>
      </c>
      <c r="E307" s="213">
        <f t="shared" si="41"/>
        <v>25645.0558603069</v>
      </c>
      <c r="F307" s="211">
        <f t="shared" si="40"/>
        <v>25645</v>
      </c>
      <c r="G307" s="213">
        <f t="shared" si="44"/>
        <v>2.1411749999970198E-2</v>
      </c>
      <c r="H307" s="211"/>
      <c r="I307" s="211"/>
      <c r="J307" s="211"/>
      <c r="K307" s="211">
        <f t="shared" si="45"/>
        <v>2.1411749999970198E-2</v>
      </c>
      <c r="L307" s="211"/>
      <c r="M307" s="211"/>
      <c r="N307" s="211"/>
      <c r="O307" s="213">
        <f t="shared" ca="1" si="46"/>
        <v>2.1178401971919357E-2</v>
      </c>
      <c r="P307" s="211"/>
      <c r="Q307" s="277">
        <f t="shared" si="43"/>
        <v>43412.851170000002</v>
      </c>
      <c r="S307" s="214">
        <v>1</v>
      </c>
    </row>
    <row r="308" spans="1:19" ht="12.95" customHeight="1">
      <c r="A308" s="306" t="s">
        <v>173</v>
      </c>
      <c r="B308" s="307" t="s">
        <v>63</v>
      </c>
      <c r="C308" s="308">
        <v>58431.351170000002</v>
      </c>
      <c r="D308" s="308">
        <v>2.0000000000000001E-4</v>
      </c>
      <c r="E308" s="213">
        <f t="shared" si="41"/>
        <v>25645.0558603069</v>
      </c>
      <c r="F308" s="211">
        <f t="shared" si="40"/>
        <v>25645</v>
      </c>
      <c r="G308" s="213">
        <f t="shared" si="44"/>
        <v>2.1411749999970198E-2</v>
      </c>
      <c r="H308" s="211"/>
      <c r="I308" s="211"/>
      <c r="J308" s="211"/>
      <c r="K308" s="211">
        <f t="shared" si="45"/>
        <v>2.1411749999970198E-2</v>
      </c>
      <c r="L308" s="211"/>
      <c r="M308" s="211"/>
      <c r="N308" s="211"/>
      <c r="O308" s="213">
        <f t="shared" ca="1" si="46"/>
        <v>2.1178401971919357E-2</v>
      </c>
      <c r="P308" s="211"/>
      <c r="Q308" s="277">
        <f t="shared" si="43"/>
        <v>43412.851170000002</v>
      </c>
      <c r="S308" s="214">
        <v>1</v>
      </c>
    </row>
    <row r="309" spans="1:19" ht="12.95" customHeight="1">
      <c r="A309" s="303" t="s">
        <v>173</v>
      </c>
      <c r="B309" s="304" t="s">
        <v>63</v>
      </c>
      <c r="C309" s="305">
        <v>58437.48386</v>
      </c>
      <c r="D309" s="305">
        <v>1.1E-4</v>
      </c>
      <c r="E309" s="213">
        <f t="shared" si="41"/>
        <v>25661.055203917149</v>
      </c>
      <c r="F309" s="211">
        <f t="shared" si="40"/>
        <v>25661</v>
      </c>
      <c r="G309" s="213">
        <f t="shared" si="44"/>
        <v>2.1160149997740518E-2</v>
      </c>
      <c r="H309" s="211"/>
      <c r="I309" s="211"/>
      <c r="J309" s="211"/>
      <c r="K309" s="211">
        <f t="shared" si="45"/>
        <v>2.1160149997740518E-2</v>
      </c>
      <c r="L309" s="211"/>
      <c r="M309" s="211"/>
      <c r="N309" s="211"/>
      <c r="O309" s="213">
        <f t="shared" ca="1" si="46"/>
        <v>2.1183595313445536E-2</v>
      </c>
      <c r="P309" s="211"/>
      <c r="Q309" s="277">
        <f t="shared" si="43"/>
        <v>43418.98386</v>
      </c>
      <c r="S309" s="214">
        <v>1</v>
      </c>
    </row>
    <row r="310" spans="1:19" ht="12.95" customHeight="1">
      <c r="A310" s="306" t="s">
        <v>173</v>
      </c>
      <c r="B310" s="307" t="s">
        <v>63</v>
      </c>
      <c r="C310" s="308">
        <v>58437.48386</v>
      </c>
      <c r="D310" s="308">
        <v>1.1E-4</v>
      </c>
      <c r="E310" s="213">
        <f t="shared" si="41"/>
        <v>25661.055203917149</v>
      </c>
      <c r="F310" s="211">
        <f t="shared" si="40"/>
        <v>25661</v>
      </c>
      <c r="G310" s="213">
        <f t="shared" si="44"/>
        <v>2.1160149997740518E-2</v>
      </c>
      <c r="H310" s="211"/>
      <c r="I310" s="211"/>
      <c r="J310" s="211"/>
      <c r="K310" s="211">
        <f t="shared" si="45"/>
        <v>2.1160149997740518E-2</v>
      </c>
      <c r="L310" s="211"/>
      <c r="M310" s="211"/>
      <c r="N310" s="211"/>
      <c r="O310" s="213">
        <f t="shared" ca="1" si="46"/>
        <v>2.1183595313445536E-2</v>
      </c>
      <c r="P310" s="211"/>
      <c r="Q310" s="277">
        <f t="shared" si="43"/>
        <v>43418.98386</v>
      </c>
      <c r="S310" s="214">
        <v>1</v>
      </c>
    </row>
    <row r="311" spans="1:19" ht="12.95" customHeight="1">
      <c r="A311" s="309" t="s">
        <v>170</v>
      </c>
      <c r="B311" s="310" t="s">
        <v>61</v>
      </c>
      <c r="C311" s="309">
        <v>58468.531199999998</v>
      </c>
      <c r="D311" s="309">
        <v>2.0000000000000001E-4</v>
      </c>
      <c r="E311" s="213">
        <f t="shared" si="41"/>
        <v>25742.053438108709</v>
      </c>
      <c r="F311" s="211">
        <f t="shared" si="40"/>
        <v>25742</v>
      </c>
      <c r="G311" s="213">
        <f t="shared" si="44"/>
        <v>2.0483299995248672E-2</v>
      </c>
      <c r="H311" s="211"/>
      <c r="I311" s="211"/>
      <c r="J311" s="211"/>
      <c r="K311" s="211">
        <f t="shared" si="45"/>
        <v>2.0483299995248672E-2</v>
      </c>
      <c r="L311" s="211"/>
      <c r="M311" s="211"/>
      <c r="N311" s="211"/>
      <c r="O311" s="213">
        <f t="shared" ca="1" si="46"/>
        <v>2.1209886604921818E-2</v>
      </c>
      <c r="P311" s="211"/>
      <c r="Q311" s="277">
        <f t="shared" si="43"/>
        <v>43450.031199999998</v>
      </c>
      <c r="S311" s="214">
        <v>1</v>
      </c>
    </row>
    <row r="312" spans="1:19" ht="12.95" customHeight="1">
      <c r="A312" s="309" t="s">
        <v>170</v>
      </c>
      <c r="B312" s="310" t="s">
        <v>63</v>
      </c>
      <c r="C312" s="309">
        <v>58489.614600000001</v>
      </c>
      <c r="D312" s="309">
        <v>1E-4</v>
      </c>
      <c r="E312" s="213">
        <f t="shared" si="41"/>
        <v>25797.057125083331</v>
      </c>
      <c r="F312" s="211">
        <f t="shared" si="40"/>
        <v>25797</v>
      </c>
      <c r="G312" s="213">
        <f t="shared" si="44"/>
        <v>2.1896549995290115E-2</v>
      </c>
      <c r="H312" s="211"/>
      <c r="I312" s="211"/>
      <c r="J312" s="211"/>
      <c r="K312" s="211">
        <f t="shared" si="45"/>
        <v>2.1896549995290115E-2</v>
      </c>
      <c r="L312" s="211"/>
      <c r="M312" s="211"/>
      <c r="N312" s="211"/>
      <c r="O312" s="213">
        <f t="shared" ca="1" si="46"/>
        <v>2.1227738716418053E-2</v>
      </c>
      <c r="P312" s="211"/>
      <c r="Q312" s="277">
        <f t="shared" si="43"/>
        <v>43471.114600000001</v>
      </c>
      <c r="S312" s="214">
        <v>1</v>
      </c>
    </row>
    <row r="313" spans="1:19" ht="12.95" customHeight="1">
      <c r="A313" s="303" t="s">
        <v>173</v>
      </c>
      <c r="B313" s="304" t="s">
        <v>63</v>
      </c>
      <c r="C313" s="305">
        <v>58520.273659999999</v>
      </c>
      <c r="D313" s="305">
        <v>1.2E-4</v>
      </c>
      <c r="E313" s="213">
        <f t="shared" si="41"/>
        <v>25877.042390229177</v>
      </c>
      <c r="F313" s="211">
        <f t="shared" si="40"/>
        <v>25877</v>
      </c>
      <c r="G313" s="213">
        <f t="shared" si="44"/>
        <v>1.6248549996817019E-2</v>
      </c>
      <c r="H313" s="211"/>
      <c r="I313" s="211"/>
      <c r="J313" s="211"/>
      <c r="K313" s="211">
        <f t="shared" si="45"/>
        <v>1.6248549996817019E-2</v>
      </c>
      <c r="L313" s="211"/>
      <c r="M313" s="211"/>
      <c r="N313" s="211"/>
      <c r="O313" s="213">
        <f t="shared" ca="1" si="46"/>
        <v>2.1253705424048946E-2</v>
      </c>
      <c r="P313" s="211"/>
      <c r="Q313" s="277">
        <f t="shared" si="43"/>
        <v>43501.773659999999</v>
      </c>
      <c r="S313" s="214">
        <v>1</v>
      </c>
    </row>
    <row r="314" spans="1:19" ht="12.95" customHeight="1">
      <c r="A314" s="306" t="s">
        <v>173</v>
      </c>
      <c r="B314" s="307" t="s">
        <v>63</v>
      </c>
      <c r="C314" s="308">
        <v>58520.273659999999</v>
      </c>
      <c r="D314" s="308">
        <v>1.2E-4</v>
      </c>
      <c r="E314" s="213">
        <f t="shared" si="41"/>
        <v>25877.042390229177</v>
      </c>
      <c r="F314" s="211">
        <f t="shared" si="40"/>
        <v>25877</v>
      </c>
      <c r="G314" s="213">
        <f t="shared" si="44"/>
        <v>1.6248549996817019E-2</v>
      </c>
      <c r="H314" s="211"/>
      <c r="I314" s="211"/>
      <c r="J314" s="211"/>
      <c r="K314" s="211">
        <f t="shared" si="45"/>
        <v>1.6248549996817019E-2</v>
      </c>
      <c r="L314" s="211"/>
      <c r="M314" s="211"/>
      <c r="N314" s="211"/>
      <c r="O314" s="213">
        <f t="shared" ca="1" si="46"/>
        <v>2.1253705424048946E-2</v>
      </c>
      <c r="P314" s="211"/>
      <c r="Q314" s="277">
        <f t="shared" si="43"/>
        <v>43501.773659999999</v>
      </c>
      <c r="S314" s="214">
        <v>1</v>
      </c>
    </row>
    <row r="315" spans="1:19" ht="12.95" customHeight="1">
      <c r="A315" s="311" t="s">
        <v>174</v>
      </c>
      <c r="B315" s="312" t="s">
        <v>63</v>
      </c>
      <c r="C315" s="313">
        <v>58718.831599999998</v>
      </c>
      <c r="D315" s="313">
        <v>1E-4</v>
      </c>
      <c r="E315" s="213">
        <f t="shared" si="41"/>
        <v>26395.05271010569</v>
      </c>
      <c r="F315" s="211">
        <f t="shared" si="40"/>
        <v>26395</v>
      </c>
      <c r="G315" s="213">
        <f t="shared" si="44"/>
        <v>2.020424999500392E-2</v>
      </c>
      <c r="H315" s="211"/>
      <c r="I315" s="211"/>
      <c r="J315" s="211"/>
      <c r="K315" s="211">
        <f t="shared" si="45"/>
        <v>2.020424999500392E-2</v>
      </c>
      <c r="L315" s="211"/>
      <c r="M315" s="211"/>
      <c r="N315" s="211"/>
      <c r="O315" s="213">
        <f t="shared" ca="1" si="46"/>
        <v>2.1421839855958982E-2</v>
      </c>
      <c r="P315" s="211"/>
      <c r="Q315" s="277">
        <f t="shared" si="43"/>
        <v>43700.331599999998</v>
      </c>
      <c r="S315" s="214">
        <v>1</v>
      </c>
    </row>
    <row r="316" spans="1:19" ht="12.95" customHeight="1">
      <c r="A316" s="314" t="s">
        <v>172</v>
      </c>
      <c r="B316" s="315" t="s">
        <v>63</v>
      </c>
      <c r="C316" s="166">
        <v>58772.878700000001</v>
      </c>
      <c r="D316" s="166">
        <v>2.9999999999999997E-4</v>
      </c>
      <c r="E316" s="213">
        <f t="shared" si="41"/>
        <v>26536.054150589007</v>
      </c>
      <c r="F316" s="211">
        <f t="shared" si="40"/>
        <v>26536</v>
      </c>
      <c r="G316" s="213">
        <f t="shared" si="44"/>
        <v>2.0756400001118891E-2</v>
      </c>
      <c r="H316" s="211"/>
      <c r="I316" s="211"/>
      <c r="J316" s="211"/>
      <c r="K316" s="211">
        <f t="shared" si="45"/>
        <v>2.0756400001118891E-2</v>
      </c>
      <c r="L316" s="211"/>
      <c r="M316" s="211"/>
      <c r="N316" s="211"/>
      <c r="O316" s="213">
        <f t="shared" ca="1" si="46"/>
        <v>2.1467606178158433E-2</v>
      </c>
      <c r="P316" s="211"/>
      <c r="Q316" s="277">
        <f t="shared" si="43"/>
        <v>43754.378700000001</v>
      </c>
      <c r="S316" s="214">
        <v>1</v>
      </c>
    </row>
    <row r="317" spans="1:19" ht="12.95" customHeight="1">
      <c r="A317" s="314" t="s">
        <v>172</v>
      </c>
      <c r="B317" s="315" t="s">
        <v>61</v>
      </c>
      <c r="C317" s="316">
        <v>58778.820299999999</v>
      </c>
      <c r="D317" s="316">
        <v>2.0000000000000001E-4</v>
      </c>
      <c r="E317" s="213">
        <f t="shared" si="41"/>
        <v>26551.554966706342</v>
      </c>
      <c r="F317" s="211">
        <f t="shared" si="40"/>
        <v>26551.5</v>
      </c>
      <c r="G317" s="213">
        <f t="shared" si="44"/>
        <v>2.1069224996608682E-2</v>
      </c>
      <c r="H317" s="211"/>
      <c r="I317" s="211"/>
      <c r="J317" s="211"/>
      <c r="K317" s="211">
        <f t="shared" si="45"/>
        <v>2.1069224996608682E-2</v>
      </c>
      <c r="L317" s="211"/>
      <c r="M317" s="211"/>
      <c r="N317" s="211"/>
      <c r="O317" s="213">
        <f t="shared" ca="1" si="46"/>
        <v>2.1472637227761916E-2</v>
      </c>
      <c r="P317" s="211"/>
      <c r="Q317" s="277">
        <f t="shared" si="43"/>
        <v>43760.320299999999</v>
      </c>
      <c r="S317" s="214">
        <v>1</v>
      </c>
    </row>
    <row r="318" spans="1:19" ht="12.95" customHeight="1">
      <c r="A318" s="288" t="s">
        <v>174</v>
      </c>
      <c r="B318" s="289" t="s">
        <v>63</v>
      </c>
      <c r="C318" s="313">
        <v>58840.723700000002</v>
      </c>
      <c r="D318" s="313">
        <v>2.0000000000000001E-4</v>
      </c>
      <c r="E318" s="213">
        <f t="shared" si="41"/>
        <v>26713.052411912744</v>
      </c>
      <c r="F318" s="211">
        <f t="shared" si="40"/>
        <v>26713</v>
      </c>
      <c r="G318" s="213">
        <f t="shared" si="44"/>
        <v>2.0089949997782242E-2</v>
      </c>
      <c r="H318" s="211"/>
      <c r="I318" s="211"/>
      <c r="J318" s="211"/>
      <c r="K318" s="211">
        <f t="shared" si="45"/>
        <v>2.0089949997782242E-2</v>
      </c>
      <c r="L318" s="211"/>
      <c r="M318" s="211"/>
      <c r="N318" s="211"/>
      <c r="O318" s="213">
        <f t="shared" ca="1" si="46"/>
        <v>2.1525057518791781E-2</v>
      </c>
      <c r="P318" s="211"/>
      <c r="Q318" s="277">
        <f t="shared" si="43"/>
        <v>43822.223700000002</v>
      </c>
      <c r="S318" s="214">
        <v>1</v>
      </c>
    </row>
    <row r="319" spans="1:19" ht="12.95" customHeight="1">
      <c r="A319" s="303" t="s">
        <v>1071</v>
      </c>
      <c r="B319" s="304" t="s">
        <v>61</v>
      </c>
      <c r="C319" s="305">
        <v>59076.842499999999</v>
      </c>
      <c r="D319" s="305">
        <v>4.0000000000000002E-4</v>
      </c>
      <c r="E319" s="213">
        <f t="shared" si="41"/>
        <v>27329.053842612808</v>
      </c>
      <c r="F319" s="211">
        <f t="shared" si="40"/>
        <v>27329</v>
      </c>
      <c r="G319" s="213">
        <f t="shared" si="44"/>
        <v>2.0638349997170735E-2</v>
      </c>
      <c r="H319" s="211"/>
      <c r="I319" s="211"/>
      <c r="J319" s="211"/>
      <c r="K319" s="211">
        <f t="shared" si="45"/>
        <v>2.0638349997170735E-2</v>
      </c>
      <c r="L319" s="211"/>
      <c r="M319" s="211"/>
      <c r="N319" s="211"/>
      <c r="O319" s="213">
        <f t="shared" ca="1" si="46"/>
        <v>2.1725001167549659E-2</v>
      </c>
      <c r="P319" s="211"/>
      <c r="Q319" s="277">
        <f t="shared" si="43"/>
        <v>44058.342499999999</v>
      </c>
      <c r="S319" s="214">
        <v>1</v>
      </c>
    </row>
    <row r="320" spans="1:19" ht="12.95" customHeight="1">
      <c r="A320" s="303" t="s">
        <v>1071</v>
      </c>
      <c r="B320" s="304" t="s">
        <v>63</v>
      </c>
      <c r="C320" s="305">
        <v>59157.720399999998</v>
      </c>
      <c r="D320" s="305">
        <v>1E-4</v>
      </c>
      <c r="E320" s="213">
        <f t="shared" si="41"/>
        <v>27540.053145133475</v>
      </c>
      <c r="F320" s="211">
        <f t="shared" si="40"/>
        <v>27540</v>
      </c>
      <c r="G320" s="213">
        <f t="shared" si="44"/>
        <v>2.0370999998704065E-2</v>
      </c>
      <c r="H320" s="211"/>
      <c r="I320" s="211"/>
      <c r="J320" s="211"/>
      <c r="K320" s="211">
        <f t="shared" si="45"/>
        <v>2.0370999998704065E-2</v>
      </c>
      <c r="L320" s="211"/>
      <c r="M320" s="211"/>
      <c r="N320" s="211"/>
      <c r="O320" s="213">
        <f t="shared" ca="1" si="46"/>
        <v>2.1793488358926139E-2</v>
      </c>
      <c r="P320" s="211"/>
      <c r="Q320" s="277">
        <f t="shared" si="43"/>
        <v>44139.220399999998</v>
      </c>
      <c r="S320" s="214">
        <v>1</v>
      </c>
    </row>
    <row r="321" spans="1:21" ht="12.95" customHeight="1">
      <c r="A321" s="207" t="s">
        <v>1072</v>
      </c>
      <c r="B321" s="206" t="s">
        <v>61</v>
      </c>
      <c r="C321" s="371">
        <v>59414.533799999997</v>
      </c>
      <c r="D321" s="205">
        <v>2.9999999999999997E-4</v>
      </c>
      <c r="E321" s="213">
        <f t="shared" si="41"/>
        <v>28210.04393715406</v>
      </c>
      <c r="F321" s="211">
        <f t="shared" si="40"/>
        <v>28210</v>
      </c>
      <c r="G321" s="213">
        <f t="shared" si="44"/>
        <v>1.6841499993461184E-2</v>
      </c>
      <c r="H321" s="211"/>
      <c r="I321" s="211"/>
      <c r="J321" s="211"/>
      <c r="K321" s="211">
        <f t="shared" si="45"/>
        <v>1.6841499993461184E-2</v>
      </c>
      <c r="L321" s="211"/>
      <c r="M321" s="211"/>
      <c r="N321" s="211"/>
      <c r="O321" s="213">
        <f t="shared" ca="1" si="46"/>
        <v>2.201095953533487E-2</v>
      </c>
      <c r="P321" s="211"/>
      <c r="Q321" s="277">
        <f t="shared" si="43"/>
        <v>44396.033799999997</v>
      </c>
      <c r="S321" s="214">
        <v>1</v>
      </c>
    </row>
    <row r="322" spans="1:21" ht="12.95" customHeight="1">
      <c r="A322" s="205" t="s">
        <v>1073</v>
      </c>
      <c r="B322" s="206" t="s">
        <v>61</v>
      </c>
      <c r="C322" s="371">
        <v>59449.8004</v>
      </c>
      <c r="D322" s="205">
        <v>2.0000000000000001E-4</v>
      </c>
      <c r="E322" s="213">
        <f t="shared" si="41"/>
        <v>28302.049639605237</v>
      </c>
      <c r="F322" s="211">
        <f t="shared" si="40"/>
        <v>28302</v>
      </c>
      <c r="G322" s="213">
        <f t="shared" si="44"/>
        <v>1.9027299997105729E-2</v>
      </c>
      <c r="H322" s="211"/>
      <c r="I322" s="211"/>
      <c r="J322" s="211"/>
      <c r="K322" s="211">
        <f t="shared" si="45"/>
        <v>1.9027299997105729E-2</v>
      </c>
      <c r="L322" s="211"/>
      <c r="M322" s="211"/>
      <c r="N322" s="211"/>
      <c r="O322" s="213">
        <f t="shared" ca="1" si="46"/>
        <v>2.2040821249110394E-2</v>
      </c>
      <c r="P322" s="211"/>
      <c r="Q322" s="277">
        <f t="shared" si="43"/>
        <v>44431.3004</v>
      </c>
      <c r="S322" s="214">
        <v>1</v>
      </c>
    </row>
    <row r="323" spans="1:21" ht="12.95" customHeight="1">
      <c r="A323" s="317" t="s">
        <v>1070</v>
      </c>
      <c r="B323" s="302"/>
      <c r="C323" s="189">
        <v>59547.736700000001</v>
      </c>
      <c r="D323" s="166">
        <v>2.0000000000000001E-4</v>
      </c>
      <c r="E323" s="213">
        <f t="shared" si="41"/>
        <v>28557.551958427255</v>
      </c>
      <c r="F323" s="211">
        <f t="shared" si="40"/>
        <v>28557.5</v>
      </c>
      <c r="G323" s="213">
        <f t="shared" si="44"/>
        <v>1.9916124998417217E-2</v>
      </c>
      <c r="H323" s="211"/>
      <c r="I323" s="211"/>
      <c r="J323" s="211"/>
      <c r="K323" s="211">
        <f t="shared" si="45"/>
        <v>1.9916124998417217E-2</v>
      </c>
      <c r="L323" s="211"/>
      <c r="M323" s="211"/>
      <c r="N323" s="211"/>
      <c r="O323" s="213">
        <f t="shared" ref="O323:O328" ca="1" si="47">+C$11+C$12*F323</f>
        <v>2.2123752421606559E-2</v>
      </c>
      <c r="P323" s="211"/>
      <c r="Q323" s="277">
        <f t="shared" si="43"/>
        <v>44529.236700000001</v>
      </c>
      <c r="S323" s="214">
        <v>1</v>
      </c>
    </row>
    <row r="324" spans="1:21" ht="12.95" customHeight="1">
      <c r="A324" s="210" t="s">
        <v>1076</v>
      </c>
      <c r="B324" s="318" t="s">
        <v>61</v>
      </c>
      <c r="C324" s="319">
        <v>59556.794900000001</v>
      </c>
      <c r="D324" s="320">
        <v>1E-4</v>
      </c>
      <c r="E324" s="213">
        <f t="shared" si="41"/>
        <v>28581.183554723557</v>
      </c>
      <c r="F324" s="211">
        <f t="shared" si="40"/>
        <v>28581</v>
      </c>
      <c r="G324" s="213">
        <f t="shared" si="44"/>
        <v>7.0358149998355657E-2</v>
      </c>
      <c r="H324" s="211"/>
      <c r="I324" s="211"/>
      <c r="J324" s="211"/>
      <c r="L324" s="211"/>
      <c r="M324" s="211"/>
      <c r="N324" s="211"/>
      <c r="O324" s="213">
        <f t="shared" ca="1" si="47"/>
        <v>2.2131380141973134E-2</v>
      </c>
      <c r="P324" s="211"/>
      <c r="Q324" s="277">
        <f t="shared" si="43"/>
        <v>44538.294900000001</v>
      </c>
      <c r="S324" s="214">
        <v>1</v>
      </c>
      <c r="U324" s="211">
        <f>+G324</f>
        <v>7.0358149998355657E-2</v>
      </c>
    </row>
    <row r="325" spans="1:21" ht="12.95" customHeight="1">
      <c r="A325" s="205" t="s">
        <v>1073</v>
      </c>
      <c r="B325" s="206" t="s">
        <v>63</v>
      </c>
      <c r="C325" s="371">
        <v>59560.577400000002</v>
      </c>
      <c r="D325" s="205">
        <v>1E-4</v>
      </c>
      <c r="E325" s="213">
        <f t="shared" si="41"/>
        <v>28591.051576294154</v>
      </c>
      <c r="F325" s="211">
        <f t="shared" si="40"/>
        <v>28591</v>
      </c>
      <c r="G325" s="213">
        <f t="shared" si="44"/>
        <v>1.9769650003581773E-2</v>
      </c>
      <c r="H325" s="211"/>
      <c r="I325" s="211"/>
      <c r="J325" s="211"/>
      <c r="K325" s="211">
        <f>+G325</f>
        <v>1.9769650003581773E-2</v>
      </c>
      <c r="L325" s="211"/>
      <c r="M325" s="211"/>
      <c r="N325" s="211"/>
      <c r="O325" s="213">
        <f t="shared" ca="1" si="47"/>
        <v>2.2134625980426995E-2</v>
      </c>
      <c r="P325" s="211"/>
      <c r="Q325" s="277">
        <f t="shared" si="43"/>
        <v>44542.077400000002</v>
      </c>
      <c r="S325" s="214">
        <v>1</v>
      </c>
    </row>
    <row r="326" spans="1:21" ht="12.95" customHeight="1">
      <c r="A326" s="205" t="s">
        <v>1073</v>
      </c>
      <c r="B326" s="206" t="s">
        <v>63</v>
      </c>
      <c r="C326" s="371">
        <v>59564.410199999998</v>
      </c>
      <c r="D326" s="205">
        <v>2.0000000000000001E-4</v>
      </c>
      <c r="E326" s="213">
        <f t="shared" si="41"/>
        <v>28601.050823637379</v>
      </c>
      <c r="F326" s="211">
        <f t="shared" si="40"/>
        <v>28601</v>
      </c>
      <c r="G326" s="213">
        <f t="shared" si="44"/>
        <v>1.9481149996863678E-2</v>
      </c>
      <c r="H326" s="211"/>
      <c r="I326" s="211"/>
      <c r="J326" s="211"/>
      <c r="K326" s="211">
        <f>+G326</f>
        <v>1.9481149996863678E-2</v>
      </c>
      <c r="L326" s="211"/>
      <c r="M326" s="211"/>
      <c r="N326" s="211"/>
      <c r="O326" s="213">
        <f t="shared" ca="1" si="47"/>
        <v>2.2137871818880859E-2</v>
      </c>
      <c r="P326" s="211"/>
      <c r="Q326" s="277">
        <f t="shared" si="43"/>
        <v>44545.910199999998</v>
      </c>
      <c r="S326" s="214">
        <v>1</v>
      </c>
    </row>
    <row r="327" spans="1:21" ht="12.95" customHeight="1">
      <c r="A327" s="208" t="s">
        <v>1074</v>
      </c>
      <c r="B327" s="209" t="s">
        <v>61</v>
      </c>
      <c r="C327" s="371">
        <v>59856.874000000003</v>
      </c>
      <c r="D327" s="205">
        <v>1E-4</v>
      </c>
      <c r="E327" s="213">
        <f t="shared" si="41"/>
        <v>29364.048599451853</v>
      </c>
      <c r="F327" s="211">
        <f t="shared" si="40"/>
        <v>29364</v>
      </c>
      <c r="G327" s="213">
        <f t="shared" si="44"/>
        <v>1.8628600002557505E-2</v>
      </c>
      <c r="H327" s="211"/>
      <c r="I327" s="211"/>
      <c r="J327" s="211"/>
      <c r="K327" s="211">
        <f>+G327</f>
        <v>1.8628600002557505E-2</v>
      </c>
      <c r="L327" s="211"/>
      <c r="M327" s="211"/>
      <c r="N327" s="211"/>
      <c r="O327" s="213">
        <f t="shared" ca="1" si="47"/>
        <v>2.2385529292910503E-2</v>
      </c>
      <c r="P327" s="211"/>
      <c r="Q327" s="277">
        <f t="shared" si="43"/>
        <v>44838.374000000003</v>
      </c>
      <c r="S327" s="214">
        <v>1</v>
      </c>
    </row>
    <row r="328" spans="1:21" ht="12.95" customHeight="1">
      <c r="A328" s="208" t="s">
        <v>1074</v>
      </c>
      <c r="B328" s="209" t="s">
        <v>61</v>
      </c>
      <c r="C328" s="371">
        <v>59956.534800000001</v>
      </c>
      <c r="D328" s="205">
        <v>2.9999999999999997E-4</v>
      </c>
      <c r="E328" s="213">
        <f t="shared" si="41"/>
        <v>29624.049901274127</v>
      </c>
      <c r="F328" s="211">
        <f t="shared" si="40"/>
        <v>29624</v>
      </c>
      <c r="G328" s="213">
        <f t="shared" si="44"/>
        <v>1.9127599996863864E-2</v>
      </c>
      <c r="H328" s="211"/>
      <c r="I328" s="211"/>
      <c r="J328" s="211"/>
      <c r="K328" s="211">
        <f>+G328</f>
        <v>1.9127599996863864E-2</v>
      </c>
      <c r="L328" s="211"/>
      <c r="M328" s="211"/>
      <c r="N328" s="211"/>
      <c r="O328" s="213">
        <f t="shared" ca="1" si="47"/>
        <v>2.2469921092710905E-2</v>
      </c>
      <c r="P328" s="211"/>
      <c r="Q328" s="277">
        <f t="shared" si="43"/>
        <v>44938.034800000001</v>
      </c>
      <c r="S328" s="214">
        <v>1</v>
      </c>
    </row>
    <row r="329" spans="1:21" ht="12.95" customHeight="1">
      <c r="A329" s="208" t="s">
        <v>1077</v>
      </c>
      <c r="B329" s="373" t="s">
        <v>63</v>
      </c>
      <c r="C329" s="374">
        <v>60188.8197</v>
      </c>
      <c r="D329" s="374">
        <v>1E-4</v>
      </c>
      <c r="E329" s="213">
        <f t="shared" ref="E329:E331" si="48">(C329-C$7)/C$8</f>
        <v>30230.049214882456</v>
      </c>
      <c r="F329" s="211">
        <f t="shared" ref="F329:F331" si="49">+ROUND(2*E329,0)/2</f>
        <v>30230</v>
      </c>
      <c r="G329" s="213">
        <f t="shared" ref="G329:G331" si="50">C329-(C$7+C$8*F329)</f>
        <v>1.8864499994379003E-2</v>
      </c>
      <c r="H329" s="211"/>
      <c r="I329" s="211"/>
      <c r="J329" s="211"/>
      <c r="K329" s="211">
        <f t="shared" ref="K329:K331" si="51">+G329</f>
        <v>1.8864499994379003E-2</v>
      </c>
      <c r="L329" s="211"/>
      <c r="M329" s="211"/>
      <c r="N329" s="211"/>
      <c r="O329" s="213">
        <f t="shared" ref="O329:O331" ca="1" si="52">+C$11+C$12*F329</f>
        <v>2.2666618903014919E-2</v>
      </c>
      <c r="P329" s="211"/>
      <c r="Q329" s="277">
        <f t="shared" ref="Q329:Q331" si="53">+C329-15018.5</f>
        <v>45170.3197</v>
      </c>
      <c r="S329" s="214">
        <v>1</v>
      </c>
    </row>
    <row r="330" spans="1:21" ht="12.95" customHeight="1">
      <c r="A330" s="208" t="s">
        <v>1077</v>
      </c>
      <c r="B330" s="373" t="s">
        <v>61</v>
      </c>
      <c r="C330" s="374">
        <v>60249.766300000003</v>
      </c>
      <c r="D330" s="374">
        <v>2.0000000000000001E-4</v>
      </c>
      <c r="E330" s="213">
        <f t="shared" si="48"/>
        <v>30389.05050066024</v>
      </c>
      <c r="F330" s="211">
        <f t="shared" si="49"/>
        <v>30389</v>
      </c>
      <c r="G330" s="213">
        <f t="shared" si="50"/>
        <v>1.9357350000063889E-2</v>
      </c>
      <c r="H330" s="211"/>
      <c r="I330" s="211"/>
      <c r="J330" s="211"/>
      <c r="K330" s="211">
        <f t="shared" si="51"/>
        <v>1.9357350000063889E-2</v>
      </c>
      <c r="L330" s="211"/>
      <c r="M330" s="211"/>
      <c r="N330" s="211"/>
      <c r="O330" s="213">
        <f t="shared" ca="1" si="52"/>
        <v>2.2718227734431318E-2</v>
      </c>
      <c r="P330" s="211"/>
      <c r="Q330" s="277">
        <f t="shared" si="53"/>
        <v>45231.266300000003</v>
      </c>
      <c r="S330" s="214">
        <v>1</v>
      </c>
    </row>
    <row r="331" spans="1:21" ht="12.95" customHeight="1">
      <c r="A331" s="208" t="s">
        <v>1077</v>
      </c>
      <c r="B331" s="373" t="s">
        <v>63</v>
      </c>
      <c r="C331" s="374">
        <v>60317.4185</v>
      </c>
      <c r="D331" s="374">
        <v>2.0000000000000001E-4</v>
      </c>
      <c r="E331" s="213">
        <f t="shared" si="48"/>
        <v>30565.545773336558</v>
      </c>
      <c r="F331" s="211">
        <f t="shared" si="49"/>
        <v>30565.5</v>
      </c>
      <c r="G331" s="213">
        <f t="shared" si="50"/>
        <v>1.7545324997627176E-2</v>
      </c>
      <c r="H331" s="211"/>
      <c r="I331" s="211"/>
      <c r="J331" s="211"/>
      <c r="K331" s="211">
        <f t="shared" si="51"/>
        <v>1.7545324997627176E-2</v>
      </c>
      <c r="L331" s="211"/>
      <c r="M331" s="211"/>
      <c r="N331" s="211"/>
      <c r="O331" s="213">
        <f t="shared" ca="1" si="52"/>
        <v>2.2775516783141977E-2</v>
      </c>
      <c r="P331" s="211"/>
      <c r="Q331" s="277">
        <f t="shared" si="53"/>
        <v>45298.9185</v>
      </c>
      <c r="S331" s="214">
        <v>1</v>
      </c>
    </row>
    <row r="332" spans="1:21" ht="12.95" customHeight="1">
      <c r="D332" s="212"/>
    </row>
    <row r="333" spans="1:21" ht="12.95" customHeight="1">
      <c r="D333" s="212"/>
    </row>
    <row r="334" spans="1:21" ht="12.95" customHeight="1">
      <c r="D334" s="212"/>
    </row>
    <row r="335" spans="1:21" ht="12.95" customHeight="1">
      <c r="D335" s="212"/>
    </row>
    <row r="336" spans="1:21" ht="12.95" customHeight="1">
      <c r="D336" s="212"/>
    </row>
    <row r="337" spans="4:4" ht="12.95" customHeight="1">
      <c r="D337" s="212"/>
    </row>
    <row r="338" spans="4:4" ht="12.95" customHeight="1">
      <c r="D338" s="212"/>
    </row>
    <row r="339" spans="4:4" ht="12.95" customHeight="1">
      <c r="D339" s="212"/>
    </row>
    <row r="340" spans="4:4" ht="12.95" customHeight="1">
      <c r="D340" s="212"/>
    </row>
    <row r="341" spans="4:4" ht="12.95" customHeight="1">
      <c r="D341" s="212"/>
    </row>
    <row r="342" spans="4:4" ht="12.95" customHeight="1">
      <c r="D342" s="212"/>
    </row>
    <row r="343" spans="4:4" ht="12.95" customHeight="1">
      <c r="D343" s="212"/>
    </row>
    <row r="344" spans="4:4" ht="12.95" customHeight="1">
      <c r="D344" s="212"/>
    </row>
    <row r="345" spans="4:4" ht="12.95" customHeight="1">
      <c r="D345" s="212"/>
    </row>
    <row r="346" spans="4:4" ht="12.95" customHeight="1">
      <c r="D346" s="212"/>
    </row>
    <row r="347" spans="4:4" ht="12.95" customHeight="1">
      <c r="D347" s="212"/>
    </row>
    <row r="348" spans="4:4" ht="12.95" customHeight="1">
      <c r="D348" s="212"/>
    </row>
    <row r="349" spans="4:4" ht="12.95" customHeight="1">
      <c r="D349" s="212"/>
    </row>
    <row r="350" spans="4:4" ht="12.95" customHeight="1">
      <c r="D350" s="212"/>
    </row>
    <row r="351" spans="4:4" ht="12.95" customHeight="1">
      <c r="D351" s="212"/>
    </row>
    <row r="352" spans="4:4" ht="12.95" customHeight="1">
      <c r="D352" s="212"/>
    </row>
    <row r="353" spans="4:4" ht="12.95" customHeight="1">
      <c r="D353" s="212"/>
    </row>
    <row r="354" spans="4:4" ht="12.95" customHeight="1">
      <c r="D354" s="212"/>
    </row>
    <row r="355" spans="4:4" ht="12.95" customHeight="1">
      <c r="D355" s="212"/>
    </row>
    <row r="356" spans="4:4" ht="12.95" customHeight="1">
      <c r="D356" s="212"/>
    </row>
    <row r="357" spans="4:4" ht="12.95" customHeight="1">
      <c r="D357" s="212"/>
    </row>
    <row r="358" spans="4:4" ht="12.95" customHeight="1">
      <c r="D358" s="212"/>
    </row>
    <row r="359" spans="4:4" ht="12.95" customHeight="1">
      <c r="D359" s="212"/>
    </row>
    <row r="360" spans="4:4" ht="12.95" customHeight="1">
      <c r="D360" s="212"/>
    </row>
    <row r="361" spans="4:4" ht="12.95" customHeight="1">
      <c r="D361" s="212"/>
    </row>
    <row r="362" spans="4:4" ht="12.95" customHeight="1">
      <c r="D362" s="212"/>
    </row>
    <row r="363" spans="4:4" ht="12.95" customHeight="1">
      <c r="D363" s="212"/>
    </row>
    <row r="364" spans="4:4" ht="12.95" customHeight="1">
      <c r="D364" s="212"/>
    </row>
    <row r="365" spans="4:4" ht="12.95" customHeight="1">
      <c r="D365" s="212"/>
    </row>
    <row r="366" spans="4:4" ht="12.95" customHeight="1">
      <c r="D366" s="212"/>
    </row>
    <row r="367" spans="4:4" ht="12.95" customHeight="1">
      <c r="D367" s="212"/>
    </row>
    <row r="368" spans="4:4" ht="12.95" customHeight="1">
      <c r="D368" s="212"/>
    </row>
    <row r="369" spans="4:4" ht="12.95" customHeight="1">
      <c r="D369" s="212"/>
    </row>
    <row r="370" spans="4:4" ht="12.95" customHeight="1">
      <c r="D370" s="212"/>
    </row>
    <row r="371" spans="4:4" ht="12.95" customHeight="1">
      <c r="D371" s="212"/>
    </row>
    <row r="372" spans="4:4" ht="12.95" customHeight="1">
      <c r="D372" s="212"/>
    </row>
    <row r="373" spans="4:4" ht="12.95" customHeight="1">
      <c r="D373" s="212"/>
    </row>
    <row r="374" spans="4:4" ht="12.95" customHeight="1">
      <c r="D374" s="212"/>
    </row>
    <row r="375" spans="4:4" ht="12.95" customHeight="1">
      <c r="D375" s="212"/>
    </row>
    <row r="376" spans="4:4" ht="12.95" customHeight="1">
      <c r="D376" s="212"/>
    </row>
    <row r="377" spans="4:4" ht="12.95" customHeight="1">
      <c r="D377" s="212"/>
    </row>
    <row r="378" spans="4:4" ht="12.95" customHeight="1">
      <c r="D378" s="212"/>
    </row>
    <row r="379" spans="4:4" ht="12.95" customHeight="1">
      <c r="D379" s="212"/>
    </row>
    <row r="380" spans="4:4" ht="12.95" customHeight="1">
      <c r="D380" s="212"/>
    </row>
    <row r="381" spans="4:4" ht="12.95" customHeight="1">
      <c r="D381" s="212"/>
    </row>
    <row r="382" spans="4:4" ht="12.95" customHeight="1">
      <c r="D382" s="212"/>
    </row>
    <row r="383" spans="4:4" ht="12.95" customHeight="1">
      <c r="D383" s="212"/>
    </row>
    <row r="384" spans="4:4" ht="12.95" customHeight="1">
      <c r="D384" s="212"/>
    </row>
    <row r="385" spans="4:4" ht="12.95" customHeight="1">
      <c r="D385" s="212"/>
    </row>
    <row r="386" spans="4:4" ht="12.95" customHeight="1">
      <c r="D386" s="212"/>
    </row>
    <row r="387" spans="4:4" ht="12.95" customHeight="1">
      <c r="D387" s="212"/>
    </row>
    <row r="388" spans="4:4" ht="12.95" customHeight="1">
      <c r="D388" s="212"/>
    </row>
    <row r="389" spans="4:4" ht="12.95" customHeight="1">
      <c r="D389" s="212"/>
    </row>
    <row r="390" spans="4:4" ht="12.95" customHeight="1">
      <c r="D390" s="212"/>
    </row>
    <row r="391" spans="4:4" ht="12.95" customHeight="1">
      <c r="D391" s="212"/>
    </row>
    <row r="392" spans="4:4" ht="12.95" customHeight="1">
      <c r="D392" s="212"/>
    </row>
    <row r="393" spans="4:4" ht="12.95" customHeight="1">
      <c r="D393" s="212"/>
    </row>
    <row r="394" spans="4:4" ht="12.95" customHeight="1">
      <c r="D394" s="212"/>
    </row>
    <row r="395" spans="4:4" ht="12.95" customHeight="1">
      <c r="D395" s="212"/>
    </row>
    <row r="396" spans="4:4" ht="12.95" customHeight="1">
      <c r="D396" s="212"/>
    </row>
    <row r="397" spans="4:4" ht="12.95" customHeight="1">
      <c r="D397" s="212"/>
    </row>
    <row r="398" spans="4:4" ht="12.95" customHeight="1">
      <c r="D398" s="212"/>
    </row>
    <row r="399" spans="4:4" ht="12.95" customHeight="1">
      <c r="D399" s="212"/>
    </row>
    <row r="400" spans="4:4" ht="12.95" customHeight="1">
      <c r="D400" s="212"/>
    </row>
    <row r="401" spans="4:4" ht="12.95" customHeight="1">
      <c r="D401" s="212"/>
    </row>
    <row r="402" spans="4:4" ht="12.95" customHeight="1">
      <c r="D402" s="212"/>
    </row>
    <row r="403" spans="4:4" ht="12.95" customHeight="1">
      <c r="D403" s="212"/>
    </row>
    <row r="404" spans="4:4" ht="12.95" customHeight="1">
      <c r="D404" s="212"/>
    </row>
    <row r="405" spans="4:4" ht="12.95" customHeight="1">
      <c r="D405" s="212"/>
    </row>
    <row r="406" spans="4:4" ht="12.95" customHeight="1">
      <c r="D406" s="212"/>
    </row>
  </sheetData>
  <sheetProtection selectLockedCells="1" selectUnlockedCells="1"/>
  <sortState xmlns:xlrd2="http://schemas.microsoft.com/office/spreadsheetml/2017/richdata2" ref="A21:V328">
    <sortCondition ref="C21:C328"/>
  </sortState>
  <phoneticPr fontId="0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20"/>
  </sheetPr>
  <dimension ref="A1:BX1945"/>
  <sheetViews>
    <sheetView workbookViewId="0">
      <pane xSplit="12" ySplit="20" topLeftCell="M276" activePane="bottomRight" state="frozen"/>
      <selection pane="topRight" activeCell="M1" sqref="M1"/>
      <selection pane="bottomLeft" activeCell="A21" sqref="A21"/>
      <selection pane="bottomRight" activeCell="E6" sqref="E6"/>
    </sheetView>
  </sheetViews>
  <sheetFormatPr defaultColWidth="10.28515625" defaultRowHeight="12.75"/>
  <cols>
    <col min="1" max="1" width="17.42578125" style="1" customWidth="1"/>
    <col min="2" max="2" width="3.85546875" style="1" customWidth="1"/>
    <col min="3" max="3" width="13.28515625" style="2" customWidth="1"/>
    <col min="4" max="4" width="9.85546875" style="1" customWidth="1"/>
    <col min="5" max="5" width="16.5703125" style="1" customWidth="1"/>
    <col min="6" max="6" width="9.42578125" style="1" customWidth="1"/>
    <col min="7" max="7" width="11" style="1" customWidth="1"/>
    <col min="8" max="8" width="10.28515625" style="1" customWidth="1"/>
    <col min="9" max="16" width="10.42578125" style="1" customWidth="1"/>
    <col min="17" max="18" width="12.42578125" style="1" customWidth="1"/>
    <col min="19" max="19" width="12.42578125" style="3" customWidth="1"/>
    <col min="20" max="20" width="12.42578125" style="1" customWidth="1"/>
    <col min="21" max="21" width="19.28515625" style="1" customWidth="1"/>
    <col min="22" max="25" width="10.28515625" style="1" customWidth="1"/>
    <col min="26" max="26" width="10.28515625" style="20" customWidth="1"/>
    <col min="27" max="27" width="12.140625" style="20" customWidth="1"/>
    <col min="28" max="28" width="9.42578125" style="20" customWidth="1"/>
    <col min="29" max="31" width="10.42578125" style="20" customWidth="1"/>
    <col min="32" max="32" width="10.5703125" style="20" customWidth="1"/>
    <col min="33" max="33" width="10.28515625" style="20" customWidth="1"/>
    <col min="34" max="37" width="9.42578125" style="20" customWidth="1"/>
    <col min="38" max="52" width="10.28515625" style="20" customWidth="1"/>
    <col min="53" max="53" width="11.85546875" style="20" customWidth="1"/>
    <col min="54" max="54" width="14.7109375" style="20" customWidth="1"/>
    <col min="55" max="76" width="10.28515625" style="20" customWidth="1"/>
    <col min="77" max="16384" width="10.28515625" style="1"/>
  </cols>
  <sheetData>
    <row r="1" spans="1:64" ht="20.25">
      <c r="A1" s="4" t="s">
        <v>0</v>
      </c>
      <c r="E1" s="1" t="s">
        <v>176</v>
      </c>
      <c r="AA1" s="104" t="s">
        <v>177</v>
      </c>
      <c r="AB1" s="105"/>
      <c r="AC1" s="105" t="s">
        <v>178</v>
      </c>
      <c r="AD1" s="105" t="s">
        <v>179</v>
      </c>
      <c r="AE1" s="106"/>
      <c r="AW1" s="107" t="s">
        <v>45</v>
      </c>
      <c r="AX1" s="108" t="s">
        <v>180</v>
      </c>
      <c r="AY1" s="109" t="s">
        <v>181</v>
      </c>
      <c r="AZ1" s="110" t="s">
        <v>182</v>
      </c>
      <c r="BA1" s="111" t="s">
        <v>183</v>
      </c>
      <c r="BB1" s="110" t="s">
        <v>184</v>
      </c>
      <c r="BC1" s="111" t="s">
        <v>185</v>
      </c>
      <c r="BD1" s="110" t="s">
        <v>186</v>
      </c>
      <c r="BE1" s="112" t="s">
        <v>187</v>
      </c>
      <c r="BF1" s="111" t="s">
        <v>188</v>
      </c>
      <c r="BG1" s="110" t="s">
        <v>189</v>
      </c>
      <c r="BH1" s="112" t="s">
        <v>190</v>
      </c>
      <c r="BI1" s="111" t="s">
        <v>191</v>
      </c>
      <c r="BJ1" s="110" t="s">
        <v>192</v>
      </c>
      <c r="BK1" s="112" t="s">
        <v>193</v>
      </c>
      <c r="BL1" s="111" t="s">
        <v>194</v>
      </c>
    </row>
    <row r="2" spans="1:64" ht="15.75">
      <c r="A2" s="5" t="s">
        <v>4</v>
      </c>
      <c r="B2" s="6" t="s">
        <v>5</v>
      </c>
      <c r="AA2" s="113" t="s">
        <v>195</v>
      </c>
      <c r="AB2" s="114">
        <f>C7</f>
        <v>48601.374300000003</v>
      </c>
      <c r="AC2" s="115">
        <v>0</v>
      </c>
      <c r="AD2" s="114">
        <f>C8</f>
        <v>0.38330884999999998</v>
      </c>
      <c r="AE2" s="116" t="s">
        <v>196</v>
      </c>
      <c r="AF2" s="20" t="s">
        <v>197</v>
      </c>
      <c r="AW2" s="20">
        <v>-40000</v>
      </c>
      <c r="AX2" s="20">
        <f t="shared" ref="AX2:AX65" si="0">AB$3+AB$4*AW2+AB$5*AW2^2+AZ2</f>
        <v>-1.5604178393757325E-2</v>
      </c>
      <c r="AY2" s="20">
        <f t="shared" ref="AY2:AY65" si="1">AB$3+AB$4*AW2+AB$5*AW2^2</f>
        <v>-4.323100367562719E-2</v>
      </c>
      <c r="AZ2" s="20">
        <f t="shared" ref="AZ2:AZ65" si="2">$AB$6*($AB$11/BA2*BB2+$AB$12)</f>
        <v>2.7626825281869865E-2</v>
      </c>
      <c r="BA2" s="20">
        <f t="shared" ref="BA2:BA65" si="3">1+$AB$7*COS(BC2)</f>
        <v>0.61832239353288276</v>
      </c>
      <c r="BB2" s="20">
        <f t="shared" ref="BB2:BB65" si="4">SIN(BC2+RADIANS($AB$9))</f>
        <v>0.3476176732997564</v>
      </c>
      <c r="BC2" s="20">
        <f t="shared" ref="BC2:BC65" si="5">2*ATAN(BD2)</f>
        <v>-2.4725074436418555</v>
      </c>
      <c r="BD2" s="20">
        <f t="shared" ref="BD2:BD65" si="6">SQRT((1+$AB$7)/(1-$AB$7))*TAN(BE2/2)</f>
        <v>-2.8768006896117906</v>
      </c>
      <c r="BE2" s="20">
        <f t="shared" ref="BE2:BK17" si="7">$BL2+$AB$7*SIN(BF2)</f>
        <v>-2.073300432939952</v>
      </c>
      <c r="BF2" s="20">
        <f t="shared" si="7"/>
        <v>-2.0732470522555952</v>
      </c>
      <c r="BG2" s="20">
        <f t="shared" si="7"/>
        <v>-2.0734748059473675</v>
      </c>
      <c r="BH2" s="20">
        <f t="shared" si="7"/>
        <v>-2.0725024146882802</v>
      </c>
      <c r="BI2" s="20">
        <f t="shared" si="7"/>
        <v>-2.0766420958060077</v>
      </c>
      <c r="BJ2" s="20">
        <f t="shared" si="7"/>
        <v>-2.0587960570427328</v>
      </c>
      <c r="BK2" s="20">
        <f t="shared" si="7"/>
        <v>-2.1320342364662013</v>
      </c>
      <c r="BL2" s="20">
        <f t="shared" ref="BL2:BL65" si="8">RADIANS($AB$9)+$AB$18*(AW2-AB$15)</f>
        <v>-1.6468487831162761</v>
      </c>
    </row>
    <row r="3" spans="1:64">
      <c r="A3" s="2" t="s">
        <v>11</v>
      </c>
      <c r="C3" s="7"/>
      <c r="D3" s="8"/>
      <c r="AA3" s="117" t="s">
        <v>198</v>
      </c>
      <c r="AB3" s="118">
        <f t="shared" ref="AB3:AB10" si="9">AC3*AD3</f>
        <v>1.1798781195046021E-2</v>
      </c>
      <c r="AC3" s="119">
        <v>1.179878119504602</v>
      </c>
      <c r="AD3" s="20">
        <v>0.01</v>
      </c>
      <c r="AE3" s="120"/>
      <c r="AF3" s="119">
        <v>1.179878119504602</v>
      </c>
      <c r="AG3" s="119">
        <v>0.19843028669677823</v>
      </c>
      <c r="AW3" s="20">
        <v>-39000</v>
      </c>
      <c r="AX3" s="20">
        <f t="shared" si="0"/>
        <v>-9.6229974634187178E-3</v>
      </c>
      <c r="AY3" s="20">
        <f t="shared" si="1"/>
        <v>-4.033449536249676E-2</v>
      </c>
      <c r="AZ3" s="20">
        <f t="shared" si="2"/>
        <v>3.0711497899078042E-2</v>
      </c>
      <c r="BA3" s="20">
        <f t="shared" si="3"/>
        <v>0.64128070992469244</v>
      </c>
      <c r="BB3" s="20">
        <f t="shared" si="4"/>
        <v>0.41488111821840412</v>
      </c>
      <c r="BC3" s="20">
        <f t="shared" si="5"/>
        <v>-2.3997244259467601</v>
      </c>
      <c r="BD3" s="20">
        <f t="shared" si="6"/>
        <v>-2.5711026128682466</v>
      </c>
      <c r="BE3" s="20">
        <f t="shared" si="7"/>
        <v>-1.9723020465446743</v>
      </c>
      <c r="BF3" s="20">
        <f t="shared" si="7"/>
        <v>-1.9722903330121584</v>
      </c>
      <c r="BG3" s="20">
        <f t="shared" si="7"/>
        <v>-1.9723519277432593</v>
      </c>
      <c r="BH3" s="20">
        <f t="shared" si="7"/>
        <v>-1.9720279363581645</v>
      </c>
      <c r="BI3" s="20">
        <f t="shared" si="7"/>
        <v>-1.9737293870217392</v>
      </c>
      <c r="BJ3" s="20">
        <f t="shared" si="7"/>
        <v>-1.9647165990412634</v>
      </c>
      <c r="BK3" s="20">
        <f t="shared" si="7"/>
        <v>-2.0104732081640897</v>
      </c>
      <c r="BL3" s="20">
        <f t="shared" si="8"/>
        <v>-1.5244047374941259</v>
      </c>
    </row>
    <row r="4" spans="1:64">
      <c r="A4" s="9" t="s">
        <v>13</v>
      </c>
      <c r="B4" s="10"/>
      <c r="C4" s="11">
        <v>35874.375999999997</v>
      </c>
      <c r="D4" s="12">
        <v>0.321517</v>
      </c>
      <c r="E4" s="13"/>
      <c r="AA4" s="121" t="s">
        <v>199</v>
      </c>
      <c r="AB4" s="122">
        <f t="shared" si="9"/>
        <v>-1.8401301040096841E-7</v>
      </c>
      <c r="AC4" s="123">
        <v>-1.8401301040096842</v>
      </c>
      <c r="AD4" s="124">
        <v>9.9999999999999995E-8</v>
      </c>
      <c r="AE4" s="120"/>
      <c r="AF4" s="123">
        <v>-1.8401301040096842</v>
      </c>
      <c r="AG4" s="123">
        <v>3.1247517853055458</v>
      </c>
      <c r="AW4" s="20">
        <v>-38000</v>
      </c>
      <c r="AX4" s="20">
        <f t="shared" si="0"/>
        <v>-3.9302480238960213E-3</v>
      </c>
      <c r="AY4" s="20">
        <f t="shared" si="1"/>
        <v>-3.7515974930974715E-2</v>
      </c>
      <c r="AZ4" s="20">
        <f t="shared" si="2"/>
        <v>3.3585726907078693E-2</v>
      </c>
      <c r="BA4" s="20">
        <f t="shared" si="3"/>
        <v>0.66822081425514746</v>
      </c>
      <c r="BB4" s="20">
        <f t="shared" si="4"/>
        <v>0.48508600464069235</v>
      </c>
      <c r="BC4" s="20">
        <f t="shared" si="5"/>
        <v>-2.3210750518633727</v>
      </c>
      <c r="BD4" s="20">
        <f t="shared" si="6"/>
        <v>-2.2991733645120878</v>
      </c>
      <c r="BE4" s="20">
        <f t="shared" si="7"/>
        <v>-1.8673173686271189</v>
      </c>
      <c r="BF4" s="20">
        <f t="shared" si="7"/>
        <v>-1.8673163992210622</v>
      </c>
      <c r="BG4" s="20">
        <f t="shared" si="7"/>
        <v>-1.8673232173427197</v>
      </c>
      <c r="BH4" s="20">
        <f t="shared" si="7"/>
        <v>-1.8672752602327889</v>
      </c>
      <c r="BI4" s="20">
        <f t="shared" si="7"/>
        <v>-1.8676124200096322</v>
      </c>
      <c r="BJ4" s="20">
        <f t="shared" si="7"/>
        <v>-1.8652340943564512</v>
      </c>
      <c r="BK4" s="20">
        <f t="shared" si="7"/>
        <v>-1.8816338769558349</v>
      </c>
      <c r="BL4" s="20">
        <f t="shared" si="8"/>
        <v>-1.4019606918719765</v>
      </c>
    </row>
    <row r="5" spans="1:64">
      <c r="A5" s="5"/>
      <c r="C5" s="37"/>
      <c r="D5" s="35"/>
      <c r="AA5" s="121" t="s">
        <v>200</v>
      </c>
      <c r="AB5" s="122">
        <f t="shared" si="9"/>
        <v>-3.8993940804194968E-11</v>
      </c>
      <c r="AC5" s="123">
        <v>-3.8993940804194973</v>
      </c>
      <c r="AD5" s="20">
        <v>9.9999999999999994E-12</v>
      </c>
      <c r="AE5" s="120"/>
      <c r="AF5" s="123">
        <v>-3.8993940804194973</v>
      </c>
      <c r="AG5" s="123">
        <v>-0.56232955923341044</v>
      </c>
      <c r="AW5" s="20">
        <v>-37000</v>
      </c>
      <c r="AX5" s="20">
        <f t="shared" si="0"/>
        <v>1.4175378799287444E-3</v>
      </c>
      <c r="AY5" s="20">
        <f t="shared" si="1"/>
        <v>-3.4775442381061061E-2</v>
      </c>
      <c r="AZ5" s="20">
        <f t="shared" si="2"/>
        <v>3.6192980260989806E-2</v>
      </c>
      <c r="BA5" s="20">
        <f t="shared" si="3"/>
        <v>0.69995994375085213</v>
      </c>
      <c r="BB5" s="20">
        <f t="shared" si="4"/>
        <v>0.55827416620029258</v>
      </c>
      <c r="BC5" s="20">
        <f t="shared" si="5"/>
        <v>-2.2352324059107023</v>
      </c>
      <c r="BD5" s="20">
        <f t="shared" si="6"/>
        <v>-2.0534585310337272</v>
      </c>
      <c r="BE5" s="20">
        <f t="shared" si="7"/>
        <v>-1.7576397382967692</v>
      </c>
      <c r="BF5" s="20">
        <f t="shared" si="7"/>
        <v>-1.7576398151011281</v>
      </c>
      <c r="BG5" s="20">
        <f t="shared" si="7"/>
        <v>-1.7576389653851743</v>
      </c>
      <c r="BH5" s="20">
        <f t="shared" si="7"/>
        <v>-1.7576483659046591</v>
      </c>
      <c r="BI5" s="20">
        <f t="shared" si="7"/>
        <v>-1.7575443406862385</v>
      </c>
      <c r="BJ5" s="20">
        <f t="shared" si="7"/>
        <v>-1.758692303364676</v>
      </c>
      <c r="BK5" s="20">
        <f t="shared" si="7"/>
        <v>-1.745612004711369</v>
      </c>
      <c r="BL5" s="20">
        <f t="shared" si="8"/>
        <v>-1.2795166462498262</v>
      </c>
    </row>
    <row r="6" spans="1:64">
      <c r="A6" s="9" t="s">
        <v>18</v>
      </c>
      <c r="AA6" s="121" t="s">
        <v>201</v>
      </c>
      <c r="AB6" s="122">
        <f t="shared" si="9"/>
        <v>4.768174743095057E-2</v>
      </c>
      <c r="AC6" s="123">
        <v>4.7681747430950567</v>
      </c>
      <c r="AD6" s="20">
        <v>0.01</v>
      </c>
      <c r="AE6" s="120" t="s">
        <v>196</v>
      </c>
      <c r="AF6" s="123">
        <v>4.7681747430950567</v>
      </c>
      <c r="AG6" s="123">
        <v>3.7654947908315228</v>
      </c>
      <c r="AW6" s="20">
        <v>-36000</v>
      </c>
      <c r="AX6" s="20">
        <f t="shared" si="0"/>
        <v>6.3501785142522915E-3</v>
      </c>
      <c r="AY6" s="20">
        <f t="shared" si="1"/>
        <v>-3.21128977127558E-2</v>
      </c>
      <c r="AZ6" s="20">
        <f t="shared" si="2"/>
        <v>3.8463076227008092E-2</v>
      </c>
      <c r="BA6" s="20">
        <f t="shared" si="3"/>
        <v>0.73754662013559269</v>
      </c>
      <c r="BB6" s="20">
        <f t="shared" si="4"/>
        <v>0.63425989157781515</v>
      </c>
      <c r="BC6" s="20">
        <f t="shared" si="5"/>
        <v>-2.1404857251211995</v>
      </c>
      <c r="BD6" s="20">
        <f t="shared" si="6"/>
        <v>-1.8280822098058951</v>
      </c>
      <c r="BE6" s="20">
        <f t="shared" si="7"/>
        <v>-1.6424171309447197</v>
      </c>
      <c r="BF6" s="20">
        <f t="shared" si="7"/>
        <v>-1.6424171324780867</v>
      </c>
      <c r="BG6" s="20">
        <f t="shared" si="7"/>
        <v>-1.6424170884415235</v>
      </c>
      <c r="BH6" s="20">
        <f t="shared" si="7"/>
        <v>-1.6424183531110326</v>
      </c>
      <c r="BI6" s="20">
        <f t="shared" si="7"/>
        <v>-1.6423820246652494</v>
      </c>
      <c r="BJ6" s="20">
        <f t="shared" si="7"/>
        <v>-1.6434183585873601</v>
      </c>
      <c r="BK6" s="20">
        <f t="shared" si="7"/>
        <v>-1.6026109033937765</v>
      </c>
      <c r="BL6" s="20">
        <f t="shared" si="8"/>
        <v>-1.1570726006276773</v>
      </c>
    </row>
    <row r="7" spans="1:64">
      <c r="A7" s="5" t="s">
        <v>20</v>
      </c>
      <c r="C7" s="2">
        <v>48601.374300000003</v>
      </c>
      <c r="E7" s="1">
        <v>0.38330884999999998</v>
      </c>
      <c r="AA7" s="121" t="s">
        <v>202</v>
      </c>
      <c r="AB7" s="122">
        <f t="shared" si="9"/>
        <v>0.4865919934375878</v>
      </c>
      <c r="AC7" s="123">
        <v>0.4865919934375878</v>
      </c>
      <c r="AD7" s="20">
        <v>1</v>
      </c>
      <c r="AE7" s="120"/>
      <c r="AF7" s="123">
        <v>0.4865919934375878</v>
      </c>
      <c r="AG7" s="123">
        <v>0.48038975521895866</v>
      </c>
      <c r="AW7" s="20">
        <v>-35000</v>
      </c>
      <c r="AX7" s="20">
        <f t="shared" si="0"/>
        <v>1.0779431131790987E-2</v>
      </c>
      <c r="AY7" s="20">
        <f t="shared" si="1"/>
        <v>-2.9528340926058924E-2</v>
      </c>
      <c r="AZ7" s="20">
        <f t="shared" si="2"/>
        <v>4.0307772057849911E-2</v>
      </c>
      <c r="BA7" s="20">
        <f t="shared" si="3"/>
        <v>0.78232563255427401</v>
      </c>
      <c r="BB7" s="20">
        <f t="shared" si="4"/>
        <v>0.7124237192143259</v>
      </c>
      <c r="BC7" s="20">
        <f t="shared" si="5"/>
        <v>-2.0345905620898517</v>
      </c>
      <c r="BD7" s="20">
        <f t="shared" si="6"/>
        <v>-1.6182992696767704</v>
      </c>
      <c r="BE7" s="20">
        <f t="shared" si="7"/>
        <v>-1.5206078426679652</v>
      </c>
      <c r="BF7" s="20">
        <f t="shared" si="7"/>
        <v>-1.5206078416838054</v>
      </c>
      <c r="BG7" s="20">
        <f t="shared" si="7"/>
        <v>-1.5206078013676818</v>
      </c>
      <c r="BH7" s="20">
        <f t="shared" si="7"/>
        <v>-1.5206061498448893</v>
      </c>
      <c r="BI7" s="20">
        <f t="shared" si="7"/>
        <v>-1.5205385429358664</v>
      </c>
      <c r="BJ7" s="20">
        <f t="shared" si="7"/>
        <v>-1.5178449571802886</v>
      </c>
      <c r="BK7" s="20">
        <f t="shared" si="7"/>
        <v>-1.4529383907020792</v>
      </c>
      <c r="BL7" s="20">
        <f t="shared" si="8"/>
        <v>-1.0346285550055274</v>
      </c>
    </row>
    <row r="8" spans="1:64" ht="15.75">
      <c r="A8" s="5" t="s">
        <v>22</v>
      </c>
      <c r="C8" s="2">
        <v>0.38330884999999998</v>
      </c>
      <c r="AA8" s="121" t="s">
        <v>203</v>
      </c>
      <c r="AB8" s="122">
        <f t="shared" si="9"/>
        <v>53.853023897277133</v>
      </c>
      <c r="AC8" s="123">
        <v>5.3853023897277135</v>
      </c>
      <c r="AD8" s="20">
        <v>10</v>
      </c>
      <c r="AE8" s="120" t="s">
        <v>204</v>
      </c>
      <c r="AF8" s="123">
        <v>5.3853023897277135</v>
      </c>
      <c r="AG8" s="123">
        <v>5.1517002970584853</v>
      </c>
      <c r="AW8" s="20">
        <v>-34000</v>
      </c>
      <c r="AX8" s="20">
        <f t="shared" si="0"/>
        <v>1.4592946187699546E-2</v>
      </c>
      <c r="AY8" s="20">
        <f t="shared" si="1"/>
        <v>-2.702177202097044E-2</v>
      </c>
      <c r="AZ8" s="20">
        <f t="shared" si="2"/>
        <v>4.1614718208669986E-2</v>
      </c>
      <c r="BA8" s="20">
        <f t="shared" si="3"/>
        <v>0.83600420720628843</v>
      </c>
      <c r="BB8" s="20">
        <f t="shared" si="4"/>
        <v>0.79132941542890844</v>
      </c>
      <c r="BC8" s="20">
        <f t="shared" si="5"/>
        <v>-1.9145562052919074</v>
      </c>
      <c r="BD8" s="20">
        <f t="shared" si="6"/>
        <v>-1.4201143921591561</v>
      </c>
      <c r="BE8" s="20">
        <f t="shared" si="7"/>
        <v>-1.3909262378136185</v>
      </c>
      <c r="BF8" s="20">
        <f t="shared" si="7"/>
        <v>-1.3909256824046565</v>
      </c>
      <c r="BG8" s="20">
        <f t="shared" si="7"/>
        <v>-1.3909193023504791</v>
      </c>
      <c r="BH8" s="20">
        <f t="shared" si="7"/>
        <v>-1.3908460298956176</v>
      </c>
      <c r="BI8" s="20">
        <f t="shared" si="7"/>
        <v>-1.390006630023207</v>
      </c>
      <c r="BJ8" s="20">
        <f t="shared" si="7"/>
        <v>-1.3806518969049826</v>
      </c>
      <c r="BK8" s="20">
        <f t="shared" si="7"/>
        <v>-1.297002180863718</v>
      </c>
      <c r="BL8" s="20">
        <f t="shared" si="8"/>
        <v>-0.91218450938337758</v>
      </c>
    </row>
    <row r="9" spans="1:64" ht="15.75">
      <c r="A9" s="14" t="s">
        <v>15</v>
      </c>
      <c r="B9"/>
      <c r="C9" s="15">
        <v>-9.5</v>
      </c>
      <c r="D9" t="s">
        <v>16</v>
      </c>
      <c r="E9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1"/>
      <c r="T9" s="20"/>
      <c r="U9" s="20"/>
      <c r="V9" s="20"/>
      <c r="W9" s="20"/>
      <c r="X9" s="20"/>
      <c r="Y9" s="20"/>
      <c r="AA9" s="121" t="s">
        <v>205</v>
      </c>
      <c r="AB9" s="122">
        <f t="shared" si="9"/>
        <v>162.00591175670417</v>
      </c>
      <c r="AC9" s="123">
        <v>16.200591175670418</v>
      </c>
      <c r="AD9" s="20">
        <v>10</v>
      </c>
      <c r="AE9" s="120" t="s">
        <v>206</v>
      </c>
      <c r="AF9" s="123">
        <v>16.200591175670418</v>
      </c>
      <c r="AG9" s="123">
        <v>17.450151227493933</v>
      </c>
      <c r="AW9" s="20">
        <v>-33000</v>
      </c>
      <c r="AX9" s="20">
        <f t="shared" si="0"/>
        <v>1.7646271016859782E-2</v>
      </c>
      <c r="AY9" s="20">
        <f t="shared" si="1"/>
        <v>-2.4593190997490341E-2</v>
      </c>
      <c r="AZ9" s="20">
        <f t="shared" si="2"/>
        <v>4.2239462014350124E-2</v>
      </c>
      <c r="BA9" s="20">
        <f t="shared" si="3"/>
        <v>0.90068261403031846</v>
      </c>
      <c r="BB9" s="20">
        <f t="shared" si="4"/>
        <v>0.86801355937167113</v>
      </c>
      <c r="BC9" s="20">
        <f t="shared" si="5"/>
        <v>-1.7763489069401215</v>
      </c>
      <c r="BD9" s="20">
        <f t="shared" si="6"/>
        <v>-1.23000170649267</v>
      </c>
      <c r="BE9" s="20">
        <f t="shared" si="7"/>
        <v>-1.2517795780138716</v>
      </c>
      <c r="BF9" s="20">
        <f t="shared" si="7"/>
        <v>-1.2517696268480301</v>
      </c>
      <c r="BG9" s="20">
        <f t="shared" si="7"/>
        <v>-1.2517044293078232</v>
      </c>
      <c r="BH9" s="20">
        <f t="shared" si="7"/>
        <v>-1.2512775892582451</v>
      </c>
      <c r="BI9" s="20">
        <f t="shared" si="7"/>
        <v>-1.248496608187446</v>
      </c>
      <c r="BJ9" s="20">
        <f t="shared" si="7"/>
        <v>-1.2309151126788103</v>
      </c>
      <c r="BK9" s="20">
        <f t="shared" si="7"/>
        <v>-1.1353037795941572</v>
      </c>
      <c r="BL9" s="20">
        <f t="shared" si="8"/>
        <v>-0.78974046376122775</v>
      </c>
    </row>
    <row r="10" spans="1:64">
      <c r="A10"/>
      <c r="B10"/>
      <c r="C10" s="22" t="s">
        <v>24</v>
      </c>
      <c r="D10" s="22" t="s">
        <v>25</v>
      </c>
      <c r="E1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1"/>
      <c r="T10" s="20"/>
      <c r="U10" s="20"/>
      <c r="V10" s="20"/>
      <c r="W10" s="20"/>
      <c r="X10" s="20"/>
      <c r="Y10" s="20"/>
      <c r="AA10" s="125" t="s">
        <v>207</v>
      </c>
      <c r="AB10" s="126">
        <f t="shared" si="9"/>
        <v>47276.001975762527</v>
      </c>
      <c r="AC10" s="127">
        <v>4.7276001975762529</v>
      </c>
      <c r="AD10" s="20">
        <v>10000</v>
      </c>
      <c r="AE10" s="120" t="s">
        <v>208</v>
      </c>
      <c r="AF10" s="127">
        <v>4.7276001975762529</v>
      </c>
      <c r="AG10" s="127">
        <v>4.8088368712718461</v>
      </c>
      <c r="AW10" s="20">
        <v>-32000</v>
      </c>
      <c r="AX10" s="20">
        <f t="shared" si="0"/>
        <v>1.9753049502027276E-2</v>
      </c>
      <c r="AY10" s="20">
        <f t="shared" si="1"/>
        <v>-2.2242597855618641E-2</v>
      </c>
      <c r="AZ10" s="20">
        <f t="shared" si="2"/>
        <v>4.1995647357645917E-2</v>
      </c>
      <c r="BA10" s="20">
        <f t="shared" si="3"/>
        <v>0.9787422713578422</v>
      </c>
      <c r="BB10" s="20">
        <f t="shared" si="4"/>
        <v>0.93668463324879869</v>
      </c>
      <c r="BC10" s="20">
        <f t="shared" si="5"/>
        <v>-1.6144972027923643</v>
      </c>
      <c r="BD10" s="20">
        <f t="shared" si="6"/>
        <v>-1.0446843604631</v>
      </c>
      <c r="BE10" s="20">
        <f t="shared" si="7"/>
        <v>-1.1012018768803571</v>
      </c>
      <c r="BF10" s="20">
        <f t="shared" si="7"/>
        <v>-1.1011389018858566</v>
      </c>
      <c r="BG10" s="20">
        <f t="shared" si="7"/>
        <v>-1.1008530212526622</v>
      </c>
      <c r="BH10" s="20">
        <f t="shared" si="7"/>
        <v>-1.0995572582913493</v>
      </c>
      <c r="BI10" s="20">
        <f t="shared" si="7"/>
        <v>-1.0937249877113298</v>
      </c>
      <c r="BJ10" s="20">
        <f t="shared" si="7"/>
        <v>-1.0682471156974416</v>
      </c>
      <c r="BK10" s="20">
        <f t="shared" si="7"/>
        <v>-0.96843097463941852</v>
      </c>
      <c r="BL10" s="20">
        <f t="shared" si="8"/>
        <v>-0.66729641813907792</v>
      </c>
    </row>
    <row r="11" spans="1:64" ht="14.25">
      <c r="A11" t="s">
        <v>26</v>
      </c>
      <c r="B11"/>
      <c r="C11" s="23">
        <f ca="1">INTERCEPT(INDIRECT($G$11):G928,INDIRECT($F$11):F928)</f>
        <v>7.3404888190011341E-2</v>
      </c>
      <c r="D11" s="21"/>
      <c r="E11"/>
      <c r="F11" s="18" t="str">
        <f>"F"&amp;E19</f>
        <v>F190</v>
      </c>
      <c r="G11" s="19" t="str">
        <f>"G"&amp;E19</f>
        <v>G190</v>
      </c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1"/>
      <c r="T11" s="20"/>
      <c r="U11" s="20"/>
      <c r="V11" s="20"/>
      <c r="W11" s="20"/>
      <c r="X11" s="20"/>
      <c r="Y11" s="20"/>
      <c r="AA11" s="128" t="s">
        <v>209</v>
      </c>
      <c r="AB11" s="19">
        <f>1-AB7^2</f>
        <v>0.7632282319224345</v>
      </c>
      <c r="AC11" s="19">
        <f>SUM(AE21:AE1950)</f>
        <v>5.60683873103833E-2</v>
      </c>
      <c r="AD11" s="128" t="s">
        <v>210</v>
      </c>
      <c r="AE11" s="120"/>
      <c r="AF11" s="19">
        <v>1.5738492501649531E-2</v>
      </c>
      <c r="AG11" s="19">
        <v>1.5845649508889888E-2</v>
      </c>
      <c r="AW11" s="20">
        <v>-31000</v>
      </c>
      <c r="AX11" s="20">
        <f t="shared" si="0"/>
        <v>2.0675249690036555E-2</v>
      </c>
      <c r="AY11" s="20">
        <f t="shared" si="1"/>
        <v>-1.9969992595355326E-2</v>
      </c>
      <c r="AZ11" s="20">
        <f t="shared" si="2"/>
        <v>4.0645242285391882E-2</v>
      </c>
      <c r="BA11" s="20">
        <f t="shared" si="3"/>
        <v>1.0722991202271257</v>
      </c>
      <c r="BB11" s="20">
        <f t="shared" si="4"/>
        <v>0.98643128833282323</v>
      </c>
      <c r="BC11" s="20">
        <f t="shared" si="5"/>
        <v>-1.4216614839035062</v>
      </c>
      <c r="BD11" s="20">
        <f t="shared" si="6"/>
        <v>-0.86097418312129503</v>
      </c>
      <c r="BE11" s="20">
        <f t="shared" si="7"/>
        <v>-0.93682584732838226</v>
      </c>
      <c r="BF11" s="20">
        <f t="shared" si="7"/>
        <v>-0.93660066294242306</v>
      </c>
      <c r="BG11" s="20">
        <f t="shared" si="7"/>
        <v>-0.93582005530458046</v>
      </c>
      <c r="BH11" s="20">
        <f t="shared" si="7"/>
        <v>-0.93312043467766081</v>
      </c>
      <c r="BI11" s="20">
        <f t="shared" si="7"/>
        <v>-0.92385894997057738</v>
      </c>
      <c r="BJ11" s="20">
        <f t="shared" si="7"/>
        <v>-0.89291017191249145</v>
      </c>
      <c r="BK11" s="20">
        <f t="shared" si="7"/>
        <v>-0.79704903434682139</v>
      </c>
      <c r="BL11" s="20">
        <f t="shared" si="8"/>
        <v>-0.54485237251692809</v>
      </c>
    </row>
    <row r="12" spans="1:64">
      <c r="A12" t="s">
        <v>27</v>
      </c>
      <c r="B12"/>
      <c r="C12" s="23">
        <f ca="1">SLOPE(INDIRECT($G$11):G928,INDIRECT($F$11):F928)</f>
        <v>-2.0760971700356046E-6</v>
      </c>
      <c r="D12" s="21"/>
      <c r="E12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1"/>
      <c r="T12" s="20"/>
      <c r="U12" s="20"/>
      <c r="V12" s="20"/>
      <c r="W12" s="20"/>
      <c r="X12" s="20"/>
      <c r="Y12" s="20"/>
      <c r="AA12" s="129" t="s">
        <v>211</v>
      </c>
      <c r="AB12" s="19">
        <f>AB7*SIN(RADIANS(AB9))</f>
        <v>0.15031744539713421</v>
      </c>
      <c r="AE12" s="120"/>
      <c r="AW12" s="20">
        <v>-30000</v>
      </c>
      <c r="AX12" s="20">
        <f t="shared" si="0"/>
        <v>2.0121794680852949E-2</v>
      </c>
      <c r="AY12" s="20">
        <f t="shared" si="1"/>
        <v>-1.7775375216700404E-2</v>
      </c>
      <c r="AZ12" s="20">
        <f t="shared" si="2"/>
        <v>3.7897169897553352E-2</v>
      </c>
      <c r="BA12" s="20">
        <f t="shared" si="3"/>
        <v>1.1815072396953175</v>
      </c>
      <c r="BB12" s="20">
        <f t="shared" si="4"/>
        <v>0.99767508693375262</v>
      </c>
      <c r="BC12" s="20">
        <f t="shared" si="5"/>
        <v>-1.1885373892771964</v>
      </c>
      <c r="BD12" s="20">
        <f t="shared" si="6"/>
        <v>-0.67575577487639027</v>
      </c>
      <c r="BE12" s="20">
        <f t="shared" si="7"/>
        <v>-0.75604772911541396</v>
      </c>
      <c r="BF12" s="20">
        <f t="shared" si="7"/>
        <v>-0.75551772719503862</v>
      </c>
      <c r="BG12" s="20">
        <f t="shared" si="7"/>
        <v>-0.75402243781920508</v>
      </c>
      <c r="BH12" s="20">
        <f t="shared" si="7"/>
        <v>-0.74981505570340945</v>
      </c>
      <c r="BI12" s="20">
        <f t="shared" si="7"/>
        <v>-0.7380637573562514</v>
      </c>
      <c r="BJ12" s="20">
        <f t="shared" si="7"/>
        <v>-0.70588366410609993</v>
      </c>
      <c r="BK12" s="20">
        <f t="shared" si="7"/>
        <v>-0.62189074605496764</v>
      </c>
      <c r="BL12" s="20">
        <f t="shared" si="8"/>
        <v>-0.42240832689477825</v>
      </c>
    </row>
    <row r="13" spans="1:64" ht="15.75">
      <c r="A13" t="s">
        <v>28</v>
      </c>
      <c r="B13"/>
      <c r="C13" s="21" t="s">
        <v>29</v>
      </c>
      <c r="D13" s="16" t="s">
        <v>32</v>
      </c>
      <c r="E13" s="15">
        <v>1</v>
      </c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1"/>
      <c r="T13" s="20"/>
      <c r="U13" s="20"/>
      <c r="V13" s="20"/>
      <c r="W13" s="20"/>
      <c r="X13" s="20"/>
      <c r="Y13" s="20"/>
      <c r="AA13" s="130" t="s">
        <v>212</v>
      </c>
      <c r="AB13" s="131">
        <f>AB6*86400*300000/149600000</f>
        <v>8.2614364532769962</v>
      </c>
      <c r="AC13" s="20" t="s">
        <v>213</v>
      </c>
      <c r="AE13" s="120"/>
      <c r="AW13" s="20">
        <v>-29000</v>
      </c>
      <c r="AX13" s="20">
        <f t="shared" si="0"/>
        <v>1.7781935757032727E-2</v>
      </c>
      <c r="AY13" s="20">
        <f t="shared" si="1"/>
        <v>-1.5658745719653866E-2</v>
      </c>
      <c r="AZ13" s="20">
        <f t="shared" si="2"/>
        <v>3.3440681476686593E-2</v>
      </c>
      <c r="BA13" s="20">
        <f t="shared" si="3"/>
        <v>1.3004580655052507</v>
      </c>
      <c r="BB13" s="20">
        <f t="shared" si="4"/>
        <v>0.93886707030110472</v>
      </c>
      <c r="BC13" s="20">
        <f t="shared" si="5"/>
        <v>-0.90526859121389236</v>
      </c>
      <c r="BD13" s="20">
        <f t="shared" si="6"/>
        <v>-0.48630820071794328</v>
      </c>
      <c r="BE13" s="20">
        <f t="shared" si="7"/>
        <v>-0.55673930141827355</v>
      </c>
      <c r="BF13" s="20">
        <f t="shared" si="7"/>
        <v>-0.55589161408228516</v>
      </c>
      <c r="BG13" s="20">
        <f t="shared" si="7"/>
        <v>-0.55384202451082609</v>
      </c>
      <c r="BH13" s="20">
        <f t="shared" si="7"/>
        <v>-0.54889708781048185</v>
      </c>
      <c r="BI13" s="20">
        <f t="shared" si="7"/>
        <v>-0.53702759128329181</v>
      </c>
      <c r="BJ13" s="20">
        <f t="shared" si="7"/>
        <v>-0.50887046950246595</v>
      </c>
      <c r="BK13" s="20">
        <f t="shared" si="7"/>
        <v>-0.44374544346634837</v>
      </c>
      <c r="BL13" s="20">
        <f t="shared" si="8"/>
        <v>-0.29996428127262842</v>
      </c>
    </row>
    <row r="14" spans="1:64">
      <c r="A14"/>
      <c r="B14"/>
      <c r="C14"/>
      <c r="D14" s="16" t="s">
        <v>34</v>
      </c>
      <c r="E14" s="132">
        <f ca="1">NOW()+15018.5+$C$9/24</f>
        <v>60581.824328703704</v>
      </c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1"/>
      <c r="T14" s="20"/>
      <c r="U14" s="20"/>
      <c r="V14" s="20"/>
      <c r="W14" s="20"/>
      <c r="X14" s="20"/>
      <c r="Y14" s="20"/>
      <c r="AA14" s="130" t="s">
        <v>214</v>
      </c>
      <c r="AB14" s="19">
        <f>2*AB5*365.24/C8</f>
        <v>-7.4311599846046722E-8</v>
      </c>
      <c r="AC14" s="20" t="s">
        <v>215</v>
      </c>
      <c r="AE14" s="120"/>
      <c r="AW14" s="20">
        <v>-28000</v>
      </c>
      <c r="AX14" s="20">
        <f t="shared" si="0"/>
        <v>1.3442749248221829E-2</v>
      </c>
      <c r="AY14" s="20">
        <f t="shared" si="1"/>
        <v>-1.3620104104215717E-2</v>
      </c>
      <c r="AZ14" s="20">
        <f t="shared" si="2"/>
        <v>2.7062853352437546E-2</v>
      </c>
      <c r="BA14" s="20">
        <f t="shared" si="3"/>
        <v>1.4105562867317376</v>
      </c>
      <c r="BB14" s="20">
        <f t="shared" si="4"/>
        <v>0.7711479431690601</v>
      </c>
      <c r="BC14" s="20">
        <f t="shared" si="5"/>
        <v>-0.56658618457716914</v>
      </c>
      <c r="BD14" s="20">
        <f t="shared" si="6"/>
        <v>-0.29112310790062967</v>
      </c>
      <c r="BE14" s="20">
        <f t="shared" si="7"/>
        <v>-0.3388891131147902</v>
      </c>
      <c r="BF14" s="20">
        <f t="shared" si="7"/>
        <v>-0.33803164347884762</v>
      </c>
      <c r="BG14" s="20">
        <f t="shared" si="7"/>
        <v>-0.33616435508566278</v>
      </c>
      <c r="BH14" s="20">
        <f t="shared" si="7"/>
        <v>-0.33210221248788963</v>
      </c>
      <c r="BI14" s="20">
        <f t="shared" si="7"/>
        <v>-0.32328483925604778</v>
      </c>
      <c r="BJ14" s="20">
        <f t="shared" si="7"/>
        <v>-0.30423382458591164</v>
      </c>
      <c r="BK14" s="20">
        <f t="shared" si="7"/>
        <v>-0.26344718730474603</v>
      </c>
      <c r="BL14" s="20">
        <f t="shared" si="8"/>
        <v>-0.17752023565047859</v>
      </c>
    </row>
    <row r="15" spans="1:64" ht="15.75">
      <c r="A15" s="25" t="s">
        <v>31</v>
      </c>
      <c r="B15"/>
      <c r="C15" s="26">
        <f ca="1">(C7+C11)+(C8+C12)*INT(MAX(F21:F3469))</f>
        <v>59547.539247231311</v>
      </c>
      <c r="D15" s="16" t="s">
        <v>36</v>
      </c>
      <c r="E15" s="23">
        <f ca="1">ROUND(2*(E14-$C$7)/$C$8,0)/2+E13</f>
        <v>31256.5</v>
      </c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1"/>
      <c r="T15" s="20"/>
      <c r="U15" s="20"/>
      <c r="V15" s="20"/>
      <c r="W15" s="20"/>
      <c r="X15" s="20"/>
      <c r="Y15" s="20"/>
      <c r="AA15" s="129" t="s">
        <v>216</v>
      </c>
      <c r="AB15" s="133">
        <f>(AB10-AB2)/AD2</f>
        <v>-3457.7138624309778</v>
      </c>
      <c r="AC15" s="20" t="s">
        <v>217</v>
      </c>
      <c r="AE15" s="120"/>
      <c r="AW15" s="20">
        <v>-27000</v>
      </c>
      <c r="AX15" s="20">
        <f t="shared" si="0"/>
        <v>7.208050322933892E-3</v>
      </c>
      <c r="AY15" s="20">
        <f t="shared" si="1"/>
        <v>-1.1659450370385963E-2</v>
      </c>
      <c r="AZ15" s="20">
        <f t="shared" si="2"/>
        <v>1.8867500693319855E-2</v>
      </c>
      <c r="BA15" s="20">
        <f t="shared" si="3"/>
        <v>1.4786136576846323</v>
      </c>
      <c r="BB15" s="20">
        <f t="shared" si="4"/>
        <v>0.47537657809662975</v>
      </c>
      <c r="BC15" s="20">
        <f t="shared" si="5"/>
        <v>-0.18133593198934261</v>
      </c>
      <c r="BD15" s="20">
        <f t="shared" si="6"/>
        <v>-9.091723647589163E-2</v>
      </c>
      <c r="BE15" s="20">
        <f t="shared" si="7"/>
        <v>-0.10675762249946941</v>
      </c>
      <c r="BF15" s="20">
        <f t="shared" si="7"/>
        <v>-0.10641173218104635</v>
      </c>
      <c r="BG15" s="20">
        <f t="shared" si="7"/>
        <v>-0.10569687313727423</v>
      </c>
      <c r="BH15" s="20">
        <f t="shared" si="7"/>
        <v>-0.10421962977683744</v>
      </c>
      <c r="BI15" s="20">
        <f t="shared" si="7"/>
        <v>-0.10116765229902097</v>
      </c>
      <c r="BJ15" s="20">
        <f t="shared" si="7"/>
        <v>-9.4865242833579333E-2</v>
      </c>
      <c r="BK15" s="20">
        <f t="shared" si="7"/>
        <v>-8.1862276238168524E-2</v>
      </c>
      <c r="BL15" s="20">
        <f t="shared" si="8"/>
        <v>-5.5076190028328753E-2</v>
      </c>
    </row>
    <row r="16" spans="1:64" ht="15.75">
      <c r="A16" s="25" t="s">
        <v>33</v>
      </c>
      <c r="B16"/>
      <c r="C16" s="26">
        <f ca="1">+C8+C12</f>
        <v>0.38330677390282997</v>
      </c>
      <c r="D16" s="16" t="s">
        <v>38</v>
      </c>
      <c r="E16" s="19">
        <f ca="1">ROUND(2*(E14-$C$15)/$C$16,0)/2+E13</f>
        <v>2699.5</v>
      </c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1"/>
      <c r="T16" s="20"/>
      <c r="U16" s="20"/>
      <c r="V16" s="20"/>
      <c r="W16" s="20"/>
      <c r="X16" s="20"/>
      <c r="Y16" s="20"/>
      <c r="AA16" s="128" t="s">
        <v>218</v>
      </c>
      <c r="AB16" s="133">
        <f>365.24*AB8</f>
        <v>19669.278448241501</v>
      </c>
      <c r="AC16" s="20" t="s">
        <v>196</v>
      </c>
      <c r="AD16" s="19"/>
      <c r="AE16" s="120"/>
      <c r="AW16" s="20">
        <v>-26000</v>
      </c>
      <c r="AX16" s="20">
        <f t="shared" si="0"/>
        <v>-3.267625485403429E-4</v>
      </c>
      <c r="AY16" s="20">
        <f t="shared" si="1"/>
        <v>-9.7767845181645982E-3</v>
      </c>
      <c r="AZ16" s="20">
        <f t="shared" si="2"/>
        <v>9.4500219696242553E-3</v>
      </c>
      <c r="BA16" s="20">
        <f t="shared" si="3"/>
        <v>1.4747120711760762</v>
      </c>
      <c r="BB16" s="20">
        <f t="shared" si="4"/>
        <v>9.2498551184760344E-2</v>
      </c>
      <c r="BC16" s="20">
        <f t="shared" si="5"/>
        <v>0.22142512144700666</v>
      </c>
      <c r="BD16" s="20">
        <f t="shared" si="6"/>
        <v>0.11116713420956913</v>
      </c>
      <c r="BE16" s="20">
        <f t="shared" si="7"/>
        <v>0.13047434163518412</v>
      </c>
      <c r="BF16" s="20">
        <f t="shared" si="7"/>
        <v>0.13005710065129525</v>
      </c>
      <c r="BG16" s="20">
        <f t="shared" si="7"/>
        <v>0.12919236988376742</v>
      </c>
      <c r="BH16" s="20">
        <f t="shared" si="7"/>
        <v>0.12740052628871215</v>
      </c>
      <c r="BI16" s="20">
        <f t="shared" si="7"/>
        <v>0.12368887661588689</v>
      </c>
      <c r="BJ16" s="20">
        <f t="shared" si="7"/>
        <v>0.11600589922984612</v>
      </c>
      <c r="BK16" s="20">
        <f t="shared" si="7"/>
        <v>0.10012372492346613</v>
      </c>
      <c r="BL16" s="20">
        <f t="shared" si="8"/>
        <v>6.736785559382108E-2</v>
      </c>
    </row>
    <row r="17" spans="1:64" ht="15.75">
      <c r="A17" s="16" t="s">
        <v>35</v>
      </c>
      <c r="B17"/>
      <c r="C17">
        <f>COUNT(C21:C2127)</f>
        <v>276</v>
      </c>
      <c r="D17" s="16" t="s">
        <v>39</v>
      </c>
      <c r="E17" s="29">
        <f ca="1">+$C$15+$C$16*E16-15018.5-$C$9/24</f>
        <v>45564.171716715333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1"/>
      <c r="T17" s="20"/>
      <c r="U17" s="20"/>
      <c r="V17" s="20"/>
      <c r="W17" s="20"/>
      <c r="X17" s="20"/>
      <c r="Y17" s="20"/>
      <c r="AA17" s="128" t="s">
        <v>219</v>
      </c>
      <c r="AB17" s="134">
        <f>AB13^3/AB8^2</f>
        <v>0.19442249459567212</v>
      </c>
      <c r="AE17" s="120"/>
      <c r="AW17" s="20">
        <v>-25000</v>
      </c>
      <c r="AX17" s="20">
        <f t="shared" si="0"/>
        <v>-8.2072307469276545E-3</v>
      </c>
      <c r="AY17" s="20">
        <f t="shared" si="1"/>
        <v>-7.9721065475516252E-3</v>
      </c>
      <c r="AZ17" s="20">
        <f t="shared" si="2"/>
        <v>-2.3512419937602884E-4</v>
      </c>
      <c r="BA17" s="20">
        <f t="shared" si="3"/>
        <v>1.4007777502470695</v>
      </c>
      <c r="BB17" s="20">
        <f t="shared" si="4"/>
        <v>-0.28493276406213619</v>
      </c>
      <c r="BC17" s="20">
        <f t="shared" si="5"/>
        <v>0.60299236961851999</v>
      </c>
      <c r="BD17" s="20">
        <f t="shared" si="6"/>
        <v>0.3109763630284163</v>
      </c>
      <c r="BE17" s="20">
        <f t="shared" si="7"/>
        <v>0.3615151159410247</v>
      </c>
      <c r="BF17" s="20">
        <f t="shared" si="7"/>
        <v>0.36063554681618876</v>
      </c>
      <c r="BG17" s="20">
        <f t="shared" si="7"/>
        <v>0.35870436489807939</v>
      </c>
      <c r="BH17" s="20">
        <f t="shared" si="7"/>
        <v>0.354469149498293</v>
      </c>
      <c r="BI17" s="20">
        <f t="shared" si="7"/>
        <v>0.34520408892172177</v>
      </c>
      <c r="BJ17" s="20">
        <f t="shared" si="7"/>
        <v>0.32504139754813499</v>
      </c>
      <c r="BK17" s="20">
        <f t="shared" si="7"/>
        <v>0.2816192455184296</v>
      </c>
      <c r="BL17" s="20">
        <f t="shared" si="8"/>
        <v>0.18981190121597091</v>
      </c>
    </row>
    <row r="18" spans="1:64" ht="15.75">
      <c r="A18" s="25" t="s">
        <v>37</v>
      </c>
      <c r="B18"/>
      <c r="C18" s="27">
        <f ca="1">+C15</f>
        <v>59547.539247231311</v>
      </c>
      <c r="D18" s="28">
        <f ca="1">+C16</f>
        <v>0.38330677390282997</v>
      </c>
      <c r="E18" s="135" t="s">
        <v>220</v>
      </c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1"/>
      <c r="T18" s="20"/>
      <c r="U18" s="20"/>
      <c r="V18" s="20"/>
      <c r="W18" s="20"/>
      <c r="X18" s="20"/>
      <c r="Y18" s="20"/>
      <c r="AA18" s="136" t="s">
        <v>221</v>
      </c>
      <c r="AB18" s="137">
        <f>2*PI()/(AB8*365.2422)*AD2</f>
        <v>1.2244404562214984E-4</v>
      </c>
      <c r="AC18" s="138" t="s">
        <v>222</v>
      </c>
      <c r="AD18" s="138"/>
      <c r="AE18" s="139"/>
      <c r="AW18" s="20">
        <v>-24000</v>
      </c>
      <c r="AX18" s="20">
        <f t="shared" si="0"/>
        <v>-1.5538013877465161E-2</v>
      </c>
      <c r="AY18" s="20">
        <f t="shared" si="1"/>
        <v>-6.2454164585470373E-3</v>
      </c>
      <c r="AZ18" s="20">
        <f t="shared" si="2"/>
        <v>-9.2925974189181238E-3</v>
      </c>
      <c r="BA18" s="20">
        <f t="shared" si="3"/>
        <v>1.2884792797526128</v>
      </c>
      <c r="BB18" s="20">
        <f t="shared" si="4"/>
        <v>-0.5827745419686865</v>
      </c>
      <c r="BC18" s="20">
        <f t="shared" si="5"/>
        <v>0.93619487156076386</v>
      </c>
      <c r="BD18" s="20">
        <f t="shared" si="6"/>
        <v>0.50557472354653765</v>
      </c>
      <c r="BE18" s="20">
        <f t="shared" ref="BE18:BK33" si="10">$BL18+$AB$7*SIN(BF18)</f>
        <v>0.57761103783781254</v>
      </c>
      <c r="BF18" s="20">
        <f t="shared" si="10"/>
        <v>0.57678736243823026</v>
      </c>
      <c r="BG18" s="20">
        <f t="shared" si="10"/>
        <v>0.57476923330528695</v>
      </c>
      <c r="BH18" s="20">
        <f t="shared" si="10"/>
        <v>0.5698356101947184</v>
      </c>
      <c r="BI18" s="20">
        <f t="shared" si="10"/>
        <v>0.55783954607267006</v>
      </c>
      <c r="BJ18" s="20">
        <f t="shared" si="10"/>
        <v>0.52903590043569415</v>
      </c>
      <c r="BK18" s="20">
        <f t="shared" si="10"/>
        <v>0.4617400592538411</v>
      </c>
      <c r="BL18" s="20">
        <f t="shared" si="8"/>
        <v>0.31225594683812075</v>
      </c>
    </row>
    <row r="19" spans="1:64">
      <c r="A19" s="16" t="s">
        <v>23</v>
      </c>
      <c r="B19" s="20"/>
      <c r="C19" s="20"/>
      <c r="D19" s="20"/>
      <c r="E19" s="17">
        <v>190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1"/>
      <c r="T19" s="20"/>
      <c r="U19" s="20"/>
      <c r="V19" s="20"/>
      <c r="W19" s="20"/>
      <c r="X19" s="20"/>
      <c r="Y19" s="20"/>
      <c r="AA19" s="140"/>
      <c r="AC19" s="140"/>
      <c r="AW19" s="20">
        <v>-23000</v>
      </c>
      <c r="AX19" s="20">
        <f t="shared" si="0"/>
        <v>-2.1795532163389041E-2</v>
      </c>
      <c r="AY19" s="20">
        <f t="shared" si="1"/>
        <v>-4.5967142511508449E-3</v>
      </c>
      <c r="AZ19" s="20">
        <f t="shared" si="2"/>
        <v>-1.7198817912238196E-2</v>
      </c>
      <c r="BA19" s="20">
        <f t="shared" si="3"/>
        <v>1.1699304142736855</v>
      </c>
      <c r="BB19" s="20">
        <f t="shared" si="4"/>
        <v>-0.78332418999997577</v>
      </c>
      <c r="BC19" s="20">
        <f t="shared" si="5"/>
        <v>1.2140517106170088</v>
      </c>
      <c r="BD19" s="20">
        <f t="shared" si="6"/>
        <v>0.694501055061999</v>
      </c>
      <c r="BE19" s="20">
        <f t="shared" si="10"/>
        <v>0.77500639396561044</v>
      </c>
      <c r="BF19" s="20">
        <f t="shared" si="10"/>
        <v>0.77451155806343119</v>
      </c>
      <c r="BG19" s="20">
        <f t="shared" si="10"/>
        <v>0.77308977768540021</v>
      </c>
      <c r="BH19" s="20">
        <f t="shared" si="10"/>
        <v>0.76901558818849458</v>
      </c>
      <c r="BI19" s="20">
        <f t="shared" si="10"/>
        <v>0.75742852909644154</v>
      </c>
      <c r="BJ19" s="20">
        <f t="shared" si="10"/>
        <v>0.72514316584060645</v>
      </c>
      <c r="BK19" s="20">
        <f t="shared" si="10"/>
        <v>0.63962252445305146</v>
      </c>
      <c r="BL19" s="20">
        <f t="shared" si="8"/>
        <v>0.43469999246027058</v>
      </c>
    </row>
    <row r="20" spans="1:64" ht="14.25">
      <c r="A20" s="30" t="s">
        <v>40</v>
      </c>
      <c r="B20" s="30" t="s">
        <v>41</v>
      </c>
      <c r="C20" s="31" t="s">
        <v>42</v>
      </c>
      <c r="D20" s="30" t="s">
        <v>43</v>
      </c>
      <c r="E20" s="30" t="s">
        <v>44</v>
      </c>
      <c r="F20" s="30" t="s">
        <v>45</v>
      </c>
      <c r="G20" s="30" t="s">
        <v>46</v>
      </c>
      <c r="H20" s="32" t="s">
        <v>47</v>
      </c>
      <c r="I20" s="32" t="s">
        <v>48</v>
      </c>
      <c r="J20" s="32" t="s">
        <v>49</v>
      </c>
      <c r="K20" s="32" t="s">
        <v>50</v>
      </c>
      <c r="L20" s="32" t="s">
        <v>51</v>
      </c>
      <c r="M20" s="32" t="s">
        <v>52</v>
      </c>
      <c r="N20" s="32" t="s">
        <v>53</v>
      </c>
      <c r="O20" s="32" t="s">
        <v>54</v>
      </c>
      <c r="P20" s="30" t="s">
        <v>55</v>
      </c>
      <c r="Q20" s="30" t="s">
        <v>6</v>
      </c>
      <c r="R20" s="33" t="s">
        <v>223</v>
      </c>
      <c r="S20" s="34" t="s">
        <v>56</v>
      </c>
      <c r="T20" s="141"/>
      <c r="Z20" s="22" t="s">
        <v>45</v>
      </c>
      <c r="AA20" s="109" t="s">
        <v>224</v>
      </c>
      <c r="AB20" s="109" t="s">
        <v>225</v>
      </c>
      <c r="AC20" s="109" t="s">
        <v>226</v>
      </c>
      <c r="AD20" s="109" t="s">
        <v>227</v>
      </c>
      <c r="AE20" s="109" t="s">
        <v>228</v>
      </c>
      <c r="AF20" s="109" t="s">
        <v>229</v>
      </c>
      <c r="AG20" s="111"/>
      <c r="AH20" s="109" t="s">
        <v>182</v>
      </c>
      <c r="AI20" s="109" t="s">
        <v>183</v>
      </c>
      <c r="AJ20" s="109" t="s">
        <v>184</v>
      </c>
      <c r="AK20" s="109" t="s">
        <v>230</v>
      </c>
      <c r="AL20" s="109" t="s">
        <v>185</v>
      </c>
      <c r="AM20" s="109" t="s">
        <v>186</v>
      </c>
      <c r="AN20" s="22" t="s">
        <v>187</v>
      </c>
      <c r="AO20" s="22" t="s">
        <v>188</v>
      </c>
      <c r="AP20" s="22" t="s">
        <v>189</v>
      </c>
      <c r="AQ20" s="22" t="s">
        <v>190</v>
      </c>
      <c r="AR20" s="22" t="s">
        <v>191</v>
      </c>
      <c r="AS20" s="22" t="s">
        <v>192</v>
      </c>
      <c r="AT20" s="22" t="s">
        <v>193</v>
      </c>
      <c r="AU20" s="22" t="s">
        <v>194</v>
      </c>
      <c r="AV20" s="142"/>
      <c r="AW20" s="20">
        <v>-22000</v>
      </c>
      <c r="AX20" s="20">
        <f t="shared" si="0"/>
        <v>-2.6825170738227155E-2</v>
      </c>
      <c r="AY20" s="20">
        <f t="shared" si="1"/>
        <v>-3.0259999253630376E-3</v>
      </c>
      <c r="AZ20" s="20">
        <f t="shared" si="2"/>
        <v>-2.3799170812864118E-2</v>
      </c>
      <c r="BA20" s="20">
        <f t="shared" si="3"/>
        <v>1.0621741051468652</v>
      </c>
      <c r="BB20" s="20">
        <f t="shared" si="4"/>
        <v>-0.90382055374720049</v>
      </c>
      <c r="BC20" s="20">
        <f t="shared" si="5"/>
        <v>1.4426714490071066</v>
      </c>
      <c r="BD20" s="20">
        <f t="shared" si="6"/>
        <v>0.87943390114367503</v>
      </c>
      <c r="BE20" s="20">
        <f t="shared" si="10"/>
        <v>0.95402448628302727</v>
      </c>
      <c r="BF20" s="20">
        <f t="shared" si="10"/>
        <v>0.95382229103018834</v>
      </c>
      <c r="BG20" s="20">
        <f t="shared" si="10"/>
        <v>0.95310444611540401</v>
      </c>
      <c r="BH20" s="20">
        <f t="shared" si="10"/>
        <v>0.95056174820327488</v>
      </c>
      <c r="BI20" s="20">
        <f t="shared" si="10"/>
        <v>0.94162699334904887</v>
      </c>
      <c r="BJ20" s="20">
        <f t="shared" si="10"/>
        <v>0.91106137553602673</v>
      </c>
      <c r="BK20" s="20">
        <f t="shared" si="10"/>
        <v>0.81443651607264123</v>
      </c>
      <c r="BL20" s="20">
        <f t="shared" si="8"/>
        <v>0.55714403808242041</v>
      </c>
    </row>
    <row r="21" spans="1:64">
      <c r="A21" s="35" t="s">
        <v>58</v>
      </c>
      <c r="B21" s="36"/>
      <c r="C21" s="37">
        <v>35874.370000000003</v>
      </c>
      <c r="D21" s="37"/>
      <c r="E21" s="35">
        <f t="shared" ref="E21:E84" si="11">(C21-C$7)/C$8</f>
        <v>-33203.001443874833</v>
      </c>
      <c r="F21" s="38">
        <f t="shared" ref="F21:F62" si="12">+ROUND(2*E21,0)/2</f>
        <v>-33203</v>
      </c>
      <c r="G21" s="35">
        <f t="shared" ref="G21:G62" si="13">C21-(C$7+C$8*F21)</f>
        <v>-5.5345000146189705E-4</v>
      </c>
      <c r="H21" s="35"/>
      <c r="I21" s="35"/>
      <c r="J21" s="35">
        <f t="shared" ref="J21:J52" si="14">G21</f>
        <v>-5.5345000146189705E-4</v>
      </c>
      <c r="K21" s="35"/>
      <c r="L21" s="35"/>
      <c r="M21" s="35"/>
      <c r="N21" s="35"/>
      <c r="O21" s="35"/>
      <c r="P21" s="35"/>
      <c r="Q21" s="190">
        <f t="shared" ref="Q21:Q84" si="15">C21-15018.5</f>
        <v>20855.870000000003</v>
      </c>
      <c r="R21" s="39"/>
      <c r="S21" s="36">
        <v>1</v>
      </c>
      <c r="T21" s="39"/>
      <c r="Z21" s="20">
        <f t="shared" ref="Z21:Z84" si="16">F21</f>
        <v>-33203</v>
      </c>
      <c r="AA21" s="20">
        <f t="shared" ref="AA21:AA84" si="17">AB$3+AB$4*Z21+AB$5*Z21^2+AH21</f>
        <v>1.7096275380571506E-2</v>
      </c>
      <c r="AB21" s="20">
        <f t="shared" ref="AB21:AB84" si="18">IF(S21&lt;&gt;0,G21-AH21,-9999)</f>
        <v>-4.2729609458613552E-2</v>
      </c>
      <c r="AC21" s="20">
        <f t="shared" ref="AC21:AC84" si="19">+G21-P21</f>
        <v>-5.5345000146189705E-4</v>
      </c>
      <c r="AD21" s="20">
        <f>IF(S21&lt;&gt;0,G21-AA21,-9999)</f>
        <v>-1.7649725382033403E-2</v>
      </c>
      <c r="AE21" s="20">
        <f t="shared" ref="AE21:AE84" si="20">+(G21-AA21)^2*S21</f>
        <v>3.1151280606119415E-4</v>
      </c>
      <c r="AF21" s="20">
        <f>IF(S21&lt;&gt;0,G21-P21,-9999)</f>
        <v>-5.5345000146189705E-4</v>
      </c>
      <c r="AG21" s="21"/>
      <c r="AH21" s="20">
        <f t="shared" ref="AH21:AH84" si="21">$AB$6*($AB$11/AI21*AJ21+$AB$12)</f>
        <v>4.2176159457151655E-2</v>
      </c>
      <c r="AI21" s="20">
        <f t="shared" ref="AI21:AI84" si="22">1+$AB$7*COS(AL21)</f>
        <v>0.88654938600532085</v>
      </c>
      <c r="AJ21" s="20">
        <f t="shared" ref="AJ21:AJ84" si="23">SIN(AL21+RADIANS($AB$9))</f>
        <v>0.85285084589682092</v>
      </c>
      <c r="AK21" s="20">
        <f t="shared" ref="AK21:AK84" si="24">$AB$7*SIN(AL21)</f>
        <v>-0.47318149399759479</v>
      </c>
      <c r="AL21" s="20">
        <f t="shared" ref="AL21:AL84" si="25">2*ATAN(AM21)</f>
        <v>-1.806115603305666</v>
      </c>
      <c r="AM21" s="20">
        <f t="shared" ref="AM21:AM84" si="26">SQRT((1+$AB$7)/(1-$AB$7))*TAN(AN21/2)</f>
        <v>-1.2681024406996717</v>
      </c>
      <c r="AN21" s="20">
        <f t="shared" ref="AN21:AT36" si="27">$AU21+$AB$7*SIN(AO21)</f>
        <v>-1.2808813736090769</v>
      </c>
      <c r="AO21" s="20">
        <f t="shared" si="27"/>
        <v>-1.2808751846974147</v>
      </c>
      <c r="AP21" s="20">
        <f t="shared" si="27"/>
        <v>-1.2808306971722454</v>
      </c>
      <c r="AQ21" s="20">
        <f t="shared" si="27"/>
        <v>-1.2805111041323183</v>
      </c>
      <c r="AR21" s="20">
        <f t="shared" si="27"/>
        <v>-1.2782251587664131</v>
      </c>
      <c r="AS21" s="20">
        <f t="shared" si="27"/>
        <v>-1.2623540422273631</v>
      </c>
      <c r="AT21" s="20">
        <f t="shared" si="27"/>
        <v>-1.1685673976521944</v>
      </c>
      <c r="AU21" s="20">
        <f t="shared" ref="AU21:AU84" si="28">RADIANS($AB$9)+$AB$18*(F21-AB$15)</f>
        <v>-0.81459660502252396</v>
      </c>
      <c r="AW21" s="20">
        <v>-21000</v>
      </c>
      <c r="AX21" s="20">
        <f t="shared" si="0"/>
        <v>-3.0681782820909081E-2</v>
      </c>
      <c r="AY21" s="20">
        <f t="shared" si="1"/>
        <v>-1.5332734811836224E-3</v>
      </c>
      <c r="AZ21" s="20">
        <f t="shared" si="2"/>
        <v>-2.9148509339725459E-2</v>
      </c>
      <c r="BA21" s="20">
        <f t="shared" si="3"/>
        <v>0.97023444315614171</v>
      </c>
      <c r="BB21" s="20">
        <f t="shared" si="4"/>
        <v>-0.96820429145344999</v>
      </c>
      <c r="BC21" s="20">
        <f t="shared" si="5"/>
        <v>1.6320060304419659</v>
      </c>
      <c r="BD21" s="20">
        <f t="shared" si="6"/>
        <v>1.0631625045027633</v>
      </c>
      <c r="BE21" s="20">
        <f t="shared" si="10"/>
        <v>1.1168986606383471</v>
      </c>
      <c r="BF21" s="20">
        <f t="shared" si="10"/>
        <v>1.1168447465391789</v>
      </c>
      <c r="BG21" s="20">
        <f t="shared" si="10"/>
        <v>1.1165921454154204</v>
      </c>
      <c r="BH21" s="20">
        <f t="shared" si="10"/>
        <v>1.1154103816326666</v>
      </c>
      <c r="BI21" s="20">
        <f t="shared" si="10"/>
        <v>1.1099190750485539</v>
      </c>
      <c r="BJ21" s="20">
        <f t="shared" si="10"/>
        <v>1.0851586098562929</v>
      </c>
      <c r="BK21" s="20">
        <f t="shared" si="10"/>
        <v>0.98539785584730888</v>
      </c>
      <c r="BL21" s="20">
        <f t="shared" si="8"/>
        <v>0.67958808370457024</v>
      </c>
    </row>
    <row r="22" spans="1:64">
      <c r="A22" s="1" t="s">
        <v>59</v>
      </c>
      <c r="B22" s="3"/>
      <c r="C22" s="2">
        <v>35874.375999999997</v>
      </c>
      <c r="D22" s="2"/>
      <c r="E22" s="35">
        <f t="shared" si="11"/>
        <v>-33202.985790701176</v>
      </c>
      <c r="F22" s="38">
        <f t="shared" si="12"/>
        <v>-33203</v>
      </c>
      <c r="G22" s="1">
        <f t="shared" si="13"/>
        <v>5.4465499924845062E-3</v>
      </c>
      <c r="J22" s="1">
        <f t="shared" si="14"/>
        <v>5.4465499924845062E-3</v>
      </c>
      <c r="K22" s="35"/>
      <c r="Q22" s="191">
        <f t="shared" si="15"/>
        <v>20855.875999999997</v>
      </c>
      <c r="R22" s="40"/>
      <c r="S22" s="36">
        <v>1</v>
      </c>
      <c r="T22" s="40"/>
      <c r="Z22" s="20">
        <f t="shared" si="16"/>
        <v>-33203</v>
      </c>
      <c r="AA22" s="20">
        <f t="shared" si="17"/>
        <v>1.7096275380571506E-2</v>
      </c>
      <c r="AB22" s="20">
        <f t="shared" si="18"/>
        <v>-3.6729609464667148E-2</v>
      </c>
      <c r="AC22" s="20">
        <f t="shared" si="19"/>
        <v>5.4465499924845062E-3</v>
      </c>
      <c r="AD22" s="20">
        <f t="shared" ref="AD22:AD85" si="29">IF(S22&lt;&gt;0,G22-AA22,-9999)</f>
        <v>-1.1649725388087E-2</v>
      </c>
      <c r="AE22" s="20">
        <f t="shared" si="20"/>
        <v>1.3571610161783879E-4</v>
      </c>
      <c r="AF22" s="20">
        <f t="shared" ref="AF22:AF85" si="30">IF(S22&lt;&gt;0,G22-P22,-9999)</f>
        <v>5.4465499924845062E-3</v>
      </c>
      <c r="AG22" s="21"/>
      <c r="AH22" s="20">
        <f t="shared" si="21"/>
        <v>4.2176159457151655E-2</v>
      </c>
      <c r="AI22" s="20">
        <f t="shared" si="22"/>
        <v>0.88654938600532085</v>
      </c>
      <c r="AJ22" s="20">
        <f t="shared" si="23"/>
        <v>0.85285084589682092</v>
      </c>
      <c r="AK22" s="20">
        <f t="shared" si="24"/>
        <v>-0.47318149399759479</v>
      </c>
      <c r="AL22" s="20">
        <f t="shared" si="25"/>
        <v>-1.806115603305666</v>
      </c>
      <c r="AM22" s="20">
        <f t="shared" si="26"/>
        <v>-1.2681024406996717</v>
      </c>
      <c r="AN22" s="20">
        <f t="shared" si="27"/>
        <v>-1.2808813736090769</v>
      </c>
      <c r="AO22" s="20">
        <f t="shared" si="27"/>
        <v>-1.2808751846974147</v>
      </c>
      <c r="AP22" s="20">
        <f t="shared" si="27"/>
        <v>-1.2808306971722454</v>
      </c>
      <c r="AQ22" s="20">
        <f t="shared" si="27"/>
        <v>-1.2805111041323183</v>
      </c>
      <c r="AR22" s="20">
        <f t="shared" si="27"/>
        <v>-1.2782251587664131</v>
      </c>
      <c r="AS22" s="20">
        <f t="shared" si="27"/>
        <v>-1.2623540422273631</v>
      </c>
      <c r="AT22" s="20">
        <f t="shared" si="27"/>
        <v>-1.1685673976521944</v>
      </c>
      <c r="AU22" s="20">
        <f t="shared" si="28"/>
        <v>-0.81459660502252396</v>
      </c>
      <c r="AW22" s="20">
        <v>-20000</v>
      </c>
      <c r="AX22" s="20">
        <f t="shared" si="0"/>
        <v>-3.3496665362312834E-2</v>
      </c>
      <c r="AY22" s="20">
        <f t="shared" si="1"/>
        <v>-1.1853491861259745E-4</v>
      </c>
      <c r="AZ22" s="20">
        <f t="shared" si="2"/>
        <v>-3.3378130443700235E-2</v>
      </c>
      <c r="BA22" s="20">
        <f t="shared" si="3"/>
        <v>0.8936258734333371</v>
      </c>
      <c r="BB22" s="20">
        <f t="shared" si="4"/>
        <v>-0.99561656802295995</v>
      </c>
      <c r="BC22" s="20">
        <f t="shared" si="5"/>
        <v>1.7911866435653432</v>
      </c>
      <c r="BD22" s="20">
        <f t="shared" si="6"/>
        <v>1.248816647498757</v>
      </c>
      <c r="BE22" s="20">
        <f t="shared" si="10"/>
        <v>1.2662283490167328</v>
      </c>
      <c r="BF22" s="20">
        <f t="shared" si="10"/>
        <v>1.2662204387691256</v>
      </c>
      <c r="BG22" s="20">
        <f t="shared" si="10"/>
        <v>1.2661662352220575</v>
      </c>
      <c r="BH22" s="20">
        <f t="shared" si="10"/>
        <v>1.2657950662674451</v>
      </c>
      <c r="BI22" s="20">
        <f t="shared" si="10"/>
        <v>1.2632650785753496</v>
      </c>
      <c r="BJ22" s="20">
        <f t="shared" si="10"/>
        <v>1.2465288662923562</v>
      </c>
      <c r="BK22" s="20">
        <f t="shared" si="10"/>
        <v>1.1517800544358678</v>
      </c>
      <c r="BL22" s="20">
        <f t="shared" si="8"/>
        <v>0.80203212932672008</v>
      </c>
    </row>
    <row r="23" spans="1:64">
      <c r="A23" s="1" t="s">
        <v>58</v>
      </c>
      <c r="B23" s="3"/>
      <c r="C23" s="41">
        <v>36460.504999999997</v>
      </c>
      <c r="D23" s="2"/>
      <c r="E23" s="35">
        <f t="shared" si="11"/>
        <v>-31673.855951930163</v>
      </c>
      <c r="F23" s="38">
        <f t="shared" si="12"/>
        <v>-31674</v>
      </c>
      <c r="G23" s="1">
        <f t="shared" si="13"/>
        <v>5.5214899992279243E-2</v>
      </c>
      <c r="J23" s="1">
        <f t="shared" si="14"/>
        <v>5.5214899992279243E-2</v>
      </c>
      <c r="K23" s="35"/>
      <c r="Q23" s="191">
        <f t="shared" si="15"/>
        <v>21442.004999999997</v>
      </c>
      <c r="R23" s="40"/>
      <c r="S23" s="36">
        <v>1</v>
      </c>
      <c r="T23" s="40"/>
      <c r="U23" s="42"/>
      <c r="Z23" s="20">
        <f t="shared" si="16"/>
        <v>-31674</v>
      </c>
      <c r="AA23" s="20">
        <f t="shared" si="17"/>
        <v>2.0196970753931707E-2</v>
      </c>
      <c r="AB23" s="20">
        <f t="shared" si="18"/>
        <v>1.3524768602223999E-2</v>
      </c>
      <c r="AC23" s="20">
        <f t="shared" si="19"/>
        <v>5.5214899992279243E-2</v>
      </c>
      <c r="AD23" s="20">
        <f t="shared" si="29"/>
        <v>3.5017929238347539E-2</v>
      </c>
      <c r="AE23" s="20">
        <f t="shared" si="20"/>
        <v>1.2262553681419155E-3</v>
      </c>
      <c r="AF23" s="20">
        <f t="shared" si="30"/>
        <v>5.5214899992279243E-2</v>
      </c>
      <c r="AG23" s="21"/>
      <c r="AH23" s="20">
        <f t="shared" si="21"/>
        <v>4.1690131390055243E-2</v>
      </c>
      <c r="AI23" s="20">
        <f t="shared" si="22"/>
        <v>1.0074661493066928</v>
      </c>
      <c r="AJ23" s="20">
        <f t="shared" si="23"/>
        <v>0.9557164070781804</v>
      </c>
      <c r="AK23" s="20">
        <f t="shared" si="24"/>
        <v>-0.48653471067550325</v>
      </c>
      <c r="AL23" s="20">
        <f t="shared" si="25"/>
        <v>-1.5554519676628531</v>
      </c>
      <c r="AM23" s="20">
        <f t="shared" si="26"/>
        <v>-0.98477217271030537</v>
      </c>
      <c r="AN23" s="20">
        <f t="shared" si="27"/>
        <v>-1.0492563201292984</v>
      </c>
      <c r="AO23" s="20">
        <f t="shared" si="27"/>
        <v>-1.0491558307630242</v>
      </c>
      <c r="AP23" s="20">
        <f t="shared" si="27"/>
        <v>-1.0487415401865472</v>
      </c>
      <c r="AQ23" s="20">
        <f t="shared" si="27"/>
        <v>-1.0470366721763706</v>
      </c>
      <c r="AR23" s="20">
        <f t="shared" si="27"/>
        <v>-1.0400731639763037</v>
      </c>
      <c r="AS23" s="20">
        <f t="shared" si="27"/>
        <v>-1.0124464649513518</v>
      </c>
      <c r="AT23" s="20">
        <f t="shared" si="27"/>
        <v>-0.91302153363525196</v>
      </c>
      <c r="AU23" s="20">
        <f t="shared" si="28"/>
        <v>-0.62737965926625705</v>
      </c>
      <c r="AW23" s="20">
        <v>-19000</v>
      </c>
      <c r="AX23" s="20">
        <f t="shared" si="0"/>
        <v>-3.5412379785442705E-2</v>
      </c>
      <c r="AY23" s="20">
        <f t="shared" si="1"/>
        <v>1.2182157623500372E-3</v>
      </c>
      <c r="AZ23" s="20">
        <f t="shared" si="2"/>
        <v>-3.6630595547792744E-2</v>
      </c>
      <c r="BA23" s="20">
        <f t="shared" si="3"/>
        <v>0.83015669702248207</v>
      </c>
      <c r="BB23" s="20">
        <f t="shared" si="4"/>
        <v>-0.99909711778091836</v>
      </c>
      <c r="BC23" s="20">
        <f t="shared" si="5"/>
        <v>1.9273498975863679</v>
      </c>
      <c r="BD23" s="20">
        <f t="shared" si="6"/>
        <v>1.439589095903328</v>
      </c>
      <c r="BE23" s="20">
        <f t="shared" si="10"/>
        <v>1.4043427348922328</v>
      </c>
      <c r="BF23" s="20">
        <f t="shared" si="10"/>
        <v>1.4043423601214644</v>
      </c>
      <c r="BG23" s="20">
        <f t="shared" si="10"/>
        <v>1.4043377116738278</v>
      </c>
      <c r="BH23" s="20">
        <f t="shared" si="10"/>
        <v>1.4042800656082424</v>
      </c>
      <c r="BI23" s="20">
        <f t="shared" si="10"/>
        <v>1.4035668243927497</v>
      </c>
      <c r="BJ23" s="20">
        <f t="shared" si="10"/>
        <v>1.3949790416475885</v>
      </c>
      <c r="BK23" s="20">
        <f t="shared" si="10"/>
        <v>1.3129251897435463</v>
      </c>
      <c r="BL23" s="20">
        <f t="shared" si="8"/>
        <v>0.92447617494887013</v>
      </c>
    </row>
    <row r="24" spans="1:64">
      <c r="A24" s="1" t="s">
        <v>58</v>
      </c>
      <c r="B24" s="3"/>
      <c r="C24" s="41">
        <v>36852.601000000002</v>
      </c>
      <c r="D24" s="2"/>
      <c r="E24" s="35">
        <f t="shared" si="11"/>
        <v>-30650.931487754591</v>
      </c>
      <c r="F24" s="38">
        <f t="shared" si="12"/>
        <v>-30651</v>
      </c>
      <c r="G24" s="1">
        <f t="shared" si="13"/>
        <v>2.6261350001732353E-2</v>
      </c>
      <c r="J24" s="1">
        <f t="shared" si="14"/>
        <v>2.6261350001732353E-2</v>
      </c>
      <c r="K24" s="35"/>
      <c r="Q24" s="191">
        <f t="shared" si="15"/>
        <v>21834.101000000002</v>
      </c>
      <c r="R24" s="40"/>
      <c r="S24" s="36">
        <v>1</v>
      </c>
      <c r="T24" s="40"/>
      <c r="Z24" s="20">
        <f t="shared" si="16"/>
        <v>-30651</v>
      </c>
      <c r="AA24" s="20">
        <f t="shared" si="17"/>
        <v>2.0665863576591694E-2</v>
      </c>
      <c r="AB24" s="20">
        <f t="shared" si="18"/>
        <v>-1.3599725320707322E-2</v>
      </c>
      <c r="AC24" s="20">
        <f t="shared" si="19"/>
        <v>2.6261350001732353E-2</v>
      </c>
      <c r="AD24" s="20">
        <f t="shared" si="29"/>
        <v>5.595486425140659E-3</v>
      </c>
      <c r="AE24" s="20">
        <f t="shared" si="20"/>
        <v>3.130946833393339E-5</v>
      </c>
      <c r="AF24" s="20">
        <f t="shared" si="30"/>
        <v>2.6261350001732353E-2</v>
      </c>
      <c r="AG24" s="21"/>
      <c r="AH24" s="20">
        <f t="shared" si="21"/>
        <v>3.9861075322439675E-2</v>
      </c>
      <c r="AI24" s="20">
        <f t="shared" si="22"/>
        <v>1.1087502356128827</v>
      </c>
      <c r="AJ24" s="20">
        <f t="shared" si="23"/>
        <v>0.99607238816665311</v>
      </c>
      <c r="AK24" s="20">
        <f t="shared" si="24"/>
        <v>-0.47428383309122818</v>
      </c>
      <c r="AL24" s="20">
        <f t="shared" si="25"/>
        <v>-1.3453989749958355</v>
      </c>
      <c r="AM24" s="20">
        <f t="shared" si="26"/>
        <v>-0.79665746850795049</v>
      </c>
      <c r="AN24" s="20">
        <f t="shared" si="27"/>
        <v>-0.87572801982369308</v>
      </c>
      <c r="AO24" s="20">
        <f t="shared" si="27"/>
        <v>-0.87541079295885671</v>
      </c>
      <c r="AP24" s="20">
        <f t="shared" si="27"/>
        <v>-0.87439384594306924</v>
      </c>
      <c r="AQ24" s="20">
        <f t="shared" si="27"/>
        <v>-0.8711420779530088</v>
      </c>
      <c r="AR24" s="20">
        <f t="shared" si="27"/>
        <v>-0.86082741526702211</v>
      </c>
      <c r="AS24" s="20">
        <f t="shared" si="27"/>
        <v>-0.82889380447660344</v>
      </c>
      <c r="AT24" s="20">
        <f t="shared" si="27"/>
        <v>-0.7363085408043184</v>
      </c>
      <c r="AU24" s="20">
        <f t="shared" si="28"/>
        <v>-0.50211940059479776</v>
      </c>
      <c r="AW24" s="20">
        <v>-18000</v>
      </c>
      <c r="AX24" s="20">
        <f t="shared" si="0"/>
        <v>-3.6559549988156512E-2</v>
      </c>
      <c r="AY24" s="20">
        <f t="shared" si="1"/>
        <v>2.4769785617042815E-3</v>
      </c>
      <c r="AZ24" s="20">
        <f t="shared" si="2"/>
        <v>-3.903652854986079E-2</v>
      </c>
      <c r="BA24" s="20">
        <f t="shared" si="3"/>
        <v>0.77745997418976232</v>
      </c>
      <c r="BB24" s="20">
        <f t="shared" si="4"/>
        <v>-0.98707542425411099</v>
      </c>
      <c r="BC24" s="20">
        <f t="shared" si="5"/>
        <v>2.0458027954324725</v>
      </c>
      <c r="BD24" s="20">
        <f t="shared" si="6"/>
        <v>1.6387731647321941</v>
      </c>
      <c r="BE24" s="20">
        <f t="shared" si="10"/>
        <v>1.5331677698276964</v>
      </c>
      <c r="BF24" s="20">
        <f t="shared" si="10"/>
        <v>1.5331677695766155</v>
      </c>
      <c r="BG24" s="20">
        <f t="shared" si="10"/>
        <v>1.5331677558604189</v>
      </c>
      <c r="BH24" s="20">
        <f t="shared" si="10"/>
        <v>1.5331670065717102</v>
      </c>
      <c r="BI24" s="20">
        <f t="shared" si="10"/>
        <v>1.533126097045302</v>
      </c>
      <c r="BJ24" s="20">
        <f t="shared" si="10"/>
        <v>1.5309562027593591</v>
      </c>
      <c r="BK24" s="20">
        <f t="shared" si="10"/>
        <v>1.4682537585305202</v>
      </c>
      <c r="BL24" s="20">
        <f t="shared" si="8"/>
        <v>1.04692022057102</v>
      </c>
    </row>
    <row r="25" spans="1:64">
      <c r="A25" s="1" t="s">
        <v>58</v>
      </c>
      <c r="B25" s="3"/>
      <c r="C25" s="41">
        <v>37946.555</v>
      </c>
      <c r="D25" s="2"/>
      <c r="E25" s="35">
        <f t="shared" si="11"/>
        <v>-27796.956162113147</v>
      </c>
      <c r="F25" s="38">
        <f t="shared" si="12"/>
        <v>-27797</v>
      </c>
      <c r="G25" s="1">
        <f t="shared" si="13"/>
        <v>1.6803449994768016E-2</v>
      </c>
      <c r="J25" s="1">
        <f t="shared" si="14"/>
        <v>1.6803449994768016E-2</v>
      </c>
      <c r="K25" s="35"/>
      <c r="Q25" s="191">
        <f t="shared" si="15"/>
        <v>22928.055</v>
      </c>
      <c r="R25" s="40"/>
      <c r="S25" s="36">
        <v>1</v>
      </c>
      <c r="T25" s="40"/>
      <c r="Z25" s="20">
        <f t="shared" si="16"/>
        <v>-27797</v>
      </c>
      <c r="AA25" s="20">
        <f t="shared" si="17"/>
        <v>1.2318668772692956E-2</v>
      </c>
      <c r="AB25" s="20">
        <f t="shared" si="18"/>
        <v>-8.7310013054965711E-3</v>
      </c>
      <c r="AC25" s="20">
        <f t="shared" si="19"/>
        <v>1.6803449994768016E-2</v>
      </c>
      <c r="AD25" s="20">
        <f t="shared" si="29"/>
        <v>4.4847812220750599E-3</v>
      </c>
      <c r="AE25" s="20">
        <f t="shared" si="20"/>
        <v>2.0113262609877067E-5</v>
      </c>
      <c r="AF25" s="20">
        <f t="shared" si="30"/>
        <v>1.6803449994768016E-2</v>
      </c>
      <c r="AG25" s="21"/>
      <c r="AH25" s="20">
        <f t="shared" si="21"/>
        <v>2.5534451300264587E-2</v>
      </c>
      <c r="AI25" s="20">
        <f t="shared" si="22"/>
        <v>1.4289933486104616</v>
      </c>
      <c r="AJ25" s="20">
        <f t="shared" si="23"/>
        <v>0.72121224719297694</v>
      </c>
      <c r="AK25" s="20">
        <f t="shared" si="24"/>
        <v>-0.22964423555915475</v>
      </c>
      <c r="AL25" s="20">
        <f t="shared" si="25"/>
        <v>-0.49149463903130275</v>
      </c>
      <c r="AM25" s="20">
        <f t="shared" si="26"/>
        <v>-0.25081685454407721</v>
      </c>
      <c r="AN25" s="20">
        <f t="shared" si="27"/>
        <v>-0.29268884177272225</v>
      </c>
      <c r="AO25" s="20">
        <f t="shared" si="27"/>
        <v>-0.29189359585555535</v>
      </c>
      <c r="AP25" s="20">
        <f t="shared" si="27"/>
        <v>-0.29018753074335668</v>
      </c>
      <c r="AQ25" s="20">
        <f t="shared" si="27"/>
        <v>-0.2865303805864059</v>
      </c>
      <c r="AR25" s="20">
        <f t="shared" si="27"/>
        <v>-0.2787040361349527</v>
      </c>
      <c r="AS25" s="20">
        <f t="shared" si="27"/>
        <v>-0.26201357294291483</v>
      </c>
      <c r="AT25" s="20">
        <f t="shared" si="27"/>
        <v>-0.22666100424864233</v>
      </c>
      <c r="AU25" s="20">
        <f t="shared" si="28"/>
        <v>-0.15266409438918194</v>
      </c>
      <c r="AW25" s="20">
        <v>-17000</v>
      </c>
      <c r="AX25" s="20">
        <f t="shared" si="0"/>
        <v>-3.7051036293372426E-2</v>
      </c>
      <c r="AY25" s="20">
        <f t="shared" si="1"/>
        <v>3.6577534794501373E-3</v>
      </c>
      <c r="AZ25" s="20">
        <f t="shared" si="2"/>
        <v>-4.0708789772822565E-2</v>
      </c>
      <c r="BA25" s="20">
        <f t="shared" si="3"/>
        <v>0.73347360161338038</v>
      </c>
      <c r="BB25" s="20">
        <f t="shared" si="4"/>
        <v>-0.96493367741558145</v>
      </c>
      <c r="BC25" s="20">
        <f t="shared" si="5"/>
        <v>2.1504581430071195</v>
      </c>
      <c r="BD25" s="20">
        <f t="shared" si="6"/>
        <v>1.8499310914515152</v>
      </c>
      <c r="BE25" s="20">
        <f t="shared" si="10"/>
        <v>1.6542623047938658</v>
      </c>
      <c r="BF25" s="20">
        <f t="shared" si="10"/>
        <v>1.6542623081088617</v>
      </c>
      <c r="BG25" s="20">
        <f t="shared" si="10"/>
        <v>1.6542622263917333</v>
      </c>
      <c r="BH25" s="20">
        <f t="shared" si="10"/>
        <v>1.6542642407569044</v>
      </c>
      <c r="BI25" s="20">
        <f t="shared" si="10"/>
        <v>1.6542145715735148</v>
      </c>
      <c r="BJ25" s="20">
        <f t="shared" si="10"/>
        <v>1.6554308071294326</v>
      </c>
      <c r="BK25" s="20">
        <f t="shared" si="10"/>
        <v>1.6172733537904527</v>
      </c>
      <c r="BL25" s="20">
        <f t="shared" si="8"/>
        <v>1.1693642661931698</v>
      </c>
    </row>
    <row r="26" spans="1:64">
      <c r="A26" s="1" t="s">
        <v>58</v>
      </c>
      <c r="B26" s="3"/>
      <c r="C26" s="41">
        <v>37959.580999999998</v>
      </c>
      <c r="D26" s="2"/>
      <c r="E26" s="35">
        <f t="shared" si="11"/>
        <v>-27762.973122065941</v>
      </c>
      <c r="F26" s="38">
        <f t="shared" si="12"/>
        <v>-27763</v>
      </c>
      <c r="G26" s="1">
        <f t="shared" si="13"/>
        <v>1.0302549992047716E-2</v>
      </c>
      <c r="J26" s="1">
        <f t="shared" si="14"/>
        <v>1.0302549992047716E-2</v>
      </c>
      <c r="K26" s="35"/>
      <c r="Q26" s="191">
        <f t="shared" si="15"/>
        <v>22941.080999999998</v>
      </c>
      <c r="R26" s="40"/>
      <c r="S26" s="36">
        <v>1</v>
      </c>
      <c r="T26" s="40"/>
      <c r="Z26" s="20">
        <f t="shared" si="16"/>
        <v>-27763</v>
      </c>
      <c r="AA26" s="20">
        <f t="shared" si="17"/>
        <v>1.2122803270532913E-2</v>
      </c>
      <c r="AB26" s="20">
        <f t="shared" si="18"/>
        <v>-1.4968631134473699E-2</v>
      </c>
      <c r="AC26" s="20">
        <f t="shared" si="19"/>
        <v>1.0302549992047716E-2</v>
      </c>
      <c r="AD26" s="20">
        <f t="shared" si="29"/>
        <v>-1.8202532784851976E-3</v>
      </c>
      <c r="AE26" s="20">
        <f t="shared" si="20"/>
        <v>3.3133219978361102E-6</v>
      </c>
      <c r="AF26" s="20">
        <f t="shared" si="30"/>
        <v>1.0302549992047716E-2</v>
      </c>
      <c r="AG26" s="21"/>
      <c r="AH26" s="20">
        <f t="shared" si="21"/>
        <v>2.5271181126521415E-2</v>
      </c>
      <c r="AI26" s="20">
        <f t="shared" si="22"/>
        <v>1.4318885888959996</v>
      </c>
      <c r="AJ26" s="20">
        <f t="shared" si="23"/>
        <v>0.71231479638160511</v>
      </c>
      <c r="AK26" s="20">
        <f t="shared" si="24"/>
        <v>-0.22415176746790952</v>
      </c>
      <c r="AL26" s="20">
        <f t="shared" si="25"/>
        <v>-0.47873471614265906</v>
      </c>
      <c r="AM26" s="20">
        <f t="shared" si="26"/>
        <v>-0.24404627792827829</v>
      </c>
      <c r="AN26" s="20">
        <f t="shared" si="27"/>
        <v>-0.28489585932367312</v>
      </c>
      <c r="AO26" s="20">
        <f t="shared" si="27"/>
        <v>-0.28411331757697111</v>
      </c>
      <c r="AP26" s="20">
        <f t="shared" si="27"/>
        <v>-0.28243835237670101</v>
      </c>
      <c r="AQ26" s="20">
        <f t="shared" si="27"/>
        <v>-0.27885595681094683</v>
      </c>
      <c r="AR26" s="20">
        <f t="shared" si="27"/>
        <v>-0.27120622052403731</v>
      </c>
      <c r="AS26" s="20">
        <f t="shared" si="27"/>
        <v>-0.2549248770335007</v>
      </c>
      <c r="AT26" s="20">
        <f t="shared" si="27"/>
        <v>-0.22049510165990416</v>
      </c>
      <c r="AU26" s="20">
        <f t="shared" si="28"/>
        <v>-0.14850099683802886</v>
      </c>
      <c r="AW26" s="20">
        <v>-16000</v>
      </c>
      <c r="AX26" s="20">
        <f t="shared" si="0"/>
        <v>-3.698215845079203E-2</v>
      </c>
      <c r="AY26" s="20">
        <f t="shared" si="1"/>
        <v>4.7605405155876027E-3</v>
      </c>
      <c r="AZ26" s="20">
        <f t="shared" si="2"/>
        <v>-4.1742698966379631E-2</v>
      </c>
      <c r="BA26" s="20">
        <f t="shared" si="3"/>
        <v>0.69652920512801231</v>
      </c>
      <c r="BB26" s="20">
        <f t="shared" si="4"/>
        <v>-0.93611945109425143</v>
      </c>
      <c r="BC26" s="20">
        <f t="shared" si="5"/>
        <v>2.2442199091672621</v>
      </c>
      <c r="BD26" s="20">
        <f t="shared" si="6"/>
        <v>2.0771195457131455</v>
      </c>
      <c r="BE26" s="20">
        <f t="shared" si="10"/>
        <v>1.7688847740694709</v>
      </c>
      <c r="BF26" s="20">
        <f t="shared" si="10"/>
        <v>1.7688848543690507</v>
      </c>
      <c r="BG26" s="20">
        <f t="shared" si="10"/>
        <v>1.7688840158096331</v>
      </c>
      <c r="BH26" s="20">
        <f t="shared" si="10"/>
        <v>1.7688927726179193</v>
      </c>
      <c r="BI26" s="20">
        <f t="shared" si="10"/>
        <v>1.7688013092212076</v>
      </c>
      <c r="BJ26" s="20">
        <f t="shared" si="10"/>
        <v>1.7697545823379606</v>
      </c>
      <c r="BK26" s="20">
        <f t="shared" si="10"/>
        <v>1.7595860379655042</v>
      </c>
      <c r="BL26" s="20">
        <f t="shared" si="8"/>
        <v>1.2918083118153196</v>
      </c>
    </row>
    <row r="27" spans="1:64">
      <c r="A27" s="1" t="s">
        <v>58</v>
      </c>
      <c r="B27" s="3"/>
      <c r="C27" s="41">
        <v>38240.553</v>
      </c>
      <c r="D27" s="2"/>
      <c r="E27" s="35">
        <f t="shared" si="11"/>
        <v>-27029.955869790127</v>
      </c>
      <c r="F27" s="5">
        <f t="shared" si="12"/>
        <v>-27030</v>
      </c>
      <c r="G27" s="1">
        <f t="shared" si="13"/>
        <v>1.6915499996684957E-2</v>
      </c>
      <c r="J27" s="1">
        <f t="shared" si="14"/>
        <v>1.6915499996684957E-2</v>
      </c>
      <c r="K27" s="35"/>
      <c r="Q27" s="191">
        <f t="shared" si="15"/>
        <v>23222.053</v>
      </c>
      <c r="R27" s="40"/>
      <c r="S27" s="36">
        <v>1</v>
      </c>
      <c r="T27" s="40"/>
      <c r="Z27" s="20">
        <f t="shared" si="16"/>
        <v>-27030</v>
      </c>
      <c r="AA27" s="20">
        <f t="shared" si="17"/>
        <v>7.4182007992199955E-3</v>
      </c>
      <c r="AB27" s="20">
        <f t="shared" si="18"/>
        <v>-2.2198360612584941E-3</v>
      </c>
      <c r="AC27" s="20">
        <f t="shared" si="19"/>
        <v>1.6915499996684957E-2</v>
      </c>
      <c r="AD27" s="20">
        <f t="shared" si="29"/>
        <v>9.4972991974649618E-3</v>
      </c>
      <c r="AE27" s="20">
        <f t="shared" si="20"/>
        <v>9.01986920461686E-5</v>
      </c>
      <c r="AF27" s="20">
        <f t="shared" si="30"/>
        <v>1.6915499996684957E-2</v>
      </c>
      <c r="AG27" s="21"/>
      <c r="AH27" s="20">
        <f t="shared" si="21"/>
        <v>1.9135336057943451E-2</v>
      </c>
      <c r="AI27" s="20">
        <f t="shared" si="22"/>
        <v>1.4775260073133414</v>
      </c>
      <c r="AJ27" s="20">
        <f t="shared" si="23"/>
        <v>0.48590107549305939</v>
      </c>
      <c r="AK27" s="20">
        <f t="shared" si="24"/>
        <v>-9.3491606130946925E-2</v>
      </c>
      <c r="AL27" s="20">
        <f t="shared" si="25"/>
        <v>-0.19333774937170686</v>
      </c>
      <c r="AM27" s="20">
        <f t="shared" si="26"/>
        <v>-9.6971123926872516E-2</v>
      </c>
      <c r="AN27" s="20">
        <f t="shared" si="27"/>
        <v>-0.11385140074243656</v>
      </c>
      <c r="AO27" s="20">
        <f t="shared" si="27"/>
        <v>-0.11348386420854628</v>
      </c>
      <c r="AP27" s="20">
        <f t="shared" si="27"/>
        <v>-0.11272367909951179</v>
      </c>
      <c r="AQ27" s="20">
        <f t="shared" si="27"/>
        <v>-0.11115157606004114</v>
      </c>
      <c r="AR27" s="20">
        <f t="shared" si="27"/>
        <v>-0.10790125418461757</v>
      </c>
      <c r="AS27" s="20">
        <f t="shared" si="27"/>
        <v>-0.10118480366775612</v>
      </c>
      <c r="AT27" s="20">
        <f t="shared" si="27"/>
        <v>-8.7320111378777765E-2</v>
      </c>
      <c r="AU27" s="20">
        <f t="shared" si="28"/>
        <v>-5.8749511396992915E-2</v>
      </c>
      <c r="AW27" s="20">
        <v>-15000</v>
      </c>
      <c r="AX27" s="20">
        <f t="shared" si="0"/>
        <v>-3.6432851445218753E-2</v>
      </c>
      <c r="AY27" s="20">
        <f t="shared" si="1"/>
        <v>5.7853396701166779E-3</v>
      </c>
      <c r="AZ27" s="20">
        <f t="shared" si="2"/>
        <v>-4.2218191115335431E-2</v>
      </c>
      <c r="BA27" s="20">
        <f t="shared" si="3"/>
        <v>0.66531486618628177</v>
      </c>
      <c r="BB27" s="20">
        <f t="shared" si="4"/>
        <v>-0.90286097373416552</v>
      </c>
      <c r="BC27" s="20">
        <f t="shared" si="5"/>
        <v>2.3292705643405172</v>
      </c>
      <c r="BD27" s="20">
        <f t="shared" si="6"/>
        <v>2.3251778174973396</v>
      </c>
      <c r="BE27" s="20">
        <f t="shared" si="10"/>
        <v>1.8780555463327961</v>
      </c>
      <c r="BF27" s="20">
        <f t="shared" si="10"/>
        <v>1.8780541822351307</v>
      </c>
      <c r="BG27" s="20">
        <f t="shared" si="10"/>
        <v>1.878063451093323</v>
      </c>
      <c r="BH27" s="20">
        <f t="shared" si="10"/>
        <v>1.8780004651305551</v>
      </c>
      <c r="BI27" s="20">
        <f t="shared" si="10"/>
        <v>1.8784282365160001</v>
      </c>
      <c r="BJ27" s="20">
        <f t="shared" si="10"/>
        <v>1.8755115763232453</v>
      </c>
      <c r="BK27" s="20">
        <f t="shared" si="10"/>
        <v>1.8948943015926121</v>
      </c>
      <c r="BL27" s="20">
        <f t="shared" si="8"/>
        <v>1.4142523574374695</v>
      </c>
    </row>
    <row r="28" spans="1:64">
      <c r="A28" s="1" t="s">
        <v>58</v>
      </c>
      <c r="B28" s="3"/>
      <c r="C28" s="41">
        <v>38289.608999999997</v>
      </c>
      <c r="D28" s="2"/>
      <c r="E28" s="35">
        <f t="shared" si="11"/>
        <v>-26901.975521827913</v>
      </c>
      <c r="F28" s="5">
        <f t="shared" si="12"/>
        <v>-26902</v>
      </c>
      <c r="G28" s="1">
        <f t="shared" si="13"/>
        <v>9.3826999946031719E-3</v>
      </c>
      <c r="J28" s="1">
        <f t="shared" si="14"/>
        <v>9.3826999946031719E-3</v>
      </c>
      <c r="K28" s="35"/>
      <c r="Q28" s="191">
        <f t="shared" si="15"/>
        <v>23271.108999999997</v>
      </c>
      <c r="R28" s="40"/>
      <c r="S28" s="36">
        <v>1</v>
      </c>
      <c r="T28" s="40"/>
      <c r="W28" s="3"/>
      <c r="Z28" s="20">
        <f t="shared" si="16"/>
        <v>-26902</v>
      </c>
      <c r="AA28" s="20">
        <f t="shared" si="17"/>
        <v>6.5133144084754679E-3</v>
      </c>
      <c r="AB28" s="20">
        <f t="shared" si="18"/>
        <v>-8.602116622349238E-3</v>
      </c>
      <c r="AC28" s="20">
        <f t="shared" si="19"/>
        <v>9.3826999946031719E-3</v>
      </c>
      <c r="AD28" s="20">
        <f t="shared" si="29"/>
        <v>2.869385586127704E-3</v>
      </c>
      <c r="AE28" s="20">
        <f t="shared" si="20"/>
        <v>8.2333736418774281E-6</v>
      </c>
      <c r="AF28" s="20">
        <f t="shared" si="30"/>
        <v>9.3826999946031719E-3</v>
      </c>
      <c r="AG28" s="21"/>
      <c r="AH28" s="20">
        <f t="shared" si="21"/>
        <v>1.798481661695241E-2</v>
      </c>
      <c r="AI28" s="20">
        <f t="shared" si="22"/>
        <v>1.4816930570235018</v>
      </c>
      <c r="AJ28" s="20">
        <f t="shared" si="23"/>
        <v>0.44042835786170875</v>
      </c>
      <c r="AK28" s="20">
        <f t="shared" si="24"/>
        <v>-6.8873557283756368E-2</v>
      </c>
      <c r="AL28" s="20">
        <f t="shared" si="25"/>
        <v>-0.14201965782471151</v>
      </c>
      <c r="AM28" s="20">
        <f t="shared" si="26"/>
        <v>-7.1129423356231028E-2</v>
      </c>
      <c r="AN28" s="20">
        <f t="shared" si="27"/>
        <v>-8.3552981153458022E-2</v>
      </c>
      <c r="AO28" s="20">
        <f t="shared" si="27"/>
        <v>-8.3279488947264918E-2</v>
      </c>
      <c r="AP28" s="20">
        <f t="shared" si="27"/>
        <v>-8.2715490953492399E-2</v>
      </c>
      <c r="AQ28" s="20">
        <f t="shared" si="27"/>
        <v>-8.1552492469400106E-2</v>
      </c>
      <c r="AR28" s="20">
        <f t="shared" si="27"/>
        <v>-7.9154665395394425E-2</v>
      </c>
      <c r="AS28" s="20">
        <f t="shared" si="27"/>
        <v>-7.4212338123910204E-2</v>
      </c>
      <c r="AT28" s="20">
        <f t="shared" si="27"/>
        <v>-6.4030956150637197E-2</v>
      </c>
      <c r="AU28" s="20">
        <f t="shared" si="28"/>
        <v>-4.3076673557358003E-2</v>
      </c>
      <c r="AW28" s="20">
        <v>-14000</v>
      </c>
      <c r="AX28" s="20">
        <f t="shared" si="0"/>
        <v>-3.5470207882142862E-2</v>
      </c>
      <c r="AY28" s="20">
        <f t="shared" si="1"/>
        <v>6.7321509430373645E-3</v>
      </c>
      <c r="AZ28" s="20">
        <f t="shared" si="2"/>
        <v>-4.2202358825180225E-2</v>
      </c>
      <c r="BA28" s="20">
        <f t="shared" si="3"/>
        <v>0.63880805568761811</v>
      </c>
      <c r="BB28" s="20">
        <f t="shared" si="4"/>
        <v>-0.86661217628734111</v>
      </c>
      <c r="BC28" s="20">
        <f t="shared" si="5"/>
        <v>2.4072764477291879</v>
      </c>
      <c r="BD28" s="20">
        <f t="shared" si="6"/>
        <v>2.6001220766832165</v>
      </c>
      <c r="BE28" s="20">
        <f t="shared" si="10"/>
        <v>1.9826102280693971</v>
      </c>
      <c r="BF28" s="20">
        <f t="shared" si="10"/>
        <v>1.9825961904023579</v>
      </c>
      <c r="BG28" s="20">
        <f t="shared" si="10"/>
        <v>1.9826682600897638</v>
      </c>
      <c r="BH28" s="20">
        <f t="shared" si="10"/>
        <v>1.9822981264619799</v>
      </c>
      <c r="BI28" s="20">
        <f t="shared" si="10"/>
        <v>1.9841957308077443</v>
      </c>
      <c r="BJ28" s="20">
        <f t="shared" si="10"/>
        <v>1.9743781077564657</v>
      </c>
      <c r="BK28" s="20">
        <f t="shared" si="10"/>
        <v>2.0230055181573232</v>
      </c>
      <c r="BL28" s="20">
        <f t="shared" si="8"/>
        <v>1.5366964030596193</v>
      </c>
    </row>
    <row r="29" spans="1:64">
      <c r="A29" s="43" t="s">
        <v>58</v>
      </c>
      <c r="B29" s="3"/>
      <c r="C29" s="41">
        <v>38317.591999999997</v>
      </c>
      <c r="D29" s="2"/>
      <c r="E29" s="35">
        <f t="shared" si="11"/>
        <v>-26828.971728672601</v>
      </c>
      <c r="F29" s="5">
        <f t="shared" si="12"/>
        <v>-26829</v>
      </c>
      <c r="G29" s="1">
        <f t="shared" si="13"/>
        <v>1.0836649991688319E-2</v>
      </c>
      <c r="J29" s="1">
        <f t="shared" si="14"/>
        <v>1.0836649991688319E-2</v>
      </c>
      <c r="K29" s="35"/>
      <c r="Q29" s="191">
        <f t="shared" si="15"/>
        <v>23299.091999999997</v>
      </c>
      <c r="R29" s="40"/>
      <c r="S29" s="36">
        <v>1</v>
      </c>
      <c r="T29" s="40"/>
      <c r="V29" s="44"/>
      <c r="Z29" s="20">
        <f t="shared" si="16"/>
        <v>-26829</v>
      </c>
      <c r="AA29" s="20">
        <f t="shared" si="17"/>
        <v>5.9879730144736243E-3</v>
      </c>
      <c r="AB29" s="20">
        <f t="shared" si="18"/>
        <v>-6.4833097903869569E-3</v>
      </c>
      <c r="AC29" s="20">
        <f t="shared" si="19"/>
        <v>1.0836649991688319E-2</v>
      </c>
      <c r="AD29" s="20">
        <f t="shared" si="29"/>
        <v>4.8486769772146943E-3</v>
      </c>
      <c r="AE29" s="20">
        <f t="shared" si="20"/>
        <v>2.3509668429371825E-5</v>
      </c>
      <c r="AF29" s="20">
        <f t="shared" si="30"/>
        <v>1.0836649991688319E-2</v>
      </c>
      <c r="AG29" s="21"/>
      <c r="AH29" s="20">
        <f t="shared" si="21"/>
        <v>1.7319959782075275E-2</v>
      </c>
      <c r="AI29" s="20">
        <f t="shared" si="22"/>
        <v>1.4835083764785861</v>
      </c>
      <c r="AJ29" s="20">
        <f t="shared" si="23"/>
        <v>0.41386531839667112</v>
      </c>
      <c r="AK29" s="20">
        <f t="shared" si="24"/>
        <v>-5.4693856625835022E-2</v>
      </c>
      <c r="AL29" s="20">
        <f t="shared" si="25"/>
        <v>-0.11263992382334087</v>
      </c>
      <c r="AM29" s="20">
        <f t="shared" si="26"/>
        <v>-5.6379585372760041E-2</v>
      </c>
      <c r="AN29" s="20">
        <f t="shared" si="27"/>
        <v>-6.6241239917921746E-2</v>
      </c>
      <c r="AO29" s="20">
        <f t="shared" si="27"/>
        <v>-6.6023109874547931E-2</v>
      </c>
      <c r="AP29" s="20">
        <f t="shared" si="27"/>
        <v>-6.5573856512443573E-2</v>
      </c>
      <c r="AQ29" s="20">
        <f t="shared" si="27"/>
        <v>-6.4648630926505399E-2</v>
      </c>
      <c r="AR29" s="20">
        <f t="shared" si="27"/>
        <v>-6.2743326648759951E-2</v>
      </c>
      <c r="AS29" s="20">
        <f t="shared" si="27"/>
        <v>-5.8820470398057129E-2</v>
      </c>
      <c r="AT29" s="20">
        <f t="shared" si="27"/>
        <v>-5.0746434992645084E-2</v>
      </c>
      <c r="AU29" s="20">
        <f t="shared" si="28"/>
        <v>-3.4138258226941165E-2</v>
      </c>
      <c r="AW29" s="20">
        <v>-13000</v>
      </c>
      <c r="AX29" s="20">
        <f t="shared" si="0"/>
        <v>-3.415078783682534E-2</v>
      </c>
      <c r="AY29" s="20">
        <f t="shared" si="1"/>
        <v>7.6009743343496599E-3</v>
      </c>
      <c r="AZ29" s="20">
        <f t="shared" si="2"/>
        <v>-4.1751762171175003E-2</v>
      </c>
      <c r="BA29" s="20">
        <f t="shared" si="3"/>
        <v>0.61621159385411373</v>
      </c>
      <c r="BB29" s="20">
        <f t="shared" si="4"/>
        <v>-0.82832786701739614</v>
      </c>
      <c r="BC29" s="20">
        <f t="shared" si="5"/>
        <v>2.4795323272493692</v>
      </c>
      <c r="BD29" s="20">
        <f t="shared" si="6"/>
        <v>2.9097147559559562</v>
      </c>
      <c r="BE29" s="20">
        <f t="shared" si="10"/>
        <v>2.0832429151315037</v>
      </c>
      <c r="BF29" s="20">
        <f t="shared" si="10"/>
        <v>2.0831824821909217</v>
      </c>
      <c r="BG29" s="20">
        <f t="shared" si="10"/>
        <v>2.0834357535046761</v>
      </c>
      <c r="BH29" s="20">
        <f t="shared" si="10"/>
        <v>2.0823735428855716</v>
      </c>
      <c r="BI29" s="20">
        <f t="shared" si="10"/>
        <v>2.0868150747015362</v>
      </c>
      <c r="BJ29" s="20">
        <f t="shared" si="10"/>
        <v>2.0680029808985765</v>
      </c>
      <c r="BK29" s="20">
        <f t="shared" si="10"/>
        <v>2.1438348284489921</v>
      </c>
      <c r="BL29" s="20">
        <f t="shared" si="8"/>
        <v>1.6591404486817691</v>
      </c>
    </row>
    <row r="30" spans="1:64">
      <c r="A30" s="43" t="s">
        <v>58</v>
      </c>
      <c r="B30" s="3"/>
      <c r="C30" s="41">
        <v>38322.569000000003</v>
      </c>
      <c r="D30" s="2"/>
      <c r="E30" s="35">
        <f t="shared" si="11"/>
        <v>-26815.987421109636</v>
      </c>
      <c r="F30" s="5">
        <f t="shared" si="12"/>
        <v>-26816</v>
      </c>
      <c r="G30" s="1">
        <f t="shared" si="13"/>
        <v>4.8215999995591119E-3</v>
      </c>
      <c r="J30" s="1">
        <f t="shared" si="14"/>
        <v>4.8215999995591119E-3</v>
      </c>
      <c r="K30" s="35"/>
      <c r="Q30" s="191">
        <f t="shared" si="15"/>
        <v>23304.069000000003</v>
      </c>
      <c r="R30" s="40"/>
      <c r="S30" s="36">
        <v>1</v>
      </c>
      <c r="T30" s="40"/>
      <c r="Z30" s="20">
        <f t="shared" si="16"/>
        <v>-26816</v>
      </c>
      <c r="AA30" s="20">
        <f t="shared" si="17"/>
        <v>5.8937485079958475E-3</v>
      </c>
      <c r="AB30" s="20">
        <f t="shared" si="18"/>
        <v>-1.2379333655765861E-2</v>
      </c>
      <c r="AC30" s="20">
        <f t="shared" si="19"/>
        <v>4.8215999995591119E-3</v>
      </c>
      <c r="AD30" s="20">
        <f t="shared" si="29"/>
        <v>-1.0721485084367356E-3</v>
      </c>
      <c r="AE30" s="20">
        <f t="shared" si="20"/>
        <v>1.1495024241431169E-6</v>
      </c>
      <c r="AF30" s="20">
        <f t="shared" si="30"/>
        <v>4.8215999995591119E-3</v>
      </c>
      <c r="AG30" s="21"/>
      <c r="AH30" s="20">
        <f t="shared" si="21"/>
        <v>1.7200933655324973E-2</v>
      </c>
      <c r="AI30" s="20">
        <f t="shared" si="22"/>
        <v>1.4837882788251742</v>
      </c>
      <c r="AJ30" s="20">
        <f t="shared" si="23"/>
        <v>0.40909043436625864</v>
      </c>
      <c r="AK30" s="20">
        <f t="shared" si="24"/>
        <v>-5.2160035936922054E-2</v>
      </c>
      <c r="AL30" s="20">
        <f t="shared" si="25"/>
        <v>-0.10740096247762378</v>
      </c>
      <c r="AM30" s="20">
        <f t="shared" si="26"/>
        <v>-5.3752160290000239E-2</v>
      </c>
      <c r="AN30" s="20">
        <f t="shared" si="27"/>
        <v>-6.3156339754535606E-2</v>
      </c>
      <c r="AO30" s="20">
        <f t="shared" si="27"/>
        <v>-6.2948176300610725E-2</v>
      </c>
      <c r="AP30" s="20">
        <f t="shared" si="27"/>
        <v>-6.2519534340712044E-2</v>
      </c>
      <c r="AQ30" s="20">
        <f t="shared" si="27"/>
        <v>-6.1636927889864808E-2</v>
      </c>
      <c r="AR30" s="20">
        <f t="shared" si="27"/>
        <v>-5.9819724597795394E-2</v>
      </c>
      <c r="AS30" s="20">
        <f t="shared" si="27"/>
        <v>-5.6078890698956475E-2</v>
      </c>
      <c r="AT30" s="20">
        <f t="shared" si="27"/>
        <v>-4.838054917772943E-2</v>
      </c>
      <c r="AU30" s="20">
        <f t="shared" si="28"/>
        <v>-3.2546485633853095E-2</v>
      </c>
      <c r="AW30" s="20">
        <v>-12000</v>
      </c>
      <c r="AX30" s="20">
        <f t="shared" si="0"/>
        <v>-3.252253842503755E-2</v>
      </c>
      <c r="AY30" s="20">
        <f t="shared" si="1"/>
        <v>8.3918098440535667E-3</v>
      </c>
      <c r="AZ30" s="20">
        <f t="shared" si="2"/>
        <v>-4.0914348269091121E-2</v>
      </c>
      <c r="BA30" s="20">
        <f t="shared" si="3"/>
        <v>0.59690167245027392</v>
      </c>
      <c r="BB30" s="20">
        <f t="shared" si="4"/>
        <v>-0.78863571787921527</v>
      </c>
      <c r="BC30" s="20">
        <f t="shared" si="5"/>
        <v>2.5470617575550896</v>
      </c>
      <c r="BD30" s="20">
        <f t="shared" si="6"/>
        <v>3.2643195656107906</v>
      </c>
      <c r="BE30" s="20">
        <f t="shared" si="10"/>
        <v>2.1805384163371335</v>
      </c>
      <c r="BF30" s="20">
        <f t="shared" si="10"/>
        <v>2.1803665697430876</v>
      </c>
      <c r="BG30" s="20">
        <f t="shared" si="10"/>
        <v>2.1809831609208499</v>
      </c>
      <c r="BH30" s="20">
        <f t="shared" si="10"/>
        <v>2.1787682774034636</v>
      </c>
      <c r="BI30" s="20">
        <f t="shared" si="10"/>
        <v>2.1866920814388471</v>
      </c>
      <c r="BJ30" s="20">
        <f t="shared" si="10"/>
        <v>2.157914443637889</v>
      </c>
      <c r="BK30" s="20">
        <f t="shared" si="10"/>
        <v>2.2574064112275209</v>
      </c>
      <c r="BL30" s="20">
        <f t="shared" si="8"/>
        <v>1.781584494303919</v>
      </c>
    </row>
    <row r="31" spans="1:64">
      <c r="A31" s="43" t="s">
        <v>58</v>
      </c>
      <c r="B31" s="3"/>
      <c r="C31" s="41">
        <v>38325.637000000002</v>
      </c>
      <c r="D31" s="2"/>
      <c r="E31" s="35">
        <f t="shared" si="11"/>
        <v>-26807.98343163744</v>
      </c>
      <c r="F31" s="5">
        <f t="shared" si="12"/>
        <v>-26808</v>
      </c>
      <c r="G31" s="1">
        <f t="shared" si="13"/>
        <v>6.3508000021101907E-3</v>
      </c>
      <c r="J31" s="1">
        <f t="shared" si="14"/>
        <v>6.3508000021101907E-3</v>
      </c>
      <c r="K31" s="35"/>
      <c r="Q31" s="191">
        <f t="shared" si="15"/>
        <v>23307.137000000002</v>
      </c>
      <c r="R31" s="40"/>
      <c r="S31" s="36">
        <v>1</v>
      </c>
      <c r="T31" s="40"/>
      <c r="Z31" s="20">
        <f t="shared" si="16"/>
        <v>-26808</v>
      </c>
      <c r="AA31" s="20">
        <f t="shared" si="17"/>
        <v>5.8356658645250838E-3</v>
      </c>
      <c r="AB31" s="20">
        <f t="shared" si="18"/>
        <v>-1.0776795025173758E-2</v>
      </c>
      <c r="AC31" s="20">
        <f t="shared" si="19"/>
        <v>6.3508000021101907E-3</v>
      </c>
      <c r="AD31" s="20">
        <f t="shared" si="29"/>
        <v>5.1513413758510693E-4</v>
      </c>
      <c r="AE31" s="20">
        <f t="shared" si="20"/>
        <v>2.6536317970555185E-7</v>
      </c>
      <c r="AF31" s="20">
        <f t="shared" si="30"/>
        <v>6.3508000021101907E-3</v>
      </c>
      <c r="AG31" s="21"/>
      <c r="AH31" s="20">
        <f t="shared" si="21"/>
        <v>1.7127595027283948E-2</v>
      </c>
      <c r="AI31" s="20">
        <f t="shared" si="22"/>
        <v>1.4839539744299437</v>
      </c>
      <c r="AJ31" s="20">
        <f t="shared" si="23"/>
        <v>0.40614559836942254</v>
      </c>
      <c r="AK31" s="20">
        <f t="shared" si="24"/>
        <v>-5.0599592004549186E-2</v>
      </c>
      <c r="AL31" s="20">
        <f t="shared" si="25"/>
        <v>-0.10417604887127799</v>
      </c>
      <c r="AM31" s="20">
        <f t="shared" si="26"/>
        <v>-5.2135183370784405E-2</v>
      </c>
      <c r="AN31" s="20">
        <f t="shared" si="27"/>
        <v>-6.1257671927675478E-2</v>
      </c>
      <c r="AO31" s="20">
        <f t="shared" si="27"/>
        <v>-6.1055656294036809E-2</v>
      </c>
      <c r="AP31" s="20">
        <f t="shared" si="27"/>
        <v>-6.0639722223738743E-2</v>
      </c>
      <c r="AQ31" s="20">
        <f t="shared" si="27"/>
        <v>-5.9783380156071209E-2</v>
      </c>
      <c r="AR31" s="20">
        <f t="shared" si="27"/>
        <v>-5.8020445597905534E-2</v>
      </c>
      <c r="AS31" s="20">
        <f t="shared" si="27"/>
        <v>-5.4391689096335807E-2</v>
      </c>
      <c r="AT31" s="20">
        <f t="shared" si="27"/>
        <v>-4.6924599379482998E-2</v>
      </c>
      <c r="AU31" s="20">
        <f t="shared" si="28"/>
        <v>-3.1566933268875719E-2</v>
      </c>
      <c r="AW31" s="20">
        <v>-11000</v>
      </c>
      <c r="AX31" s="20">
        <f t="shared" si="0"/>
        <v>-3.0626393667611284E-2</v>
      </c>
      <c r="AY31" s="20">
        <f t="shared" si="1"/>
        <v>9.1046574721490824E-3</v>
      </c>
      <c r="AZ31" s="20">
        <f t="shared" si="2"/>
        <v>-3.9731051139760366E-2</v>
      </c>
      <c r="BA31" s="20">
        <f t="shared" si="3"/>
        <v>0.58038818074068899</v>
      </c>
      <c r="BB31" s="20">
        <f t="shared" si="4"/>
        <v>-0.74794636515515811</v>
      </c>
      <c r="BC31" s="20">
        <f t="shared" si="5"/>
        <v>2.6106860232435851</v>
      </c>
      <c r="BD31" s="20">
        <f t="shared" si="6"/>
        <v>3.6782378260491635</v>
      </c>
      <c r="BE31" s="20">
        <f t="shared" si="10"/>
        <v>2.2749939753391741</v>
      </c>
      <c r="BF31" s="20">
        <f t="shared" si="10"/>
        <v>2.2746178410213402</v>
      </c>
      <c r="BG31" s="20">
        <f t="shared" si="10"/>
        <v>2.2758114921401966</v>
      </c>
      <c r="BH31" s="20">
        <f t="shared" si="10"/>
        <v>2.2720176668113141</v>
      </c>
      <c r="BI31" s="20">
        <f t="shared" si="10"/>
        <v>2.2840177986561976</v>
      </c>
      <c r="BJ31" s="20">
        <f t="shared" si="10"/>
        <v>2.2454558489490037</v>
      </c>
      <c r="BK31" s="20">
        <f t="shared" si="10"/>
        <v>2.3638531211749063</v>
      </c>
      <c r="BL31" s="20">
        <f t="shared" si="8"/>
        <v>1.9040285399260688</v>
      </c>
    </row>
    <row r="32" spans="1:64">
      <c r="A32" s="43" t="s">
        <v>58</v>
      </c>
      <c r="B32" s="3" t="s">
        <v>61</v>
      </c>
      <c r="C32" s="41">
        <v>38331.587</v>
      </c>
      <c r="D32" s="2"/>
      <c r="E32" s="35">
        <f t="shared" si="11"/>
        <v>-26792.460701076961</v>
      </c>
      <c r="F32" s="5">
        <f t="shared" si="12"/>
        <v>-26792.5</v>
      </c>
      <c r="G32" s="1">
        <f t="shared" si="13"/>
        <v>1.5063624996400904E-2</v>
      </c>
      <c r="J32" s="1">
        <f t="shared" si="14"/>
        <v>1.5063624996400904E-2</v>
      </c>
      <c r="K32" s="35"/>
      <c r="Q32" s="191">
        <f t="shared" si="15"/>
        <v>23313.087</v>
      </c>
      <c r="R32" s="40"/>
      <c r="S32" s="36">
        <v>1</v>
      </c>
      <c r="T32" s="40"/>
      <c r="Z32" s="20">
        <f t="shared" si="16"/>
        <v>-26792.5</v>
      </c>
      <c r="AA32" s="20">
        <f t="shared" si="17"/>
        <v>5.7229196132169008E-3</v>
      </c>
      <c r="AB32" s="20">
        <f t="shared" si="18"/>
        <v>-1.9216795130129055E-3</v>
      </c>
      <c r="AC32" s="20">
        <f t="shared" si="19"/>
        <v>1.5063624996400904E-2</v>
      </c>
      <c r="AD32" s="20">
        <f t="shared" si="29"/>
        <v>9.3407053831840031E-3</v>
      </c>
      <c r="AE32" s="20">
        <f t="shared" si="20"/>
        <v>8.7248777055442617E-5</v>
      </c>
      <c r="AF32" s="20">
        <f t="shared" si="30"/>
        <v>1.5063624996400904E-2</v>
      </c>
      <c r="AG32" s="21"/>
      <c r="AH32" s="20">
        <f t="shared" si="21"/>
        <v>1.6985304509413809E-2</v>
      </c>
      <c r="AI32" s="20">
        <f t="shared" si="22"/>
        <v>1.4842607776872123</v>
      </c>
      <c r="AJ32" s="20">
        <f t="shared" si="23"/>
        <v>0.40042620688510122</v>
      </c>
      <c r="AK32" s="20">
        <f t="shared" si="24"/>
        <v>-4.7573808669706653E-2</v>
      </c>
      <c r="AL32" s="20">
        <f t="shared" si="25"/>
        <v>-9.7925837380494457E-2</v>
      </c>
      <c r="AM32" s="20">
        <f t="shared" si="26"/>
        <v>-4.9002083616230617E-2</v>
      </c>
      <c r="AN32" s="20">
        <f t="shared" si="27"/>
        <v>-5.757844865982166E-2</v>
      </c>
      <c r="AO32" s="20">
        <f t="shared" si="27"/>
        <v>-5.7388374552846871E-2</v>
      </c>
      <c r="AP32" s="20">
        <f t="shared" si="27"/>
        <v>-5.6997111642343321E-2</v>
      </c>
      <c r="AQ32" s="20">
        <f t="shared" si="27"/>
        <v>-5.6191733918718206E-2</v>
      </c>
      <c r="AR32" s="20">
        <f t="shared" si="27"/>
        <v>-5.4534054247417182E-2</v>
      </c>
      <c r="AS32" s="20">
        <f t="shared" si="27"/>
        <v>-5.112257945228315E-2</v>
      </c>
      <c r="AT32" s="20">
        <f t="shared" si="27"/>
        <v>-4.4103655117530394E-2</v>
      </c>
      <c r="AU32" s="20">
        <f t="shared" si="28"/>
        <v>-2.9669050561732746E-2</v>
      </c>
      <c r="AW32" s="20">
        <v>-10000</v>
      </c>
      <c r="AX32" s="20">
        <f t="shared" si="0"/>
        <v>-2.8497669235837735E-2</v>
      </c>
      <c r="AY32" s="20">
        <f t="shared" si="1"/>
        <v>9.7395172186362077E-3</v>
      </c>
      <c r="AZ32" s="20">
        <f t="shared" si="2"/>
        <v>-3.8237186454473944E-2</v>
      </c>
      <c r="BA32" s="20">
        <f t="shared" si="3"/>
        <v>0.56628485454174549</v>
      </c>
      <c r="BB32" s="20">
        <f t="shared" si="4"/>
        <v>-0.70652586701510145</v>
      </c>
      <c r="BC32" s="20">
        <f t="shared" si="5"/>
        <v>2.6710717755400131</v>
      </c>
      <c r="BD32" s="20">
        <f t="shared" si="6"/>
        <v>4.1718973699749675</v>
      </c>
      <c r="BE32" s="20">
        <f t="shared" si="10"/>
        <v>2.3670330528230248</v>
      </c>
      <c r="BF32" s="20">
        <f t="shared" si="10"/>
        <v>2.3663503357472591</v>
      </c>
      <c r="BG32" s="20">
        <f t="shared" si="10"/>
        <v>2.3683128262750217</v>
      </c>
      <c r="BH32" s="20">
        <f t="shared" si="10"/>
        <v>2.3626613783714454</v>
      </c>
      <c r="BI32" s="20">
        <f t="shared" si="10"/>
        <v>2.3788526628521911</v>
      </c>
      <c r="BJ32" s="20">
        <f t="shared" si="10"/>
        <v>2.3317484143380565</v>
      </c>
      <c r="BK32" s="20">
        <f t="shared" si="10"/>
        <v>2.4634144995528384</v>
      </c>
      <c r="BL32" s="20">
        <f t="shared" si="8"/>
        <v>2.0264725855482189</v>
      </c>
    </row>
    <row r="33" spans="1:64">
      <c r="A33" s="43" t="s">
        <v>58</v>
      </c>
      <c r="B33" s="3" t="s">
        <v>61</v>
      </c>
      <c r="C33" s="41">
        <v>38356.491000000002</v>
      </c>
      <c r="D33" s="2"/>
      <c r="E33" s="35">
        <f t="shared" si="11"/>
        <v>-26727.489594878913</v>
      </c>
      <c r="F33" s="5">
        <f t="shared" si="12"/>
        <v>-26727.5</v>
      </c>
      <c r="G33" s="1">
        <f t="shared" si="13"/>
        <v>3.9883749996079132E-3</v>
      </c>
      <c r="J33" s="1">
        <f t="shared" si="14"/>
        <v>3.9883749996079132E-3</v>
      </c>
      <c r="K33" s="35"/>
      <c r="Q33" s="191">
        <f t="shared" si="15"/>
        <v>23337.991000000002</v>
      </c>
      <c r="R33" s="40"/>
      <c r="S33" s="36">
        <v>1</v>
      </c>
      <c r="T33" s="40"/>
      <c r="Z33" s="20">
        <f t="shared" si="16"/>
        <v>-26727.5</v>
      </c>
      <c r="AA33" s="20">
        <f t="shared" si="17"/>
        <v>5.2471525712621363E-3</v>
      </c>
      <c r="AB33" s="20">
        <f t="shared" si="18"/>
        <v>-1.2397471192257561E-2</v>
      </c>
      <c r="AC33" s="20">
        <f t="shared" si="19"/>
        <v>3.9883749996079132E-3</v>
      </c>
      <c r="AD33" s="20">
        <f t="shared" si="29"/>
        <v>-1.2587775716542231E-3</v>
      </c>
      <c r="AE33" s="20">
        <f t="shared" si="20"/>
        <v>1.5845209748997026E-6</v>
      </c>
      <c r="AF33" s="20">
        <f t="shared" si="30"/>
        <v>3.9883749996079132E-3</v>
      </c>
      <c r="AG33" s="21"/>
      <c r="AH33" s="20">
        <f t="shared" si="21"/>
        <v>1.6385846191865474E-2</v>
      </c>
      <c r="AI33" s="20">
        <f t="shared" si="22"/>
        <v>1.4853420999402982</v>
      </c>
      <c r="AJ33" s="20">
        <f t="shared" si="23"/>
        <v>0.37625103082230865</v>
      </c>
      <c r="AK33" s="20">
        <f t="shared" si="24"/>
        <v>-3.4854183437674796E-2</v>
      </c>
      <c r="AL33" s="20">
        <f t="shared" si="25"/>
        <v>-7.1690569412566726E-2</v>
      </c>
      <c r="AM33" s="20">
        <f t="shared" si="26"/>
        <v>-3.5860644950257509E-2</v>
      </c>
      <c r="AN33" s="20">
        <f t="shared" si="27"/>
        <v>-4.214239699730251E-2</v>
      </c>
      <c r="AO33" s="20">
        <f t="shared" si="27"/>
        <v>-4.2002784220622792E-2</v>
      </c>
      <c r="AP33" s="20">
        <f t="shared" si="27"/>
        <v>-4.1715613073875266E-2</v>
      </c>
      <c r="AQ33" s="20">
        <f t="shared" si="27"/>
        <v>-4.1124938192116253E-2</v>
      </c>
      <c r="AR33" s="20">
        <f t="shared" si="27"/>
        <v>-3.9910039254904273E-2</v>
      </c>
      <c r="AS33" s="20">
        <f t="shared" si="27"/>
        <v>-3.7411420779383323E-2</v>
      </c>
      <c r="AT33" s="20">
        <f t="shared" si="27"/>
        <v>-3.2273361216988372E-2</v>
      </c>
      <c r="AU33" s="20">
        <f t="shared" si="28"/>
        <v>-2.171018759629284E-2</v>
      </c>
      <c r="AW33" s="20">
        <v>-9000</v>
      </c>
      <c r="AX33" s="20">
        <f t="shared" si="0"/>
        <v>-2.61673035165415E-2</v>
      </c>
      <c r="AY33" s="20">
        <f t="shared" si="1"/>
        <v>1.0296389083514943E-2</v>
      </c>
      <c r="AZ33" s="20">
        <f t="shared" si="2"/>
        <v>-3.6463692600056441E-2</v>
      </c>
      <c r="BA33" s="20">
        <f t="shared" si="3"/>
        <v>0.55428655815286343</v>
      </c>
      <c r="BB33" s="20">
        <f t="shared" si="4"/>
        <v>-0.6645441366969822</v>
      </c>
      <c r="BC33" s="20">
        <f t="shared" si="5"/>
        <v>2.728765142352644</v>
      </c>
      <c r="BD33" s="20">
        <f t="shared" si="6"/>
        <v>4.7756375501546389</v>
      </c>
      <c r="BE33" s="20">
        <f t="shared" si="10"/>
        <v>2.4570148664301548</v>
      </c>
      <c r="BF33" s="20">
        <f t="shared" si="10"/>
        <v>2.4559433400185395</v>
      </c>
      <c r="BG33" s="20">
        <f t="shared" si="10"/>
        <v>2.4587851072470408</v>
      </c>
      <c r="BH33" s="20">
        <f t="shared" si="10"/>
        <v>2.451233991148789</v>
      </c>
      <c r="BI33" s="20">
        <f t="shared" si="10"/>
        <v>2.4711978615876236</v>
      </c>
      <c r="BJ33" s="20">
        <f t="shared" si="10"/>
        <v>2.4176771178605345</v>
      </c>
      <c r="BK33" s="20">
        <f t="shared" si="10"/>
        <v>2.5564331873544153</v>
      </c>
      <c r="BL33" s="20">
        <f t="shared" si="8"/>
        <v>2.1489166311703682</v>
      </c>
    </row>
    <row r="34" spans="1:64">
      <c r="A34" s="43" t="s">
        <v>58</v>
      </c>
      <c r="B34" s="3"/>
      <c r="C34" s="41">
        <v>38370.464999999997</v>
      </c>
      <c r="D34" s="2"/>
      <c r="E34" s="35">
        <f t="shared" si="11"/>
        <v>-26691.033353391154</v>
      </c>
      <c r="F34" s="5">
        <f t="shared" si="12"/>
        <v>-26691</v>
      </c>
      <c r="G34" s="1">
        <f t="shared" si="13"/>
        <v>-1.2784650010871701E-2</v>
      </c>
      <c r="J34" s="1">
        <f t="shared" si="14"/>
        <v>-1.2784650010871701E-2</v>
      </c>
      <c r="K34" s="35"/>
      <c r="Q34" s="191">
        <f t="shared" si="15"/>
        <v>23351.964999999997</v>
      </c>
      <c r="R34" s="40"/>
      <c r="S34" s="36">
        <v>1</v>
      </c>
      <c r="T34" s="40"/>
      <c r="Z34" s="20">
        <f t="shared" si="16"/>
        <v>-26691</v>
      </c>
      <c r="AA34" s="20">
        <f t="shared" si="17"/>
        <v>4.9779639938194939E-3</v>
      </c>
      <c r="AB34" s="20">
        <f t="shared" si="18"/>
        <v>-2.883199467949419E-2</v>
      </c>
      <c r="AC34" s="20">
        <f t="shared" si="19"/>
        <v>-1.2784650010871701E-2</v>
      </c>
      <c r="AD34" s="20">
        <f t="shared" si="29"/>
        <v>-1.7762614004691195E-2</v>
      </c>
      <c r="AE34" s="20">
        <f t="shared" si="20"/>
        <v>3.1551045627965178E-4</v>
      </c>
      <c r="AF34" s="20">
        <f t="shared" si="30"/>
        <v>-1.2784650010871701E-2</v>
      </c>
      <c r="AG34" s="21"/>
      <c r="AH34" s="20">
        <f t="shared" si="21"/>
        <v>1.6047344668622489E-2</v>
      </c>
      <c r="AI34" s="20">
        <f t="shared" si="22"/>
        <v>1.4858032914082688</v>
      </c>
      <c r="AJ34" s="20">
        <f t="shared" si="23"/>
        <v>0.36254762228542986</v>
      </c>
      <c r="AK34" s="20">
        <f t="shared" si="24"/>
        <v>-2.7693503470277422E-2</v>
      </c>
      <c r="AL34" s="20">
        <f t="shared" si="25"/>
        <v>-5.6943961405566706E-2</v>
      </c>
      <c r="AM34" s="20">
        <f t="shared" si="26"/>
        <v>-2.847967683704614E-2</v>
      </c>
      <c r="AN34" s="20">
        <f t="shared" si="27"/>
        <v>-3.3470325062110444E-2</v>
      </c>
      <c r="AO34" s="20">
        <f t="shared" si="27"/>
        <v>-3.3359274000967346E-2</v>
      </c>
      <c r="AP34" s="20">
        <f t="shared" si="27"/>
        <v>-3.313092569271487E-2</v>
      </c>
      <c r="AQ34" s="20">
        <f t="shared" si="27"/>
        <v>-3.266139079786743E-2</v>
      </c>
      <c r="AR34" s="20">
        <f t="shared" si="27"/>
        <v>-3.1695945171508449E-2</v>
      </c>
      <c r="AS34" s="20">
        <f t="shared" si="27"/>
        <v>-2.971091245449025E-2</v>
      </c>
      <c r="AT34" s="20">
        <f t="shared" si="27"/>
        <v>-2.5629887107769915E-2</v>
      </c>
      <c r="AU34" s="20">
        <f t="shared" si="28"/>
        <v>-1.7240979931084421E-2</v>
      </c>
      <c r="AW34" s="20">
        <v>-8000</v>
      </c>
      <c r="AX34" s="20">
        <f t="shared" si="0"/>
        <v>-2.3662915873275785E-2</v>
      </c>
      <c r="AY34" s="20">
        <f t="shared" si="1"/>
        <v>1.0775273066785289E-2</v>
      </c>
      <c r="AZ34" s="20">
        <f t="shared" si="2"/>
        <v>-3.4438188940061072E-2</v>
      </c>
      <c r="BA34" s="20">
        <f t="shared" si="3"/>
        <v>0.54415167800256659</v>
      </c>
      <c r="BB34" s="20">
        <f t="shared" si="4"/>
        <v>-0.62210693273085016</v>
      </c>
      <c r="BC34" s="20">
        <f t="shared" si="5"/>
        <v>2.7842178247923237</v>
      </c>
      <c r="BD34" s="20">
        <f t="shared" si="6"/>
        <v>5.5366754017543016</v>
      </c>
      <c r="BE34" s="20">
        <f t="shared" ref="BE34:BK70" si="31">$BL34+$AB$7*SIN(BF34)</f>
        <v>2.5452431513397618</v>
      </c>
      <c r="BF34" s="20">
        <f t="shared" si="31"/>
        <v>2.5437524850687536</v>
      </c>
      <c r="BG34" s="20">
        <f t="shared" si="31"/>
        <v>2.5474541628206246</v>
      </c>
      <c r="BH34" s="20">
        <f t="shared" si="31"/>
        <v>2.5382447554553216</v>
      </c>
      <c r="BI34" s="20">
        <f t="shared" si="31"/>
        <v>2.56105199234289</v>
      </c>
      <c r="BJ34" s="20">
        <f t="shared" si="31"/>
        <v>2.5038946030278519</v>
      </c>
      <c r="BK34" s="20">
        <f t="shared" si="31"/>
        <v>2.6433497946587985</v>
      </c>
      <c r="BL34" s="20">
        <f t="shared" si="8"/>
        <v>2.2713606767925185</v>
      </c>
    </row>
    <row r="35" spans="1:64">
      <c r="A35" s="43" t="s">
        <v>58</v>
      </c>
      <c r="B35" s="3"/>
      <c r="C35" s="41">
        <v>38371.277999999998</v>
      </c>
      <c r="D35" s="2"/>
      <c r="E35" s="35">
        <f t="shared" si="11"/>
        <v>-26688.912348358263</v>
      </c>
      <c r="F35" s="5">
        <f t="shared" si="12"/>
        <v>-26689</v>
      </c>
      <c r="G35" s="1">
        <f t="shared" si="13"/>
        <v>3.3597649999137502E-2</v>
      </c>
      <c r="J35" s="1">
        <f t="shared" si="14"/>
        <v>3.3597649999137502E-2</v>
      </c>
      <c r="K35" s="35"/>
      <c r="Q35" s="191">
        <f t="shared" si="15"/>
        <v>23352.777999999998</v>
      </c>
      <c r="R35" s="40"/>
      <c r="S35" s="36">
        <v>1</v>
      </c>
      <c r="T35" s="40"/>
      <c r="Z35" s="20">
        <f t="shared" si="16"/>
        <v>-26689</v>
      </c>
      <c r="AA35" s="20">
        <f t="shared" si="17"/>
        <v>4.9631730809352424E-3</v>
      </c>
      <c r="AB35" s="20">
        <f t="shared" si="18"/>
        <v>1.7568891210498722E-2</v>
      </c>
      <c r="AC35" s="20">
        <f t="shared" si="19"/>
        <v>3.3597649999137502E-2</v>
      </c>
      <c r="AD35" s="20">
        <f t="shared" si="29"/>
        <v>2.863447691820226E-2</v>
      </c>
      <c r="AE35" s="20">
        <f t="shared" si="20"/>
        <v>8.1993326837905803E-4</v>
      </c>
      <c r="AF35" s="20">
        <f t="shared" si="30"/>
        <v>3.3597649999137502E-2</v>
      </c>
      <c r="AG35" s="21"/>
      <c r="AH35" s="20">
        <f t="shared" si="21"/>
        <v>1.602875878863878E-2</v>
      </c>
      <c r="AI35" s="20">
        <f t="shared" si="22"/>
        <v>1.485825516800628</v>
      </c>
      <c r="AJ35" s="20">
        <f t="shared" si="23"/>
        <v>0.36179421570119608</v>
      </c>
      <c r="AK35" s="20">
        <f t="shared" si="24"/>
        <v>-2.7300829712084081E-2</v>
      </c>
      <c r="AL35" s="20">
        <f t="shared" si="25"/>
        <v>-5.6135682084291996E-2</v>
      </c>
      <c r="AM35" s="20">
        <f t="shared" si="26"/>
        <v>-2.8075214015218751E-2</v>
      </c>
      <c r="AN35" s="20">
        <f t="shared" si="27"/>
        <v>-3.2995072891130697E-2</v>
      </c>
      <c r="AO35" s="20">
        <f t="shared" si="27"/>
        <v>-3.288559069238528E-2</v>
      </c>
      <c r="AP35" s="20">
        <f t="shared" si="27"/>
        <v>-3.2660471860514857E-2</v>
      </c>
      <c r="AQ35" s="20">
        <f t="shared" si="27"/>
        <v>-3.2197584552452578E-2</v>
      </c>
      <c r="AR35" s="20">
        <f t="shared" si="27"/>
        <v>-3.1245821425526434E-2</v>
      </c>
      <c r="AS35" s="20">
        <f t="shared" si="27"/>
        <v>-2.9288947041656185E-2</v>
      </c>
      <c r="AT35" s="20">
        <f t="shared" si="27"/>
        <v>-2.5265855891572337E-2</v>
      </c>
      <c r="AU35" s="20">
        <f t="shared" si="28"/>
        <v>-1.6996091839839966E-2</v>
      </c>
      <c r="AW35" s="20">
        <v>-7000</v>
      </c>
      <c r="AX35" s="20">
        <f t="shared" si="0"/>
        <v>-2.1009614910104737E-2</v>
      </c>
      <c r="AY35" s="20">
        <f t="shared" si="1"/>
        <v>1.1176169168447247E-2</v>
      </c>
      <c r="AZ35" s="20">
        <f t="shared" si="2"/>
        <v>-3.2185784078551986E-2</v>
      </c>
      <c r="BA35" s="20">
        <f t="shared" si="3"/>
        <v>0.53568837949883474</v>
      </c>
      <c r="BB35" s="20">
        <f t="shared" si="4"/>
        <v>-0.5792759471714527</v>
      </c>
      <c r="BC35" s="20">
        <f t="shared" si="5"/>
        <v>2.8378085943569964</v>
      </c>
      <c r="BD35" s="20">
        <f t="shared" si="6"/>
        <v>6.5329152016513987</v>
      </c>
      <c r="BE35" s="20">
        <f t="shared" si="31"/>
        <v>2.63197633175412</v>
      </c>
      <c r="BF35" s="20">
        <f t="shared" si="31"/>
        <v>2.6301121405560397</v>
      </c>
      <c r="BG35" s="20">
        <f t="shared" si="31"/>
        <v>2.6345001296560246</v>
      </c>
      <c r="BH35" s="20">
        <f t="shared" si="31"/>
        <v>2.6241542553278827</v>
      </c>
      <c r="BI35" s="20">
        <f t="shared" si="31"/>
        <v>2.6484532144457487</v>
      </c>
      <c r="BJ35" s="20">
        <f t="shared" si="31"/>
        <v>2.5908377837827685</v>
      </c>
      <c r="BK35" s="20">
        <f t="shared" si="31"/>
        <v>2.7246963030141833</v>
      </c>
      <c r="BL35" s="20">
        <f t="shared" si="8"/>
        <v>2.3938047224146684</v>
      </c>
    </row>
    <row r="36" spans="1:64">
      <c r="A36" s="43" t="s">
        <v>58</v>
      </c>
      <c r="B36" s="3" t="s">
        <v>61</v>
      </c>
      <c r="C36" s="41">
        <v>38373.353000000003</v>
      </c>
      <c r="D36" s="2"/>
      <c r="E36" s="35">
        <f t="shared" si="11"/>
        <v>-26683.498959129174</v>
      </c>
      <c r="F36" s="5">
        <f t="shared" si="12"/>
        <v>-26683.5</v>
      </c>
      <c r="G36" s="1">
        <f t="shared" si="13"/>
        <v>3.9897499664220959E-4</v>
      </c>
      <c r="J36" s="1">
        <f t="shared" si="14"/>
        <v>3.9897499664220959E-4</v>
      </c>
      <c r="K36" s="35"/>
      <c r="Q36" s="191">
        <f t="shared" si="15"/>
        <v>23354.853000000003</v>
      </c>
      <c r="R36" s="40"/>
      <c r="S36" s="36">
        <v>1</v>
      </c>
      <c r="T36" s="40"/>
      <c r="V36" s="44"/>
      <c r="Z36" s="20">
        <f t="shared" si="16"/>
        <v>-26683.5</v>
      </c>
      <c r="AA36" s="20">
        <f t="shared" si="17"/>
        <v>4.922476477893227E-3</v>
      </c>
      <c r="AB36" s="20">
        <f t="shared" si="18"/>
        <v>-1.5578652637931113E-2</v>
      </c>
      <c r="AC36" s="20">
        <f t="shared" si="19"/>
        <v>3.9897499664220959E-4</v>
      </c>
      <c r="AD36" s="20">
        <f t="shared" si="29"/>
        <v>-4.5235014812510174E-3</v>
      </c>
      <c r="AE36" s="20">
        <f t="shared" si="20"/>
        <v>2.046206565088015E-5</v>
      </c>
      <c r="AF36" s="20">
        <f t="shared" si="30"/>
        <v>3.9897499664220959E-4</v>
      </c>
      <c r="AG36" s="21"/>
      <c r="AH36" s="20">
        <f t="shared" si="21"/>
        <v>1.5977627634573322E-2</v>
      </c>
      <c r="AI36" s="20">
        <f t="shared" si="22"/>
        <v>1.4858850031312947</v>
      </c>
      <c r="AJ36" s="20">
        <f t="shared" si="23"/>
        <v>0.35972101913185228</v>
      </c>
      <c r="AK36" s="20">
        <f t="shared" si="24"/>
        <v>-2.6220827783792207E-2</v>
      </c>
      <c r="AL36" s="20">
        <f t="shared" si="25"/>
        <v>-5.3912794791364071E-2</v>
      </c>
      <c r="AM36" s="20">
        <f t="shared" si="26"/>
        <v>-2.696292855903552E-2</v>
      </c>
      <c r="AN36" s="20">
        <f t="shared" si="27"/>
        <v>-3.1688095448459644E-2</v>
      </c>
      <c r="AO36" s="20">
        <f t="shared" si="27"/>
        <v>-3.1582929480821885E-2</v>
      </c>
      <c r="AP36" s="20">
        <f t="shared" si="27"/>
        <v>-3.1366694765020381E-2</v>
      </c>
      <c r="AQ36" s="20">
        <f t="shared" si="27"/>
        <v>-3.0922093057944824E-2</v>
      </c>
      <c r="AR36" s="20">
        <f t="shared" si="27"/>
        <v>-3.0007963500139283E-2</v>
      </c>
      <c r="AS36" s="20">
        <f t="shared" si="27"/>
        <v>-2.8128532593756032E-2</v>
      </c>
      <c r="AT36" s="20">
        <f t="shared" si="27"/>
        <v>-2.4264767511334447E-2</v>
      </c>
      <c r="AU36" s="20">
        <f t="shared" si="28"/>
        <v>-1.6322649588918381E-2</v>
      </c>
      <c r="AW36" s="20">
        <v>-6000</v>
      </c>
      <c r="AX36" s="20">
        <f t="shared" si="0"/>
        <v>-1.8230510134113018E-2</v>
      </c>
      <c r="AY36" s="20">
        <f t="shared" si="1"/>
        <v>1.1499077388500813E-2</v>
      </c>
      <c r="AZ36" s="20">
        <f t="shared" si="2"/>
        <v>-2.9729587522613832E-2</v>
      </c>
      <c r="BA36" s="20">
        <f t="shared" si="3"/>
        <v>0.52874403810392079</v>
      </c>
      <c r="BB36" s="20">
        <f t="shared" si="4"/>
        <v>-0.53608022255665022</v>
      </c>
      <c r="BC36" s="20">
        <f t="shared" si="5"/>
        <v>2.8898618800654634</v>
      </c>
      <c r="BD36" s="20">
        <f t="shared" si="6"/>
        <v>7.9029965384204823</v>
      </c>
      <c r="BE36" s="20">
        <f t="shared" si="31"/>
        <v>2.7174396307249866</v>
      </c>
      <c r="BF36" s="20">
        <f t="shared" si="31"/>
        <v>2.7153315978638006</v>
      </c>
      <c r="BG36" s="20">
        <f t="shared" si="31"/>
        <v>2.7200844803521029</v>
      </c>
      <c r="BH36" s="20">
        <f t="shared" si="31"/>
        <v>2.7093538181242152</v>
      </c>
      <c r="BI36" s="20">
        <f t="shared" si="31"/>
        <v>2.7335078940673614</v>
      </c>
      <c r="BJ36" s="20">
        <f t="shared" si="31"/>
        <v>2.6787523538227167</v>
      </c>
      <c r="BK36" s="20">
        <f t="shared" si="31"/>
        <v>2.8010880996406291</v>
      </c>
      <c r="BL36" s="20">
        <f t="shared" si="8"/>
        <v>2.5162487680368182</v>
      </c>
    </row>
    <row r="37" spans="1:64">
      <c r="A37" s="43" t="s">
        <v>58</v>
      </c>
      <c r="B37" s="3"/>
      <c r="C37" s="41">
        <v>38373.531000000003</v>
      </c>
      <c r="D37" s="2"/>
      <c r="E37" s="35">
        <f t="shared" si="11"/>
        <v>-26683.0345816435</v>
      </c>
      <c r="F37" s="5">
        <f t="shared" si="12"/>
        <v>-26683</v>
      </c>
      <c r="G37" s="1">
        <f t="shared" si="13"/>
        <v>-1.3255450001452118E-2</v>
      </c>
      <c r="J37" s="1">
        <f t="shared" si="14"/>
        <v>-1.3255450001452118E-2</v>
      </c>
      <c r="K37" s="35"/>
      <c r="Q37" s="191">
        <f t="shared" si="15"/>
        <v>23355.031000000003</v>
      </c>
      <c r="R37" s="40"/>
      <c r="S37" s="36">
        <v>1</v>
      </c>
      <c r="T37" s="40"/>
      <c r="Z37" s="20">
        <f t="shared" si="16"/>
        <v>-26683</v>
      </c>
      <c r="AA37" s="20">
        <f t="shared" si="17"/>
        <v>4.9187752202281519E-3</v>
      </c>
      <c r="AB37" s="20">
        <f t="shared" si="18"/>
        <v>-2.9228427899794605E-2</v>
      </c>
      <c r="AC37" s="20">
        <f t="shared" si="19"/>
        <v>-1.3255450001452118E-2</v>
      </c>
      <c r="AD37" s="20">
        <f t="shared" si="29"/>
        <v>-1.817422522168027E-2</v>
      </c>
      <c r="AE37" s="20">
        <f t="shared" si="20"/>
        <v>3.3030246240835925E-4</v>
      </c>
      <c r="AF37" s="20">
        <f t="shared" si="30"/>
        <v>-1.3255450001452118E-2</v>
      </c>
      <c r="AG37" s="21"/>
      <c r="AH37" s="20">
        <f t="shared" si="21"/>
        <v>1.5972977898342487E-2</v>
      </c>
      <c r="AI37" s="20">
        <f t="shared" si="22"/>
        <v>1.485890292154592</v>
      </c>
      <c r="AJ37" s="20">
        <f t="shared" si="23"/>
        <v>0.35953245049315341</v>
      </c>
      <c r="AK37" s="20">
        <f t="shared" si="24"/>
        <v>-2.6122635155945005E-2</v>
      </c>
      <c r="AL37" s="20">
        <f t="shared" si="25"/>
        <v>-5.3710705629416121E-2</v>
      </c>
      <c r="AM37" s="20">
        <f t="shared" si="26"/>
        <v>-2.6861810793846985E-2</v>
      </c>
      <c r="AN37" s="20">
        <f t="shared" ref="AN37:AT52" si="32">$AU37+$AB$7*SIN(AO37)</f>
        <v>-3.1569276894306178E-2</v>
      </c>
      <c r="AO37" s="20">
        <f t="shared" si="32"/>
        <v>-3.1464503443954753E-2</v>
      </c>
      <c r="AP37" s="20">
        <f t="shared" si="32"/>
        <v>-3.1249076593048153E-2</v>
      </c>
      <c r="AQ37" s="20">
        <f t="shared" si="32"/>
        <v>-3.0806137551226728E-2</v>
      </c>
      <c r="AR37" s="20">
        <f t="shared" si="32"/>
        <v>-2.9895429704533016E-2</v>
      </c>
      <c r="AS37" s="20">
        <f t="shared" si="32"/>
        <v>-2.8023039689224705E-2</v>
      </c>
      <c r="AT37" s="20">
        <f t="shared" si="32"/>
        <v>-2.4173759295925266E-2</v>
      </c>
      <c r="AU37" s="20">
        <f t="shared" si="28"/>
        <v>-1.6261427566107045E-2</v>
      </c>
      <c r="AW37" s="20">
        <v>-5000</v>
      </c>
      <c r="AX37" s="20">
        <f t="shared" si="0"/>
        <v>-1.5346942054415679E-2</v>
      </c>
      <c r="AY37" s="20">
        <f t="shared" si="1"/>
        <v>1.1743997726945989E-2</v>
      </c>
      <c r="AZ37" s="20">
        <f t="shared" si="2"/>
        <v>-2.7090939781361668E-2</v>
      </c>
      <c r="BA37" s="20">
        <f t="shared" si="3"/>
        <v>0.52319743693900067</v>
      </c>
      <c r="BB37" s="20">
        <f t="shared" si="4"/>
        <v>-0.49252163356225259</v>
      </c>
      <c r="BC37" s="20">
        <f t="shared" si="5"/>
        <v>2.9406639243550821</v>
      </c>
      <c r="BD37" s="20">
        <f t="shared" si="6"/>
        <v>9.9202674996008913</v>
      </c>
      <c r="BE37" s="20">
        <f t="shared" si="31"/>
        <v>2.8018381948857343</v>
      </c>
      <c r="BF37" s="20">
        <f t="shared" si="31"/>
        <v>2.7996884530445389</v>
      </c>
      <c r="BG37" s="20">
        <f t="shared" si="31"/>
        <v>2.804373950779425</v>
      </c>
      <c r="BH37" s="20">
        <f t="shared" si="31"/>
        <v>2.7941515421942706</v>
      </c>
      <c r="BI37" s="20">
        <f t="shared" si="31"/>
        <v>2.8164069476546589</v>
      </c>
      <c r="BJ37" s="20">
        <f t="shared" si="31"/>
        <v>2.7677213152336977</v>
      </c>
      <c r="BK37" s="20">
        <f t="shared" si="31"/>
        <v>2.873214762731179</v>
      </c>
      <c r="BL37" s="20">
        <f t="shared" si="8"/>
        <v>2.638692813658968</v>
      </c>
    </row>
    <row r="38" spans="1:64">
      <c r="A38" s="43" t="s">
        <v>58</v>
      </c>
      <c r="B38" s="3"/>
      <c r="C38" s="41">
        <v>38385.425999999999</v>
      </c>
      <c r="D38" s="2"/>
      <c r="E38" s="35">
        <f t="shared" si="11"/>
        <v>-26652.002164833932</v>
      </c>
      <c r="F38" s="5">
        <f t="shared" si="12"/>
        <v>-26652</v>
      </c>
      <c r="G38" s="1">
        <f t="shared" si="13"/>
        <v>-8.2980000297538936E-4</v>
      </c>
      <c r="J38" s="1">
        <f t="shared" si="14"/>
        <v>-8.2980000297538936E-4</v>
      </c>
      <c r="K38" s="35"/>
      <c r="Q38" s="191">
        <f t="shared" si="15"/>
        <v>23366.925999999999</v>
      </c>
      <c r="R38" s="40"/>
      <c r="S38" s="36">
        <v>1</v>
      </c>
      <c r="T38" s="40"/>
      <c r="Z38" s="20">
        <f t="shared" si="16"/>
        <v>-26652</v>
      </c>
      <c r="AA38" s="20">
        <f t="shared" si="17"/>
        <v>4.6887932320432285E-3</v>
      </c>
      <c r="AB38" s="20">
        <f t="shared" si="18"/>
        <v>-1.651402831963884E-2</v>
      </c>
      <c r="AC38" s="20">
        <f t="shared" si="19"/>
        <v>-8.2980000297538936E-4</v>
      </c>
      <c r="AD38" s="20">
        <f t="shared" si="29"/>
        <v>-5.5185932350186179E-3</v>
      </c>
      <c r="AE38" s="20">
        <f t="shared" si="20"/>
        <v>3.0454871293593254E-5</v>
      </c>
      <c r="AF38" s="20">
        <f t="shared" si="30"/>
        <v>-8.2980000297538936E-4</v>
      </c>
      <c r="AG38" s="21"/>
      <c r="AH38" s="20">
        <f t="shared" si="21"/>
        <v>1.568422831666345E-2</v>
      </c>
      <c r="AI38" s="20">
        <f t="shared" si="22"/>
        <v>1.4861794990170525</v>
      </c>
      <c r="AJ38" s="20">
        <f t="shared" si="23"/>
        <v>0.34781046707068153</v>
      </c>
      <c r="AK38" s="20">
        <f t="shared" si="24"/>
        <v>-2.0031545449446159E-2</v>
      </c>
      <c r="AL38" s="20">
        <f t="shared" si="25"/>
        <v>-4.1178663088003338E-2</v>
      </c>
      <c r="AM38" s="20">
        <f t="shared" si="26"/>
        <v>-2.0592241451175355E-2</v>
      </c>
      <c r="AN38" s="20">
        <f t="shared" si="32"/>
        <v>-2.4201809740841677E-2</v>
      </c>
      <c r="AO38" s="20">
        <f t="shared" si="32"/>
        <v>-2.4121411619623289E-2</v>
      </c>
      <c r="AP38" s="20">
        <f t="shared" si="32"/>
        <v>-2.3956136897627531E-2</v>
      </c>
      <c r="AQ38" s="20">
        <f t="shared" si="32"/>
        <v>-2.3616383076930141E-2</v>
      </c>
      <c r="AR38" s="20">
        <f t="shared" si="32"/>
        <v>-2.2917962597910353E-2</v>
      </c>
      <c r="AS38" s="20">
        <f t="shared" si="32"/>
        <v>-2.1482277896092465E-2</v>
      </c>
      <c r="AT38" s="20">
        <f t="shared" si="32"/>
        <v>-1.8531196454954643E-2</v>
      </c>
      <c r="AU38" s="20">
        <f t="shared" si="28"/>
        <v>-1.2465662151820656E-2</v>
      </c>
      <c r="AW38" s="20">
        <v>-4000</v>
      </c>
      <c r="AX38" s="20">
        <f t="shared" si="0"/>
        <v>-1.2378515669941961E-2</v>
      </c>
      <c r="AY38" s="20">
        <f t="shared" si="1"/>
        <v>1.1910930183782776E-2</v>
      </c>
      <c r="AZ38" s="20">
        <f t="shared" si="2"/>
        <v>-2.4289445853724737E-2</v>
      </c>
      <c r="BA38" s="20">
        <f t="shared" si="3"/>
        <v>0.51895338456598705</v>
      </c>
      <c r="BB38" s="20">
        <f t="shared" si="4"/>
        <v>-0.44857690708965181</v>
      </c>
      <c r="BC38" s="20">
        <f t="shared" si="5"/>
        <v>2.9904763197818034</v>
      </c>
      <c r="BD38" s="20">
        <f t="shared" si="6"/>
        <v>13.20964104896532</v>
      </c>
      <c r="BE38" s="20">
        <f t="shared" si="31"/>
        <v>2.8853694543923258</v>
      </c>
      <c r="BF38" s="20">
        <f t="shared" si="31"/>
        <v>2.8834226520391222</v>
      </c>
      <c r="BG38" s="20">
        <f t="shared" si="31"/>
        <v>2.8875584374442682</v>
      </c>
      <c r="BH38" s="20">
        <f t="shared" si="31"/>
        <v>2.8787669734644665</v>
      </c>
      <c r="BI38" s="20">
        <f t="shared" si="31"/>
        <v>2.8974311255851175</v>
      </c>
      <c r="BJ38" s="20">
        <f t="shared" si="31"/>
        <v>2.8576946995175163</v>
      </c>
      <c r="BK38" s="20">
        <f t="shared" si="31"/>
        <v>2.9418297358305345</v>
      </c>
      <c r="BL38" s="20">
        <f t="shared" si="8"/>
        <v>2.7611368592811179</v>
      </c>
    </row>
    <row r="39" spans="1:64">
      <c r="A39" s="43" t="s">
        <v>58</v>
      </c>
      <c r="B39" s="3"/>
      <c r="C39" s="41">
        <v>38399.235999999997</v>
      </c>
      <c r="D39" s="2"/>
      <c r="E39" s="35">
        <f t="shared" si="11"/>
        <v>-26615.973776759933</v>
      </c>
      <c r="F39" s="5">
        <f t="shared" si="12"/>
        <v>-26616</v>
      </c>
      <c r="G39" s="1">
        <f t="shared" si="13"/>
        <v>1.0051599994767457E-2</v>
      </c>
      <c r="J39" s="1">
        <f t="shared" si="14"/>
        <v>1.0051599994767457E-2</v>
      </c>
      <c r="K39" s="35"/>
      <c r="Q39" s="191">
        <f t="shared" si="15"/>
        <v>23380.735999999997</v>
      </c>
      <c r="R39" s="40"/>
      <c r="S39" s="36">
        <v>1</v>
      </c>
      <c r="T39" s="40"/>
      <c r="Z39" s="20">
        <f t="shared" si="16"/>
        <v>-26616</v>
      </c>
      <c r="AA39" s="20">
        <f t="shared" si="17"/>
        <v>4.4204990540165634E-3</v>
      </c>
      <c r="AB39" s="20">
        <f t="shared" si="18"/>
        <v>-5.2961819596484758E-3</v>
      </c>
      <c r="AC39" s="20">
        <f t="shared" si="19"/>
        <v>1.0051599994767457E-2</v>
      </c>
      <c r="AD39" s="20">
        <f t="shared" si="29"/>
        <v>5.6311009407508938E-3</v>
      </c>
      <c r="AE39" s="20">
        <f t="shared" si="20"/>
        <v>3.1709297804925601E-5</v>
      </c>
      <c r="AF39" s="20">
        <f t="shared" si="30"/>
        <v>1.0051599994767457E-2</v>
      </c>
      <c r="AG39" s="21"/>
      <c r="AH39" s="20">
        <f t="shared" si="21"/>
        <v>1.5347781954415933E-2</v>
      </c>
      <c r="AI39" s="20">
        <f t="shared" si="22"/>
        <v>1.4864195949108181</v>
      </c>
      <c r="AJ39" s="20">
        <f t="shared" si="23"/>
        <v>0.33412463375240631</v>
      </c>
      <c r="AK39" s="20">
        <f t="shared" si="24"/>
        <v>-1.2951670330931213E-2</v>
      </c>
      <c r="AL39" s="20">
        <f t="shared" si="25"/>
        <v>-2.6620249214281605E-2</v>
      </c>
      <c r="AM39" s="20">
        <f t="shared" si="26"/>
        <v>-1.3310910667482835E-2</v>
      </c>
      <c r="AN39" s="20">
        <f t="shared" si="32"/>
        <v>-1.5644595197343181E-2</v>
      </c>
      <c r="AO39" s="20">
        <f t="shared" si="32"/>
        <v>-1.559258317409383E-2</v>
      </c>
      <c r="AP39" s="20">
        <f t="shared" si="32"/>
        <v>-1.5485679846174511E-2</v>
      </c>
      <c r="AQ39" s="20">
        <f t="shared" si="32"/>
        <v>-1.5265955790625459E-2</v>
      </c>
      <c r="AR39" s="20">
        <f t="shared" si="32"/>
        <v>-1.4814347638024397E-2</v>
      </c>
      <c r="AS39" s="20">
        <f t="shared" si="32"/>
        <v>-1.3886147670411061E-2</v>
      </c>
      <c r="AT39" s="20">
        <f t="shared" si="32"/>
        <v>-1.1978434957671516E-2</v>
      </c>
      <c r="AU39" s="20">
        <f t="shared" si="28"/>
        <v>-8.0576765094231284E-3</v>
      </c>
      <c r="AW39" s="20">
        <v>-3000</v>
      </c>
      <c r="AX39" s="20">
        <f t="shared" si="0"/>
        <v>-9.3430695060500273E-3</v>
      </c>
      <c r="AY39" s="20">
        <f t="shared" si="1"/>
        <v>1.1999874759011171E-2</v>
      </c>
      <c r="AZ39" s="20">
        <f t="shared" si="2"/>
        <v>-2.1342944265061198E-2</v>
      </c>
      <c r="BA39" s="20">
        <f t="shared" si="3"/>
        <v>0.5159393490251265</v>
      </c>
      <c r="BB39" s="20">
        <f t="shared" si="4"/>
        <v>-0.40419831611899276</v>
      </c>
      <c r="BC39" s="20">
        <f t="shared" si="5"/>
        <v>3.0395465506608605</v>
      </c>
      <c r="BD39" s="20">
        <f t="shared" si="6"/>
        <v>19.581973965664602</v>
      </c>
      <c r="BE39" s="20">
        <f t="shared" si="31"/>
        <v>2.9682328067177539</v>
      </c>
      <c r="BF39" s="20">
        <f t="shared" si="31"/>
        <v>2.9667339906753636</v>
      </c>
      <c r="BG39" s="20">
        <f t="shared" si="31"/>
        <v>2.9698610609941025</v>
      </c>
      <c r="BH39" s="20">
        <f t="shared" si="31"/>
        <v>2.9633349056431921</v>
      </c>
      <c r="BI39" s="20">
        <f t="shared" si="31"/>
        <v>2.9769465480511323</v>
      </c>
      <c r="BJ39" s="20">
        <f t="shared" si="31"/>
        <v>2.948518679866226</v>
      </c>
      <c r="BK39" s="20">
        <f t="shared" si="31"/>
        <v>3.0077390459053039</v>
      </c>
      <c r="BL39" s="20">
        <f t="shared" si="8"/>
        <v>2.8835809049032677</v>
      </c>
    </row>
    <row r="40" spans="1:64">
      <c r="A40" s="43" t="s">
        <v>58</v>
      </c>
      <c r="B40" s="3" t="s">
        <v>61</v>
      </c>
      <c r="C40" s="41">
        <v>38399.417999999998</v>
      </c>
      <c r="D40" s="2"/>
      <c r="E40" s="35">
        <f t="shared" si="11"/>
        <v>-26615.498963825139</v>
      </c>
      <c r="F40" s="5">
        <f t="shared" si="12"/>
        <v>-26615.5</v>
      </c>
      <c r="G40" s="1">
        <f t="shared" si="13"/>
        <v>3.9717499021207914E-4</v>
      </c>
      <c r="J40" s="1">
        <f t="shared" si="14"/>
        <v>3.9717499021207914E-4</v>
      </c>
      <c r="K40" s="35"/>
      <c r="Q40" s="191">
        <f t="shared" si="15"/>
        <v>23380.917999999998</v>
      </c>
      <c r="R40" s="40"/>
      <c r="S40" s="36">
        <v>1</v>
      </c>
      <c r="T40" s="40"/>
      <c r="Z40" s="20">
        <f t="shared" si="16"/>
        <v>-26615.5</v>
      </c>
      <c r="AA40" s="20">
        <f t="shared" si="17"/>
        <v>4.4167637300701092E-3</v>
      </c>
      <c r="AB40" s="20">
        <f t="shared" si="18"/>
        <v>-1.4945925793782646E-2</v>
      </c>
      <c r="AC40" s="20">
        <f t="shared" si="19"/>
        <v>3.9717499021207914E-4</v>
      </c>
      <c r="AD40" s="20">
        <f t="shared" si="29"/>
        <v>-4.01958873985803E-3</v>
      </c>
      <c r="AE40" s="20">
        <f t="shared" si="20"/>
        <v>1.6157093637593466E-5</v>
      </c>
      <c r="AF40" s="20">
        <f t="shared" si="30"/>
        <v>3.9717499021207914E-4</v>
      </c>
      <c r="AG40" s="21"/>
      <c r="AH40" s="20">
        <f t="shared" si="21"/>
        <v>1.5343100783994725E-2</v>
      </c>
      <c r="AI40" s="20">
        <f t="shared" si="22"/>
        <v>1.4864222041802126</v>
      </c>
      <c r="AJ40" s="20">
        <f t="shared" si="23"/>
        <v>0.33393401932622435</v>
      </c>
      <c r="AK40" s="20">
        <f t="shared" si="24"/>
        <v>-1.2853301444724012E-2</v>
      </c>
      <c r="AL40" s="20">
        <f t="shared" si="25"/>
        <v>-2.6418019240273781E-2</v>
      </c>
      <c r="AM40" s="20">
        <f t="shared" si="26"/>
        <v>-1.3209777900664079E-2</v>
      </c>
      <c r="AN40" s="20">
        <f t="shared" si="32"/>
        <v>-1.5525736508308095E-2</v>
      </c>
      <c r="AO40" s="20">
        <f t="shared" si="32"/>
        <v>-1.5474119201884091E-2</v>
      </c>
      <c r="AP40" s="20">
        <f t="shared" si="32"/>
        <v>-1.5368027352253216E-2</v>
      </c>
      <c r="AQ40" s="20">
        <f t="shared" si="32"/>
        <v>-1.5149971561102048E-2</v>
      </c>
      <c r="AR40" s="20">
        <f t="shared" si="32"/>
        <v>-1.4701793030380423E-2</v>
      </c>
      <c r="AS40" s="20">
        <f t="shared" si="32"/>
        <v>-1.3780643474873745E-2</v>
      </c>
      <c r="AT40" s="20">
        <f t="shared" si="32"/>
        <v>-1.1887423748483499E-2</v>
      </c>
      <c r="AU40" s="20">
        <f t="shared" si="28"/>
        <v>-7.9964544866117926E-3</v>
      </c>
      <c r="AW40" s="20">
        <v>-2000</v>
      </c>
      <c r="AX40" s="20">
        <f t="shared" si="0"/>
        <v>-6.2567185761610005E-3</v>
      </c>
      <c r="AY40" s="20">
        <f t="shared" si="1"/>
        <v>1.2010831452631177E-2</v>
      </c>
      <c r="AZ40" s="20">
        <f t="shared" si="2"/>
        <v>-1.8267550028792177E-2</v>
      </c>
      <c r="BA40" s="20">
        <f t="shared" si="3"/>
        <v>0.51410362444746527</v>
      </c>
      <c r="BB40" s="20">
        <f t="shared" si="4"/>
        <v>-0.35931466156775377</v>
      </c>
      <c r="BC40" s="20">
        <f t="shared" si="5"/>
        <v>3.0881153329474524</v>
      </c>
      <c r="BD40" s="20">
        <f t="shared" si="6"/>
        <v>37.390118202615575</v>
      </c>
      <c r="BE40" s="20">
        <f t="shared" si="31"/>
        <v>3.0506352258540401</v>
      </c>
      <c r="BF40" s="20">
        <f t="shared" si="31"/>
        <v>3.0497847213698557</v>
      </c>
      <c r="BG40" s="20">
        <f t="shared" si="31"/>
        <v>3.0515398527453486</v>
      </c>
      <c r="BH40" s="20">
        <f t="shared" si="31"/>
        <v>3.0479175896294475</v>
      </c>
      <c r="BI40" s="20">
        <f t="shared" si="31"/>
        <v>3.0553919646484546</v>
      </c>
      <c r="BJ40" s="20">
        <f t="shared" si="31"/>
        <v>3.0399631591660268</v>
      </c>
      <c r="BK40" s="20">
        <f t="shared" si="31"/>
        <v>3.0717892340394317</v>
      </c>
      <c r="BL40" s="20">
        <f t="shared" si="8"/>
        <v>3.0060249505254175</v>
      </c>
    </row>
    <row r="41" spans="1:64">
      <c r="A41" s="43" t="s">
        <v>58</v>
      </c>
      <c r="B41" s="3"/>
      <c r="C41" s="41">
        <v>38406.495000000003</v>
      </c>
      <c r="D41" s="2"/>
      <c r="E41" s="35">
        <f t="shared" si="11"/>
        <v>-26597.036045476125</v>
      </c>
      <c r="F41" s="5">
        <f t="shared" si="12"/>
        <v>-26597</v>
      </c>
      <c r="G41" s="1">
        <f t="shared" si="13"/>
        <v>-1.3816550002957229E-2</v>
      </c>
      <c r="J41" s="1">
        <f t="shared" si="14"/>
        <v>-1.3816550002957229E-2</v>
      </c>
      <c r="K41" s="35"/>
      <c r="Q41" s="191">
        <f t="shared" si="15"/>
        <v>23387.995000000003</v>
      </c>
      <c r="R41" s="40"/>
      <c r="S41" s="36">
        <v>1</v>
      </c>
      <c r="T41" s="40"/>
      <c r="Z41" s="20">
        <f t="shared" si="16"/>
        <v>-26597</v>
      </c>
      <c r="AA41" s="20">
        <f t="shared" si="17"/>
        <v>4.2783862877479265E-3</v>
      </c>
      <c r="AB41" s="20">
        <f t="shared" si="18"/>
        <v>-2.8986290731433884E-2</v>
      </c>
      <c r="AC41" s="20">
        <f t="shared" si="19"/>
        <v>-1.3816550002957229E-2</v>
      </c>
      <c r="AD41" s="20">
        <f t="shared" si="29"/>
        <v>-1.8094936290705153E-2</v>
      </c>
      <c r="AE41" s="20">
        <f t="shared" si="20"/>
        <v>3.2742671936467836E-4</v>
      </c>
      <c r="AF41" s="20">
        <f t="shared" si="30"/>
        <v>-1.3816550002957229E-2</v>
      </c>
      <c r="AG41" s="21"/>
      <c r="AH41" s="20">
        <f t="shared" si="21"/>
        <v>1.5169740728476657E-2</v>
      </c>
      <c r="AI41" s="20">
        <f t="shared" si="22"/>
        <v>1.4865047654396131</v>
      </c>
      <c r="AJ41" s="20">
        <f t="shared" si="23"/>
        <v>0.3268713363634615</v>
      </c>
      <c r="AK41" s="20">
        <f t="shared" si="24"/>
        <v>-9.2131038262058297E-3</v>
      </c>
      <c r="AL41" s="20">
        <f t="shared" si="25"/>
        <v>-1.8935071914835625E-2</v>
      </c>
      <c r="AM41" s="20">
        <f t="shared" si="26"/>
        <v>-9.4678188393477816E-3</v>
      </c>
      <c r="AN41" s="20">
        <f t="shared" si="32"/>
        <v>-1.1127840122810043E-2</v>
      </c>
      <c r="AO41" s="20">
        <f t="shared" si="32"/>
        <v>-1.1090834191328926E-2</v>
      </c>
      <c r="AP41" s="20">
        <f t="shared" si="32"/>
        <v>-1.1014778291293067E-2</v>
      </c>
      <c r="AQ41" s="20">
        <f t="shared" si="32"/>
        <v>-1.0858465713450642E-2</v>
      </c>
      <c r="AR41" s="20">
        <f t="shared" si="32"/>
        <v>-1.0537207810432943E-2</v>
      </c>
      <c r="AS41" s="20">
        <f t="shared" si="32"/>
        <v>-9.8769531228130088E-3</v>
      </c>
      <c r="AT41" s="20">
        <f t="shared" si="32"/>
        <v>-8.5199996979888858E-3</v>
      </c>
      <c r="AU41" s="20">
        <f t="shared" si="28"/>
        <v>-5.7312396426021373E-3</v>
      </c>
      <c r="AW41" s="20">
        <v>-1000</v>
      </c>
      <c r="AX41" s="20">
        <f t="shared" si="0"/>
        <v>-3.134073201057342E-3</v>
      </c>
      <c r="AY41" s="20">
        <f t="shared" si="1"/>
        <v>1.1943800264642795E-2</v>
      </c>
      <c r="AZ41" s="20">
        <f t="shared" si="2"/>
        <v>-1.5077873465700137E-2</v>
      </c>
      <c r="BA41" s="20">
        <f t="shared" si="3"/>
        <v>0.5134145139265287</v>
      </c>
      <c r="BB41" s="20">
        <f t="shared" si="4"/>
        <v>-0.31383347901156061</v>
      </c>
      <c r="BC41" s="20">
        <f t="shared" si="5"/>
        <v>3.1364209270078556</v>
      </c>
      <c r="BD41" s="20">
        <f t="shared" si="6"/>
        <v>386.71718439066655</v>
      </c>
      <c r="BE41" s="20">
        <f t="shared" si="31"/>
        <v>3.1327923369642408</v>
      </c>
      <c r="BF41" s="20">
        <f t="shared" si="31"/>
        <v>3.1327075963769433</v>
      </c>
      <c r="BG41" s="20">
        <f t="shared" si="31"/>
        <v>3.1328817543333036</v>
      </c>
      <c r="BH41" s="20">
        <f t="shared" si="31"/>
        <v>3.1325238264559689</v>
      </c>
      <c r="BI41" s="20">
        <f t="shared" si="31"/>
        <v>3.1332594354253414</v>
      </c>
      <c r="BJ41" s="20">
        <f t="shared" si="31"/>
        <v>3.1317476155936288</v>
      </c>
      <c r="BK41" s="20">
        <f t="shared" si="31"/>
        <v>3.1348546794784395</v>
      </c>
      <c r="BL41" s="20">
        <f t="shared" si="8"/>
        <v>3.1284689961475673</v>
      </c>
    </row>
    <row r="42" spans="1:64">
      <c r="A42" s="43" t="s">
        <v>58</v>
      </c>
      <c r="B42" s="3"/>
      <c r="C42" s="41">
        <v>38410.345999999998</v>
      </c>
      <c r="D42" s="2"/>
      <c r="E42" s="35">
        <f t="shared" si="11"/>
        <v>-26586.989316839426</v>
      </c>
      <c r="F42" s="5">
        <f t="shared" si="12"/>
        <v>-26587</v>
      </c>
      <c r="G42" s="1">
        <f t="shared" si="13"/>
        <v>4.0949499962152913E-3</v>
      </c>
      <c r="J42" s="1">
        <f t="shared" si="14"/>
        <v>4.0949499962152913E-3</v>
      </c>
      <c r="K42" s="35"/>
      <c r="Q42" s="191">
        <f t="shared" si="15"/>
        <v>23391.845999999998</v>
      </c>
      <c r="R42" s="40"/>
      <c r="S42" s="36">
        <v>1</v>
      </c>
      <c r="T42" s="40"/>
      <c r="Z42" s="20">
        <f t="shared" si="16"/>
        <v>-26587</v>
      </c>
      <c r="AA42" s="20">
        <f t="shared" si="17"/>
        <v>4.2034508329759496E-3</v>
      </c>
      <c r="AB42" s="20">
        <f t="shared" si="18"/>
        <v>-1.0980956870116097E-2</v>
      </c>
      <c r="AC42" s="20">
        <f t="shared" si="19"/>
        <v>4.0949499962152913E-3</v>
      </c>
      <c r="AD42" s="20">
        <f t="shared" si="29"/>
        <v>-1.0850083676065825E-4</v>
      </c>
      <c r="AE42" s="20">
        <f t="shared" si="20"/>
        <v>1.1772431577763008E-8</v>
      </c>
      <c r="AF42" s="20">
        <f t="shared" si="30"/>
        <v>4.0949499962152913E-3</v>
      </c>
      <c r="AG42" s="21"/>
      <c r="AH42" s="20">
        <f t="shared" si="21"/>
        <v>1.5075906866331389E-2</v>
      </c>
      <c r="AI42" s="20">
        <f t="shared" si="22"/>
        <v>1.4865380532167358</v>
      </c>
      <c r="AJ42" s="20">
        <f t="shared" si="23"/>
        <v>0.32304574246490431</v>
      </c>
      <c r="AK42" s="20">
        <f t="shared" si="24"/>
        <v>-7.2450569103525413E-3</v>
      </c>
      <c r="AL42" s="20">
        <f t="shared" si="25"/>
        <v>-1.488993804301591E-2</v>
      </c>
      <c r="AM42" s="20">
        <f t="shared" si="26"/>
        <v>-7.4451065767226687E-3</v>
      </c>
      <c r="AN42" s="20">
        <f t="shared" si="32"/>
        <v>-8.7505140685225045E-3</v>
      </c>
      <c r="AO42" s="20">
        <f t="shared" si="32"/>
        <v>-8.7214108290690137E-3</v>
      </c>
      <c r="AP42" s="20">
        <f t="shared" si="32"/>
        <v>-8.6615982157357621E-3</v>
      </c>
      <c r="AQ42" s="20">
        <f t="shared" si="32"/>
        <v>-8.5386721787566143E-3</v>
      </c>
      <c r="AR42" s="20">
        <f t="shared" si="32"/>
        <v>-8.2860367291620191E-3</v>
      </c>
      <c r="AS42" s="20">
        <f t="shared" si="32"/>
        <v>-7.7668263970949777E-3</v>
      </c>
      <c r="AT42" s="20">
        <f t="shared" si="32"/>
        <v>-6.6997641628478077E-3</v>
      </c>
      <c r="AU42" s="20">
        <f t="shared" si="28"/>
        <v>-4.5067991863807499E-3</v>
      </c>
      <c r="AW42" s="20">
        <v>0</v>
      </c>
      <c r="AX42" s="20">
        <f t="shared" si="0"/>
        <v>1.1330551226500576E-5</v>
      </c>
      <c r="AY42" s="20">
        <f t="shared" si="1"/>
        <v>1.1798781195046021E-2</v>
      </c>
      <c r="AZ42" s="20">
        <f t="shared" si="2"/>
        <v>-1.178745064381952E-2</v>
      </c>
      <c r="BA42" s="20">
        <f t="shared" si="3"/>
        <v>0.51386006167917275</v>
      </c>
      <c r="BB42" s="20">
        <f t="shared" si="4"/>
        <v>-0.2676446746983806</v>
      </c>
      <c r="BC42" s="20">
        <f t="shared" si="5"/>
        <v>-3.0984842598046018</v>
      </c>
      <c r="BD42" s="20">
        <f t="shared" si="6"/>
        <v>-46.387491914036289</v>
      </c>
      <c r="BE42" s="20">
        <f t="shared" si="31"/>
        <v>3.2149255760746338</v>
      </c>
      <c r="BF42" s="20">
        <f t="shared" si="31"/>
        <v>3.2156184383515991</v>
      </c>
      <c r="BG42" s="20">
        <f t="shared" si="31"/>
        <v>3.2141906950560983</v>
      </c>
      <c r="BH42" s="20">
        <f t="shared" si="31"/>
        <v>3.2171329326505709</v>
      </c>
      <c r="BI42" s="20">
        <f t="shared" si="31"/>
        <v>3.2110703717789146</v>
      </c>
      <c r="BJ42" s="20">
        <f t="shared" si="31"/>
        <v>3.2235654897824437</v>
      </c>
      <c r="BK42" s="20">
        <f t="shared" si="31"/>
        <v>3.1978245068299773</v>
      </c>
      <c r="BL42" s="20">
        <f t="shared" si="8"/>
        <v>3.2509130417697172</v>
      </c>
    </row>
    <row r="43" spans="1:64">
      <c r="A43" s="43" t="s">
        <v>58</v>
      </c>
      <c r="B43" s="3" t="s">
        <v>61</v>
      </c>
      <c r="C43" s="41">
        <v>38439.29</v>
      </c>
      <c r="D43" s="2"/>
      <c r="E43" s="35">
        <f t="shared" si="11"/>
        <v>-26511.478407033919</v>
      </c>
      <c r="F43" s="5">
        <f t="shared" si="12"/>
        <v>-26511.5</v>
      </c>
      <c r="G43" s="1">
        <f t="shared" si="13"/>
        <v>8.2767749991035089E-3</v>
      </c>
      <c r="J43" s="1">
        <f t="shared" si="14"/>
        <v>8.2767749991035089E-3</v>
      </c>
      <c r="K43" s="35"/>
      <c r="Q43" s="191">
        <f t="shared" si="15"/>
        <v>23420.79</v>
      </c>
      <c r="R43" s="40"/>
      <c r="S43" s="36">
        <v>1</v>
      </c>
      <c r="T43" s="40"/>
      <c r="Z43" s="20">
        <f t="shared" si="16"/>
        <v>-26511.5</v>
      </c>
      <c r="AA43" s="20">
        <f t="shared" si="17"/>
        <v>3.6347007905517571E-3</v>
      </c>
      <c r="AB43" s="20">
        <f t="shared" si="18"/>
        <v>-6.0879505647716999E-3</v>
      </c>
      <c r="AC43" s="20">
        <f t="shared" si="19"/>
        <v>8.2767749991035089E-3</v>
      </c>
      <c r="AD43" s="20">
        <f t="shared" si="29"/>
        <v>4.6420742085517518E-3</v>
      </c>
      <c r="AE43" s="20">
        <f t="shared" si="20"/>
        <v>2.1548852957701371E-5</v>
      </c>
      <c r="AF43" s="20">
        <f t="shared" si="30"/>
        <v>8.2767749991035089E-3</v>
      </c>
      <c r="AG43" s="21"/>
      <c r="AH43" s="20">
        <f t="shared" si="21"/>
        <v>1.4364725563875209E-2</v>
      </c>
      <c r="AI43" s="20">
        <f t="shared" si="22"/>
        <v>1.4865323842439333</v>
      </c>
      <c r="AJ43" s="20">
        <f t="shared" si="23"/>
        <v>0.29399437816480323</v>
      </c>
      <c r="AK43" s="20">
        <f t="shared" si="24"/>
        <v>7.6162431341895206E-3</v>
      </c>
      <c r="AL43" s="20">
        <f t="shared" si="25"/>
        <v>1.5652855487721693E-2</v>
      </c>
      <c r="AM43" s="20">
        <f t="shared" si="26"/>
        <v>7.8265875450939763E-3</v>
      </c>
      <c r="AN43" s="20">
        <f t="shared" si="32"/>
        <v>9.1988768441239148E-3</v>
      </c>
      <c r="AO43" s="20">
        <f t="shared" si="32"/>
        <v>9.1682829672648427E-3</v>
      </c>
      <c r="AP43" s="20">
        <f t="shared" si="32"/>
        <v>9.1054065649829874E-3</v>
      </c>
      <c r="AQ43" s="20">
        <f t="shared" si="32"/>
        <v>8.9761833700000918E-3</v>
      </c>
      <c r="AR43" s="20">
        <f t="shared" si="32"/>
        <v>8.7106051232136144E-3</v>
      </c>
      <c r="AS43" s="20">
        <f t="shared" si="32"/>
        <v>8.1647932154217985E-3</v>
      </c>
      <c r="AT43" s="20">
        <f t="shared" si="32"/>
        <v>7.0430572980924961E-3</v>
      </c>
      <c r="AU43" s="20">
        <f t="shared" si="28"/>
        <v>4.7377262580914348E-3</v>
      </c>
      <c r="AW43" s="20">
        <v>1000</v>
      </c>
      <c r="AX43" s="20">
        <f t="shared" si="0"/>
        <v>3.1664272465542365E-3</v>
      </c>
      <c r="AY43" s="20">
        <f t="shared" si="1"/>
        <v>1.1575774243840858E-2</v>
      </c>
      <c r="AZ43" s="20">
        <f t="shared" si="2"/>
        <v>-8.4093469972866212E-3</v>
      </c>
      <c r="BA43" s="20">
        <f t="shared" si="3"/>
        <v>0.51544800176520322</v>
      </c>
      <c r="BB43" s="20">
        <f t="shared" si="4"/>
        <v>-0.22062513780646686</v>
      </c>
      <c r="BC43" s="20">
        <f t="shared" si="5"/>
        <v>-3.0499919231360626</v>
      </c>
      <c r="BD43" s="20">
        <f t="shared" si="6"/>
        <v>-21.818618099716538</v>
      </c>
      <c r="BE43" s="20">
        <f t="shared" si="31"/>
        <v>3.2972569905931772</v>
      </c>
      <c r="BF43" s="20">
        <f t="shared" si="31"/>
        <v>3.2986313764207229</v>
      </c>
      <c r="BG43" s="20">
        <f t="shared" si="31"/>
        <v>3.2957723164395203</v>
      </c>
      <c r="BH43" s="20">
        <f t="shared" si="31"/>
        <v>3.3017213189105719</v>
      </c>
      <c r="BI43" s="20">
        <f t="shared" si="31"/>
        <v>3.289349076023969</v>
      </c>
      <c r="BJ43" s="20">
        <f t="shared" si="31"/>
        <v>3.3151077192030991</v>
      </c>
      <c r="BK43" s="20">
        <f t="shared" si="31"/>
        <v>3.2615892724699465</v>
      </c>
      <c r="BL43" s="20">
        <f t="shared" si="8"/>
        <v>3.373357087391867</v>
      </c>
    </row>
    <row r="44" spans="1:64">
      <c r="A44" s="43" t="s">
        <v>58</v>
      </c>
      <c r="B44" s="3" t="s">
        <v>61</v>
      </c>
      <c r="C44" s="41">
        <v>38440.404000000002</v>
      </c>
      <c r="D44" s="2"/>
      <c r="E44" s="35">
        <f t="shared" si="11"/>
        <v>-26508.572134455026</v>
      </c>
      <c r="F44" s="5">
        <f t="shared" si="12"/>
        <v>-26508.5</v>
      </c>
      <c r="G44" s="1">
        <f t="shared" si="13"/>
        <v>-2.7649775001918897E-2</v>
      </c>
      <c r="J44" s="1">
        <f t="shared" si="14"/>
        <v>-2.7649775001918897E-2</v>
      </c>
      <c r="K44" s="35"/>
      <c r="Q44" s="191">
        <f t="shared" si="15"/>
        <v>23421.904000000002</v>
      </c>
      <c r="R44" s="40"/>
      <c r="S44" s="36">
        <v>1</v>
      </c>
      <c r="T44" s="40"/>
      <c r="V44" s="44"/>
      <c r="Z44" s="20">
        <f t="shared" si="16"/>
        <v>-26508.5</v>
      </c>
      <c r="AA44" s="20">
        <f t="shared" si="17"/>
        <v>3.6119959643267207E-3</v>
      </c>
      <c r="AB44" s="20">
        <f t="shared" si="18"/>
        <v>-4.1986145402375954E-2</v>
      </c>
      <c r="AC44" s="20">
        <f t="shared" si="19"/>
        <v>-2.7649775001918897E-2</v>
      </c>
      <c r="AD44" s="20">
        <f t="shared" si="29"/>
        <v>-3.1261770966245619E-2</v>
      </c>
      <c r="AE44" s="20">
        <f t="shared" si="20"/>
        <v>9.7729832394599756E-4</v>
      </c>
      <c r="AF44" s="20">
        <f t="shared" si="30"/>
        <v>-2.7649775001918897E-2</v>
      </c>
      <c r="AG44" s="21"/>
      <c r="AH44" s="20">
        <f t="shared" si="21"/>
        <v>1.4336370400457059E-2</v>
      </c>
      <c r="AI44" s="20">
        <f t="shared" si="22"/>
        <v>1.4865227833036867</v>
      </c>
      <c r="AJ44" s="20">
        <f t="shared" si="23"/>
        <v>0.29283424316720263</v>
      </c>
      <c r="AK44" s="20">
        <f t="shared" si="24"/>
        <v>8.2066682642379513E-3</v>
      </c>
      <c r="AL44" s="20">
        <f t="shared" si="25"/>
        <v>1.6866404477089869E-2</v>
      </c>
      <c r="AM44" s="20">
        <f t="shared" si="26"/>
        <v>8.4334021642545522E-3</v>
      </c>
      <c r="AN44" s="20">
        <f t="shared" si="32"/>
        <v>9.9120771757798647E-3</v>
      </c>
      <c r="AO44" s="20">
        <f t="shared" si="32"/>
        <v>9.8791123532653326E-3</v>
      </c>
      <c r="AP44" s="20">
        <f t="shared" si="32"/>
        <v>9.8113627382928337E-3</v>
      </c>
      <c r="AQ44" s="20">
        <f t="shared" si="32"/>
        <v>9.6721232299571986E-3</v>
      </c>
      <c r="AR44" s="20">
        <f t="shared" si="32"/>
        <v>9.3859577513150261E-3</v>
      </c>
      <c r="AS44" s="20">
        <f t="shared" si="32"/>
        <v>8.7978319403319398E-3</v>
      </c>
      <c r="AT44" s="20">
        <f t="shared" si="32"/>
        <v>7.5891281461291189E-3</v>
      </c>
      <c r="AU44" s="20">
        <f t="shared" si="28"/>
        <v>5.1050583949581174E-3</v>
      </c>
      <c r="AW44" s="20">
        <v>2000</v>
      </c>
      <c r="AX44" s="20">
        <f t="shared" si="0"/>
        <v>6.3179427503067412E-3</v>
      </c>
      <c r="AY44" s="20">
        <f t="shared" si="1"/>
        <v>1.1274779411027303E-2</v>
      </c>
      <c r="AZ44" s="20">
        <f t="shared" si="2"/>
        <v>-4.9568366607205617E-3</v>
      </c>
      <c r="BA44" s="20">
        <f t="shared" si="3"/>
        <v>0.51820578806230133</v>
      </c>
      <c r="BB44" s="20">
        <f t="shared" si="4"/>
        <v>-0.17264341578459516</v>
      </c>
      <c r="BC44" s="20">
        <f t="shared" si="5"/>
        <v>-3.0010493226743558</v>
      </c>
      <c r="BD44" s="20">
        <f t="shared" si="6"/>
        <v>-14.207055086856361</v>
      </c>
      <c r="BE44" s="20">
        <f t="shared" si="31"/>
        <v>3.3800037997947818</v>
      </c>
      <c r="BF44" s="20">
        <f t="shared" si="31"/>
        <v>3.3818743510421085</v>
      </c>
      <c r="BG44" s="20">
        <f t="shared" si="31"/>
        <v>3.3779183631947425</v>
      </c>
      <c r="BH44" s="20">
        <f t="shared" si="31"/>
        <v>3.3862893234347733</v>
      </c>
      <c r="BI44" s="20">
        <f t="shared" si="31"/>
        <v>3.3685960364030199</v>
      </c>
      <c r="BJ44" s="20">
        <f t="shared" si="31"/>
        <v>3.4060861868943859</v>
      </c>
      <c r="BK44" s="20">
        <f t="shared" si="31"/>
        <v>3.3270276295095766</v>
      </c>
      <c r="BL44" s="20">
        <f t="shared" si="8"/>
        <v>3.4958011330140168</v>
      </c>
    </row>
    <row r="45" spans="1:64">
      <c r="A45" s="43" t="s">
        <v>58</v>
      </c>
      <c r="B45" s="3"/>
      <c r="C45" s="41">
        <v>38670.6</v>
      </c>
      <c r="D45" s="2"/>
      <c r="E45" s="35">
        <f t="shared" si="11"/>
        <v>-25908.022473261459</v>
      </c>
      <c r="F45" s="5">
        <f t="shared" si="12"/>
        <v>-25908</v>
      </c>
      <c r="G45" s="1">
        <f t="shared" si="13"/>
        <v>-8.6142000072868541E-3</v>
      </c>
      <c r="J45" s="1">
        <f t="shared" si="14"/>
        <v>-8.6142000072868541E-3</v>
      </c>
      <c r="K45" s="35"/>
      <c r="Q45" s="191">
        <f t="shared" si="15"/>
        <v>23652.1</v>
      </c>
      <c r="R45" s="40"/>
      <c r="S45" s="36">
        <v>1</v>
      </c>
      <c r="T45" s="40"/>
      <c r="V45" s="44"/>
      <c r="Z45" s="20">
        <f t="shared" si="16"/>
        <v>-25908</v>
      </c>
      <c r="AA45" s="20">
        <f t="shared" si="17"/>
        <v>-1.0527580237613497E-3</v>
      </c>
      <c r="AB45" s="20">
        <f t="shared" si="18"/>
        <v>-1.7168938730554695E-2</v>
      </c>
      <c r="AC45" s="20">
        <f t="shared" si="19"/>
        <v>-8.6142000072868541E-3</v>
      </c>
      <c r="AD45" s="20">
        <f t="shared" si="29"/>
        <v>-7.5614419835255044E-3</v>
      </c>
      <c r="AE45" s="20">
        <f t="shared" si="20"/>
        <v>5.7175404870222113E-5</v>
      </c>
      <c r="AF45" s="20">
        <f t="shared" si="30"/>
        <v>-8.6142000072868541E-3</v>
      </c>
      <c r="AG45" s="21"/>
      <c r="AH45" s="20">
        <f t="shared" si="21"/>
        <v>8.5547387232678389E-3</v>
      </c>
      <c r="AI45" s="20">
        <f t="shared" si="22"/>
        <v>1.4704907774269802</v>
      </c>
      <c r="AJ45" s="20">
        <f t="shared" si="23"/>
        <v>5.6058142622718347E-2</v>
      </c>
      <c r="AK45" s="20">
        <f t="shared" si="24"/>
        <v>0.12413781226411737</v>
      </c>
      <c r="AL45" s="20">
        <f t="shared" si="25"/>
        <v>0.25796854092395577</v>
      </c>
      <c r="AM45" s="20">
        <f t="shared" si="26"/>
        <v>0.12970436418156303</v>
      </c>
      <c r="AN45" s="20">
        <f t="shared" si="32"/>
        <v>0.15215317790100211</v>
      </c>
      <c r="AO45" s="20">
        <f t="shared" si="32"/>
        <v>0.1516735117979669</v>
      </c>
      <c r="AP45" s="20">
        <f t="shared" si="32"/>
        <v>0.1506763726657715</v>
      </c>
      <c r="AQ45" s="20">
        <f t="shared" si="32"/>
        <v>0.14860398243777675</v>
      </c>
      <c r="AR45" s="20">
        <f t="shared" si="32"/>
        <v>0.14429890431853221</v>
      </c>
      <c r="AS45" s="20">
        <f t="shared" si="32"/>
        <v>0.1353642596864848</v>
      </c>
      <c r="AT45" s="20">
        <f t="shared" si="32"/>
        <v>0.116855336319027</v>
      </c>
      <c r="AU45" s="20">
        <f t="shared" si="28"/>
        <v>7.8632707791058909E-2</v>
      </c>
      <c r="AW45" s="20">
        <v>3000</v>
      </c>
      <c r="AX45" s="20">
        <f t="shared" si="0"/>
        <v>9.4517623177320931E-3</v>
      </c>
      <c r="AY45" s="20">
        <f t="shared" si="1"/>
        <v>1.0895796696605359E-2</v>
      </c>
      <c r="AZ45" s="20">
        <f t="shared" si="2"/>
        <v>-1.4440343788732662E-3</v>
      </c>
      <c r="BA45" s="20">
        <f t="shared" si="3"/>
        <v>0.52218079364926318</v>
      </c>
      <c r="BB45" s="20">
        <f t="shared" si="4"/>
        <v>-0.12356336404003346</v>
      </c>
      <c r="BC45" s="20">
        <f t="shared" si="5"/>
        <v>-2.9514165376240076</v>
      </c>
      <c r="BD45" s="20">
        <f t="shared" si="6"/>
        <v>-10.4848525664038</v>
      </c>
      <c r="BE45" s="20">
        <f t="shared" si="31"/>
        <v>3.4633748916696874</v>
      </c>
      <c r="BF45" s="20">
        <f t="shared" si="31"/>
        <v>3.4655024379397177</v>
      </c>
      <c r="BG45" s="20">
        <f t="shared" si="31"/>
        <v>3.4608938042894493</v>
      </c>
      <c r="BH45" s="20">
        <f t="shared" si="31"/>
        <v>3.470885932835134</v>
      </c>
      <c r="BI45" s="20">
        <f t="shared" si="31"/>
        <v>3.4492632461949402</v>
      </c>
      <c r="BJ45" s="20">
        <f t="shared" si="31"/>
        <v>3.4962578670114666</v>
      </c>
      <c r="BK45" s="20">
        <f t="shared" si="31"/>
        <v>3.3949931709998733</v>
      </c>
      <c r="BL45" s="20">
        <f t="shared" si="8"/>
        <v>3.6182451786361667</v>
      </c>
    </row>
    <row r="46" spans="1:64">
      <c r="A46" s="43" t="s">
        <v>58</v>
      </c>
      <c r="B46" s="3"/>
      <c r="C46" s="41">
        <v>39038.565999999999</v>
      </c>
      <c r="D46" s="2"/>
      <c r="E46" s="35">
        <f t="shared" si="11"/>
        <v>-24948.049855879937</v>
      </c>
      <c r="F46" s="5">
        <f t="shared" si="12"/>
        <v>-24948</v>
      </c>
      <c r="G46" s="1">
        <f t="shared" si="13"/>
        <v>-1.9110200002614874E-2</v>
      </c>
      <c r="J46" s="1">
        <f t="shared" si="14"/>
        <v>-1.9110200002614874E-2</v>
      </c>
      <c r="K46" s="35"/>
      <c r="Q46" s="191">
        <f t="shared" si="15"/>
        <v>24020.065999999999</v>
      </c>
      <c r="R46" s="40"/>
      <c r="S46" s="36">
        <v>1</v>
      </c>
      <c r="T46" s="40"/>
      <c r="V46" s="44"/>
      <c r="Z46" s="20">
        <f t="shared" si="16"/>
        <v>-24948</v>
      </c>
      <c r="AA46" s="20">
        <f t="shared" si="17"/>
        <v>-8.608319904864924E-3</v>
      </c>
      <c r="AB46" s="20">
        <f t="shared" si="18"/>
        <v>-1.838227651536745E-2</v>
      </c>
      <c r="AC46" s="20">
        <f t="shared" si="19"/>
        <v>-1.9110200002614874E-2</v>
      </c>
      <c r="AD46" s="20">
        <f t="shared" si="29"/>
        <v>-1.050188009774995E-2</v>
      </c>
      <c r="AE46" s="20">
        <f t="shared" si="20"/>
        <v>1.1028948558751651E-4</v>
      </c>
      <c r="AF46" s="20">
        <f t="shared" si="30"/>
        <v>-1.9110200002614874E-2</v>
      </c>
      <c r="AG46" s="21"/>
      <c r="AH46" s="20">
        <f t="shared" si="21"/>
        <v>-7.2792348724742351E-4</v>
      </c>
      <c r="AI46" s="20">
        <f t="shared" si="22"/>
        <v>1.3955589122491641</v>
      </c>
      <c r="AJ46" s="20">
        <f t="shared" si="23"/>
        <v>-0.30276901589076732</v>
      </c>
      <c r="AK46" s="20">
        <f t="shared" si="24"/>
        <v>0.28338121853401593</v>
      </c>
      <c r="AL46" s="20">
        <f t="shared" si="25"/>
        <v>0.6216527873124903</v>
      </c>
      <c r="AM46" s="20">
        <f t="shared" si="26"/>
        <v>0.32123893622645494</v>
      </c>
      <c r="AN46" s="20">
        <f t="shared" si="32"/>
        <v>0.37317477974996</v>
      </c>
      <c r="AO46" s="20">
        <f t="shared" si="32"/>
        <v>0.37228600278644697</v>
      </c>
      <c r="AP46" s="20">
        <f t="shared" si="32"/>
        <v>0.37032589530153237</v>
      </c>
      <c r="AQ46" s="20">
        <f t="shared" si="32"/>
        <v>0.36600832976875086</v>
      </c>
      <c r="AR46" s="20">
        <f t="shared" si="32"/>
        <v>0.35652294560256204</v>
      </c>
      <c r="AS46" s="20">
        <f t="shared" si="32"/>
        <v>0.33579983783703138</v>
      </c>
      <c r="AT46" s="20">
        <f t="shared" si="32"/>
        <v>0.29102698558273243</v>
      </c>
      <c r="AU46" s="20">
        <f t="shared" si="28"/>
        <v>0.19617899158832275</v>
      </c>
      <c r="AW46" s="20">
        <v>4000</v>
      </c>
      <c r="AX46" s="20">
        <f t="shared" si="0"/>
        <v>1.2552453168301583E-2</v>
      </c>
      <c r="AY46" s="20">
        <f t="shared" si="1"/>
        <v>1.0438826100575027E-2</v>
      </c>
      <c r="AZ46" s="20">
        <f t="shared" si="2"/>
        <v>2.1136270677265551E-3</v>
      </c>
      <c r="BA46" s="20">
        <f t="shared" si="3"/>
        <v>0.52744097423202629</v>
      </c>
      <c r="BB46" s="20">
        <f t="shared" si="4"/>
        <v>-7.3245823907773941E-2</v>
      </c>
      <c r="BC46" s="20">
        <f t="shared" si="5"/>
        <v>-2.9008480437529744</v>
      </c>
      <c r="BD46" s="20">
        <f t="shared" si="6"/>
        <v>-8.2673958779576218</v>
      </c>
      <c r="BE46" s="20">
        <f t="shared" si="31"/>
        <v>3.5475709703054501</v>
      </c>
      <c r="BF46" s="20">
        <f t="shared" si="31"/>
        <v>3.5497069763355005</v>
      </c>
      <c r="BG46" s="20">
        <f t="shared" si="31"/>
        <v>3.5449293822868309</v>
      </c>
      <c r="BH46" s="20">
        <f t="shared" si="31"/>
        <v>3.5556291003023643</v>
      </c>
      <c r="BI46" s="20">
        <f t="shared" si="31"/>
        <v>3.531733719090441</v>
      </c>
      <c r="BJ46" s="20">
        <f t="shared" si="31"/>
        <v>3.5854503203083445</v>
      </c>
      <c r="BK46" s="20">
        <f t="shared" si="31"/>
        <v>3.4663016483809548</v>
      </c>
      <c r="BL46" s="20">
        <f t="shared" si="8"/>
        <v>3.7406892242583165</v>
      </c>
    </row>
    <row r="47" spans="1:64">
      <c r="A47" s="43" t="s">
        <v>58</v>
      </c>
      <c r="B47" s="3"/>
      <c r="C47" s="41">
        <v>39058.54</v>
      </c>
      <c r="D47" s="2"/>
      <c r="E47" s="35">
        <f t="shared" si="11"/>
        <v>-24895.940440717721</v>
      </c>
      <c r="F47" s="5">
        <f t="shared" si="12"/>
        <v>-24896</v>
      </c>
      <c r="G47" s="1">
        <f t="shared" si="13"/>
        <v>2.2829599998658523E-2</v>
      </c>
      <c r="J47" s="1">
        <f t="shared" si="14"/>
        <v>2.2829599998658523E-2</v>
      </c>
      <c r="K47" s="35"/>
      <c r="Q47" s="191">
        <f t="shared" si="15"/>
        <v>24040.04</v>
      </c>
      <c r="R47" s="40"/>
      <c r="S47" s="36">
        <v>1</v>
      </c>
      <c r="T47" s="40"/>
      <c r="Z47" s="20">
        <f t="shared" si="16"/>
        <v>-24896</v>
      </c>
      <c r="AA47" s="20">
        <f t="shared" si="17"/>
        <v>-9.0077240244286916E-3</v>
      </c>
      <c r="AB47" s="20">
        <f t="shared" si="18"/>
        <v>2.4048426856171968E-2</v>
      </c>
      <c r="AC47" s="20">
        <f t="shared" si="19"/>
        <v>2.2829599998658523E-2</v>
      </c>
      <c r="AD47" s="20">
        <f t="shared" si="29"/>
        <v>3.1837324023087213E-2</v>
      </c>
      <c r="AE47" s="20">
        <f t="shared" si="20"/>
        <v>1.0136152009510462E-3</v>
      </c>
      <c r="AF47" s="20">
        <f t="shared" si="30"/>
        <v>2.2829599998658523E-2</v>
      </c>
      <c r="AG47" s="21"/>
      <c r="AH47" s="20">
        <f t="shared" si="21"/>
        <v>-1.2188268575134434E-3</v>
      </c>
      <c r="AI47" s="20">
        <f t="shared" si="22"/>
        <v>1.3902424895156473</v>
      </c>
      <c r="AJ47" s="20">
        <f t="shared" si="23"/>
        <v>-0.32036900689496584</v>
      </c>
      <c r="AK47" s="20">
        <f t="shared" si="24"/>
        <v>0.29065885063798641</v>
      </c>
      <c r="AL47" s="20">
        <f t="shared" si="25"/>
        <v>0.64017508574983073</v>
      </c>
      <c r="AM47" s="20">
        <f t="shared" si="26"/>
        <v>0.33148656478361638</v>
      </c>
      <c r="AN47" s="20">
        <f t="shared" si="32"/>
        <v>0.38479191267430091</v>
      </c>
      <c r="AO47" s="20">
        <f t="shared" si="32"/>
        <v>0.38389543886832767</v>
      </c>
      <c r="AP47" s="20">
        <f t="shared" si="32"/>
        <v>0.38190925531487702</v>
      </c>
      <c r="AQ47" s="20">
        <f t="shared" si="32"/>
        <v>0.37751438668931697</v>
      </c>
      <c r="AR47" s="20">
        <f t="shared" si="32"/>
        <v>0.36781677025735471</v>
      </c>
      <c r="AS47" s="20">
        <f t="shared" si="32"/>
        <v>0.34654413379943666</v>
      </c>
      <c r="AT47" s="20">
        <f t="shared" si="32"/>
        <v>0.30043088053754258</v>
      </c>
      <c r="AU47" s="20">
        <f t="shared" si="28"/>
        <v>0.20254608196067458</v>
      </c>
      <c r="AW47" s="20">
        <v>5000</v>
      </c>
      <c r="AX47" s="20">
        <f t="shared" si="0"/>
        <v>1.5602994346506915E-2</v>
      </c>
      <c r="AY47" s="20">
        <f t="shared" si="1"/>
        <v>9.9038676229363035E-3</v>
      </c>
      <c r="AZ47" s="20">
        <f t="shared" si="2"/>
        <v>5.699126723570612E-3</v>
      </c>
      <c r="BA47" s="20">
        <f t="shared" si="3"/>
        <v>0.53407644053102699</v>
      </c>
      <c r="BB47" s="20">
        <f t="shared" si="4"/>
        <v>-2.1547816657224432E-2</v>
      </c>
      <c r="BC47" s="20">
        <f t="shared" si="5"/>
        <v>-2.8490860523276544</v>
      </c>
      <c r="BD47" s="20">
        <f t="shared" si="6"/>
        <v>-6.7886317658287947</v>
      </c>
      <c r="BE47" s="20">
        <f t="shared" si="31"/>
        <v>3.6327891951320348</v>
      </c>
      <c r="BF47" s="20">
        <f t="shared" si="31"/>
        <v>3.634719358355726</v>
      </c>
      <c r="BG47" s="20">
        <f t="shared" si="31"/>
        <v>3.6302215541427669</v>
      </c>
      <c r="BH47" s="20">
        <f t="shared" si="31"/>
        <v>3.6407195800234748</v>
      </c>
      <c r="BI47" s="20">
        <f t="shared" si="31"/>
        <v>3.6163071872609711</v>
      </c>
      <c r="BJ47" s="20">
        <f t="shared" si="31"/>
        <v>3.6735889069765566</v>
      </c>
      <c r="BK47" s="20">
        <f t="shared" si="31"/>
        <v>3.5417187565649462</v>
      </c>
      <c r="BL47" s="20">
        <f t="shared" si="8"/>
        <v>3.8631332698804659</v>
      </c>
    </row>
    <row r="48" spans="1:64">
      <c r="A48" s="43" t="s">
        <v>58</v>
      </c>
      <c r="B48" s="3"/>
      <c r="C48" s="41">
        <v>39151.292000000001</v>
      </c>
      <c r="D48" s="2"/>
      <c r="E48" s="35">
        <f t="shared" si="11"/>
        <v>-24653.963246609106</v>
      </c>
      <c r="F48" s="5">
        <f t="shared" si="12"/>
        <v>-24654</v>
      </c>
      <c r="G48" s="1">
        <f t="shared" si="13"/>
        <v>1.4087899995502084E-2</v>
      </c>
      <c r="J48" s="1">
        <f t="shared" si="14"/>
        <v>1.4087899995502084E-2</v>
      </c>
      <c r="K48" s="35"/>
      <c r="Q48" s="191">
        <f t="shared" si="15"/>
        <v>24132.792000000001</v>
      </c>
      <c r="R48" s="40"/>
      <c r="S48" s="36">
        <v>1</v>
      </c>
      <c r="T48" s="40"/>
      <c r="Z48" s="20">
        <f t="shared" si="16"/>
        <v>-24654</v>
      </c>
      <c r="AA48" s="20">
        <f t="shared" si="17"/>
        <v>-1.0841490748260189E-2</v>
      </c>
      <c r="AB48" s="20">
        <f t="shared" si="18"/>
        <v>1.7563542671907174E-2</v>
      </c>
      <c r="AC48" s="20">
        <f t="shared" si="19"/>
        <v>1.4087899995502084E-2</v>
      </c>
      <c r="AD48" s="20">
        <f t="shared" si="29"/>
        <v>2.4929390743762273E-2</v>
      </c>
      <c r="AE48" s="20">
        <f t="shared" si="20"/>
        <v>6.2147452285518006E-4</v>
      </c>
      <c r="AF48" s="20">
        <f t="shared" si="30"/>
        <v>1.4087899995502084E-2</v>
      </c>
      <c r="AG48" s="21"/>
      <c r="AH48" s="20">
        <f t="shared" si="21"/>
        <v>-3.4756426764050896E-3</v>
      </c>
      <c r="AI48" s="20">
        <f t="shared" si="22"/>
        <v>1.3643744787431777</v>
      </c>
      <c r="AJ48" s="20">
        <f t="shared" si="23"/>
        <v>-0.39901823067857395</v>
      </c>
      <c r="AK48" s="20">
        <f t="shared" si="24"/>
        <v>0.32249497254717474</v>
      </c>
      <c r="AL48" s="20">
        <f t="shared" si="25"/>
        <v>0.72450198373315788</v>
      </c>
      <c r="AM48" s="20">
        <f t="shared" si="26"/>
        <v>0.37897494565293416</v>
      </c>
      <c r="AN48" s="20">
        <f t="shared" si="32"/>
        <v>0.43827350628291117</v>
      </c>
      <c r="AO48" s="20">
        <f t="shared" si="32"/>
        <v>0.43736045230739995</v>
      </c>
      <c r="AP48" s="20">
        <f t="shared" si="32"/>
        <v>0.43529005149561995</v>
      </c>
      <c r="AQ48" s="20">
        <f t="shared" si="32"/>
        <v>0.43060265730360792</v>
      </c>
      <c r="AR48" s="20">
        <f t="shared" si="32"/>
        <v>0.42002733429869504</v>
      </c>
      <c r="AS48" s="20">
        <f t="shared" si="32"/>
        <v>0.396347916385211</v>
      </c>
      <c r="AT48" s="20">
        <f t="shared" si="32"/>
        <v>0.34414098643256952</v>
      </c>
      <c r="AU48" s="20">
        <f t="shared" si="28"/>
        <v>0.232177541001235</v>
      </c>
      <c r="AW48" s="20">
        <v>6000</v>
      </c>
      <c r="AX48" s="20">
        <f t="shared" si="0"/>
        <v>1.858468932834282E-2</v>
      </c>
      <c r="AY48" s="20">
        <f t="shared" si="1"/>
        <v>9.2909212636891909E-3</v>
      </c>
      <c r="AZ48" s="20">
        <f t="shared" si="2"/>
        <v>9.2937680646536271E-3</v>
      </c>
      <c r="BA48" s="20">
        <f t="shared" si="3"/>
        <v>0.54220245281649571</v>
      </c>
      <c r="BB48" s="20">
        <f t="shared" si="4"/>
        <v>3.1680617846945702E-2</v>
      </c>
      <c r="BC48" s="20">
        <f t="shared" si="5"/>
        <v>-2.7958506481717031</v>
      </c>
      <c r="BD48" s="20">
        <f t="shared" si="6"/>
        <v>-5.7269213488503192</v>
      </c>
      <c r="BE48" s="20">
        <f t="shared" si="31"/>
        <v>3.7192320817100248</v>
      </c>
      <c r="BF48" s="20">
        <f t="shared" si="31"/>
        <v>3.7208095288416621</v>
      </c>
      <c r="BG48" s="20">
        <f t="shared" si="31"/>
        <v>3.716940761334778</v>
      </c>
      <c r="BH48" s="20">
        <f t="shared" si="31"/>
        <v>3.7264466233758351</v>
      </c>
      <c r="BI48" s="20">
        <f t="shared" si="31"/>
        <v>3.7031937322083426</v>
      </c>
      <c r="BJ48" s="20">
        <f t="shared" si="31"/>
        <v>3.7607256224839194</v>
      </c>
      <c r="BK48" s="20">
        <f t="shared" si="31"/>
        <v>3.6219486685564277</v>
      </c>
      <c r="BL48" s="20">
        <f t="shared" si="8"/>
        <v>3.9855773155026162</v>
      </c>
    </row>
    <row r="49" spans="1:64">
      <c r="A49" s="43" t="s">
        <v>58</v>
      </c>
      <c r="B49" s="3"/>
      <c r="C49" s="41">
        <v>39436.44</v>
      </c>
      <c r="D49" s="2"/>
      <c r="E49" s="35">
        <f t="shared" si="11"/>
        <v>-23910.051385455885</v>
      </c>
      <c r="F49" s="5">
        <f t="shared" si="12"/>
        <v>-23910</v>
      </c>
      <c r="G49" s="1">
        <f t="shared" si="13"/>
        <v>-1.9696499999554362E-2</v>
      </c>
      <c r="J49" s="1">
        <f t="shared" si="14"/>
        <v>-1.9696499999554362E-2</v>
      </c>
      <c r="K49" s="35"/>
      <c r="Q49" s="191">
        <f t="shared" si="15"/>
        <v>24417.940000000002</v>
      </c>
      <c r="R49" s="40"/>
      <c r="S49" s="36">
        <v>1</v>
      </c>
      <c r="T49" s="40"/>
      <c r="Z49" s="20">
        <f t="shared" si="16"/>
        <v>-23910</v>
      </c>
      <c r="AA49" s="20">
        <f t="shared" si="17"/>
        <v>-1.6149654058846215E-2</v>
      </c>
      <c r="AB49" s="20">
        <f t="shared" si="18"/>
        <v>-9.6406855968376622E-3</v>
      </c>
      <c r="AC49" s="20">
        <f t="shared" si="19"/>
        <v>-1.9696499999554362E-2</v>
      </c>
      <c r="AD49" s="20">
        <f t="shared" si="29"/>
        <v>-3.5468459407081467E-3</v>
      </c>
      <c r="AE49" s="20">
        <f t="shared" si="20"/>
        <v>1.2580116127117858E-5</v>
      </c>
      <c r="AF49" s="20">
        <f t="shared" si="30"/>
        <v>-1.9696499999554362E-2</v>
      </c>
      <c r="AG49" s="21"/>
      <c r="AH49" s="20">
        <f t="shared" si="21"/>
        <v>-1.00558144027167E-2</v>
      </c>
      <c r="AI49" s="20">
        <f t="shared" si="22"/>
        <v>1.277698149863695</v>
      </c>
      <c r="AJ49" s="20">
        <f t="shared" si="23"/>
        <v>-0.60469425926122855</v>
      </c>
      <c r="AK49" s="20">
        <f t="shared" si="24"/>
        <v>0.39956915001016563</v>
      </c>
      <c r="AL49" s="20">
        <f t="shared" si="25"/>
        <v>0.96343802151676372</v>
      </c>
      <c r="AM49" s="20">
        <f t="shared" si="26"/>
        <v>0.52279772742359654</v>
      </c>
      <c r="AN49" s="20">
        <f t="shared" si="32"/>
        <v>0.59616020766912692</v>
      </c>
      <c r="AO49" s="20">
        <f t="shared" si="32"/>
        <v>0.59536042906034081</v>
      </c>
      <c r="AP49" s="20">
        <f t="shared" si="32"/>
        <v>0.59337656833112051</v>
      </c>
      <c r="AQ49" s="20">
        <f t="shared" si="32"/>
        <v>0.58846698153142996</v>
      </c>
      <c r="AR49" s="20">
        <f t="shared" si="32"/>
        <v>0.57638527668396966</v>
      </c>
      <c r="AS49" s="20">
        <f t="shared" si="32"/>
        <v>0.54704712019892376</v>
      </c>
      <c r="AT49" s="20">
        <f t="shared" si="32"/>
        <v>0.47785376838556037</v>
      </c>
      <c r="AU49" s="20">
        <f t="shared" si="28"/>
        <v>0.32327591094411456</v>
      </c>
      <c r="AW49" s="20">
        <v>7000</v>
      </c>
      <c r="AX49" s="20">
        <f t="shared" si="0"/>
        <v>2.1477159565214125E-2</v>
      </c>
      <c r="AY49" s="20">
        <f t="shared" si="1"/>
        <v>8.599987022833688E-3</v>
      </c>
      <c r="AZ49" s="20">
        <f t="shared" si="2"/>
        <v>1.2877172542380437E-2</v>
      </c>
      <c r="BA49" s="20">
        <f t="shared" si="3"/>
        <v>0.55196433395369815</v>
      </c>
      <c r="BB49" s="20">
        <f t="shared" si="4"/>
        <v>8.6601088535020618E-2</v>
      </c>
      <c r="BC49" s="20">
        <f t="shared" si="5"/>
        <v>-2.7408268646206375</v>
      </c>
      <c r="BD49" s="20">
        <f t="shared" si="6"/>
        <v>-4.9234721434308275</v>
      </c>
      <c r="BE49" s="20">
        <f t="shared" si="31"/>
        <v>3.8071194401298465</v>
      </c>
      <c r="BF49" s="20">
        <f t="shared" si="31"/>
        <v>3.8082805696510884</v>
      </c>
      <c r="BG49" s="20">
        <f t="shared" si="31"/>
        <v>3.8052477576913892</v>
      </c>
      <c r="BH49" s="20">
        <f t="shared" si="31"/>
        <v>3.8131846177083211</v>
      </c>
      <c r="BI49" s="20">
        <f t="shared" si="31"/>
        <v>3.7925168643235674</v>
      </c>
      <c r="BJ49" s="20">
        <f t="shared" si="31"/>
        <v>3.8470688069690655</v>
      </c>
      <c r="BK49" s="20">
        <f t="shared" si="31"/>
        <v>3.7076234912909936</v>
      </c>
      <c r="BL49" s="20">
        <f t="shared" si="8"/>
        <v>4.1080213611247656</v>
      </c>
    </row>
    <row r="50" spans="1:64">
      <c r="A50" s="43" t="s">
        <v>58</v>
      </c>
      <c r="B50" s="3"/>
      <c r="C50" s="41">
        <v>39527.281000000003</v>
      </c>
      <c r="D50" s="2"/>
      <c r="E50" s="35">
        <f t="shared" si="11"/>
        <v>-23673.059727162577</v>
      </c>
      <c r="F50" s="5">
        <f t="shared" si="12"/>
        <v>-23673</v>
      </c>
      <c r="G50" s="1">
        <f t="shared" si="13"/>
        <v>-2.2893950001162011E-2</v>
      </c>
      <c r="J50" s="1">
        <f t="shared" si="14"/>
        <v>-2.2893950001162011E-2</v>
      </c>
      <c r="K50" s="35"/>
      <c r="Q50" s="191">
        <f t="shared" si="15"/>
        <v>24508.781000000003</v>
      </c>
      <c r="R50" s="40"/>
      <c r="S50" s="36">
        <v>1</v>
      </c>
      <c r="T50" s="40"/>
      <c r="Z50" s="20">
        <f t="shared" si="16"/>
        <v>-23673</v>
      </c>
      <c r="AA50" s="20">
        <f t="shared" si="17"/>
        <v>-1.7716004694083624E-2</v>
      </c>
      <c r="AB50" s="20">
        <f t="shared" si="18"/>
        <v>-1.087565470826015E-2</v>
      </c>
      <c r="AC50" s="20">
        <f t="shared" si="19"/>
        <v>-2.2893950001162011E-2</v>
      </c>
      <c r="AD50" s="20">
        <f t="shared" si="29"/>
        <v>-5.1779453070783868E-3</v>
      </c>
      <c r="AE50" s="20">
        <f t="shared" si="20"/>
        <v>2.681111760309509E-5</v>
      </c>
      <c r="AF50" s="20">
        <f t="shared" si="30"/>
        <v>-2.2893950001162011E-2</v>
      </c>
      <c r="AG50" s="21"/>
      <c r="AH50" s="20">
        <f t="shared" si="21"/>
        <v>-1.2018295292901861E-2</v>
      </c>
      <c r="AI50" s="20">
        <f t="shared" si="22"/>
        <v>1.2492499927298115</v>
      </c>
      <c r="AJ50" s="20">
        <f t="shared" si="23"/>
        <v>-0.65859779752951209</v>
      </c>
      <c r="AK50" s="20">
        <f t="shared" si="24"/>
        <v>0.41790693844653304</v>
      </c>
      <c r="AL50" s="20">
        <f t="shared" si="25"/>
        <v>1.033009919531451</v>
      </c>
      <c r="AM50" s="20">
        <f t="shared" si="26"/>
        <v>0.56793027076802594</v>
      </c>
      <c r="AN50" s="20">
        <f t="shared" si="32"/>
        <v>0.64426369213942225</v>
      </c>
      <c r="AO50" s="20">
        <f t="shared" si="32"/>
        <v>0.64353539442705388</v>
      </c>
      <c r="AP50" s="20">
        <f t="shared" si="32"/>
        <v>0.64166574141491872</v>
      </c>
      <c r="AQ50" s="20">
        <f t="shared" si="32"/>
        <v>0.63687795266428804</v>
      </c>
      <c r="AR50" s="20">
        <f t="shared" si="32"/>
        <v>0.62469379208604781</v>
      </c>
      <c r="AS50" s="20">
        <f t="shared" si="32"/>
        <v>0.59415544018248578</v>
      </c>
      <c r="AT50" s="20">
        <f t="shared" si="32"/>
        <v>0.52019512989876282</v>
      </c>
      <c r="AU50" s="20">
        <f t="shared" si="28"/>
        <v>0.35229514975656384</v>
      </c>
      <c r="AW50" s="20">
        <v>8000</v>
      </c>
      <c r="AX50" s="20">
        <f t="shared" si="0"/>
        <v>2.4258264906749517E-2</v>
      </c>
      <c r="AY50" s="20">
        <f t="shared" si="1"/>
        <v>7.8310649003697965E-3</v>
      </c>
      <c r="AZ50" s="20">
        <f t="shared" si="2"/>
        <v>1.6427200006379723E-2</v>
      </c>
      <c r="BA50" s="20">
        <f t="shared" si="3"/>
        <v>0.56354472297532565</v>
      </c>
      <c r="BB50" s="20">
        <f t="shared" si="4"/>
        <v>0.14339152271382094</v>
      </c>
      <c r="BC50" s="20">
        <f t="shared" si="5"/>
        <v>-2.6836490602589604</v>
      </c>
      <c r="BD50" s="20">
        <f t="shared" si="6"/>
        <v>-4.2907580650002135</v>
      </c>
      <c r="BE50" s="20">
        <f t="shared" si="31"/>
        <v>3.8967015011987773</v>
      </c>
      <c r="BF50" s="20">
        <f t="shared" si="31"/>
        <v>3.8974619463010542</v>
      </c>
      <c r="BG50" s="20">
        <f t="shared" si="31"/>
        <v>3.8953164561512068</v>
      </c>
      <c r="BH50" s="20">
        <f t="shared" si="31"/>
        <v>3.9013808551450029</v>
      </c>
      <c r="BI50" s="20">
        <f t="shared" si="31"/>
        <v>3.8843273898035031</v>
      </c>
      <c r="BJ50" s="20">
        <f t="shared" si="31"/>
        <v>3.9330121311238146</v>
      </c>
      <c r="BK50" s="20">
        <f t="shared" si="31"/>
        <v>3.7992938005783246</v>
      </c>
      <c r="BL50" s="20">
        <f t="shared" si="8"/>
        <v>4.2304654067469158</v>
      </c>
    </row>
    <row r="51" spans="1:64">
      <c r="A51" s="43" t="s">
        <v>58</v>
      </c>
      <c r="B51" s="3"/>
      <c r="C51" s="41">
        <v>40624.294999999998</v>
      </c>
      <c r="D51" s="2"/>
      <c r="E51" s="35">
        <f t="shared" si="11"/>
        <v>-20811.101282947173</v>
      </c>
      <c r="F51" s="5">
        <f t="shared" si="12"/>
        <v>-20811</v>
      </c>
      <c r="G51" s="1">
        <f t="shared" si="13"/>
        <v>-3.8822650007205084E-2</v>
      </c>
      <c r="J51" s="1">
        <f t="shared" si="14"/>
        <v>-3.8822650007205084E-2</v>
      </c>
      <c r="K51" s="35"/>
      <c r="Q51" s="191">
        <f t="shared" si="15"/>
        <v>25605.794999999998</v>
      </c>
      <c r="R51" s="40"/>
      <c r="S51" s="36">
        <v>1</v>
      </c>
      <c r="T51" s="40"/>
      <c r="Z51" s="20">
        <f t="shared" si="16"/>
        <v>-20811</v>
      </c>
      <c r="AA51" s="20">
        <f t="shared" si="17"/>
        <v>-3.128924075281514E-2</v>
      </c>
      <c r="AB51" s="20">
        <f t="shared" si="18"/>
        <v>-8.7933201949951245E-3</v>
      </c>
      <c r="AC51" s="20">
        <f t="shared" si="19"/>
        <v>-3.8822650007205084E-2</v>
      </c>
      <c r="AD51" s="20">
        <f t="shared" si="29"/>
        <v>-7.5334092543899445E-3</v>
      </c>
      <c r="AE51" s="20">
        <f t="shared" si="20"/>
        <v>5.6752254994128062E-5</v>
      </c>
      <c r="AF51" s="20">
        <f t="shared" si="30"/>
        <v>-3.8822650007205084E-2</v>
      </c>
      <c r="AG51" s="21"/>
      <c r="AH51" s="20">
        <f t="shared" si="21"/>
        <v>-3.0029329812209959E-2</v>
      </c>
      <c r="AI51" s="20">
        <f t="shared" si="22"/>
        <v>0.95463730992596851</v>
      </c>
      <c r="AJ51" s="20">
        <f t="shared" si="23"/>
        <v>-0.9757454986765316</v>
      </c>
      <c r="AK51" s="20">
        <f t="shared" si="24"/>
        <v>0.48447290370753743</v>
      </c>
      <c r="AL51" s="20">
        <f t="shared" si="25"/>
        <v>1.6641572052018863</v>
      </c>
      <c r="AM51" s="20">
        <f t="shared" si="26"/>
        <v>1.098007090676727</v>
      </c>
      <c r="AN51" s="20">
        <f t="shared" si="32"/>
        <v>1.146083897445338</v>
      </c>
      <c r="AO51" s="20">
        <f t="shared" si="32"/>
        <v>1.1460442911400872</v>
      </c>
      <c r="AP51" s="20">
        <f t="shared" si="32"/>
        <v>1.1458468182992614</v>
      </c>
      <c r="AQ51" s="20">
        <f t="shared" si="32"/>
        <v>1.1448635226281598</v>
      </c>
      <c r="AR51" s="20">
        <f t="shared" si="32"/>
        <v>1.1399986718490809</v>
      </c>
      <c r="AS51" s="20">
        <f t="shared" si="32"/>
        <v>1.1166483603468498</v>
      </c>
      <c r="AT51" s="20">
        <f t="shared" si="32"/>
        <v>1.0172160240747856</v>
      </c>
      <c r="AU51" s="20">
        <f t="shared" si="28"/>
        <v>0.7027300083271566</v>
      </c>
      <c r="AW51" s="20">
        <v>9000</v>
      </c>
      <c r="AX51" s="20">
        <f t="shared" si="0"/>
        <v>2.6903788060081632E-2</v>
      </c>
      <c r="AY51" s="20">
        <f t="shared" si="1"/>
        <v>6.984154896297513E-3</v>
      </c>
      <c r="AZ51" s="20">
        <f t="shared" si="2"/>
        <v>1.9919633163784121E-2</v>
      </c>
      <c r="BA51" s="20">
        <f t="shared" si="3"/>
        <v>0.5771735214418674</v>
      </c>
      <c r="BB51" s="20">
        <f t="shared" si="4"/>
        <v>0.20224887129147198</v>
      </c>
      <c r="BC51" s="20">
        <f t="shared" si="5"/>
        <v>-2.6238828624614312</v>
      </c>
      <c r="BD51" s="20">
        <f t="shared" si="6"/>
        <v>-3.7764953149604312</v>
      </c>
      <c r="BE51" s="20">
        <f t="shared" si="31"/>
        <v>3.9882713614543372</v>
      </c>
      <c r="BF51" s="20">
        <f t="shared" si="31"/>
        <v>3.9887047893846774</v>
      </c>
      <c r="BG51" s="20">
        <f t="shared" si="31"/>
        <v>3.9873605844739255</v>
      </c>
      <c r="BH51" s="20">
        <f t="shared" si="31"/>
        <v>3.991536100852993</v>
      </c>
      <c r="BI51" s="20">
        <f t="shared" si="31"/>
        <v>3.9786293153153474</v>
      </c>
      <c r="BJ51" s="20">
        <f t="shared" si="31"/>
        <v>4.0191602589743782</v>
      </c>
      <c r="BK51" s="20">
        <f t="shared" si="31"/>
        <v>3.8974203968778491</v>
      </c>
      <c r="BL51" s="20">
        <f t="shared" si="8"/>
        <v>4.3529094523690652</v>
      </c>
    </row>
    <row r="52" spans="1:64">
      <c r="A52" s="43" t="s">
        <v>58</v>
      </c>
      <c r="B52" s="3"/>
      <c r="C52" s="41">
        <v>40863.491999999998</v>
      </c>
      <c r="D52" s="2"/>
      <c r="E52" s="35">
        <f t="shared" si="11"/>
        <v>-20187.069252379653</v>
      </c>
      <c r="F52" s="5">
        <f t="shared" si="12"/>
        <v>-20187</v>
      </c>
      <c r="G52" s="1">
        <f t="shared" si="13"/>
        <v>-2.6545050008280668E-2</v>
      </c>
      <c r="J52" s="1">
        <f t="shared" si="14"/>
        <v>-2.6545050008280668E-2</v>
      </c>
      <c r="K52" s="35"/>
      <c r="Q52" s="191">
        <f t="shared" si="15"/>
        <v>25844.991999999998</v>
      </c>
      <c r="R52" s="40"/>
      <c r="S52" s="36">
        <v>1</v>
      </c>
      <c r="T52" s="40"/>
      <c r="Z52" s="20">
        <f t="shared" si="16"/>
        <v>-20187</v>
      </c>
      <c r="AA52" s="20">
        <f t="shared" si="17"/>
        <v>-3.3042825904136597E-2</v>
      </c>
      <c r="AB52" s="20">
        <f t="shared" si="18"/>
        <v>6.1206131538569519E-3</v>
      </c>
      <c r="AC52" s="20">
        <f t="shared" si="19"/>
        <v>-2.6545050008280668E-2</v>
      </c>
      <c r="AD52" s="20">
        <f t="shared" si="29"/>
        <v>6.4977758958559284E-3</v>
      </c>
      <c r="AE52" s="20">
        <f t="shared" si="20"/>
        <v>4.2221091592766311E-5</v>
      </c>
      <c r="AF52" s="20">
        <f t="shared" si="30"/>
        <v>-2.6545050008280668E-2</v>
      </c>
      <c r="AG52" s="21"/>
      <c r="AH52" s="20">
        <f t="shared" si="21"/>
        <v>-3.266566316213762E-2</v>
      </c>
      <c r="AI52" s="20">
        <f t="shared" si="22"/>
        <v>0.90687960073409823</v>
      </c>
      <c r="AJ52" s="20">
        <f t="shared" si="23"/>
        <v>-0.99262848015443927</v>
      </c>
      <c r="AK52" s="20">
        <f t="shared" si="24"/>
        <v>0.47759853362225113</v>
      </c>
      <c r="AL52" s="20">
        <f t="shared" si="25"/>
        <v>1.7633567809962969</v>
      </c>
      <c r="AM52" s="20">
        <f t="shared" si="26"/>
        <v>1.2138068940596953</v>
      </c>
      <c r="AN52" s="20">
        <f t="shared" si="32"/>
        <v>1.2392208247386987</v>
      </c>
      <c r="AO52" s="20">
        <f t="shared" si="32"/>
        <v>1.2392087883754521</v>
      </c>
      <c r="AP52" s="20">
        <f t="shared" si="32"/>
        <v>1.2391328131401955</v>
      </c>
      <c r="AQ52" s="20">
        <f t="shared" si="32"/>
        <v>1.2386536329078732</v>
      </c>
      <c r="AR52" s="20">
        <f t="shared" si="32"/>
        <v>1.2356466177247825</v>
      </c>
      <c r="AS52" s="20">
        <f t="shared" si="32"/>
        <v>1.2173382533951629</v>
      </c>
      <c r="AT52" s="20">
        <f t="shared" si="32"/>
        <v>1.1210459064848353</v>
      </c>
      <c r="AU52" s="20">
        <f t="shared" si="28"/>
        <v>0.77913509279537818</v>
      </c>
      <c r="AW52" s="20">
        <v>10000</v>
      </c>
      <c r="AX52" s="20">
        <f t="shared" si="0"/>
        <v>2.9386758593984291E-2</v>
      </c>
      <c r="AY52" s="20">
        <f t="shared" si="1"/>
        <v>6.0592570106168409E-3</v>
      </c>
      <c r="AZ52" s="20">
        <f t="shared" si="2"/>
        <v>2.3327501583367449E-2</v>
      </c>
      <c r="BA52" s="20">
        <f t="shared" si="3"/>
        <v>0.59314091181517381</v>
      </c>
      <c r="BB52" s="20">
        <f t="shared" si="4"/>
        <v>0.26338765675421633</v>
      </c>
      <c r="BC52" s="20">
        <f t="shared" si="5"/>
        <v>-2.561004386625561</v>
      </c>
      <c r="BD52" s="20">
        <f t="shared" si="6"/>
        <v>-3.347469240433059</v>
      </c>
      <c r="BE52" s="20">
        <f t="shared" si="31"/>
        <v>4.0821755818072409</v>
      </c>
      <c r="BF52" s="20">
        <f t="shared" si="31"/>
        <v>4.0823827020483066</v>
      </c>
      <c r="BG52" s="20">
        <f t="shared" si="31"/>
        <v>4.0816605696118442</v>
      </c>
      <c r="BH52" s="20">
        <f t="shared" si="31"/>
        <v>4.0841814199412214</v>
      </c>
      <c r="BI52" s="20">
        <f t="shared" si="31"/>
        <v>4.0754190079753139</v>
      </c>
      <c r="BJ52" s="20">
        <f t="shared" si="31"/>
        <v>4.1063475241971732</v>
      </c>
      <c r="BK52" s="20">
        <f t="shared" si="31"/>
        <v>4.0023674053545495</v>
      </c>
      <c r="BL52" s="20">
        <f t="shared" si="8"/>
        <v>4.4753534979912155</v>
      </c>
    </row>
    <row r="53" spans="1:64">
      <c r="A53" s="43" t="s">
        <v>58</v>
      </c>
      <c r="B53" s="3"/>
      <c r="C53" s="41">
        <v>40863.502999999997</v>
      </c>
      <c r="D53" s="2"/>
      <c r="E53" s="35">
        <f t="shared" si="11"/>
        <v>-20187.040554894589</v>
      </c>
      <c r="F53" s="5">
        <f t="shared" si="12"/>
        <v>-20187</v>
      </c>
      <c r="G53" s="1">
        <f t="shared" si="13"/>
        <v>-1.5545050009677652E-2</v>
      </c>
      <c r="J53" s="1">
        <f t="shared" ref="J53:J73" si="33">G53</f>
        <v>-1.5545050009677652E-2</v>
      </c>
      <c r="K53" s="35"/>
      <c r="Q53" s="191">
        <f t="shared" si="15"/>
        <v>25845.002999999997</v>
      </c>
      <c r="R53" s="40"/>
      <c r="S53" s="36">
        <v>1</v>
      </c>
      <c r="T53" s="40"/>
      <c r="Z53" s="20">
        <f t="shared" si="16"/>
        <v>-20187</v>
      </c>
      <c r="AA53" s="20">
        <f t="shared" si="17"/>
        <v>-3.3042825904136597E-2</v>
      </c>
      <c r="AB53" s="20">
        <f t="shared" si="18"/>
        <v>1.7120613152459968E-2</v>
      </c>
      <c r="AC53" s="20">
        <f t="shared" si="19"/>
        <v>-1.5545050009677652E-2</v>
      </c>
      <c r="AD53" s="20">
        <f t="shared" si="29"/>
        <v>1.7497775894458945E-2</v>
      </c>
      <c r="AE53" s="20">
        <f t="shared" si="20"/>
        <v>3.0617216125270851E-4</v>
      </c>
      <c r="AF53" s="20">
        <f t="shared" si="30"/>
        <v>-1.5545050009677652E-2</v>
      </c>
      <c r="AG53" s="21"/>
      <c r="AH53" s="20">
        <f t="shared" si="21"/>
        <v>-3.266566316213762E-2</v>
      </c>
      <c r="AI53" s="20">
        <f t="shared" si="22"/>
        <v>0.90687960073409823</v>
      </c>
      <c r="AJ53" s="20">
        <f t="shared" si="23"/>
        <v>-0.99262848015443927</v>
      </c>
      <c r="AK53" s="20">
        <f t="shared" si="24"/>
        <v>0.47759853362225113</v>
      </c>
      <c r="AL53" s="20">
        <f t="shared" si="25"/>
        <v>1.7633567809962969</v>
      </c>
      <c r="AM53" s="20">
        <f t="shared" si="26"/>
        <v>1.2138068940596953</v>
      </c>
      <c r="AN53" s="20">
        <f t="shared" ref="AN53:AT68" si="34">$AU53+$AB$7*SIN(AO53)</f>
        <v>1.2392208247386987</v>
      </c>
      <c r="AO53" s="20">
        <f t="shared" si="34"/>
        <v>1.2392087883754521</v>
      </c>
      <c r="AP53" s="20">
        <f t="shared" si="34"/>
        <v>1.2391328131401955</v>
      </c>
      <c r="AQ53" s="20">
        <f t="shared" si="34"/>
        <v>1.2386536329078732</v>
      </c>
      <c r="AR53" s="20">
        <f t="shared" si="34"/>
        <v>1.2356466177247825</v>
      </c>
      <c r="AS53" s="20">
        <f t="shared" si="34"/>
        <v>1.2173382533951629</v>
      </c>
      <c r="AT53" s="20">
        <f t="shared" si="34"/>
        <v>1.1210459064848353</v>
      </c>
      <c r="AU53" s="20">
        <f t="shared" si="28"/>
        <v>0.77913509279537818</v>
      </c>
      <c r="AW53" s="20">
        <v>11000</v>
      </c>
      <c r="AX53" s="20">
        <f t="shared" si="0"/>
        <v>3.1676360955416261E-2</v>
      </c>
      <c r="AY53" s="20">
        <f t="shared" si="1"/>
        <v>5.0563712433277777E-3</v>
      </c>
      <c r="AZ53" s="20">
        <f t="shared" si="2"/>
        <v>2.6619989712088482E-2</v>
      </c>
      <c r="BA53" s="20">
        <f t="shared" si="3"/>
        <v>0.61181405387569476</v>
      </c>
      <c r="BB53" s="20">
        <f t="shared" si="4"/>
        <v>0.32703205277765829</v>
      </c>
      <c r="BC53" s="20">
        <f t="shared" si="5"/>
        <v>-2.4943753473029719</v>
      </c>
      <c r="BD53" s="20">
        <f t="shared" si="6"/>
        <v>-2.9815219931511194</v>
      </c>
      <c r="BE53" s="20">
        <f t="shared" si="31"/>
        <v>4.1788231214473885</v>
      </c>
      <c r="BF53" s="20">
        <f t="shared" si="31"/>
        <v>4.1789008580234697</v>
      </c>
      <c r="BG53" s="20">
        <f t="shared" si="31"/>
        <v>4.1785867926749987</v>
      </c>
      <c r="BH53" s="20">
        <f t="shared" si="31"/>
        <v>4.179856682819703</v>
      </c>
      <c r="BI53" s="20">
        <f t="shared" si="31"/>
        <v>4.1747386863387561</v>
      </c>
      <c r="BJ53" s="20">
        <f t="shared" si="31"/>
        <v>4.1956449954627049</v>
      </c>
      <c r="BK53" s="20">
        <f t="shared" si="31"/>
        <v>4.1143968235334434</v>
      </c>
      <c r="BL53" s="20">
        <f t="shared" si="8"/>
        <v>4.5977975436133658</v>
      </c>
    </row>
    <row r="54" spans="1:64">
      <c r="A54" s="43" t="s">
        <v>58</v>
      </c>
      <c r="B54" s="3"/>
      <c r="C54" s="41">
        <v>41008.385000000002</v>
      </c>
      <c r="D54" s="2"/>
      <c r="E54" s="35">
        <f t="shared" si="11"/>
        <v>-19809.063370177864</v>
      </c>
      <c r="F54" s="5">
        <f t="shared" si="12"/>
        <v>-19809</v>
      </c>
      <c r="G54" s="1">
        <f t="shared" si="13"/>
        <v>-2.4290350003866479E-2</v>
      </c>
      <c r="J54" s="1">
        <f t="shared" si="33"/>
        <v>-2.4290350003866479E-2</v>
      </c>
      <c r="K54" s="35"/>
      <c r="Q54" s="191">
        <f t="shared" si="15"/>
        <v>25989.885000000002</v>
      </c>
      <c r="R54" s="40"/>
      <c r="S54" s="36">
        <v>1</v>
      </c>
      <c r="T54" s="40"/>
      <c r="Z54" s="20">
        <f t="shared" si="16"/>
        <v>-19809</v>
      </c>
      <c r="AA54" s="20">
        <f t="shared" si="17"/>
        <v>-3.3927800606467245E-2</v>
      </c>
      <c r="AB54" s="20">
        <f t="shared" si="18"/>
        <v>9.7802603687911563E-3</v>
      </c>
      <c r="AC54" s="20">
        <f t="shared" si="19"/>
        <v>-2.4290350003866479E-2</v>
      </c>
      <c r="AD54" s="20">
        <f t="shared" si="29"/>
        <v>9.6374506026007667E-3</v>
      </c>
      <c r="AE54" s="20">
        <f t="shared" si="20"/>
        <v>9.2880454117569874E-5</v>
      </c>
      <c r="AF54" s="20">
        <f t="shared" si="30"/>
        <v>-2.4290350003866479E-2</v>
      </c>
      <c r="AG54" s="21"/>
      <c r="AH54" s="20">
        <f t="shared" si="21"/>
        <v>-3.4070610372657635E-2</v>
      </c>
      <c r="AI54" s="20">
        <f t="shared" si="22"/>
        <v>0.88056299360033896</v>
      </c>
      <c r="AJ54" s="20">
        <f t="shared" si="23"/>
        <v>-0.99781844493283245</v>
      </c>
      <c r="AK54" s="20">
        <f t="shared" si="24"/>
        <v>0.47170602029214426</v>
      </c>
      <c r="AL54" s="20">
        <f t="shared" si="25"/>
        <v>1.8187865556037563</v>
      </c>
      <c r="AM54" s="20">
        <f t="shared" si="26"/>
        <v>1.2847599431991847</v>
      </c>
      <c r="AN54" s="20">
        <f t="shared" si="34"/>
        <v>1.2934100364684187</v>
      </c>
      <c r="AO54" s="20">
        <f t="shared" si="34"/>
        <v>1.2934050736893923</v>
      </c>
      <c r="AP54" s="20">
        <f t="shared" si="34"/>
        <v>1.2933678325720677</v>
      </c>
      <c r="AQ54" s="20">
        <f t="shared" si="34"/>
        <v>1.2930885272909176</v>
      </c>
      <c r="AR54" s="20">
        <f t="shared" si="34"/>
        <v>1.2910024184589226</v>
      </c>
      <c r="AS54" s="20">
        <f t="shared" si="34"/>
        <v>1.2758756085563743</v>
      </c>
      <c r="AT54" s="20">
        <f t="shared" si="34"/>
        <v>1.1829823067536518</v>
      </c>
      <c r="AU54" s="20">
        <f t="shared" si="28"/>
        <v>0.82541894204055088</v>
      </c>
      <c r="AW54" s="20">
        <v>12000</v>
      </c>
      <c r="AX54" s="20">
        <f t="shared" si="0"/>
        <v>3.3736434586558658E-2</v>
      </c>
      <c r="AY54" s="20">
        <f t="shared" si="1"/>
        <v>3.975497594430325E-3</v>
      </c>
      <c r="AZ54" s="20">
        <f t="shared" si="2"/>
        <v>2.9760936992128333E-2</v>
      </c>
      <c r="BA54" s="20">
        <f t="shared" si="3"/>
        <v>0.63365856480124072</v>
      </c>
      <c r="BB54" s="20">
        <f t="shared" si="4"/>
        <v>0.39339874834853744</v>
      </c>
      <c r="BC54" s="20">
        <f t="shared" si="5"/>
        <v>-2.4232110546591836</v>
      </c>
      <c r="BD54" s="20">
        <f t="shared" si="6"/>
        <v>-2.6632627654289918</v>
      </c>
      <c r="BE54" s="20">
        <f t="shared" si="31"/>
        <v>4.278694450724406</v>
      </c>
      <c r="BF54" s="20">
        <f t="shared" si="31"/>
        <v>4.2787145990478175</v>
      </c>
      <c r="BG54" s="20">
        <f t="shared" si="31"/>
        <v>4.2786160701610703</v>
      </c>
      <c r="BH54" s="20">
        <f t="shared" si="31"/>
        <v>4.2790980935303384</v>
      </c>
      <c r="BI54" s="20">
        <f t="shared" si="31"/>
        <v>4.276744692589542</v>
      </c>
      <c r="BJ54" s="20">
        <f t="shared" si="31"/>
        <v>4.2883506839887087</v>
      </c>
      <c r="BK54" s="20">
        <f t="shared" si="31"/>
        <v>4.2336645981951992</v>
      </c>
      <c r="BL54" s="20">
        <f t="shared" si="8"/>
        <v>4.7202415892355152</v>
      </c>
    </row>
    <row r="55" spans="1:64">
      <c r="A55" s="43" t="s">
        <v>58</v>
      </c>
      <c r="B55" s="3"/>
      <c r="C55" s="41">
        <v>41008.394999999997</v>
      </c>
      <c r="D55" s="2"/>
      <c r="E55" s="35">
        <f t="shared" si="11"/>
        <v>-19809.037281555087</v>
      </c>
      <c r="F55" s="5">
        <f t="shared" si="12"/>
        <v>-19809</v>
      </c>
      <c r="G55" s="1">
        <f t="shared" si="13"/>
        <v>-1.4290350009105168E-2</v>
      </c>
      <c r="J55" s="1">
        <f t="shared" si="33"/>
        <v>-1.4290350009105168E-2</v>
      </c>
      <c r="K55" s="35"/>
      <c r="Q55" s="191">
        <f t="shared" si="15"/>
        <v>25989.894999999997</v>
      </c>
      <c r="R55" s="40"/>
      <c r="S55" s="36">
        <v>1</v>
      </c>
      <c r="T55" s="40"/>
      <c r="Z55" s="20">
        <f t="shared" si="16"/>
        <v>-19809</v>
      </c>
      <c r="AA55" s="20">
        <f t="shared" si="17"/>
        <v>-3.3927800606467245E-2</v>
      </c>
      <c r="AB55" s="20">
        <f t="shared" si="18"/>
        <v>1.9780260363552467E-2</v>
      </c>
      <c r="AC55" s="20">
        <f t="shared" si="19"/>
        <v>-1.4290350009105168E-2</v>
      </c>
      <c r="AD55" s="20">
        <f t="shared" si="29"/>
        <v>1.9637450597362077E-2</v>
      </c>
      <c r="AE55" s="20">
        <f t="shared" si="20"/>
        <v>3.8562946596383622E-4</v>
      </c>
      <c r="AF55" s="20">
        <f t="shared" si="30"/>
        <v>-1.4290350009105168E-2</v>
      </c>
      <c r="AG55" s="21"/>
      <c r="AH55" s="20">
        <f t="shared" si="21"/>
        <v>-3.4070610372657635E-2</v>
      </c>
      <c r="AI55" s="20">
        <f t="shared" si="22"/>
        <v>0.88056299360033896</v>
      </c>
      <c r="AJ55" s="20">
        <f t="shared" si="23"/>
        <v>-0.99781844493283245</v>
      </c>
      <c r="AK55" s="20">
        <f t="shared" si="24"/>
        <v>0.47170602029214426</v>
      </c>
      <c r="AL55" s="20">
        <f t="shared" si="25"/>
        <v>1.8187865556037563</v>
      </c>
      <c r="AM55" s="20">
        <f t="shared" si="26"/>
        <v>1.2847599431991847</v>
      </c>
      <c r="AN55" s="20">
        <f t="shared" si="34"/>
        <v>1.2934100364684187</v>
      </c>
      <c r="AO55" s="20">
        <f t="shared" si="34"/>
        <v>1.2934050736893923</v>
      </c>
      <c r="AP55" s="20">
        <f t="shared" si="34"/>
        <v>1.2933678325720677</v>
      </c>
      <c r="AQ55" s="20">
        <f t="shared" si="34"/>
        <v>1.2930885272909176</v>
      </c>
      <c r="AR55" s="20">
        <f t="shared" si="34"/>
        <v>1.2910024184589226</v>
      </c>
      <c r="AS55" s="20">
        <f t="shared" si="34"/>
        <v>1.2758756085563743</v>
      </c>
      <c r="AT55" s="20">
        <f t="shared" si="34"/>
        <v>1.1829823067536518</v>
      </c>
      <c r="AU55" s="20">
        <f t="shared" si="28"/>
        <v>0.82541894204055088</v>
      </c>
      <c r="AW55" s="20">
        <v>13000</v>
      </c>
      <c r="AX55" s="20">
        <f t="shared" si="0"/>
        <v>3.5523587115352882E-2</v>
      </c>
      <c r="AY55" s="20">
        <f t="shared" si="1"/>
        <v>2.816636063924482E-3</v>
      </c>
      <c r="AZ55" s="20">
        <f t="shared" si="2"/>
        <v>3.2706951051428401E-2</v>
      </c>
      <c r="BA55" s="20">
        <f t="shared" si="3"/>
        <v>0.65926663112853101</v>
      </c>
      <c r="BB55" s="20">
        <f t="shared" si="4"/>
        <v>0.46266621738230368</v>
      </c>
      <c r="BC55" s="20">
        <f t="shared" si="5"/>
        <v>-2.3465362543188997</v>
      </c>
      <c r="BD55" s="20">
        <f t="shared" si="6"/>
        <v>-2.3816180446461117</v>
      </c>
      <c r="BE55" s="20">
        <f t="shared" si="31"/>
        <v>4.3823541002077491</v>
      </c>
      <c r="BF55" s="20">
        <f t="shared" si="31"/>
        <v>4.3823566679236965</v>
      </c>
      <c r="BG55" s="20">
        <f t="shared" si="31"/>
        <v>4.3823403851626814</v>
      </c>
      <c r="BH55" s="20">
        <f t="shared" si="31"/>
        <v>4.382443652804735</v>
      </c>
      <c r="BI55" s="20">
        <f t="shared" si="31"/>
        <v>4.3817892408414361</v>
      </c>
      <c r="BJ55" s="20">
        <f t="shared" si="31"/>
        <v>4.3859576530604603</v>
      </c>
      <c r="BK55" s="20">
        <f t="shared" si="31"/>
        <v>4.3602182902567623</v>
      </c>
      <c r="BL55" s="20">
        <f t="shared" si="8"/>
        <v>4.8426856348576646</v>
      </c>
    </row>
    <row r="56" spans="1:64">
      <c r="A56" s="43" t="s">
        <v>58</v>
      </c>
      <c r="B56" s="3"/>
      <c r="C56" s="41">
        <v>41272.47</v>
      </c>
      <c r="D56" s="2"/>
      <c r="E56" s="35">
        <f t="shared" si="11"/>
        <v>-19120.10197520877</v>
      </c>
      <c r="F56" s="5">
        <f t="shared" si="12"/>
        <v>-19120</v>
      </c>
      <c r="G56" s="1">
        <f t="shared" si="13"/>
        <v>-3.9088000004994683E-2</v>
      </c>
      <c r="J56" s="1">
        <f t="shared" si="33"/>
        <v>-3.9088000004994683E-2</v>
      </c>
      <c r="K56" s="35"/>
      <c r="Q56" s="191">
        <f t="shared" si="15"/>
        <v>26253.97</v>
      </c>
      <c r="R56" s="40"/>
      <c r="S56" s="36">
        <v>1</v>
      </c>
      <c r="T56" s="40"/>
      <c r="Z56" s="20">
        <f t="shared" si="16"/>
        <v>-19120</v>
      </c>
      <c r="AA56" s="20">
        <f t="shared" si="17"/>
        <v>-3.5225489627815632E-2</v>
      </c>
      <c r="AB56" s="20">
        <f t="shared" si="18"/>
        <v>-2.8005869363956076E-3</v>
      </c>
      <c r="AC56" s="20">
        <f t="shared" si="19"/>
        <v>-3.9088000004994683E-2</v>
      </c>
      <c r="AD56" s="20">
        <f t="shared" si="29"/>
        <v>-3.8625103771790514E-3</v>
      </c>
      <c r="AE56" s="20">
        <f t="shared" si="20"/>
        <v>1.4918986413815858E-5</v>
      </c>
      <c r="AF56" s="20">
        <f t="shared" si="30"/>
        <v>-3.9088000004994683E-2</v>
      </c>
      <c r="AG56" s="21"/>
      <c r="AH56" s="20">
        <f t="shared" si="21"/>
        <v>-3.6287413068599075E-2</v>
      </c>
      <c r="AI56" s="20">
        <f t="shared" si="22"/>
        <v>0.83715956921400392</v>
      </c>
      <c r="AJ56" s="20">
        <f t="shared" si="23"/>
        <v>-0.99963056546502527</v>
      </c>
      <c r="AK56" s="20">
        <f t="shared" si="24"/>
        <v>0.45853545356820197</v>
      </c>
      <c r="AL56" s="20">
        <f t="shared" si="25"/>
        <v>1.9120353956012524</v>
      </c>
      <c r="AM56" s="20">
        <f t="shared" si="26"/>
        <v>1.4163188891281404</v>
      </c>
      <c r="AN56" s="20">
        <f t="shared" si="34"/>
        <v>1.3882937950999628</v>
      </c>
      <c r="AO56" s="20">
        <f t="shared" si="34"/>
        <v>1.3882931971807508</v>
      </c>
      <c r="AP56" s="20">
        <f t="shared" si="34"/>
        <v>1.3882864268042727</v>
      </c>
      <c r="AQ56" s="20">
        <f t="shared" si="34"/>
        <v>1.3882097815979333</v>
      </c>
      <c r="AR56" s="20">
        <f t="shared" si="34"/>
        <v>1.3873443147201849</v>
      </c>
      <c r="AS56" s="20">
        <f t="shared" si="34"/>
        <v>1.3778377800895387</v>
      </c>
      <c r="AT56" s="20">
        <f t="shared" si="34"/>
        <v>1.2938842402372375</v>
      </c>
      <c r="AU56" s="20">
        <f t="shared" si="28"/>
        <v>0.90978288947421215</v>
      </c>
      <c r="AW56" s="20">
        <v>14000</v>
      </c>
      <c r="AX56" s="20">
        <f t="shared" si="0"/>
        <v>3.6984869307984516E-2</v>
      </c>
      <c r="AY56" s="20">
        <f t="shared" si="1"/>
        <v>1.5797866518102496E-3</v>
      </c>
      <c r="AZ56" s="20">
        <f t="shared" si="2"/>
        <v>3.5405082656174265E-2</v>
      </c>
      <c r="BA56" s="20">
        <f t="shared" si="3"/>
        <v>0.68939433757877611</v>
      </c>
      <c r="BB56" s="20">
        <f t="shared" si="4"/>
        <v>0.53492167909444566</v>
      </c>
      <c r="BC56" s="20">
        <f t="shared" si="5"/>
        <v>-2.2631215216875065</v>
      </c>
      <c r="BD56" s="20">
        <f t="shared" si="6"/>
        <v>-2.1283524021053291</v>
      </c>
      <c r="BE56" s="20">
        <f t="shared" si="31"/>
        <v>4.4904704060005605</v>
      </c>
      <c r="BF56" s="20">
        <f t="shared" si="31"/>
        <v>4.4904703513842179</v>
      </c>
      <c r="BG56" s="20">
        <f t="shared" si="31"/>
        <v>4.4904708613428355</v>
      </c>
      <c r="BH56" s="20">
        <f t="shared" si="31"/>
        <v>4.4904660998496668</v>
      </c>
      <c r="BI56" s="20">
        <f t="shared" si="31"/>
        <v>4.4905105619121333</v>
      </c>
      <c r="BJ56" s="20">
        <f t="shared" si="31"/>
        <v>4.4900957227718505</v>
      </c>
      <c r="BK56" s="20">
        <f t="shared" si="31"/>
        <v>4.4939963626026254</v>
      </c>
      <c r="BL56" s="20">
        <f t="shared" si="8"/>
        <v>4.9651296804798148</v>
      </c>
    </row>
    <row r="57" spans="1:64">
      <c r="A57" s="43" t="s">
        <v>58</v>
      </c>
      <c r="B57" s="3"/>
      <c r="C57" s="41">
        <v>41335.32</v>
      </c>
      <c r="D57" s="2"/>
      <c r="E57" s="35">
        <f t="shared" si="11"/>
        <v>-18956.134980969011</v>
      </c>
      <c r="F57" s="5">
        <f t="shared" si="12"/>
        <v>-18956</v>
      </c>
      <c r="G57" s="1">
        <f t="shared" si="13"/>
        <v>-5.1739400005317293E-2</v>
      </c>
      <c r="J57" s="1">
        <f t="shared" si="33"/>
        <v>-5.1739400005317293E-2</v>
      </c>
      <c r="K57" s="35"/>
      <c r="Q57" s="191">
        <f t="shared" si="15"/>
        <v>26316.82</v>
      </c>
      <c r="R57" s="40"/>
      <c r="S57" s="36">
        <v>1</v>
      </c>
      <c r="T57" s="40"/>
      <c r="Z57" s="20">
        <f t="shared" si="16"/>
        <v>-18956</v>
      </c>
      <c r="AA57" s="20">
        <f t="shared" si="17"/>
        <v>-3.547812759070515E-2</v>
      </c>
      <c r="AB57" s="20">
        <f t="shared" si="18"/>
        <v>-1.4986030847964536E-2</v>
      </c>
      <c r="AC57" s="20">
        <f t="shared" si="19"/>
        <v>-5.1739400005317293E-2</v>
      </c>
      <c r="AD57" s="20">
        <f t="shared" si="29"/>
        <v>-1.6261272414612143E-2</v>
      </c>
      <c r="AE57" s="20">
        <f t="shared" si="20"/>
        <v>2.6442898054222585E-4</v>
      </c>
      <c r="AF57" s="20">
        <f t="shared" si="30"/>
        <v>-5.1739400005317293E-2</v>
      </c>
      <c r="AG57" s="21"/>
      <c r="AH57" s="20">
        <f t="shared" si="21"/>
        <v>-3.6753369157352757E-2</v>
      </c>
      <c r="AI57" s="20">
        <f t="shared" si="22"/>
        <v>0.8276279472887611</v>
      </c>
      <c r="AJ57" s="20">
        <f t="shared" si="23"/>
        <v>-0.9988458735178346</v>
      </c>
      <c r="AK57" s="20">
        <f t="shared" si="24"/>
        <v>0.45503806821152815</v>
      </c>
      <c r="AL57" s="20">
        <f t="shared" si="25"/>
        <v>1.9329013157863595</v>
      </c>
      <c r="AM57" s="20">
        <f t="shared" si="26"/>
        <v>1.4481514672800999</v>
      </c>
      <c r="AN57" s="20">
        <f t="shared" si="34"/>
        <v>1.4101937821842698</v>
      </c>
      <c r="AO57" s="20">
        <f t="shared" si="34"/>
        <v>1.4101934696161338</v>
      </c>
      <c r="AP57" s="20">
        <f t="shared" si="34"/>
        <v>1.4101894527285268</v>
      </c>
      <c r="AQ57" s="20">
        <f t="shared" si="34"/>
        <v>1.4101378396104112</v>
      </c>
      <c r="AR57" s="20">
        <f t="shared" si="34"/>
        <v>1.4094761175644006</v>
      </c>
      <c r="AS57" s="20">
        <f t="shared" si="34"/>
        <v>1.4012189437904083</v>
      </c>
      <c r="AT57" s="20">
        <f t="shared" si="34"/>
        <v>1.31988590827924</v>
      </c>
      <c r="AU57" s="20">
        <f t="shared" si="28"/>
        <v>0.92986371295624459</v>
      </c>
      <c r="AW57" s="20">
        <v>15000</v>
      </c>
      <c r="AX57" s="20">
        <f t="shared" si="0"/>
        <v>3.8054806546036241E-2</v>
      </c>
      <c r="AY57" s="20">
        <f t="shared" si="1"/>
        <v>2.6494935808762596E-4</v>
      </c>
      <c r="AZ57" s="20">
        <f t="shared" si="2"/>
        <v>3.7789857187948611E-2</v>
      </c>
      <c r="BA57" s="20">
        <f t="shared" si="3"/>
        <v>0.72501087568300759</v>
      </c>
      <c r="BB57" s="20">
        <f t="shared" si="4"/>
        <v>0.61006764068989927</v>
      </c>
      <c r="BC57" s="20">
        <f t="shared" si="5"/>
        <v>-2.1713906124728011</v>
      </c>
      <c r="BD57" s="20">
        <f t="shared" si="6"/>
        <v>-1.8971309443148299</v>
      </c>
      <c r="BE57" s="20">
        <f t="shared" si="31"/>
        <v>4.6038453645390591</v>
      </c>
      <c r="BF57" s="20">
        <f t="shared" si="31"/>
        <v>4.6038453530840622</v>
      </c>
      <c r="BG57" s="20">
        <f t="shared" si="31"/>
        <v>4.603845570393835</v>
      </c>
      <c r="BH57" s="20">
        <f t="shared" si="31"/>
        <v>4.6038414479405372</v>
      </c>
      <c r="BI57" s="20">
        <f t="shared" si="31"/>
        <v>4.6039196791292731</v>
      </c>
      <c r="BJ57" s="20">
        <f t="shared" si="31"/>
        <v>4.602444554675909</v>
      </c>
      <c r="BK57" s="20">
        <f t="shared" si="31"/>
        <v>4.6348291015306691</v>
      </c>
      <c r="BL57" s="20">
        <f t="shared" si="8"/>
        <v>5.0875737261019651</v>
      </c>
    </row>
    <row r="58" spans="1:64">
      <c r="A58" s="43" t="s">
        <v>58</v>
      </c>
      <c r="B58" s="3"/>
      <c r="C58" s="41">
        <v>41363.305999999997</v>
      </c>
      <c r="D58" s="2"/>
      <c r="E58" s="35">
        <f t="shared" si="11"/>
        <v>-18883.12336122687</v>
      </c>
      <c r="F58" s="5">
        <f t="shared" si="12"/>
        <v>-18883</v>
      </c>
      <c r="G58" s="1">
        <f t="shared" si="13"/>
        <v>-4.7285450003982987E-2</v>
      </c>
      <c r="J58" s="1">
        <f t="shared" si="33"/>
        <v>-4.7285450003982987E-2</v>
      </c>
      <c r="K58" s="35"/>
      <c r="Q58" s="191">
        <f t="shared" si="15"/>
        <v>26344.805999999997</v>
      </c>
      <c r="R58" s="40"/>
      <c r="S58" s="36">
        <v>1</v>
      </c>
      <c r="T58" s="40"/>
      <c r="Z58" s="20">
        <f t="shared" si="16"/>
        <v>-18883</v>
      </c>
      <c r="AA58" s="20">
        <f t="shared" si="17"/>
        <v>-3.5583961510085547E-2</v>
      </c>
      <c r="AB58" s="20">
        <f t="shared" si="18"/>
        <v>-1.0331968981004531E-2</v>
      </c>
      <c r="AC58" s="20">
        <f t="shared" si="19"/>
        <v>-4.7285450003982987E-2</v>
      </c>
      <c r="AD58" s="20">
        <f t="shared" si="29"/>
        <v>-1.170148849389744E-2</v>
      </c>
      <c r="AE58" s="20">
        <f t="shared" si="20"/>
        <v>1.3692483297281417E-4</v>
      </c>
      <c r="AF58" s="20">
        <f t="shared" si="30"/>
        <v>-4.7285450003982987E-2</v>
      </c>
      <c r="AG58" s="21"/>
      <c r="AH58" s="20">
        <f t="shared" si="21"/>
        <v>-3.6953481022978456E-2</v>
      </c>
      <c r="AI58" s="20">
        <f t="shared" si="22"/>
        <v>0.82347788524878407</v>
      </c>
      <c r="AJ58" s="20">
        <f t="shared" si="23"/>
        <v>-0.99836537814093873</v>
      </c>
      <c r="AK58" s="20">
        <f t="shared" si="24"/>
        <v>0.45344427560762529</v>
      </c>
      <c r="AL58" s="20">
        <f t="shared" si="25"/>
        <v>1.9420375047305904</v>
      </c>
      <c r="AM58" s="20">
        <f t="shared" si="26"/>
        <v>1.4623938240265935</v>
      </c>
      <c r="AN58" s="20">
        <f t="shared" si="34"/>
        <v>1.4198620555845856</v>
      </c>
      <c r="AO58" s="20">
        <f t="shared" si="34"/>
        <v>1.4198618273973411</v>
      </c>
      <c r="AP58" s="20">
        <f t="shared" si="34"/>
        <v>1.4198587086251917</v>
      </c>
      <c r="AQ58" s="20">
        <f t="shared" si="34"/>
        <v>1.419816088901082</v>
      </c>
      <c r="AR58" s="20">
        <f t="shared" si="34"/>
        <v>1.4192348589191155</v>
      </c>
      <c r="AS58" s="20">
        <f t="shared" si="34"/>
        <v>1.4115182292279314</v>
      </c>
      <c r="AT58" s="20">
        <f t="shared" si="34"/>
        <v>1.3314093797712379</v>
      </c>
      <c r="AU58" s="20">
        <f t="shared" si="28"/>
        <v>0.93880212828666165</v>
      </c>
      <c r="AW58" s="20">
        <v>16000</v>
      </c>
      <c r="AX58" s="20">
        <f t="shared" si="0"/>
        <v>3.8651406922663986E-2</v>
      </c>
      <c r="AY58" s="20">
        <f t="shared" si="1"/>
        <v>-1.1278758172433862E-3</v>
      </c>
      <c r="AZ58" s="20">
        <f t="shared" si="2"/>
        <v>3.9779282739907371E-2</v>
      </c>
      <c r="BA58" s="20">
        <f t="shared" si="3"/>
        <v>0.76736031843873564</v>
      </c>
      <c r="BB58" s="20">
        <f t="shared" si="4"/>
        <v>0.68765188886481987</v>
      </c>
      <c r="BC58" s="20">
        <f t="shared" si="5"/>
        <v>-2.0692866215158712</v>
      </c>
      <c r="BD58" s="20">
        <f t="shared" si="6"/>
        <v>-1.6829000267834795</v>
      </c>
      <c r="BE58" s="20">
        <f t="shared" si="31"/>
        <v>4.723455574321842</v>
      </c>
      <c r="BF58" s="20">
        <f t="shared" si="31"/>
        <v>4.7234555743228661</v>
      </c>
      <c r="BG58" s="20">
        <f t="shared" si="31"/>
        <v>4.7234555745131352</v>
      </c>
      <c r="BH58" s="20">
        <f t="shared" si="31"/>
        <v>4.7234556098474512</v>
      </c>
      <c r="BI58" s="20">
        <f t="shared" si="31"/>
        <v>4.7234621697372035</v>
      </c>
      <c r="BJ58" s="20">
        <f t="shared" si="31"/>
        <v>4.7246192184101012</v>
      </c>
      <c r="BK58" s="20">
        <f t="shared" si="31"/>
        <v>4.7824411580149739</v>
      </c>
      <c r="BL58" s="20">
        <f t="shared" si="8"/>
        <v>5.2100177717241145</v>
      </c>
    </row>
    <row r="59" spans="1:64">
      <c r="A59" s="43" t="s">
        <v>58</v>
      </c>
      <c r="B59" s="3"/>
      <c r="C59" s="41">
        <v>41417.326999999997</v>
      </c>
      <c r="D59" s="2"/>
      <c r="E59" s="35">
        <f t="shared" si="11"/>
        <v>-18742.190012049046</v>
      </c>
      <c r="F59" s="5">
        <f t="shared" si="12"/>
        <v>-18742</v>
      </c>
      <c r="G59" s="1">
        <f t="shared" si="13"/>
        <v>-7.2833300007914659E-2</v>
      </c>
      <c r="J59" s="1">
        <f t="shared" si="33"/>
        <v>-7.2833300007914659E-2</v>
      </c>
      <c r="K59" s="35"/>
      <c r="Q59" s="191">
        <f t="shared" si="15"/>
        <v>26398.826999999997</v>
      </c>
      <c r="R59" s="40"/>
      <c r="S59" s="36">
        <v>1</v>
      </c>
      <c r="T59" s="40"/>
      <c r="Z59" s="20">
        <f t="shared" si="16"/>
        <v>-18742</v>
      </c>
      <c r="AA59" s="20">
        <f t="shared" si="17"/>
        <v>-3.5777062827122001E-2</v>
      </c>
      <c r="AB59" s="20">
        <f t="shared" si="18"/>
        <v>-3.5505795772157435E-2</v>
      </c>
      <c r="AC59" s="20">
        <f t="shared" si="19"/>
        <v>-7.2833300007914659E-2</v>
      </c>
      <c r="AD59" s="20">
        <f t="shared" si="29"/>
        <v>-3.7056237180792657E-2</v>
      </c>
      <c r="AE59" s="20">
        <f t="shared" si="20"/>
        <v>1.3731647139991602E-3</v>
      </c>
      <c r="AF59" s="20">
        <f t="shared" si="30"/>
        <v>-7.2833300007914659E-2</v>
      </c>
      <c r="AG59" s="21"/>
      <c r="AH59" s="20">
        <f t="shared" si="21"/>
        <v>-3.7327504235757224E-2</v>
      </c>
      <c r="AI59" s="20">
        <f t="shared" si="22"/>
        <v>0.81561938879212648</v>
      </c>
      <c r="AJ59" s="20">
        <f t="shared" si="23"/>
        <v>-0.99722053512433606</v>
      </c>
      <c r="AK59" s="20">
        <f t="shared" si="24"/>
        <v>0.45030607178693077</v>
      </c>
      <c r="AL59" s="20">
        <f t="shared" si="25"/>
        <v>1.9594279232831171</v>
      </c>
      <c r="AM59" s="20">
        <f t="shared" si="26"/>
        <v>1.4900367698416075</v>
      </c>
      <c r="AN59" s="20">
        <f t="shared" si="34"/>
        <v>1.4384002850442772</v>
      </c>
      <c r="AO59" s="20">
        <f t="shared" si="34"/>
        <v>1.4384001674179487</v>
      </c>
      <c r="AP59" s="20">
        <f t="shared" si="34"/>
        <v>1.4383983362392607</v>
      </c>
      <c r="AQ59" s="20">
        <f t="shared" si="34"/>
        <v>1.4383698321316425</v>
      </c>
      <c r="AR59" s="20">
        <f t="shared" si="34"/>
        <v>1.4379269212991597</v>
      </c>
      <c r="AS59" s="20">
        <f t="shared" si="34"/>
        <v>1.4312241752457084</v>
      </c>
      <c r="AT59" s="20">
        <f t="shared" si="34"/>
        <v>1.353578060264466</v>
      </c>
      <c r="AU59" s="20">
        <f t="shared" si="28"/>
        <v>0.95606673871938486</v>
      </c>
      <c r="AW59" s="20">
        <v>17000</v>
      </c>
      <c r="AX59" s="20">
        <f t="shared" si="0"/>
        <v>3.8670675352298914E-2</v>
      </c>
      <c r="AY59" s="20">
        <f t="shared" si="1"/>
        <v>-2.5986888741827887E-3</v>
      </c>
      <c r="AZ59" s="20">
        <f t="shared" si="2"/>
        <v>4.1269364226481704E-2</v>
      </c>
      <c r="BA59" s="20">
        <f t="shared" si="3"/>
        <v>0.81802963224434277</v>
      </c>
      <c r="BB59" s="20">
        <f t="shared" si="4"/>
        <v>0.766552422139953</v>
      </c>
      <c r="BC59" s="20">
        <f t="shared" si="5"/>
        <v>-1.9540812942071744</v>
      </c>
      <c r="BD59" s="20">
        <f t="shared" si="6"/>
        <v>-1.4814622714582666</v>
      </c>
      <c r="BE59" s="20">
        <f t="shared" si="31"/>
        <v>4.8505034817068617</v>
      </c>
      <c r="BF59" s="20">
        <f t="shared" si="31"/>
        <v>4.8505036273377407</v>
      </c>
      <c r="BG59" s="20">
        <f t="shared" si="31"/>
        <v>4.8505058011748527</v>
      </c>
      <c r="BH59" s="20">
        <f t="shared" si="31"/>
        <v>4.8505382460755762</v>
      </c>
      <c r="BI59" s="20">
        <f t="shared" si="31"/>
        <v>4.8510215952631732</v>
      </c>
      <c r="BJ59" s="20">
        <f t="shared" si="31"/>
        <v>4.8580336944490927</v>
      </c>
      <c r="BK59" s="20">
        <f t="shared" si="31"/>
        <v>4.936455670733209</v>
      </c>
      <c r="BL59" s="20">
        <f t="shared" si="8"/>
        <v>5.3324618173462639</v>
      </c>
    </row>
    <row r="60" spans="1:64">
      <c r="A60" s="43" t="s">
        <v>58</v>
      </c>
      <c r="B60" s="3"/>
      <c r="C60" s="41">
        <v>41657.315999999999</v>
      </c>
      <c r="D60" s="2"/>
      <c r="E60" s="35">
        <f t="shared" si="11"/>
        <v>-18116.091762556498</v>
      </c>
      <c r="F60" s="5">
        <f t="shared" si="12"/>
        <v>-18116</v>
      </c>
      <c r="G60" s="1">
        <f t="shared" si="13"/>
        <v>-3.5173400006897282E-2</v>
      </c>
      <c r="J60" s="1">
        <f t="shared" si="33"/>
        <v>-3.5173400006897282E-2</v>
      </c>
      <c r="K60" s="35"/>
      <c r="Q60" s="191">
        <f t="shared" si="15"/>
        <v>26638.815999999999</v>
      </c>
      <c r="R60" s="40"/>
      <c r="S60" s="36">
        <v>1</v>
      </c>
      <c r="T60" s="40"/>
      <c r="W60" s="3"/>
      <c r="Z60" s="20">
        <f t="shared" si="16"/>
        <v>-18116</v>
      </c>
      <c r="AA60" s="20">
        <f t="shared" si="17"/>
        <v>-3.646208527730542E-2</v>
      </c>
      <c r="AB60" s="20">
        <f t="shared" si="18"/>
        <v>3.6236459420531525E-3</v>
      </c>
      <c r="AC60" s="20">
        <f t="shared" si="19"/>
        <v>-3.5173400006897282E-2</v>
      </c>
      <c r="AD60" s="20">
        <f t="shared" si="29"/>
        <v>1.2886852704081381E-3</v>
      </c>
      <c r="AE60" s="20">
        <f t="shared" si="20"/>
        <v>1.6607097261668959E-6</v>
      </c>
      <c r="AF60" s="20">
        <f t="shared" si="30"/>
        <v>-3.5173400006897282E-2</v>
      </c>
      <c r="AG60" s="21"/>
      <c r="AH60" s="20">
        <f t="shared" si="21"/>
        <v>-3.8797045948950434E-2</v>
      </c>
      <c r="AI60" s="20">
        <f t="shared" si="22"/>
        <v>0.78309041654731937</v>
      </c>
      <c r="AJ60" s="20">
        <f t="shared" si="23"/>
        <v>-0.98907069537805758</v>
      </c>
      <c r="AK60" s="20">
        <f t="shared" si="24"/>
        <v>0.43557089053786646</v>
      </c>
      <c r="AL60" s="20">
        <f t="shared" si="25"/>
        <v>2.0328339730897724</v>
      </c>
      <c r="AM60" s="20">
        <f t="shared" si="26"/>
        <v>1.6151253267213215</v>
      </c>
      <c r="AN60" s="20">
        <f t="shared" si="34"/>
        <v>1.5186472036039034</v>
      </c>
      <c r="AO60" s="20">
        <f t="shared" si="34"/>
        <v>1.5186472024211648</v>
      </c>
      <c r="AP60" s="20">
        <f t="shared" si="34"/>
        <v>1.5186471557902959</v>
      </c>
      <c r="AQ60" s="20">
        <f t="shared" si="34"/>
        <v>1.5186453173465058</v>
      </c>
      <c r="AR60" s="20">
        <f t="shared" si="34"/>
        <v>1.5185728873691082</v>
      </c>
      <c r="AS60" s="20">
        <f t="shared" si="34"/>
        <v>1.5157951131429033</v>
      </c>
      <c r="AT60" s="20">
        <f t="shared" si="34"/>
        <v>1.4505505496076465</v>
      </c>
      <c r="AU60" s="20">
        <f t="shared" si="28"/>
        <v>1.0327167112788505</v>
      </c>
      <c r="AW60" s="20">
        <v>18000</v>
      </c>
      <c r="AX60" s="20">
        <f t="shared" si="0"/>
        <v>3.7979246817126056E-2</v>
      </c>
      <c r="AY60" s="20">
        <f t="shared" si="1"/>
        <v>-4.1474898127305815E-3</v>
      </c>
      <c r="AZ60" s="20">
        <f t="shared" si="2"/>
        <v>4.2126736629856637E-2</v>
      </c>
      <c r="BA60" s="20">
        <f t="shared" si="3"/>
        <v>0.87899731198500453</v>
      </c>
      <c r="BB60" s="20">
        <f t="shared" si="4"/>
        <v>0.84439209631386647</v>
      </c>
      <c r="BC60" s="20">
        <f t="shared" si="5"/>
        <v>-1.8221071470348997</v>
      </c>
      <c r="BD60" s="20">
        <f t="shared" si="6"/>
        <v>-1.2891701478686592</v>
      </c>
      <c r="BE60" s="20">
        <f t="shared" si="31"/>
        <v>4.9864778932508109</v>
      </c>
      <c r="BF60" s="20">
        <f t="shared" si="31"/>
        <v>4.9864825674758269</v>
      </c>
      <c r="BG60" s="20">
        <f t="shared" si="31"/>
        <v>4.986518054530424</v>
      </c>
      <c r="BH60" s="20">
        <f t="shared" si="31"/>
        <v>4.9867873288972735</v>
      </c>
      <c r="BI60" s="20">
        <f t="shared" si="31"/>
        <v>4.9888222412435939</v>
      </c>
      <c r="BJ60" s="20">
        <f t="shared" si="31"/>
        <v>5.0037526398060654</v>
      </c>
      <c r="BK60" s="20">
        <f t="shared" si="31"/>
        <v>5.0963999091211072</v>
      </c>
      <c r="BL60" s="20">
        <f t="shared" si="8"/>
        <v>5.4549058629684142</v>
      </c>
    </row>
    <row r="61" spans="1:64">
      <c r="A61" s="45" t="s">
        <v>62</v>
      </c>
      <c r="B61" s="46" t="s">
        <v>63</v>
      </c>
      <c r="C61" s="47">
        <v>41657.315999999999</v>
      </c>
      <c r="D61" s="45" t="s">
        <v>64</v>
      </c>
      <c r="E61" s="35">
        <f t="shared" si="11"/>
        <v>-18116.091762556498</v>
      </c>
      <c r="F61" s="5">
        <f t="shared" si="12"/>
        <v>-18116</v>
      </c>
      <c r="G61" s="1">
        <f t="shared" si="13"/>
        <v>-3.5173400006897282E-2</v>
      </c>
      <c r="J61" s="1">
        <f t="shared" si="33"/>
        <v>-3.5173400006897282E-2</v>
      </c>
      <c r="K61" s="35"/>
      <c r="O61" s="1">
        <f ca="1">+C$11+C$12*F61</f>
        <v>0.11101546452237634</v>
      </c>
      <c r="Q61" s="191">
        <f t="shared" si="15"/>
        <v>26638.815999999999</v>
      </c>
      <c r="S61" s="36">
        <v>1</v>
      </c>
      <c r="Z61" s="20">
        <f t="shared" si="16"/>
        <v>-18116</v>
      </c>
      <c r="AA61" s="20">
        <f t="shared" si="17"/>
        <v>-3.646208527730542E-2</v>
      </c>
      <c r="AB61" s="20">
        <f t="shared" si="18"/>
        <v>3.6236459420531525E-3</v>
      </c>
      <c r="AC61" s="20">
        <f t="shared" si="19"/>
        <v>-3.5173400006897282E-2</v>
      </c>
      <c r="AD61" s="20">
        <f t="shared" si="29"/>
        <v>1.2886852704081381E-3</v>
      </c>
      <c r="AE61" s="20">
        <f t="shared" si="20"/>
        <v>1.6607097261668959E-6</v>
      </c>
      <c r="AF61" s="20">
        <f t="shared" si="30"/>
        <v>-3.5173400006897282E-2</v>
      </c>
      <c r="AG61" s="21"/>
      <c r="AH61" s="20">
        <f t="shared" si="21"/>
        <v>-3.8797045948950434E-2</v>
      </c>
      <c r="AI61" s="20">
        <f t="shared" si="22"/>
        <v>0.78309041654731937</v>
      </c>
      <c r="AJ61" s="20">
        <f t="shared" si="23"/>
        <v>-0.98907069537805758</v>
      </c>
      <c r="AK61" s="20">
        <f t="shared" si="24"/>
        <v>0.43557089053786646</v>
      </c>
      <c r="AL61" s="20">
        <f t="shared" si="25"/>
        <v>2.0328339730897724</v>
      </c>
      <c r="AM61" s="20">
        <f t="shared" si="26"/>
        <v>1.6151253267213215</v>
      </c>
      <c r="AN61" s="20">
        <f t="shared" si="34"/>
        <v>1.5186472036039034</v>
      </c>
      <c r="AO61" s="20">
        <f t="shared" si="34"/>
        <v>1.5186472024211648</v>
      </c>
      <c r="AP61" s="20">
        <f t="shared" si="34"/>
        <v>1.5186471557902959</v>
      </c>
      <c r="AQ61" s="20">
        <f t="shared" si="34"/>
        <v>1.5186453173465058</v>
      </c>
      <c r="AR61" s="20">
        <f t="shared" si="34"/>
        <v>1.5185728873691082</v>
      </c>
      <c r="AS61" s="20">
        <f t="shared" si="34"/>
        <v>1.5157951131429033</v>
      </c>
      <c r="AT61" s="20">
        <f t="shared" si="34"/>
        <v>1.4505505496076465</v>
      </c>
      <c r="AU61" s="20">
        <f t="shared" si="28"/>
        <v>1.0327167112788505</v>
      </c>
      <c r="AW61" s="20">
        <v>19000</v>
      </c>
      <c r="AX61" s="20">
        <f t="shared" si="0"/>
        <v>3.6405082452579229E-2</v>
      </c>
      <c r="AY61" s="20">
        <f t="shared" si="1"/>
        <v>-5.7742786328867628E-3</v>
      </c>
      <c r="AZ61" s="20">
        <f t="shared" si="2"/>
        <v>4.2179361085465994E-2</v>
      </c>
      <c r="BA61" s="20">
        <f t="shared" si="3"/>
        <v>0.95258560503863066</v>
      </c>
      <c r="BB61" s="20">
        <f t="shared" si="4"/>
        <v>0.91646077350071264</v>
      </c>
      <c r="BC61" s="20">
        <f t="shared" si="5"/>
        <v>-1.6683929796926602</v>
      </c>
      <c r="BD61" s="20">
        <f t="shared" si="6"/>
        <v>-1.1026892393622758</v>
      </c>
      <c r="BE61" s="20">
        <f t="shared" si="31"/>
        <v>5.133220899951934</v>
      </c>
      <c r="BF61" s="20">
        <f t="shared" si="31"/>
        <v>5.1332588375480208</v>
      </c>
      <c r="BG61" s="20">
        <f t="shared" si="31"/>
        <v>5.1334496304648116</v>
      </c>
      <c r="BH61" s="20">
        <f t="shared" si="31"/>
        <v>5.1344079223946979</v>
      </c>
      <c r="BI61" s="20">
        <f t="shared" si="31"/>
        <v>5.1391905264782007</v>
      </c>
      <c r="BJ61" s="20">
        <f t="shared" si="31"/>
        <v>5.1623463063446167</v>
      </c>
      <c r="BK61" s="20">
        <f t="shared" si="31"/>
        <v>5.2617123519559215</v>
      </c>
      <c r="BL61" s="20">
        <f t="shared" si="8"/>
        <v>5.5773499085905645</v>
      </c>
    </row>
    <row r="62" spans="1:64">
      <c r="A62" s="43" t="s">
        <v>58</v>
      </c>
      <c r="B62" s="3" t="s">
        <v>61</v>
      </c>
      <c r="C62" s="41">
        <v>41717.303999999996</v>
      </c>
      <c r="D62" s="2"/>
      <c r="E62" s="35">
        <f t="shared" si="11"/>
        <v>-17959.591332159449</v>
      </c>
      <c r="F62" s="5">
        <f t="shared" si="12"/>
        <v>-17959.5</v>
      </c>
      <c r="G62" s="1">
        <f t="shared" si="13"/>
        <v>-3.5008425009436905E-2</v>
      </c>
      <c r="J62" s="1">
        <f t="shared" si="33"/>
        <v>-3.5008425009436905E-2</v>
      </c>
      <c r="K62" s="35"/>
      <c r="Q62" s="191">
        <f t="shared" si="15"/>
        <v>26698.803999999996</v>
      </c>
      <c r="R62" s="40"/>
      <c r="S62" s="36">
        <v>1</v>
      </c>
      <c r="T62" s="40"/>
      <c r="Z62" s="20">
        <f t="shared" si="16"/>
        <v>-17959.5</v>
      </c>
      <c r="AA62" s="20">
        <f t="shared" si="17"/>
        <v>-3.6591497043638302E-2</v>
      </c>
      <c r="AB62" s="20">
        <f t="shared" si="18"/>
        <v>4.109387274865553E-3</v>
      </c>
      <c r="AC62" s="20">
        <f t="shared" si="19"/>
        <v>-3.5008425009436905E-2</v>
      </c>
      <c r="AD62" s="20">
        <f t="shared" si="29"/>
        <v>1.5830720342013965E-3</v>
      </c>
      <c r="AE62" s="20">
        <f t="shared" si="20"/>
        <v>2.5061170654705475E-6</v>
      </c>
      <c r="AF62" s="20">
        <f t="shared" si="30"/>
        <v>-3.5008425009436905E-2</v>
      </c>
      <c r="AG62" s="21"/>
      <c r="AH62" s="20">
        <f t="shared" si="21"/>
        <v>-3.9117812284302458E-2</v>
      </c>
      <c r="AI62" s="20">
        <f t="shared" si="22"/>
        <v>0.7755218195102711</v>
      </c>
      <c r="AJ62" s="20">
        <f t="shared" si="23"/>
        <v>-0.98634688482009136</v>
      </c>
      <c r="AK62" s="20">
        <f t="shared" si="24"/>
        <v>0.43171902270062895</v>
      </c>
      <c r="AL62" s="20">
        <f t="shared" si="25"/>
        <v>2.0502869719078261</v>
      </c>
      <c r="AM62" s="20">
        <f t="shared" si="26"/>
        <v>1.6470670425389178</v>
      </c>
      <c r="AN62" s="20">
        <f t="shared" si="34"/>
        <v>1.5382129185796383</v>
      </c>
      <c r="AO62" s="20">
        <f t="shared" si="34"/>
        <v>1.5382129184514686</v>
      </c>
      <c r="AP62" s="20">
        <f t="shared" si="34"/>
        <v>1.5382129103660862</v>
      </c>
      <c r="AQ62" s="20">
        <f t="shared" si="34"/>
        <v>1.5382124003164537</v>
      </c>
      <c r="AR62" s="20">
        <f t="shared" si="34"/>
        <v>1.5381802410061269</v>
      </c>
      <c r="AS62" s="20">
        <f t="shared" si="34"/>
        <v>1.5362128657361982</v>
      </c>
      <c r="AT62" s="20">
        <f t="shared" si="34"/>
        <v>1.474414637240419</v>
      </c>
      <c r="AU62" s="20">
        <f t="shared" si="28"/>
        <v>1.0518792044187171</v>
      </c>
      <c r="AW62" s="20">
        <v>20000</v>
      </c>
      <c r="AX62" s="20">
        <f t="shared" si="0"/>
        <v>3.3727258218170374E-2</v>
      </c>
      <c r="AY62" s="20">
        <f t="shared" si="1"/>
        <v>-7.4790553346513345E-3</v>
      </c>
      <c r="AZ62" s="20">
        <f t="shared" si="2"/>
        <v>4.1206313552821706E-2</v>
      </c>
      <c r="BA62" s="20">
        <f t="shared" si="3"/>
        <v>1.0411018459828933</v>
      </c>
      <c r="BB62" s="20">
        <f t="shared" si="4"/>
        <v>0.97378333172407261</v>
      </c>
      <c r="BC62" s="20">
        <f t="shared" si="5"/>
        <v>-1.486226747056554</v>
      </c>
      <c r="BD62" s="20">
        <f t="shared" si="6"/>
        <v>-0.91881492205450821</v>
      </c>
      <c r="BE62" s="20">
        <f t="shared" si="31"/>
        <v>5.2929771101224192</v>
      </c>
      <c r="BF62" s="20">
        <f t="shared" si="31"/>
        <v>5.2931355030784424</v>
      </c>
      <c r="BG62" s="20">
        <f t="shared" si="31"/>
        <v>5.2937285386776365</v>
      </c>
      <c r="BH62" s="20">
        <f t="shared" si="31"/>
        <v>5.2959441745240623</v>
      </c>
      <c r="BI62" s="20">
        <f t="shared" si="31"/>
        <v>5.3041571118836721</v>
      </c>
      <c r="BJ62" s="20">
        <f t="shared" si="31"/>
        <v>5.3337667140285783</v>
      </c>
      <c r="BK62" s="20">
        <f t="shared" si="31"/>
        <v>5.431751095475442</v>
      </c>
      <c r="BL62" s="20">
        <f t="shared" si="8"/>
        <v>5.6997939542127138</v>
      </c>
    </row>
    <row r="63" spans="1:64">
      <c r="A63" s="48" t="s">
        <v>65</v>
      </c>
      <c r="B63" s="49"/>
      <c r="C63" s="50">
        <v>42841.343999999997</v>
      </c>
      <c r="D63" s="50"/>
      <c r="E63" s="35">
        <f t="shared" si="11"/>
        <v>-15027.125775989796</v>
      </c>
      <c r="F63" s="5">
        <f t="shared" ref="F63:F73" si="35">ROUND(2*E63,0)/2</f>
        <v>-15027</v>
      </c>
      <c r="G63" s="51">
        <f t="shared" ref="G63:G73" si="36">+C63-(C$7+F63*C$8)</f>
        <v>-4.821105000883108E-2</v>
      </c>
      <c r="J63" s="1">
        <f t="shared" si="33"/>
        <v>-4.821105000883108E-2</v>
      </c>
      <c r="K63" s="35"/>
      <c r="M63" s="52"/>
      <c r="N63" s="52"/>
      <c r="Q63" s="191">
        <f t="shared" si="15"/>
        <v>27822.843999999997</v>
      </c>
      <c r="R63" s="40"/>
      <c r="S63" s="36">
        <v>1</v>
      </c>
      <c r="T63" s="40"/>
      <c r="Z63" s="20">
        <f t="shared" si="16"/>
        <v>-15027</v>
      </c>
      <c r="AA63" s="20">
        <f t="shared" si="17"/>
        <v>-3.6453388549531264E-2</v>
      </c>
      <c r="AB63" s="20">
        <f t="shared" si="18"/>
        <v>-5.9989669565365528E-3</v>
      </c>
      <c r="AC63" s="20">
        <f t="shared" si="19"/>
        <v>-4.821105000883108E-2</v>
      </c>
      <c r="AD63" s="20">
        <f t="shared" si="29"/>
        <v>-1.1757661459299816E-2</v>
      </c>
      <c r="AE63" s="20">
        <f t="shared" si="20"/>
        <v>1.3824260299150428E-4</v>
      </c>
      <c r="AF63" s="20">
        <f t="shared" si="30"/>
        <v>-4.821105000883108E-2</v>
      </c>
      <c r="AG63" s="21"/>
      <c r="AH63" s="20">
        <f t="shared" si="21"/>
        <v>-4.2212083052294527E-2</v>
      </c>
      <c r="AI63" s="20">
        <f t="shared" si="22"/>
        <v>0.66609177213416826</v>
      </c>
      <c r="AJ63" s="20">
        <f t="shared" si="23"/>
        <v>-0.90380347140319961</v>
      </c>
      <c r="AK63" s="20">
        <f t="shared" si="24"/>
        <v>0.35394500058775413</v>
      </c>
      <c r="AL63" s="20">
        <f t="shared" si="25"/>
        <v>2.3270732946360284</v>
      </c>
      <c r="AM63" s="20">
        <f t="shared" si="26"/>
        <v>2.3181573971688056</v>
      </c>
      <c r="AN63" s="20">
        <f t="shared" si="34"/>
        <v>1.8751719796710069</v>
      </c>
      <c r="AO63" s="20">
        <f t="shared" si="34"/>
        <v>1.8751707310396133</v>
      </c>
      <c r="AP63" s="20">
        <f t="shared" si="34"/>
        <v>1.8751792931703632</v>
      </c>
      <c r="AQ63" s="20">
        <f t="shared" si="34"/>
        <v>1.8751205761333727</v>
      </c>
      <c r="AR63" s="20">
        <f t="shared" si="34"/>
        <v>1.8755230232875806</v>
      </c>
      <c r="AS63" s="20">
        <f t="shared" si="34"/>
        <v>1.872754220641762</v>
      </c>
      <c r="AT63" s="20">
        <f t="shared" si="34"/>
        <v>1.8913348862469721</v>
      </c>
      <c r="AU63" s="20">
        <f t="shared" si="28"/>
        <v>1.4109463682056713</v>
      </c>
      <c r="AW63" s="20">
        <v>21000</v>
      </c>
      <c r="AX63" s="20">
        <f t="shared" si="0"/>
        <v>2.967024661652785E-2</v>
      </c>
      <c r="AY63" s="20">
        <f t="shared" si="1"/>
        <v>-9.2618199180242965E-3</v>
      </c>
      <c r="AZ63" s="20">
        <f t="shared" si="2"/>
        <v>3.8932066534552147E-2</v>
      </c>
      <c r="BA63" s="20">
        <f t="shared" si="3"/>
        <v>1.1456183266481219</v>
      </c>
      <c r="BB63" s="20">
        <f t="shared" si="4"/>
        <v>0.99994861770503396</v>
      </c>
      <c r="BC63" s="20">
        <f t="shared" si="5"/>
        <v>-1.2668775715709983</v>
      </c>
      <c r="BD63" s="20">
        <f t="shared" si="6"/>
        <v>-0.73439486157909695</v>
      </c>
      <c r="BE63" s="20">
        <f t="shared" si="31"/>
        <v>5.4683175579832568</v>
      </c>
      <c r="BF63" s="20">
        <f t="shared" si="31"/>
        <v>5.4687394947181245</v>
      </c>
      <c r="BG63" s="20">
        <f t="shared" si="31"/>
        <v>5.4700021824911369</v>
      </c>
      <c r="BH63" s="20">
        <f t="shared" si="31"/>
        <v>5.4737708799228804</v>
      </c>
      <c r="BI63" s="20">
        <f t="shared" si="31"/>
        <v>5.4849317895361356</v>
      </c>
      <c r="BJ63" s="20">
        <f t="shared" si="31"/>
        <v>5.5172640043134171</v>
      </c>
      <c r="BK63" s="20">
        <f t="shared" si="31"/>
        <v>5.6058034651308644</v>
      </c>
      <c r="BL63" s="20">
        <f t="shared" si="8"/>
        <v>5.8222379998348632</v>
      </c>
    </row>
    <row r="64" spans="1:64">
      <c r="A64" s="48" t="s">
        <v>65</v>
      </c>
      <c r="B64" s="49"/>
      <c r="C64" s="50">
        <v>42988.561999999998</v>
      </c>
      <c r="D64" s="50"/>
      <c r="E64" s="35">
        <f t="shared" si="11"/>
        <v>-14643.054288989168</v>
      </c>
      <c r="F64" s="5">
        <f t="shared" si="35"/>
        <v>-14643</v>
      </c>
      <c r="G64" s="51">
        <f t="shared" si="36"/>
        <v>-2.0809450004890095E-2</v>
      </c>
      <c r="J64" s="1">
        <f t="shared" si="33"/>
        <v>-2.0809450004890095E-2</v>
      </c>
      <c r="K64" s="35"/>
      <c r="M64" s="52"/>
      <c r="N64" s="52"/>
      <c r="Q64" s="191">
        <f t="shared" si="15"/>
        <v>27970.061999999998</v>
      </c>
      <c r="R64" s="40"/>
      <c r="S64" s="36">
        <v>1</v>
      </c>
      <c r="T64" s="40"/>
      <c r="W64" s="3"/>
      <c r="Z64" s="20">
        <f t="shared" si="16"/>
        <v>-14643</v>
      </c>
      <c r="AA64" s="20">
        <f t="shared" si="17"/>
        <v>-3.6133488579004225E-2</v>
      </c>
      <c r="AB64" s="20">
        <f t="shared" si="18"/>
        <v>2.1456340966769037E-2</v>
      </c>
      <c r="AC64" s="20">
        <f t="shared" si="19"/>
        <v>-2.0809450004890095E-2</v>
      </c>
      <c r="AD64" s="20">
        <f t="shared" si="29"/>
        <v>1.5324038574114129E-2</v>
      </c>
      <c r="AE64" s="20">
        <f t="shared" si="20"/>
        <v>2.3482615822093781E-4</v>
      </c>
      <c r="AF64" s="20">
        <f t="shared" si="30"/>
        <v>-2.0809450004890095E-2</v>
      </c>
      <c r="AG64" s="21"/>
      <c r="AH64" s="20">
        <f t="shared" si="21"/>
        <v>-4.2265790971659133E-2</v>
      </c>
      <c r="AI64" s="20">
        <f t="shared" si="22"/>
        <v>0.65535723745575591</v>
      </c>
      <c r="AJ64" s="20">
        <f t="shared" si="23"/>
        <v>-0.89020523210626989</v>
      </c>
      <c r="AK64" s="20">
        <f t="shared" si="24"/>
        <v>0.34350128719327572</v>
      </c>
      <c r="AL64" s="20">
        <f t="shared" si="25"/>
        <v>2.3578532625154809</v>
      </c>
      <c r="AM64" s="20">
        <f t="shared" si="26"/>
        <v>2.4198883293095959</v>
      </c>
      <c r="AN64" s="20">
        <f t="shared" si="34"/>
        <v>1.9158727026426947</v>
      </c>
      <c r="AO64" s="20">
        <f t="shared" si="34"/>
        <v>1.9158689936402027</v>
      </c>
      <c r="AP64" s="20">
        <f t="shared" si="34"/>
        <v>1.9158915267644654</v>
      </c>
      <c r="AQ64" s="20">
        <f t="shared" si="34"/>
        <v>1.9157546105757361</v>
      </c>
      <c r="AR64" s="20">
        <f t="shared" si="34"/>
        <v>1.9165857406458611</v>
      </c>
      <c r="AS64" s="20">
        <f t="shared" si="34"/>
        <v>1.9115105350679062</v>
      </c>
      <c r="AT64" s="20">
        <f t="shared" si="34"/>
        <v>1.9414627742999666</v>
      </c>
      <c r="AU64" s="20">
        <f t="shared" si="28"/>
        <v>1.4579648817245769</v>
      </c>
      <c r="AW64" s="20">
        <v>22000</v>
      </c>
      <c r="AX64" s="20">
        <f t="shared" si="0"/>
        <v>2.3921892470265122E-2</v>
      </c>
      <c r="AY64" s="20">
        <f t="shared" si="1"/>
        <v>-1.1122572383005649E-2</v>
      </c>
      <c r="AZ64" s="20">
        <f t="shared" si="2"/>
        <v>3.5044464853270771E-2</v>
      </c>
      <c r="BA64" s="20">
        <f t="shared" si="3"/>
        <v>1.2627697993129732</v>
      </c>
      <c r="BB64" s="20">
        <f t="shared" si="4"/>
        <v>0.9673077479809068</v>
      </c>
      <c r="BC64" s="20">
        <f t="shared" si="5"/>
        <v>-1.0003345000228099</v>
      </c>
      <c r="BD64" s="20">
        <f t="shared" si="6"/>
        <v>-0.54651967486676489</v>
      </c>
      <c r="BE64" s="20">
        <f t="shared" si="31"/>
        <v>5.6616491136994176</v>
      </c>
      <c r="BF64" s="20">
        <f t="shared" si="31"/>
        <v>5.6624127352577185</v>
      </c>
      <c r="BG64" s="20">
        <f t="shared" si="31"/>
        <v>5.664340679215746</v>
      </c>
      <c r="BH64" s="20">
        <f t="shared" si="31"/>
        <v>5.6691965099122754</v>
      </c>
      <c r="BI64" s="20">
        <f t="shared" si="31"/>
        <v>5.6813539155320436</v>
      </c>
      <c r="BJ64" s="20">
        <f t="shared" si="31"/>
        <v>5.711359574858653</v>
      </c>
      <c r="BK64" s="20">
        <f t="shared" si="31"/>
        <v>5.7830966870488396</v>
      </c>
      <c r="BL64" s="20">
        <f t="shared" si="8"/>
        <v>5.9446820454570135</v>
      </c>
    </row>
    <row r="65" spans="1:64">
      <c r="A65" s="48" t="s">
        <v>65</v>
      </c>
      <c r="B65" s="49"/>
      <c r="C65" s="50">
        <v>44166.466999999997</v>
      </c>
      <c r="D65" s="50"/>
      <c r="E65" s="35">
        <f t="shared" si="11"/>
        <v>-11570.06236615723</v>
      </c>
      <c r="F65" s="5">
        <f t="shared" si="35"/>
        <v>-11570</v>
      </c>
      <c r="G65" s="51">
        <f t="shared" si="36"/>
        <v>-2.3905500005639624E-2</v>
      </c>
      <c r="J65" s="1">
        <f t="shared" si="33"/>
        <v>-2.3905500005639624E-2</v>
      </c>
      <c r="K65" s="35"/>
      <c r="M65" s="52"/>
      <c r="N65" s="52"/>
      <c r="Q65" s="191">
        <f t="shared" si="15"/>
        <v>29147.966999999997</v>
      </c>
      <c r="R65" s="40"/>
      <c r="S65" s="36">
        <v>1</v>
      </c>
      <c r="T65" s="40"/>
      <c r="Z65" s="20">
        <f t="shared" si="16"/>
        <v>-11570</v>
      </c>
      <c r="AA65" s="20">
        <f t="shared" si="17"/>
        <v>-3.173784951307982E-2</v>
      </c>
      <c r="AB65" s="20">
        <f t="shared" si="18"/>
        <v>1.6540241246465942E-2</v>
      </c>
      <c r="AC65" s="20">
        <f t="shared" si="19"/>
        <v>-2.3905500005639624E-2</v>
      </c>
      <c r="AD65" s="20">
        <f t="shared" si="29"/>
        <v>7.8323495074401964E-3</v>
      </c>
      <c r="AE65" s="20">
        <f t="shared" si="20"/>
        <v>6.1345698806698681E-5</v>
      </c>
      <c r="AF65" s="20">
        <f t="shared" si="30"/>
        <v>-2.3905500005639624E-2</v>
      </c>
      <c r="AG65" s="21"/>
      <c r="AH65" s="20">
        <f t="shared" si="21"/>
        <v>-4.0445741252105566E-2</v>
      </c>
      <c r="AI65" s="20">
        <f t="shared" si="22"/>
        <v>0.58948283177393823</v>
      </c>
      <c r="AJ65" s="20">
        <f t="shared" si="23"/>
        <v>-0.77124327889367372</v>
      </c>
      <c r="AK65" s="20">
        <f t="shared" si="24"/>
        <v>0.26124207675874261</v>
      </c>
      <c r="AL65" s="20">
        <f t="shared" si="25"/>
        <v>2.574856710942484</v>
      </c>
      <c r="AM65" s="20">
        <f t="shared" si="26"/>
        <v>3.4340148141301552</v>
      </c>
      <c r="AN65" s="20">
        <f t="shared" si="34"/>
        <v>2.2214760307908628</v>
      </c>
      <c r="AO65" s="20">
        <f t="shared" si="34"/>
        <v>2.2212288514934451</v>
      </c>
      <c r="AP65" s="20">
        <f t="shared" si="34"/>
        <v>2.2220672911730044</v>
      </c>
      <c r="AQ65" s="20">
        <f t="shared" si="34"/>
        <v>2.2192195191215611</v>
      </c>
      <c r="AR65" s="20">
        <f t="shared" si="34"/>
        <v>2.2288491391478988</v>
      </c>
      <c r="AS65" s="20">
        <f t="shared" si="34"/>
        <v>2.1957768525910888</v>
      </c>
      <c r="AT65" s="20">
        <f t="shared" si="34"/>
        <v>2.3040400704220128</v>
      </c>
      <c r="AU65" s="20">
        <f t="shared" si="28"/>
        <v>1.8342354339214433</v>
      </c>
      <c r="AW65" s="20">
        <v>23000</v>
      </c>
      <c r="AX65" s="20">
        <f t="shared" si="0"/>
        <v>1.6218822749748132E-2</v>
      </c>
      <c r="AY65" s="20">
        <f t="shared" si="1"/>
        <v>-1.3061312729595393E-2</v>
      </c>
      <c r="AZ65" s="20">
        <f t="shared" si="2"/>
        <v>2.9280135479343525E-2</v>
      </c>
      <c r="BA65" s="20">
        <f t="shared" si="3"/>
        <v>1.3786606677804218</v>
      </c>
      <c r="BB65" s="20">
        <f t="shared" si="4"/>
        <v>0.83770922302670792</v>
      </c>
      <c r="BC65" s="20">
        <f t="shared" si="5"/>
        <v>-0.67901887458871613</v>
      </c>
      <c r="BD65" s="20">
        <f t="shared" si="6"/>
        <v>-0.35318502704909505</v>
      </c>
      <c r="BE65" s="20">
        <f t="shared" si="31"/>
        <v>5.8738825432691106</v>
      </c>
      <c r="BF65" s="20">
        <f t="shared" si="31"/>
        <v>5.8747904348715174</v>
      </c>
      <c r="BG65" s="20">
        <f t="shared" si="31"/>
        <v>5.8768225558699196</v>
      </c>
      <c r="BH65" s="20">
        <f t="shared" si="31"/>
        <v>5.8813646087603324</v>
      </c>
      <c r="BI65" s="20">
        <f t="shared" si="31"/>
        <v>5.8914852615366788</v>
      </c>
      <c r="BJ65" s="20">
        <f t="shared" si="31"/>
        <v>5.9138869316359823</v>
      </c>
      <c r="BK65" s="20">
        <f t="shared" si="31"/>
        <v>5.9628094594101331</v>
      </c>
      <c r="BL65" s="20">
        <f t="shared" si="8"/>
        <v>6.0671260910791638</v>
      </c>
    </row>
    <row r="66" spans="1:64">
      <c r="A66" s="48" t="s">
        <v>65</v>
      </c>
      <c r="B66" s="49"/>
      <c r="C66" s="50">
        <v>45268.472000000002</v>
      </c>
      <c r="D66" s="50"/>
      <c r="E66" s="35">
        <f t="shared" si="11"/>
        <v>-8695.0830903069455</v>
      </c>
      <c r="F66" s="5">
        <f t="shared" si="35"/>
        <v>-8695</v>
      </c>
      <c r="G66" s="51">
        <f t="shared" si="36"/>
        <v>-3.1849250000959728E-2</v>
      </c>
      <c r="J66" s="1">
        <f t="shared" si="33"/>
        <v>-3.1849250000959728E-2</v>
      </c>
      <c r="K66" s="35"/>
      <c r="M66" s="52"/>
      <c r="N66" s="52"/>
      <c r="Q66" s="191">
        <f t="shared" si="15"/>
        <v>30249.972000000002</v>
      </c>
      <c r="R66" s="40"/>
      <c r="S66" s="36">
        <v>1</v>
      </c>
      <c r="T66" s="40"/>
      <c r="W66" s="3"/>
      <c r="Z66" s="20">
        <f t="shared" si="16"/>
        <v>-8695</v>
      </c>
      <c r="AA66" s="20">
        <f t="shared" si="17"/>
        <v>-2.5420708604853907E-2</v>
      </c>
      <c r="AB66" s="20">
        <f t="shared" si="18"/>
        <v>4.0221730429085487E-3</v>
      </c>
      <c r="AC66" s="20">
        <f t="shared" si="19"/>
        <v>-3.1849250000959728E-2</v>
      </c>
      <c r="AD66" s="20">
        <f t="shared" si="29"/>
        <v>-6.4285413961058212E-3</v>
      </c>
      <c r="AE66" s="20">
        <f t="shared" si="20"/>
        <v>4.1326144481446179E-5</v>
      </c>
      <c r="AF66" s="20">
        <f t="shared" si="30"/>
        <v>-3.1849250000959728E-2</v>
      </c>
      <c r="AG66" s="21"/>
      <c r="AH66" s="20">
        <f t="shared" si="21"/>
        <v>-3.5871423043868277E-2</v>
      </c>
      <c r="AI66" s="20">
        <f t="shared" si="22"/>
        <v>0.55100763073663339</v>
      </c>
      <c r="AJ66" s="20">
        <f t="shared" si="23"/>
        <v>-0.65164549122446003</v>
      </c>
      <c r="AK66" s="20">
        <f t="shared" si="24"/>
        <v>0.1875569791312339</v>
      </c>
      <c r="AL66" s="20">
        <f t="shared" si="25"/>
        <v>2.7458969845542072</v>
      </c>
      <c r="AM66" s="20">
        <f t="shared" si="26"/>
        <v>4.9882673896465608</v>
      </c>
      <c r="AN66" s="20">
        <f t="shared" si="34"/>
        <v>2.4840976475930057</v>
      </c>
      <c r="AO66" s="20">
        <f t="shared" si="34"/>
        <v>2.4828983493548704</v>
      </c>
      <c r="AP66" s="20">
        <f t="shared" si="34"/>
        <v>2.4860113392681127</v>
      </c>
      <c r="AQ66" s="20">
        <f t="shared" si="34"/>
        <v>2.4779154191932071</v>
      </c>
      <c r="AR66" s="20">
        <f t="shared" si="34"/>
        <v>2.4988667175076462</v>
      </c>
      <c r="AS66" s="20">
        <f t="shared" si="34"/>
        <v>2.4439186822941315</v>
      </c>
      <c r="AT66" s="20">
        <f t="shared" si="34"/>
        <v>2.5835666887499871</v>
      </c>
      <c r="AU66" s="20">
        <f t="shared" si="28"/>
        <v>2.1862620650851241</v>
      </c>
      <c r="AW66" s="20">
        <v>24000</v>
      </c>
      <c r="AX66" s="20">
        <f t="shared" ref="AX66:AX82" si="37">AB$3+AB$4*AW66+AB$5*AW66^2+AZ66</f>
        <v>6.5389319093178966E-3</v>
      </c>
      <c r="AY66" s="20">
        <f t="shared" ref="AY66:AY82" si="38">AB$3+AB$4*AW66+AB$5*AW66^2</f>
        <v>-1.5078040957793522E-2</v>
      </c>
      <c r="AZ66" s="20">
        <f t="shared" ref="AZ66:AZ82" si="39">$AB$6*($AB$11/BA66*BB66+$AB$12)</f>
        <v>2.1616972867111419E-2</v>
      </c>
      <c r="BA66" s="20">
        <f t="shared" ref="BA66:BA82" si="40">1+$AB$7*COS(BC66)</f>
        <v>1.4639543096234204</v>
      </c>
      <c r="BB66" s="20">
        <f t="shared" ref="BB66:BB82" si="41">SIN(BC66+RADIANS($AB$9))</f>
        <v>0.58126742937733489</v>
      </c>
      <c r="BC66" s="20">
        <f t="shared" ref="BC66:BC82" si="42">2*ATAN(BD66)</f>
        <v>-0.30622932850986639</v>
      </c>
      <c r="BD66" s="20">
        <f t="shared" ref="BD66:BD82" si="43">SQRT((1+$AB$7)/(1-$AB$7))*TAN(BE66/2)</f>
        <v>-0.15432253771109178</v>
      </c>
      <c r="BE66" s="20">
        <f t="shared" si="31"/>
        <v>6.1022979036216789</v>
      </c>
      <c r="BF66" s="20">
        <f t="shared" si="31"/>
        <v>6.1028555165891145</v>
      </c>
      <c r="BG66" s="20">
        <f t="shared" si="31"/>
        <v>6.1040202375172461</v>
      </c>
      <c r="BH66" s="20">
        <f t="shared" si="31"/>
        <v>6.1064522723011914</v>
      </c>
      <c r="BI66" s="20">
        <f t="shared" si="31"/>
        <v>6.1115271785416345</v>
      </c>
      <c r="BJ66" s="20">
        <f t="shared" si="31"/>
        <v>6.1221027406587227</v>
      </c>
      <c r="BK66" s="20">
        <f t="shared" si="31"/>
        <v>6.144084250477122</v>
      </c>
      <c r="BL66" s="20">
        <f t="shared" ref="BL66:BL82" si="44">RADIANS($AB$9)+$AB$18*(AW66-AB$15)</f>
        <v>6.1895701367013132</v>
      </c>
    </row>
    <row r="67" spans="1:64">
      <c r="A67" s="48" t="s">
        <v>65</v>
      </c>
      <c r="B67" s="49"/>
      <c r="C67" s="50">
        <v>46360.525999999998</v>
      </c>
      <c r="D67" s="50"/>
      <c r="E67" s="35">
        <f t="shared" si="11"/>
        <v>-5846.0646029957443</v>
      </c>
      <c r="F67" s="5">
        <f t="shared" si="35"/>
        <v>-5846</v>
      </c>
      <c r="G67" s="51">
        <f t="shared" si="36"/>
        <v>-2.4762900007772259E-2</v>
      </c>
      <c r="J67" s="1">
        <f t="shared" si="33"/>
        <v>-2.4762900007772259E-2</v>
      </c>
      <c r="K67" s="35"/>
      <c r="M67" s="52"/>
      <c r="N67" s="52"/>
      <c r="Q67" s="191">
        <f t="shared" si="15"/>
        <v>31342.025999999998</v>
      </c>
      <c r="R67" s="40"/>
      <c r="S67" s="36">
        <v>1</v>
      </c>
      <c r="T67" s="40"/>
      <c r="W67" s="3"/>
      <c r="Z67" s="20">
        <f t="shared" si="16"/>
        <v>-5846</v>
      </c>
      <c r="AA67" s="20">
        <f t="shared" si="17"/>
        <v>-1.7792734110410522E-2</v>
      </c>
      <c r="AB67" s="20">
        <f t="shared" si="18"/>
        <v>4.5717095098433656E-3</v>
      </c>
      <c r="AC67" s="20">
        <f t="shared" si="19"/>
        <v>-2.4762900007772259E-2</v>
      </c>
      <c r="AD67" s="20">
        <f t="shared" si="29"/>
        <v>-6.9701658973617374E-3</v>
      </c>
      <c r="AE67" s="20">
        <f t="shared" si="20"/>
        <v>4.8583212636744555E-5</v>
      </c>
      <c r="AF67" s="20">
        <f t="shared" si="30"/>
        <v>-2.4762900007772259E-2</v>
      </c>
      <c r="AG67" s="21"/>
      <c r="AH67" s="20">
        <f t="shared" si="21"/>
        <v>-2.9334609517615625E-2</v>
      </c>
      <c r="AI67" s="20">
        <f t="shared" si="22"/>
        <v>0.52780147514375708</v>
      </c>
      <c r="AJ67" s="20">
        <f t="shared" si="23"/>
        <v>-0.52939613448403411</v>
      </c>
      <c r="AK67" s="20">
        <f t="shared" si="24"/>
        <v>0.11747476835965097</v>
      </c>
      <c r="AL67" s="20">
        <f t="shared" si="25"/>
        <v>2.8977601231910461</v>
      </c>
      <c r="AM67" s="20">
        <f t="shared" si="26"/>
        <v>8.161671920547894</v>
      </c>
      <c r="AN67" s="20">
        <f t="shared" si="34"/>
        <v>2.7305013885792304</v>
      </c>
      <c r="AO67" s="20">
        <f t="shared" si="34"/>
        <v>2.7283722742021377</v>
      </c>
      <c r="AP67" s="20">
        <f t="shared" si="34"/>
        <v>2.7331449891859805</v>
      </c>
      <c r="AQ67" s="20">
        <f t="shared" si="34"/>
        <v>2.7224323164113482</v>
      </c>
      <c r="AR67" s="20">
        <f t="shared" si="34"/>
        <v>2.7464087732728895</v>
      </c>
      <c r="AS67" s="20">
        <f t="shared" si="34"/>
        <v>2.6923847509798313</v>
      </c>
      <c r="AT67" s="20">
        <f t="shared" si="34"/>
        <v>2.8124552497663773</v>
      </c>
      <c r="AU67" s="20">
        <f t="shared" si="28"/>
        <v>2.5351051510626292</v>
      </c>
      <c r="AW67" s="20">
        <v>25000</v>
      </c>
      <c r="AX67" s="20">
        <f t="shared" si="37"/>
        <v>-4.6815034870454093E-3</v>
      </c>
      <c r="AY67" s="20">
        <f t="shared" si="38"/>
        <v>-1.7172757067600047E-2</v>
      </c>
      <c r="AZ67" s="20">
        <f t="shared" si="39"/>
        <v>1.2491253580554638E-2</v>
      </c>
      <c r="BA67" s="20">
        <f t="shared" si="40"/>
        <v>1.4843905926829923</v>
      </c>
      <c r="BB67" s="20">
        <f t="shared" si="41"/>
        <v>0.21715399908519525</v>
      </c>
      <c r="BC67" s="20">
        <f t="shared" si="42"/>
        <v>9.5158139743310027E-2</v>
      </c>
      <c r="BD67" s="20">
        <f t="shared" si="43"/>
        <v>4.7615005068451829E-2</v>
      </c>
      <c r="BE67" s="20">
        <f t="shared" si="31"/>
        <v>6.3391347727967045</v>
      </c>
      <c r="BF67" s="20">
        <f t="shared" si="31"/>
        <v>6.3389499972966625</v>
      </c>
      <c r="BG67" s="20">
        <f t="shared" si="31"/>
        <v>6.3385696761785555</v>
      </c>
      <c r="BH67" s="20">
        <f t="shared" si="31"/>
        <v>6.337786891119797</v>
      </c>
      <c r="BI67" s="20">
        <f t="shared" si="31"/>
        <v>6.336175851032821</v>
      </c>
      <c r="BJ67" s="20">
        <f t="shared" si="31"/>
        <v>6.3328606181853262</v>
      </c>
      <c r="BK67" s="20">
        <f t="shared" si="31"/>
        <v>6.3260401391216545</v>
      </c>
      <c r="BL67" s="20">
        <f t="shared" si="44"/>
        <v>6.3120141823234626</v>
      </c>
    </row>
    <row r="68" spans="1:64">
      <c r="A68" s="48" t="s">
        <v>65</v>
      </c>
      <c r="B68" s="49"/>
      <c r="C68" s="50">
        <v>46705.500999999997</v>
      </c>
      <c r="D68" s="50"/>
      <c r="E68" s="35">
        <f t="shared" si="11"/>
        <v>-4946.0723382724054</v>
      </c>
      <c r="F68" s="5">
        <f t="shared" si="35"/>
        <v>-4946</v>
      </c>
      <c r="G68" s="51">
        <f t="shared" si="36"/>
        <v>-2.7727900007448625E-2</v>
      </c>
      <c r="J68" s="1">
        <f t="shared" si="33"/>
        <v>-2.7727900007448625E-2</v>
      </c>
      <c r="K68" s="35"/>
      <c r="M68" s="52"/>
      <c r="N68" s="52"/>
      <c r="Q68" s="191">
        <f t="shared" si="15"/>
        <v>31687.000999999997</v>
      </c>
      <c r="R68" s="40"/>
      <c r="S68" s="36">
        <v>1</v>
      </c>
      <c r="T68" s="40"/>
      <c r="W68" s="3"/>
      <c r="Z68" s="20">
        <f t="shared" si="16"/>
        <v>-4946</v>
      </c>
      <c r="AA68" s="20">
        <f t="shared" si="17"/>
        <v>-1.5188646652514346E-2</v>
      </c>
      <c r="AB68" s="20">
        <f t="shared" si="18"/>
        <v>-7.8424930884706326E-4</v>
      </c>
      <c r="AC68" s="20">
        <f t="shared" si="19"/>
        <v>-2.7727900007448625E-2</v>
      </c>
      <c r="AD68" s="20">
        <f t="shared" si="29"/>
        <v>-1.2539253354934278E-2</v>
      </c>
      <c r="AE68" s="20">
        <f t="shared" si="20"/>
        <v>1.5723287469923054E-4</v>
      </c>
      <c r="AF68" s="20">
        <f t="shared" si="30"/>
        <v>-2.7727900007448625E-2</v>
      </c>
      <c r="AG68" s="21"/>
      <c r="AH68" s="20">
        <f t="shared" si="21"/>
        <v>-2.6943650698601562E-2</v>
      </c>
      <c r="AI68" s="20">
        <f t="shared" si="22"/>
        <v>0.52293573377968572</v>
      </c>
      <c r="AJ68" s="20">
        <f t="shared" si="23"/>
        <v>-0.49015880359663921</v>
      </c>
      <c r="AK68" s="20">
        <f t="shared" si="24"/>
        <v>9.5819903846949175E-2</v>
      </c>
      <c r="AL68" s="20">
        <f t="shared" si="25"/>
        <v>2.9433768048626514</v>
      </c>
      <c r="AM68" s="20">
        <f t="shared" si="26"/>
        <v>10.056952897772952</v>
      </c>
      <c r="AN68" s="20">
        <f t="shared" si="34"/>
        <v>2.806369268866054</v>
      </c>
      <c r="AO68" s="20">
        <f t="shared" si="34"/>
        <v>2.8042240352686236</v>
      </c>
      <c r="AP68" s="20">
        <f t="shared" si="34"/>
        <v>2.8088922897334814</v>
      </c>
      <c r="AQ68" s="20">
        <f t="shared" si="34"/>
        <v>2.7987238669495498</v>
      </c>
      <c r="AR68" s="20">
        <f t="shared" si="34"/>
        <v>2.8208272123984601</v>
      </c>
      <c r="AS68" s="20">
        <f t="shared" si="34"/>
        <v>2.7725552010214054</v>
      </c>
      <c r="AT68" s="20">
        <f t="shared" si="34"/>
        <v>2.8770026423204325</v>
      </c>
      <c r="AU68" s="20">
        <f t="shared" si="28"/>
        <v>2.6453047921225639</v>
      </c>
      <c r="AW68" s="20">
        <v>26000</v>
      </c>
      <c r="AX68" s="20">
        <f t="shared" si="37"/>
        <v>-1.6563427655287642E-2</v>
      </c>
      <c r="AY68" s="20">
        <f t="shared" si="38"/>
        <v>-1.9345461059014957E-2</v>
      </c>
      <c r="AZ68" s="20">
        <f t="shared" si="39"/>
        <v>2.7820334037273143E-3</v>
      </c>
      <c r="BA68" s="20">
        <f t="shared" si="40"/>
        <v>1.429967355745589</v>
      </c>
      <c r="BB68" s="20">
        <f t="shared" si="41"/>
        <v>-0.17231587351586022</v>
      </c>
      <c r="BC68" s="20">
        <f t="shared" si="42"/>
        <v>0.48723631475708146</v>
      </c>
      <c r="BD68" s="20">
        <f t="shared" si="43"/>
        <v>0.2485549532494267</v>
      </c>
      <c r="BE68" s="20">
        <f t="shared" si="31"/>
        <v>6.5732716679217154</v>
      </c>
      <c r="BF68" s="20">
        <f t="shared" si="31"/>
        <v>6.5724805951752296</v>
      </c>
      <c r="BG68" s="20">
        <f t="shared" si="31"/>
        <v>6.5707847944494056</v>
      </c>
      <c r="BH68" s="20">
        <f t="shared" si="31"/>
        <v>6.5671524103555425</v>
      </c>
      <c r="BI68" s="20">
        <f t="shared" si="31"/>
        <v>6.5593847565870371</v>
      </c>
      <c r="BJ68" s="20">
        <f t="shared" si="31"/>
        <v>6.5428305892620831</v>
      </c>
      <c r="BK68" s="20">
        <f t="shared" si="31"/>
        <v>6.5077860055814858</v>
      </c>
      <c r="BL68" s="20">
        <f t="shared" si="44"/>
        <v>6.4344582279456128</v>
      </c>
    </row>
    <row r="69" spans="1:64">
      <c r="A69" s="48" t="s">
        <v>65</v>
      </c>
      <c r="B69" s="49"/>
      <c r="C69" s="50">
        <v>46763.396999999997</v>
      </c>
      <c r="D69" s="50"/>
      <c r="E69" s="35">
        <f t="shared" si="11"/>
        <v>-4795.0296477631709</v>
      </c>
      <c r="F69" s="5">
        <f t="shared" si="35"/>
        <v>-4795</v>
      </c>
      <c r="G69" s="51">
        <f t="shared" si="36"/>
        <v>-1.1364250007318333E-2</v>
      </c>
      <c r="J69" s="1">
        <f t="shared" si="33"/>
        <v>-1.1364250007318333E-2</v>
      </c>
      <c r="K69" s="35"/>
      <c r="M69" s="52"/>
      <c r="N69" s="52"/>
      <c r="Q69" s="191">
        <f t="shared" si="15"/>
        <v>31744.896999999997</v>
      </c>
      <c r="R69" s="40"/>
      <c r="S69" s="36">
        <v>1</v>
      </c>
      <c r="T69" s="40"/>
      <c r="W69" s="3"/>
      <c r="Z69" s="20">
        <f t="shared" si="16"/>
        <v>-4795</v>
      </c>
      <c r="AA69" s="20">
        <f t="shared" si="17"/>
        <v>-1.4744719600066824E-2</v>
      </c>
      <c r="AB69" s="20">
        <f t="shared" si="18"/>
        <v>1.5165043510848585E-2</v>
      </c>
      <c r="AC69" s="20">
        <f t="shared" si="19"/>
        <v>-1.1364250007318333E-2</v>
      </c>
      <c r="AD69" s="20">
        <f t="shared" si="29"/>
        <v>3.3804695927484914E-3</v>
      </c>
      <c r="AE69" s="20">
        <f t="shared" si="20"/>
        <v>1.1427574667497151E-5</v>
      </c>
      <c r="AF69" s="20">
        <f t="shared" si="30"/>
        <v>-1.1364250007318333E-2</v>
      </c>
      <c r="AG69" s="21"/>
      <c r="AH69" s="20">
        <f t="shared" si="21"/>
        <v>-2.6529293518166918E-2</v>
      </c>
      <c r="AI69" s="20">
        <f t="shared" si="22"/>
        <v>0.52222395582354819</v>
      </c>
      <c r="AJ69" s="20">
        <f t="shared" si="23"/>
        <v>-0.48354563669677808</v>
      </c>
      <c r="AK69" s="20">
        <f t="shared" si="24"/>
        <v>9.2205312692201821E-2</v>
      </c>
      <c r="AL69" s="20">
        <f t="shared" si="25"/>
        <v>2.9509478590995051</v>
      </c>
      <c r="AM69" s="20">
        <f t="shared" si="26"/>
        <v>10.458920526990413</v>
      </c>
      <c r="AN69" s="20">
        <f t="shared" ref="AN69:AT84" si="45">$AU69+$AB$7*SIN(AO69)</f>
        <v>2.819026329992222</v>
      </c>
      <c r="AO69" s="20">
        <f t="shared" si="45"/>
        <v>2.8168975734753108</v>
      </c>
      <c r="AP69" s="20">
        <f t="shared" si="45"/>
        <v>2.8215100340094144</v>
      </c>
      <c r="AQ69" s="20">
        <f t="shared" si="45"/>
        <v>2.811506958843506</v>
      </c>
      <c r="AR69" s="20">
        <f t="shared" si="45"/>
        <v>2.833158893820753</v>
      </c>
      <c r="AS69" s="20">
        <f t="shared" si="45"/>
        <v>2.7860877045085446</v>
      </c>
      <c r="AT69" s="20">
        <f t="shared" si="45"/>
        <v>2.8875413054354753</v>
      </c>
      <c r="AU69" s="20">
        <f t="shared" si="28"/>
        <v>2.6637938430115087</v>
      </c>
      <c r="AW69" s="20">
        <v>27000</v>
      </c>
      <c r="AX69" s="20">
        <f t="shared" si="37"/>
        <v>-2.8145855049372389E-2</v>
      </c>
      <c r="AY69" s="20">
        <f t="shared" si="38"/>
        <v>-2.1596152932038259E-2</v>
      </c>
      <c r="AZ69" s="20">
        <f t="shared" si="39"/>
        <v>-6.5497021173341295E-3</v>
      </c>
      <c r="BA69" s="20">
        <f t="shared" si="40"/>
        <v>1.3257519656223207</v>
      </c>
      <c r="BB69" s="20">
        <f t="shared" si="41"/>
        <v>-0.49970996877562573</v>
      </c>
      <c r="BC69" s="20">
        <f t="shared" si="42"/>
        <v>0.83731999449184158</v>
      </c>
      <c r="BD69" s="20">
        <f t="shared" si="43"/>
        <v>0.44496627099616987</v>
      </c>
      <c r="BE69" s="20">
        <f t="shared" si="31"/>
        <v>6.7947200933417484</v>
      </c>
      <c r="BF69" s="20">
        <f t="shared" si="31"/>
        <v>6.7938322317844726</v>
      </c>
      <c r="BG69" s="20">
        <f t="shared" si="31"/>
        <v>6.7917419898269431</v>
      </c>
      <c r="BH69" s="20">
        <f t="shared" si="31"/>
        <v>6.7868306263933844</v>
      </c>
      <c r="BI69" s="20">
        <f t="shared" si="31"/>
        <v>6.7753423519800613</v>
      </c>
      <c r="BJ69" s="20">
        <f t="shared" si="31"/>
        <v>6.7487398081288807</v>
      </c>
      <c r="BK69" s="20">
        <f t="shared" si="31"/>
        <v>6.6884338749292374</v>
      </c>
      <c r="BL69" s="20">
        <f t="shared" si="44"/>
        <v>6.5569022735677631</v>
      </c>
    </row>
    <row r="70" spans="1:64">
      <c r="A70" s="48" t="s">
        <v>65</v>
      </c>
      <c r="B70" s="49"/>
      <c r="C70" s="50">
        <v>47174.307000000001</v>
      </c>
      <c r="D70" s="50"/>
      <c r="E70" s="35">
        <f t="shared" si="11"/>
        <v>-3723.0220486691151</v>
      </c>
      <c r="F70" s="5">
        <f t="shared" si="35"/>
        <v>-3723</v>
      </c>
      <c r="G70" s="51">
        <f t="shared" si="36"/>
        <v>-8.4514500049408525E-3</v>
      </c>
      <c r="J70" s="1">
        <f t="shared" si="33"/>
        <v>-8.4514500049408525E-3</v>
      </c>
      <c r="K70" s="35"/>
      <c r="M70" s="52"/>
      <c r="N70" s="52"/>
      <c r="Q70" s="191">
        <f t="shared" si="15"/>
        <v>32155.807000000001</v>
      </c>
      <c r="R70" s="40"/>
      <c r="S70" s="36">
        <v>1</v>
      </c>
      <c r="T70" s="40"/>
      <c r="W70" s="3"/>
      <c r="Z70" s="20">
        <f t="shared" si="16"/>
        <v>-3723</v>
      </c>
      <c r="AA70" s="20">
        <f t="shared" si="17"/>
        <v>-1.1543690641793003E-2</v>
      </c>
      <c r="AB70" s="20">
        <f t="shared" si="18"/>
        <v>1.5035617823491988E-2</v>
      </c>
      <c r="AC70" s="20">
        <f t="shared" si="19"/>
        <v>-8.4514500049408525E-3</v>
      </c>
      <c r="AD70" s="20">
        <f t="shared" si="29"/>
        <v>3.0922406368521504E-3</v>
      </c>
      <c r="AE70" s="20">
        <f t="shared" si="20"/>
        <v>9.5619521561997937E-6</v>
      </c>
      <c r="AF70" s="20">
        <f t="shared" si="30"/>
        <v>-8.4514500049408525E-3</v>
      </c>
      <c r="AG70" s="21"/>
      <c r="AH70" s="20">
        <f t="shared" si="21"/>
        <v>-2.348706782843284E-2</v>
      </c>
      <c r="AI70" s="20">
        <f t="shared" si="22"/>
        <v>0.51799790489262709</v>
      </c>
      <c r="AJ70" s="20">
        <f t="shared" si="23"/>
        <v>-0.43633009932531952</v>
      </c>
      <c r="AK70" s="20">
        <f t="shared" si="24"/>
        <v>6.6676445538649334E-2</v>
      </c>
      <c r="AL70" s="20">
        <f t="shared" si="25"/>
        <v>3.0041327529320609</v>
      </c>
      <c r="AM70" s="20">
        <f t="shared" si="26"/>
        <v>14.526780495272668</v>
      </c>
      <c r="AN70" s="20">
        <f t="shared" si="45"/>
        <v>2.9083808271615168</v>
      </c>
      <c r="AO70" s="20">
        <f t="shared" si="45"/>
        <v>2.9065346782530619</v>
      </c>
      <c r="AP70" s="20">
        <f t="shared" si="45"/>
        <v>2.9104341891954788</v>
      </c>
      <c r="AQ70" s="20">
        <f t="shared" si="45"/>
        <v>2.90219319850645</v>
      </c>
      <c r="AR70" s="20">
        <f t="shared" si="45"/>
        <v>2.9195904698647017</v>
      </c>
      <c r="AS70" s="20">
        <f t="shared" si="45"/>
        <v>2.8827763971460225</v>
      </c>
      <c r="AT70" s="20">
        <f t="shared" si="45"/>
        <v>2.960322104222378</v>
      </c>
      <c r="AU70" s="20">
        <f t="shared" si="28"/>
        <v>2.7950538599184531</v>
      </c>
      <c r="AW70" s="20">
        <v>28000</v>
      </c>
      <c r="AX70" s="20">
        <f t="shared" si="37"/>
        <v>-3.877445844956879E-2</v>
      </c>
      <c r="AY70" s="20">
        <f t="shared" si="38"/>
        <v>-2.392483268666995E-2</v>
      </c>
      <c r="AZ70" s="20">
        <f t="shared" si="39"/>
        <v>-1.4849625762898841E-2</v>
      </c>
      <c r="BA70" s="20">
        <f t="shared" si="40"/>
        <v>1.2065786115050028</v>
      </c>
      <c r="BB70" s="20">
        <f t="shared" si="41"/>
        <v>-0.72997443945328067</v>
      </c>
      <c r="BC70" s="20">
        <f t="shared" si="42"/>
        <v>1.1323406376693212</v>
      </c>
      <c r="BD70" s="20">
        <f t="shared" si="43"/>
        <v>0.63557868589674671</v>
      </c>
      <c r="BE70" s="20">
        <f t="shared" si="31"/>
        <v>6.9981165622715205</v>
      </c>
      <c r="BF70" s="20">
        <f t="shared" si="31"/>
        <v>6.9975106882226683</v>
      </c>
      <c r="BG70" s="20">
        <f t="shared" si="31"/>
        <v>6.9958638428269788</v>
      </c>
      <c r="BH70" s="20">
        <f t="shared" ref="BH70:BK82" si="46">$BL70+$AB$7*SIN(BI70)</f>
        <v>6.9913992855644205</v>
      </c>
      <c r="BI70" s="20">
        <f t="shared" si="46"/>
        <v>6.9793807236386289</v>
      </c>
      <c r="BJ70" s="20">
        <f t="shared" si="46"/>
        <v>6.9476066326748622</v>
      </c>
      <c r="BK70" s="20">
        <f t="shared" si="46"/>
        <v>6.8671122134511773</v>
      </c>
      <c r="BL70" s="20">
        <f t="shared" si="44"/>
        <v>6.6793463191899125</v>
      </c>
    </row>
    <row r="71" spans="1:64">
      <c r="A71" s="48" t="s">
        <v>65</v>
      </c>
      <c r="B71" s="49"/>
      <c r="C71" s="50">
        <v>47205.364000000001</v>
      </c>
      <c r="D71" s="50"/>
      <c r="E71" s="35">
        <f t="shared" si="11"/>
        <v>-3641.9986128679311</v>
      </c>
      <c r="F71" s="5">
        <f t="shared" si="35"/>
        <v>-3642</v>
      </c>
      <c r="G71" s="51">
        <f t="shared" si="36"/>
        <v>5.3169999591773376E-4</v>
      </c>
      <c r="J71" s="1">
        <f t="shared" si="33"/>
        <v>5.3169999591773376E-4</v>
      </c>
      <c r="K71" s="35"/>
      <c r="M71" s="52"/>
      <c r="N71" s="52"/>
      <c r="Q71" s="191">
        <f t="shared" si="15"/>
        <v>32186.864000000001</v>
      </c>
      <c r="R71" s="40"/>
      <c r="S71" s="36">
        <v>1</v>
      </c>
      <c r="T71" s="40"/>
      <c r="W71" s="3"/>
      <c r="Z71" s="20">
        <f t="shared" si="16"/>
        <v>-3642</v>
      </c>
      <c r="AA71" s="20">
        <f t="shared" si="17"/>
        <v>-1.1298653897285663E-2</v>
      </c>
      <c r="AB71" s="20">
        <f t="shared" si="18"/>
        <v>2.3782088446296611E-2</v>
      </c>
      <c r="AC71" s="20">
        <f t="shared" si="19"/>
        <v>5.3169999591773376E-4</v>
      </c>
      <c r="AD71" s="20">
        <f t="shared" si="29"/>
        <v>1.1830353893203397E-2</v>
      </c>
      <c r="AE71" s="20">
        <f t="shared" si="20"/>
        <v>1.3995727323843276E-4</v>
      </c>
      <c r="AF71" s="20">
        <f t="shared" si="30"/>
        <v>5.3169999591773376E-4</v>
      </c>
      <c r="AG71" s="21"/>
      <c r="AH71" s="20">
        <f t="shared" si="21"/>
        <v>-2.3250388450378877E-2</v>
      </c>
      <c r="AI71" s="20">
        <f t="shared" si="22"/>
        <v>0.51773613155275355</v>
      </c>
      <c r="AJ71" s="20">
        <f t="shared" si="23"/>
        <v>-0.43274244853688554</v>
      </c>
      <c r="AK71" s="20">
        <f t="shared" si="24"/>
        <v>6.4755920716660961E-2</v>
      </c>
      <c r="AL71" s="20">
        <f t="shared" si="25"/>
        <v>3.0081161399955936</v>
      </c>
      <c r="AM71" s="20">
        <f t="shared" si="26"/>
        <v>14.961656805468879</v>
      </c>
      <c r="AN71" s="20">
        <f t="shared" si="45"/>
        <v>2.9151007148270516</v>
      </c>
      <c r="AO71" s="20">
        <f t="shared" si="45"/>
        <v>2.9132875212613514</v>
      </c>
      <c r="AP71" s="20">
        <f t="shared" si="45"/>
        <v>2.9171114122736692</v>
      </c>
      <c r="AQ71" s="20">
        <f t="shared" si="45"/>
        <v>2.9090431300332233</v>
      </c>
      <c r="AR71" s="20">
        <f t="shared" si="45"/>
        <v>2.9260495880838904</v>
      </c>
      <c r="AS71" s="20">
        <f t="shared" si="45"/>
        <v>2.8901225443527943</v>
      </c>
      <c r="AT71" s="20">
        <f t="shared" si="45"/>
        <v>2.9656929013155744</v>
      </c>
      <c r="AU71" s="20">
        <f t="shared" si="28"/>
        <v>2.8049718276138473</v>
      </c>
      <c r="AW71" s="20">
        <v>29000</v>
      </c>
      <c r="AX71" s="20">
        <f t="shared" si="37"/>
        <v>-4.8193170197451486E-2</v>
      </c>
      <c r="AY71" s="20">
        <f t="shared" si="38"/>
        <v>-2.6331500322910033E-2</v>
      </c>
      <c r="AZ71" s="20">
        <f t="shared" si="39"/>
        <v>-2.1861669874541453E-2</v>
      </c>
      <c r="BA71" s="20">
        <f t="shared" si="40"/>
        <v>1.0944610997265529</v>
      </c>
      <c r="BB71" s="20">
        <f t="shared" si="41"/>
        <v>-0.87302531756181256</v>
      </c>
      <c r="BC71" s="20">
        <f t="shared" si="42"/>
        <v>1.375427929867227</v>
      </c>
      <c r="BD71" s="20">
        <f t="shared" si="43"/>
        <v>0.82150010044182198</v>
      </c>
      <c r="BE71" s="20">
        <f t="shared" ref="BE71:BG82" si="47">$BL71+$AB$7*SIN(BF71)</f>
        <v>7.1827279849512111</v>
      </c>
      <c r="BF71" s="20">
        <f t="shared" si="47"/>
        <v>7.1824484455007296</v>
      </c>
      <c r="BG71" s="20">
        <f t="shared" si="47"/>
        <v>7.1815256505347289</v>
      </c>
      <c r="BH71" s="20">
        <f t="shared" si="46"/>
        <v>7.1784869471314936</v>
      </c>
      <c r="BI71" s="20">
        <f t="shared" si="46"/>
        <v>7.1685610047534167</v>
      </c>
      <c r="BJ71" s="20">
        <f t="shared" si="46"/>
        <v>7.1369412450932677</v>
      </c>
      <c r="BK71" s="20">
        <f t="shared" si="46"/>
        <v>7.0429789788381791</v>
      </c>
      <c r="BL71" s="20">
        <f t="shared" si="44"/>
        <v>6.8017903648120619</v>
      </c>
    </row>
    <row r="72" spans="1:64">
      <c r="A72" s="48" t="s">
        <v>65</v>
      </c>
      <c r="B72" s="49"/>
      <c r="C72" s="50">
        <v>47207.264999999999</v>
      </c>
      <c r="D72" s="50"/>
      <c r="E72" s="35">
        <f t="shared" si="11"/>
        <v>-3637.0391656754177</v>
      </c>
      <c r="F72" s="5">
        <f t="shared" si="35"/>
        <v>-3637</v>
      </c>
      <c r="G72" s="51">
        <f t="shared" si="36"/>
        <v>-1.5012550000392366E-2</v>
      </c>
      <c r="J72" s="1">
        <f t="shared" si="33"/>
        <v>-1.5012550000392366E-2</v>
      </c>
      <c r="K72" s="35"/>
      <c r="M72" s="52"/>
      <c r="N72" s="52"/>
      <c r="Q72" s="191">
        <f t="shared" si="15"/>
        <v>32188.764999999999</v>
      </c>
      <c r="R72" s="40"/>
      <c r="S72" s="36">
        <v>1</v>
      </c>
      <c r="T72" s="40"/>
      <c r="Z72" s="20">
        <f t="shared" si="16"/>
        <v>-3637</v>
      </c>
      <c r="AA72" s="20">
        <f t="shared" si="17"/>
        <v>-1.1283514985804818E-2</v>
      </c>
      <c r="AB72" s="20">
        <f t="shared" si="18"/>
        <v>8.2231986579292295E-3</v>
      </c>
      <c r="AC72" s="20">
        <f t="shared" si="19"/>
        <v>-1.5012550000392366E-2</v>
      </c>
      <c r="AD72" s="20">
        <f t="shared" si="29"/>
        <v>-3.7290350145875485E-3</v>
      </c>
      <c r="AE72" s="20">
        <f t="shared" si="20"/>
        <v>1.3905702140019959E-5</v>
      </c>
      <c r="AF72" s="20">
        <f t="shared" si="30"/>
        <v>-1.5012550000392366E-2</v>
      </c>
      <c r="AG72" s="21"/>
      <c r="AH72" s="20">
        <f t="shared" si="21"/>
        <v>-2.3235748658321596E-2</v>
      </c>
      <c r="AI72" s="20">
        <f t="shared" si="22"/>
        <v>0.51772023261131106</v>
      </c>
      <c r="AJ72" s="20">
        <f t="shared" si="23"/>
        <v>-0.43252089119454878</v>
      </c>
      <c r="AK72" s="20">
        <f t="shared" si="24"/>
        <v>6.4637404380726168E-2</v>
      </c>
      <c r="AL72" s="20">
        <f t="shared" si="25"/>
        <v>3.0083618859233776</v>
      </c>
      <c r="AM72" s="20">
        <f t="shared" si="26"/>
        <v>14.989335820470846</v>
      </c>
      <c r="AN72" s="20">
        <f t="shared" si="45"/>
        <v>2.9155153935374378</v>
      </c>
      <c r="AO72" s="20">
        <f t="shared" si="45"/>
        <v>2.9137042855927584</v>
      </c>
      <c r="AP72" s="20">
        <f t="shared" si="45"/>
        <v>2.9175234139717441</v>
      </c>
      <c r="AQ72" s="20">
        <f t="shared" si="45"/>
        <v>2.9094659623183725</v>
      </c>
      <c r="AR72" s="20">
        <f t="shared" si="45"/>
        <v>2.9264480033206248</v>
      </c>
      <c r="AS72" s="20">
        <f t="shared" si="45"/>
        <v>2.890576179391366</v>
      </c>
      <c r="AT72" s="20">
        <f t="shared" si="45"/>
        <v>2.9660239093443002</v>
      </c>
      <c r="AU72" s="20">
        <f t="shared" si="28"/>
        <v>2.805584047841958</v>
      </c>
      <c r="AW72" s="20">
        <v>30000</v>
      </c>
      <c r="AX72" s="20">
        <f t="shared" si="37"/>
        <v>-5.6408517841122996E-2</v>
      </c>
      <c r="AY72" s="20">
        <f t="shared" si="38"/>
        <v>-2.8816155840758508E-2</v>
      </c>
      <c r="AZ72" s="20">
        <f t="shared" si="39"/>
        <v>-2.7592362000364488E-2</v>
      </c>
      <c r="BA72" s="20">
        <f t="shared" si="40"/>
        <v>0.99743919182621343</v>
      </c>
      <c r="BB72" s="20">
        <f t="shared" si="41"/>
        <v>-0.95270098481794929</v>
      </c>
      <c r="BC72" s="20">
        <f t="shared" si="42"/>
        <v>1.5760590931974574</v>
      </c>
      <c r="BD72" s="20">
        <f t="shared" si="43"/>
        <v>1.0052766635051242</v>
      </c>
      <c r="BE72" s="20">
        <f t="shared" si="47"/>
        <v>7.3504007176966821</v>
      </c>
      <c r="BF72" s="20">
        <f t="shared" si="47"/>
        <v>7.3503145613963898</v>
      </c>
      <c r="BG72" s="20">
        <f t="shared" si="47"/>
        <v>7.3499478251176926</v>
      </c>
      <c r="BH72" s="20">
        <f t="shared" si="46"/>
        <v>7.3483894809765218</v>
      </c>
      <c r="BI72" s="20">
        <f t="shared" si="46"/>
        <v>7.3418160324686959</v>
      </c>
      <c r="BJ72" s="20">
        <f t="shared" si="46"/>
        <v>7.3148914700874395</v>
      </c>
      <c r="BK72" s="20">
        <f t="shared" si="46"/>
        <v>7.215234228777625</v>
      </c>
      <c r="BL72" s="20">
        <f t="shared" si="44"/>
        <v>6.9242344104342122</v>
      </c>
    </row>
    <row r="73" spans="1:64">
      <c r="A73" s="48" t="s">
        <v>65</v>
      </c>
      <c r="B73" s="49"/>
      <c r="C73" s="50">
        <v>47862.358</v>
      </c>
      <c r="D73" s="50"/>
      <c r="E73" s="35">
        <f t="shared" si="11"/>
        <v>-1927.9917486903917</v>
      </c>
      <c r="F73" s="5">
        <f t="shared" si="35"/>
        <v>-1928</v>
      </c>
      <c r="G73" s="51">
        <f t="shared" si="36"/>
        <v>3.1627999996999279E-3</v>
      </c>
      <c r="J73" s="1">
        <f t="shared" si="33"/>
        <v>3.1627999996999279E-3</v>
      </c>
      <c r="K73" s="35"/>
      <c r="M73" s="52"/>
      <c r="N73" s="52"/>
      <c r="Q73" s="191">
        <f t="shared" si="15"/>
        <v>32843.858</v>
      </c>
      <c r="R73" s="40"/>
      <c r="S73" s="36">
        <v>1</v>
      </c>
      <c r="T73" s="40"/>
      <c r="W73" s="3"/>
      <c r="Z73" s="20">
        <f t="shared" si="16"/>
        <v>-1928</v>
      </c>
      <c r="AA73" s="20">
        <f t="shared" si="17"/>
        <v>-6.032934137685202E-3</v>
      </c>
      <c r="AB73" s="20">
        <f t="shared" si="18"/>
        <v>2.1204344763629916E-2</v>
      </c>
      <c r="AC73" s="20">
        <f t="shared" si="19"/>
        <v>3.1627999996999279E-3</v>
      </c>
      <c r="AD73" s="20">
        <f t="shared" si="29"/>
        <v>9.1957341373851299E-3</v>
      </c>
      <c r="AE73" s="20">
        <f t="shared" si="20"/>
        <v>8.4561526325470233E-5</v>
      </c>
      <c r="AF73" s="20">
        <f t="shared" si="30"/>
        <v>3.1627999996999279E-3</v>
      </c>
      <c r="AG73" s="21"/>
      <c r="AH73" s="20">
        <f t="shared" si="21"/>
        <v>-1.8041544763929988E-2</v>
      </c>
      <c r="AI73" s="20">
        <f t="shared" si="22"/>
        <v>0.51401595847356951</v>
      </c>
      <c r="AJ73" s="20">
        <f t="shared" si="23"/>
        <v>-0.35606120171753364</v>
      </c>
      <c r="AK73" s="20">
        <f t="shared" si="24"/>
        <v>2.4316238590747063E-2</v>
      </c>
      <c r="AL73" s="20">
        <f t="shared" si="25"/>
        <v>3.0915992896421876</v>
      </c>
      <c r="AM73" s="20">
        <f t="shared" si="26"/>
        <v>39.996976972174892</v>
      </c>
      <c r="AN73" s="20">
        <f t="shared" si="45"/>
        <v>3.0565561124365024</v>
      </c>
      <c r="AO73" s="20">
        <f t="shared" si="45"/>
        <v>3.055757994063915</v>
      </c>
      <c r="AP73" s="20">
        <f t="shared" si="45"/>
        <v>3.0574041599931343</v>
      </c>
      <c r="AQ73" s="20">
        <f t="shared" si="45"/>
        <v>3.0540085906152354</v>
      </c>
      <c r="AR73" s="20">
        <f t="shared" si="45"/>
        <v>3.0610116136281995</v>
      </c>
      <c r="AS73" s="20">
        <f t="shared" si="45"/>
        <v>3.0465638486353077</v>
      </c>
      <c r="AT73" s="20">
        <f t="shared" si="45"/>
        <v>3.0763522834652388</v>
      </c>
      <c r="AU73" s="20">
        <f t="shared" si="28"/>
        <v>3.0148409218102121</v>
      </c>
      <c r="AW73" s="20">
        <v>31000</v>
      </c>
      <c r="AX73" s="20">
        <f t="shared" si="37"/>
        <v>-6.3537651400696726E-2</v>
      </c>
      <c r="AY73" s="20">
        <f t="shared" si="38"/>
        <v>-3.1378799240215367E-2</v>
      </c>
      <c r="AZ73" s="20">
        <f t="shared" si="39"/>
        <v>-3.2158852160481366E-2</v>
      </c>
      <c r="BA73" s="20">
        <f t="shared" si="40"/>
        <v>0.91620633035579935</v>
      </c>
      <c r="BB73" s="20">
        <f t="shared" si="41"/>
        <v>-0.99007761430760866</v>
      </c>
      <c r="BC73" s="20">
        <f t="shared" si="42"/>
        <v>1.7438641988057328</v>
      </c>
      <c r="BD73" s="20">
        <f t="shared" si="43"/>
        <v>1.1899822216748897</v>
      </c>
      <c r="BE73" s="20">
        <f t="shared" si="47"/>
        <v>7.5037240803335274</v>
      </c>
      <c r="BF73" s="20">
        <f t="shared" si="47"/>
        <v>7.5037083393040014</v>
      </c>
      <c r="BG73" s="20">
        <f t="shared" si="47"/>
        <v>7.5036140803903324</v>
      </c>
      <c r="BH73" s="20">
        <f t="shared" si="46"/>
        <v>7.5030501561245115</v>
      </c>
      <c r="BI73" s="20">
        <f t="shared" si="46"/>
        <v>7.4996943311652018</v>
      </c>
      <c r="BJ73" s="20">
        <f t="shared" si="46"/>
        <v>7.4803210774642119</v>
      </c>
      <c r="BK73" s="20">
        <f t="shared" si="46"/>
        <v>7.3831320991474456</v>
      </c>
      <c r="BL73" s="20">
        <f t="shared" si="44"/>
        <v>7.0466784560563624</v>
      </c>
    </row>
    <row r="74" spans="1:64">
      <c r="A74" s="43" t="s">
        <v>58</v>
      </c>
      <c r="B74" s="3"/>
      <c r="C74" s="41">
        <v>47924.392999999996</v>
      </c>
      <c r="D74" s="2"/>
      <c r="E74" s="35">
        <f t="shared" si="11"/>
        <v>-1766.1509772080838</v>
      </c>
      <c r="F74" s="5">
        <f t="shared" ref="F74:F80" si="48">+ROUND(2*E74,0)/2</f>
        <v>-1766</v>
      </c>
      <c r="K74" s="35"/>
      <c r="Q74" s="191">
        <f t="shared" si="15"/>
        <v>32905.892999999996</v>
      </c>
      <c r="R74" s="1">
        <f>C74-(C$7+C$8*F74)</f>
        <v>-5.7870900003763381E-2</v>
      </c>
      <c r="S74" s="36">
        <v>1</v>
      </c>
      <c r="T74" s="40"/>
      <c r="W74" s="3"/>
      <c r="Z74" s="20">
        <f t="shared" si="16"/>
        <v>-1766</v>
      </c>
      <c r="AA74" s="20">
        <f t="shared" si="17"/>
        <v>-5.5287597803116515E-3</v>
      </c>
      <c r="AB74" s="20">
        <f t="shared" si="18"/>
        <v>1.7530895364879055E-2</v>
      </c>
      <c r="AC74" s="20">
        <f t="shared" si="19"/>
        <v>0</v>
      </c>
      <c r="AD74" s="20">
        <f t="shared" si="29"/>
        <v>5.5287597803116515E-3</v>
      </c>
      <c r="AE74" s="20">
        <f t="shared" si="20"/>
        <v>3.0567184708391744E-5</v>
      </c>
      <c r="AF74" s="20">
        <f t="shared" si="30"/>
        <v>0</v>
      </c>
      <c r="AG74" s="21"/>
      <c r="AH74" s="20">
        <f t="shared" si="21"/>
        <v>-1.7530895364879055E-2</v>
      </c>
      <c r="AI74" s="20">
        <f t="shared" si="22"/>
        <v>0.51384037205543653</v>
      </c>
      <c r="AJ74" s="20">
        <f t="shared" si="23"/>
        <v>-0.34872941956131931</v>
      </c>
      <c r="AK74" s="20">
        <f t="shared" si="24"/>
        <v>2.050815043754799E-2</v>
      </c>
      <c r="AL74" s="20">
        <f t="shared" si="25"/>
        <v>3.0994336639126061</v>
      </c>
      <c r="AM74" s="20">
        <f t="shared" si="26"/>
        <v>47.432440304375817</v>
      </c>
      <c r="AN74" s="20">
        <f t="shared" si="45"/>
        <v>3.069873873359934</v>
      </c>
      <c r="AO74" s="20">
        <f t="shared" si="45"/>
        <v>3.0691956928591555</v>
      </c>
      <c r="AP74" s="20">
        <f t="shared" si="45"/>
        <v>3.0705930184413681</v>
      </c>
      <c r="AQ74" s="20">
        <f t="shared" si="45"/>
        <v>3.0677138089361398</v>
      </c>
      <c r="AR74" s="20">
        <f t="shared" si="45"/>
        <v>3.0736458181274178</v>
      </c>
      <c r="AS74" s="20">
        <f t="shared" si="45"/>
        <v>3.0614213028021116</v>
      </c>
      <c r="AT74" s="20">
        <f t="shared" si="45"/>
        <v>3.0866021693411962</v>
      </c>
      <c r="AU74" s="20">
        <f t="shared" si="28"/>
        <v>3.0346768572010006</v>
      </c>
      <c r="AW74" s="20">
        <v>32000</v>
      </c>
      <c r="AX74" s="20">
        <f t="shared" si="37"/>
        <v>-6.9723446660261507E-2</v>
      </c>
      <c r="AY74" s="20">
        <f t="shared" si="38"/>
        <v>-3.4019430521280619E-2</v>
      </c>
      <c r="AZ74" s="20">
        <f t="shared" si="39"/>
        <v>-3.5704016138980887E-2</v>
      </c>
      <c r="BA74" s="20">
        <f t="shared" si="40"/>
        <v>0.8488639612035993</v>
      </c>
      <c r="BB74" s="20">
        <f t="shared" si="41"/>
        <v>-0.99999843474623407</v>
      </c>
      <c r="BC74" s="20">
        <f t="shared" si="42"/>
        <v>1.886621736798096</v>
      </c>
      <c r="BD74" s="20">
        <f t="shared" si="43"/>
        <v>1.3787959562061851</v>
      </c>
      <c r="BE74" s="20">
        <f t="shared" si="47"/>
        <v>7.6451417506295449</v>
      </c>
      <c r="BF74" s="20">
        <f t="shared" si="47"/>
        <v>7.6451405656079272</v>
      </c>
      <c r="BG74" s="20">
        <f t="shared" si="47"/>
        <v>7.6451288194751728</v>
      </c>
      <c r="BH74" s="20">
        <f t="shared" si="46"/>
        <v>7.6450124250266009</v>
      </c>
      <c r="BI74" s="20">
        <f t="shared" si="46"/>
        <v>7.6438624865114271</v>
      </c>
      <c r="BJ74" s="20">
        <f t="shared" si="46"/>
        <v>7.6328178680782246</v>
      </c>
      <c r="BK74" s="20">
        <f t="shared" si="46"/>
        <v>7.5459919724529483</v>
      </c>
      <c r="BL74" s="20">
        <f t="shared" si="44"/>
        <v>7.1691225016785127</v>
      </c>
    </row>
    <row r="75" spans="1:64">
      <c r="A75" s="43" t="s">
        <v>58</v>
      </c>
      <c r="B75" s="3"/>
      <c r="C75" s="53">
        <v>47929.375999999997</v>
      </c>
      <c r="D75" s="2"/>
      <c r="E75" s="143">
        <f t="shared" si="11"/>
        <v>-1753.1510164714605</v>
      </c>
      <c r="F75" s="5">
        <f t="shared" si="48"/>
        <v>-1753</v>
      </c>
      <c r="K75" s="35"/>
      <c r="Q75" s="191">
        <f t="shared" si="15"/>
        <v>32910.875999999997</v>
      </c>
      <c r="R75" s="1">
        <f>C75-(C$7+C$8*F75)</f>
        <v>-5.7885950009222142E-2</v>
      </c>
      <c r="S75" s="36">
        <v>1</v>
      </c>
      <c r="T75" s="54"/>
      <c r="W75" s="3"/>
      <c r="Z75" s="20">
        <f t="shared" si="16"/>
        <v>-1753</v>
      </c>
      <c r="AA75" s="20">
        <f t="shared" si="17"/>
        <v>-5.4882630646819319E-3</v>
      </c>
      <c r="AB75" s="20">
        <f t="shared" si="18"/>
        <v>1.7489790335924092E-2</v>
      </c>
      <c r="AC75" s="20">
        <f t="shared" si="19"/>
        <v>0</v>
      </c>
      <c r="AD75" s="20">
        <f t="shared" si="29"/>
        <v>5.4882630646819319E-3</v>
      </c>
      <c r="AE75" s="20">
        <f t="shared" si="20"/>
        <v>3.0121031467151911E-5</v>
      </c>
      <c r="AF75" s="20">
        <f t="shared" si="30"/>
        <v>0</v>
      </c>
      <c r="AG75" s="21"/>
      <c r="AH75" s="20">
        <f t="shared" si="21"/>
        <v>-1.7489790335924092E-2</v>
      </c>
      <c r="AI75" s="20">
        <f t="shared" si="22"/>
        <v>0.51382758001926243</v>
      </c>
      <c r="AJ75" s="20">
        <f t="shared" si="23"/>
        <v>-0.34814036685299421</v>
      </c>
      <c r="AK75" s="20">
        <f t="shared" si="24"/>
        <v>2.0202626750966075E-2</v>
      </c>
      <c r="AL75" s="20">
        <f t="shared" si="25"/>
        <v>3.1000620987712098</v>
      </c>
      <c r="AM75" s="20">
        <f t="shared" si="26"/>
        <v>48.150392788492795</v>
      </c>
      <c r="AN75" s="20">
        <f t="shared" si="45"/>
        <v>3.0709423491253305</v>
      </c>
      <c r="AO75" s="20">
        <f t="shared" si="45"/>
        <v>3.0702739078893417</v>
      </c>
      <c r="AP75" s="20">
        <f t="shared" si="45"/>
        <v>3.071651061789463</v>
      </c>
      <c r="AQ75" s="20">
        <f t="shared" si="45"/>
        <v>3.0688136368567642</v>
      </c>
      <c r="AR75" s="20">
        <f t="shared" si="45"/>
        <v>3.0746591219841619</v>
      </c>
      <c r="AS75" s="20">
        <f t="shared" si="45"/>
        <v>3.0626138935353455</v>
      </c>
      <c r="AT75" s="20">
        <f t="shared" si="45"/>
        <v>3.0874237553625927</v>
      </c>
      <c r="AU75" s="20">
        <f t="shared" si="28"/>
        <v>3.0362686297940886</v>
      </c>
      <c r="AW75" s="20">
        <v>33000</v>
      </c>
      <c r="AX75" s="20">
        <f t="shared" si="37"/>
        <v>-7.5101406211774191E-2</v>
      </c>
      <c r="AY75" s="20">
        <f t="shared" si="38"/>
        <v>-3.6738049683954256E-2</v>
      </c>
      <c r="AZ75" s="20">
        <f t="shared" si="39"/>
        <v>-3.8363356527819935E-2</v>
      </c>
      <c r="BA75" s="20">
        <f t="shared" si="40"/>
        <v>0.793017195906499</v>
      </c>
      <c r="BB75" s="20">
        <f t="shared" si="41"/>
        <v>-0.99215806505271231</v>
      </c>
      <c r="BC75" s="20">
        <f t="shared" si="42"/>
        <v>2.0101696560300719</v>
      </c>
      <c r="BD75" s="20">
        <f t="shared" si="43"/>
        <v>1.5749650894522522</v>
      </c>
      <c r="BE75" s="20">
        <f t="shared" si="47"/>
        <v>7.7767064316984573</v>
      </c>
      <c r="BF75" s="20">
        <f t="shared" si="47"/>
        <v>7.7767064236894878</v>
      </c>
      <c r="BG75" s="20">
        <f t="shared" si="47"/>
        <v>7.7767062104816311</v>
      </c>
      <c r="BH75" s="20">
        <f t="shared" si="46"/>
        <v>7.7767005348624103</v>
      </c>
      <c r="BI75" s="20">
        <f t="shared" si="46"/>
        <v>7.7765496018159954</v>
      </c>
      <c r="BJ75" s="20">
        <f t="shared" si="46"/>
        <v>7.7726382870051687</v>
      </c>
      <c r="BK75" s="20">
        <f t="shared" si="46"/>
        <v>7.7032086692722377</v>
      </c>
      <c r="BL75" s="20">
        <f t="shared" si="44"/>
        <v>7.2915665473006621</v>
      </c>
    </row>
    <row r="76" spans="1:64">
      <c r="A76" s="43" t="s">
        <v>58</v>
      </c>
      <c r="B76" s="3" t="s">
        <v>61</v>
      </c>
      <c r="C76" s="53">
        <v>47946.406999999999</v>
      </c>
      <c r="D76" s="2"/>
      <c r="E76" s="143">
        <f t="shared" si="11"/>
        <v>-1708.7194829965547</v>
      </c>
      <c r="F76" s="5">
        <f t="shared" si="48"/>
        <v>-1708.5</v>
      </c>
      <c r="K76" s="35"/>
      <c r="Q76" s="191">
        <f t="shared" si="15"/>
        <v>32927.906999999999</v>
      </c>
      <c r="R76" s="1">
        <f>C76-(C$7+C$8*F76)</f>
        <v>-8.4129775001201779E-2</v>
      </c>
      <c r="S76" s="36">
        <v>1</v>
      </c>
      <c r="T76" s="54"/>
      <c r="Z76" s="20">
        <f t="shared" si="16"/>
        <v>-1708.5</v>
      </c>
      <c r="AA76" s="20">
        <f t="shared" si="17"/>
        <v>-5.3495979221915742E-3</v>
      </c>
      <c r="AB76" s="20">
        <f t="shared" si="18"/>
        <v>1.7348943114382061E-2</v>
      </c>
      <c r="AC76" s="20">
        <f t="shared" si="19"/>
        <v>0</v>
      </c>
      <c r="AD76" s="20">
        <f t="shared" si="29"/>
        <v>5.3495979221915742E-3</v>
      </c>
      <c r="AE76" s="20">
        <f t="shared" si="20"/>
        <v>2.8618197929116408E-5</v>
      </c>
      <c r="AF76" s="20">
        <f t="shared" si="30"/>
        <v>0</v>
      </c>
      <c r="AG76" s="21"/>
      <c r="AH76" s="20">
        <f t="shared" si="21"/>
        <v>-1.7348943114382061E-2</v>
      </c>
      <c r="AI76" s="20">
        <f t="shared" si="22"/>
        <v>0.51378525039840905</v>
      </c>
      <c r="AJ76" s="20">
        <f t="shared" si="23"/>
        <v>-0.34612319709288358</v>
      </c>
      <c r="AK76" s="20">
        <f t="shared" si="24"/>
        <v>1.9156861627827738E-2</v>
      </c>
      <c r="AL76" s="20">
        <f t="shared" si="25"/>
        <v>3.1022130212693013</v>
      </c>
      <c r="AM76" s="20">
        <f t="shared" si="26"/>
        <v>50.781112373127925</v>
      </c>
      <c r="AN76" s="20">
        <f t="shared" si="45"/>
        <v>3.0745995819731244</v>
      </c>
      <c r="AO76" s="20">
        <f t="shared" si="45"/>
        <v>3.0739645982181534</v>
      </c>
      <c r="AP76" s="20">
        <f t="shared" si="45"/>
        <v>3.0752724918850114</v>
      </c>
      <c r="AQ76" s="20">
        <f t="shared" si="45"/>
        <v>3.0725784604854476</v>
      </c>
      <c r="AR76" s="20">
        <f t="shared" si="45"/>
        <v>3.0781271666851455</v>
      </c>
      <c r="AS76" s="20">
        <f t="shared" si="45"/>
        <v>3.0666965613974781</v>
      </c>
      <c r="AT76" s="20">
        <f t="shared" si="45"/>
        <v>3.09023513823684</v>
      </c>
      <c r="AU76" s="20">
        <f t="shared" si="28"/>
        <v>3.041717389824274</v>
      </c>
      <c r="AW76" s="20">
        <v>34000</v>
      </c>
      <c r="AX76" s="20">
        <f t="shared" si="37"/>
        <v>-7.9790121780746431E-2</v>
      </c>
      <c r="AY76" s="20">
        <f t="shared" si="38"/>
        <v>-3.9534656728236292E-2</v>
      </c>
      <c r="AZ76" s="20">
        <f t="shared" si="39"/>
        <v>-4.0255465052510132E-2</v>
      </c>
      <c r="BA76" s="20">
        <f t="shared" si="40"/>
        <v>0.7464876180311909</v>
      </c>
      <c r="BB76" s="20">
        <f t="shared" si="41"/>
        <v>-0.97275571997257804</v>
      </c>
      <c r="BC76" s="20">
        <f t="shared" si="42"/>
        <v>2.1188134998983559</v>
      </c>
      <c r="BD76" s="20">
        <f t="shared" si="43"/>
        <v>1.7819451960308688</v>
      </c>
      <c r="BE76" s="20">
        <f t="shared" si="47"/>
        <v>7.9000855353486932</v>
      </c>
      <c r="BF76" s="20">
        <f t="shared" si="47"/>
        <v>7.9000855354831296</v>
      </c>
      <c r="BG76" s="20">
        <f t="shared" si="47"/>
        <v>7.9000855294884147</v>
      </c>
      <c r="BH76" s="20">
        <f t="shared" si="46"/>
        <v>7.9000857968004716</v>
      </c>
      <c r="BI76" s="20">
        <f t="shared" si="46"/>
        <v>7.9000738755056839</v>
      </c>
      <c r="BJ76" s="20">
        <f t="shared" si="46"/>
        <v>7.900602567302867</v>
      </c>
      <c r="BK76" s="20">
        <f t="shared" si="46"/>
        <v>7.8542615101053386</v>
      </c>
      <c r="BL76" s="20">
        <f t="shared" si="44"/>
        <v>7.4140105929228124</v>
      </c>
    </row>
    <row r="77" spans="1:64">
      <c r="A77" s="43" t="s">
        <v>58</v>
      </c>
      <c r="B77" s="3"/>
      <c r="C77" s="53">
        <v>47956.355000000003</v>
      </c>
      <c r="D77" s="2"/>
      <c r="E77" s="143">
        <f t="shared" si="11"/>
        <v>-1682.7665210443222</v>
      </c>
      <c r="F77" s="5">
        <f t="shared" si="48"/>
        <v>-1683</v>
      </c>
      <c r="K77" s="35"/>
      <c r="Q77" s="191">
        <f t="shared" si="15"/>
        <v>32937.855000000003</v>
      </c>
      <c r="R77" s="1">
        <f>C77-(C$7+C$8*F77)</f>
        <v>8.9494549996743444E-2</v>
      </c>
      <c r="S77" s="36">
        <v>1</v>
      </c>
      <c r="T77" s="54"/>
      <c r="W77" s="3"/>
      <c r="Z77" s="20">
        <f t="shared" si="16"/>
        <v>-1683</v>
      </c>
      <c r="AA77" s="20">
        <f t="shared" si="17"/>
        <v>-5.2701093198802649E-3</v>
      </c>
      <c r="AB77" s="20">
        <f t="shared" si="18"/>
        <v>1.7268134503036582E-2</v>
      </c>
      <c r="AC77" s="20">
        <f t="shared" si="19"/>
        <v>0</v>
      </c>
      <c r="AD77" s="20">
        <f t="shared" si="29"/>
        <v>5.2701093198802649E-3</v>
      </c>
      <c r="AE77" s="20">
        <f t="shared" si="20"/>
        <v>2.7774052243488827E-5</v>
      </c>
      <c r="AF77" s="20">
        <f t="shared" si="30"/>
        <v>0</v>
      </c>
      <c r="AG77" s="21"/>
      <c r="AH77" s="20">
        <f t="shared" si="21"/>
        <v>-1.7268134503036582E-2</v>
      </c>
      <c r="AI77" s="20">
        <f t="shared" si="22"/>
        <v>0.51376201115380837</v>
      </c>
      <c r="AJ77" s="20">
        <f t="shared" si="23"/>
        <v>-0.34496673217128709</v>
      </c>
      <c r="AK77" s="20">
        <f t="shared" si="24"/>
        <v>1.8557647490356786E-2</v>
      </c>
      <c r="AL77" s="20">
        <f t="shared" si="25"/>
        <v>3.1034453979966048</v>
      </c>
      <c r="AM77" s="20">
        <f t="shared" si="26"/>
        <v>52.422053107178591</v>
      </c>
      <c r="AN77" s="20">
        <f t="shared" si="45"/>
        <v>3.0766951363911517</v>
      </c>
      <c r="AO77" s="20">
        <f t="shared" si="45"/>
        <v>3.0760794054907237</v>
      </c>
      <c r="AP77" s="20">
        <f t="shared" si="45"/>
        <v>3.0773474681157058</v>
      </c>
      <c r="AQ77" s="20">
        <f t="shared" si="45"/>
        <v>3.0747358504164826</v>
      </c>
      <c r="AR77" s="20">
        <f t="shared" si="45"/>
        <v>3.080114086773861</v>
      </c>
      <c r="AS77" s="20">
        <f t="shared" si="45"/>
        <v>3.0690362959749362</v>
      </c>
      <c r="AT77" s="20">
        <f t="shared" si="45"/>
        <v>3.0918455011582209</v>
      </c>
      <c r="AU77" s="20">
        <f t="shared" si="28"/>
        <v>3.0448397129876388</v>
      </c>
      <c r="AW77" s="20">
        <v>35000</v>
      </c>
      <c r="AX77" s="20">
        <f t="shared" si="37"/>
        <v>-8.3890249172848153E-2</v>
      </c>
      <c r="AY77" s="20">
        <f t="shared" si="38"/>
        <v>-4.2409251654126713E-2</v>
      </c>
      <c r="AZ77" s="20">
        <f t="shared" si="39"/>
        <v>-4.1480997518721446E-2</v>
      </c>
      <c r="BA77" s="20">
        <f t="shared" si="40"/>
        <v>0.70748383282825378</v>
      </c>
      <c r="BB77" s="20">
        <f t="shared" si="41"/>
        <v>-0.94575458594242723</v>
      </c>
      <c r="BC77" s="20">
        <f t="shared" si="42"/>
        <v>2.2157392872557584</v>
      </c>
      <c r="BD77" s="20">
        <f t="shared" si="43"/>
        <v>2.0036098346404239</v>
      </c>
      <c r="BE77" s="20">
        <f t="shared" si="47"/>
        <v>8.0166249317156915</v>
      </c>
      <c r="BF77" s="20">
        <f t="shared" si="47"/>
        <v>8.0166249873738611</v>
      </c>
      <c r="BG77" s="20">
        <f t="shared" si="47"/>
        <v>8.0166242809831392</v>
      </c>
      <c r="BH77" s="20">
        <f t="shared" si="46"/>
        <v>8.0166332459796763</v>
      </c>
      <c r="BI77" s="20">
        <f t="shared" si="46"/>
        <v>8.0165194324127054</v>
      </c>
      <c r="BJ77" s="20">
        <f t="shared" si="46"/>
        <v>8.0179585202855179</v>
      </c>
      <c r="BK77" s="20">
        <f t="shared" si="46"/>
        <v>7.9987221119365017</v>
      </c>
      <c r="BL77" s="20">
        <f t="shared" si="44"/>
        <v>7.5364546385449618</v>
      </c>
    </row>
    <row r="78" spans="1:64">
      <c r="A78" s="43" t="s">
        <v>58</v>
      </c>
      <c r="B78" s="3" t="s">
        <v>61</v>
      </c>
      <c r="C78" s="41">
        <v>48128.548000000003</v>
      </c>
      <c r="D78" s="2"/>
      <c r="E78" s="35">
        <f t="shared" si="11"/>
        <v>-1233.53869862384</v>
      </c>
      <c r="F78" s="5">
        <f t="shared" si="48"/>
        <v>-1233.5</v>
      </c>
      <c r="G78" s="1">
        <f>C78-(C$7+C$8*F78)</f>
        <v>-1.4833524997811764E-2</v>
      </c>
      <c r="J78" s="1">
        <f>G78</f>
        <v>-1.4833524997811764E-2</v>
      </c>
      <c r="K78" s="35"/>
      <c r="Q78" s="191">
        <f t="shared" si="15"/>
        <v>33110.048000000003</v>
      </c>
      <c r="R78" s="55"/>
      <c r="S78" s="36">
        <v>1</v>
      </c>
      <c r="T78" s="55"/>
      <c r="W78" s="3"/>
      <c r="Z78" s="20">
        <f t="shared" si="16"/>
        <v>-1233.5</v>
      </c>
      <c r="AA78" s="20">
        <f t="shared" si="17"/>
        <v>-3.8657331097102596E-3</v>
      </c>
      <c r="AB78" s="20">
        <f t="shared" si="18"/>
        <v>9.9863920672534426E-4</v>
      </c>
      <c r="AC78" s="20">
        <f t="shared" si="19"/>
        <v>-1.4833524997811764E-2</v>
      </c>
      <c r="AD78" s="20">
        <f t="shared" si="29"/>
        <v>-1.0967791888101505E-2</v>
      </c>
      <c r="AE78" s="20">
        <f t="shared" si="20"/>
        <v>1.2029245890070518E-4</v>
      </c>
      <c r="AF78" s="20">
        <f t="shared" si="30"/>
        <v>-1.4833524997811764E-2</v>
      </c>
      <c r="AG78" s="21"/>
      <c r="AH78" s="20">
        <f t="shared" si="21"/>
        <v>-1.5832164204537109E-2</v>
      </c>
      <c r="AI78" s="20">
        <f t="shared" si="22"/>
        <v>0.51347376203189876</v>
      </c>
      <c r="AJ78" s="20">
        <f t="shared" si="23"/>
        <v>-0.32451236167292147</v>
      </c>
      <c r="AK78" s="20">
        <f t="shared" si="24"/>
        <v>7.9992403496842723E-3</v>
      </c>
      <c r="AL78" s="20">
        <f t="shared" si="25"/>
        <v>3.1251525953848378</v>
      </c>
      <c r="AM78" s="20">
        <f t="shared" si="26"/>
        <v>121.65133048466184</v>
      </c>
      <c r="AN78" s="20">
        <f t="shared" si="45"/>
        <v>3.1136189874845432</v>
      </c>
      <c r="AO78" s="20">
        <f t="shared" si="45"/>
        <v>3.113350300635378</v>
      </c>
      <c r="AP78" s="20">
        <f t="shared" si="45"/>
        <v>3.1139026976358006</v>
      </c>
      <c r="AQ78" s="20">
        <f t="shared" si="45"/>
        <v>3.1127670076606404</v>
      </c>
      <c r="AR78" s="20">
        <f t="shared" si="45"/>
        <v>3.1151018688489396</v>
      </c>
      <c r="AS78" s="20">
        <f t="shared" si="45"/>
        <v>3.1103014647255471</v>
      </c>
      <c r="AT78" s="20">
        <f t="shared" si="45"/>
        <v>3.1201702902089945</v>
      </c>
      <c r="AU78" s="20">
        <f t="shared" si="28"/>
        <v>3.0998783114947952</v>
      </c>
      <c r="AW78" s="20">
        <v>36000</v>
      </c>
      <c r="AX78" s="20">
        <f t="shared" si="37"/>
        <v>-8.7486291796267296E-2</v>
      </c>
      <c r="AY78" s="20">
        <f t="shared" si="38"/>
        <v>-4.5361834461625526E-2</v>
      </c>
      <c r="AZ78" s="20">
        <f t="shared" si="39"/>
        <v>-4.2124457334641763E-2</v>
      </c>
      <c r="BA78" s="20">
        <f t="shared" si="40"/>
        <v>0.67458855132017814</v>
      </c>
      <c r="BB78" s="20">
        <f t="shared" si="41"/>
        <v>-0.91370824971423092</v>
      </c>
      <c r="BC78" s="20">
        <f t="shared" si="42"/>
        <v>2.3033310134402689</v>
      </c>
      <c r="BD78" s="20">
        <f t="shared" si="43"/>
        <v>2.2445155858994297</v>
      </c>
      <c r="BE78" s="20">
        <f t="shared" si="47"/>
        <v>8.1274137276226472</v>
      </c>
      <c r="BF78" s="20">
        <f t="shared" si="47"/>
        <v>8.1274133301155445</v>
      </c>
      <c r="BG78" s="20">
        <f t="shared" si="47"/>
        <v>8.1274163553145602</v>
      </c>
      <c r="BH78" s="20">
        <f t="shared" si="46"/>
        <v>8.1273933314356732</v>
      </c>
      <c r="BI78" s="20">
        <f t="shared" si="46"/>
        <v>8.1275685117246113</v>
      </c>
      <c r="BJ78" s="20">
        <f t="shared" si="46"/>
        <v>8.126232865953968</v>
      </c>
      <c r="BK78" s="20">
        <f t="shared" si="46"/>
        <v>8.1362608027653671</v>
      </c>
      <c r="BL78" s="20">
        <f t="shared" si="44"/>
        <v>7.6588986841671121</v>
      </c>
    </row>
    <row r="79" spans="1:64">
      <c r="A79" s="43" t="s">
        <v>58</v>
      </c>
      <c r="B79" s="3" t="s">
        <v>61</v>
      </c>
      <c r="C79" s="41">
        <v>48163.451000000001</v>
      </c>
      <c r="D79" s="2"/>
      <c r="E79" s="35">
        <f t="shared" si="11"/>
        <v>-1142.4815784973455</v>
      </c>
      <c r="F79" s="5">
        <f t="shared" si="48"/>
        <v>-1142.5</v>
      </c>
      <c r="G79" s="1">
        <f>C79-(C$7+C$8*F79)</f>
        <v>7.0611249975627288E-3</v>
      </c>
      <c r="J79" s="1">
        <f>G79</f>
        <v>7.0611249975627288E-3</v>
      </c>
      <c r="K79" s="35"/>
      <c r="Q79" s="191">
        <f t="shared" si="15"/>
        <v>33144.951000000001</v>
      </c>
      <c r="R79" s="55"/>
      <c r="S79" s="36">
        <v>1</v>
      </c>
      <c r="T79" s="55"/>
      <c r="W79" s="3"/>
      <c r="Z79" s="20">
        <f t="shared" si="16"/>
        <v>-1142.5</v>
      </c>
      <c r="AA79" s="20">
        <f t="shared" si="17"/>
        <v>-3.5807474219004039E-3</v>
      </c>
      <c r="AB79" s="20">
        <f t="shared" si="18"/>
        <v>2.2599989444248417E-2</v>
      </c>
      <c r="AC79" s="20">
        <f t="shared" si="19"/>
        <v>7.0611249975627288E-3</v>
      </c>
      <c r="AD79" s="20">
        <f t="shared" si="29"/>
        <v>1.0641872419463133E-2</v>
      </c>
      <c r="AE79" s="20">
        <f t="shared" si="20"/>
        <v>1.1324944859213012E-4</v>
      </c>
      <c r="AF79" s="20">
        <f t="shared" si="30"/>
        <v>7.0611249975627288E-3</v>
      </c>
      <c r="AG79" s="21"/>
      <c r="AH79" s="20">
        <f t="shared" si="21"/>
        <v>-1.5538864446685686E-2</v>
      </c>
      <c r="AI79" s="20">
        <f t="shared" si="22"/>
        <v>0.51344332269473214</v>
      </c>
      <c r="AJ79" s="20">
        <f t="shared" si="23"/>
        <v>-0.32035505617343629</v>
      </c>
      <c r="AK79" s="20">
        <f t="shared" si="24"/>
        <v>5.8624096771678529E-3</v>
      </c>
      <c r="AL79" s="20">
        <f t="shared" si="25"/>
        <v>3.1295444662198562</v>
      </c>
      <c r="AM79" s="20">
        <f t="shared" si="26"/>
        <v>165.99806638095367</v>
      </c>
      <c r="AN79" s="20">
        <f t="shared" si="45"/>
        <v>3.1210915929009002</v>
      </c>
      <c r="AO79" s="20">
        <f t="shared" si="45"/>
        <v>3.1208944248589519</v>
      </c>
      <c r="AP79" s="20">
        <f t="shared" si="45"/>
        <v>3.1212997119686849</v>
      </c>
      <c r="AQ79" s="20">
        <f t="shared" si="45"/>
        <v>3.120466623769965</v>
      </c>
      <c r="AR79" s="20">
        <f t="shared" si="45"/>
        <v>3.1221790635234883</v>
      </c>
      <c r="AS79" s="20">
        <f t="shared" si="45"/>
        <v>3.1186590208703193</v>
      </c>
      <c r="AT79" s="20">
        <f t="shared" si="45"/>
        <v>3.1258944607344707</v>
      </c>
      <c r="AU79" s="20">
        <f t="shared" si="28"/>
        <v>3.1110207196464108</v>
      </c>
      <c r="AW79" s="20">
        <v>37000</v>
      </c>
      <c r="AX79" s="20">
        <f t="shared" si="37"/>
        <v>-9.0649117949747893E-2</v>
      </c>
      <c r="AY79" s="20">
        <f t="shared" si="38"/>
        <v>-4.8392405150732724E-2</v>
      </c>
      <c r="AZ79" s="20">
        <f t="shared" si="39"/>
        <v>-4.2256712799015168E-2</v>
      </c>
      <c r="BA79" s="20">
        <f t="shared" si="40"/>
        <v>0.64669551923472746</v>
      </c>
      <c r="BB79" s="20">
        <f t="shared" si="41"/>
        <v>-0.87827825623575162</v>
      </c>
      <c r="BC79" s="20">
        <f t="shared" si="42"/>
        <v>2.3833993797776389</v>
      </c>
      <c r="BD79" s="20">
        <f t="shared" si="43"/>
        <v>2.5102567717490478</v>
      </c>
      <c r="BE79" s="20">
        <f t="shared" si="47"/>
        <v>8.2333405187063633</v>
      </c>
      <c r="BF79" s="20">
        <f t="shared" si="47"/>
        <v>8.2333327903978457</v>
      </c>
      <c r="BG79" s="20">
        <f t="shared" si="47"/>
        <v>8.2333756769868955</v>
      </c>
      <c r="BH79" s="20">
        <f t="shared" si="46"/>
        <v>8.233137628802103</v>
      </c>
      <c r="BI79" s="20">
        <f t="shared" si="46"/>
        <v>8.2344571595960971</v>
      </c>
      <c r="BJ79" s="20">
        <f t="shared" si="46"/>
        <v>8.2270869304468484</v>
      </c>
      <c r="BK79" s="20">
        <f t="shared" si="46"/>
        <v>8.2666515580569033</v>
      </c>
      <c r="BL79" s="20">
        <f t="shared" si="44"/>
        <v>7.7813427297892614</v>
      </c>
    </row>
    <row r="80" spans="1:64">
      <c r="A80" s="43" t="s">
        <v>58</v>
      </c>
      <c r="B80" s="3" t="s">
        <v>61</v>
      </c>
      <c r="C80" s="41">
        <v>48176.474000000002</v>
      </c>
      <c r="D80" s="2"/>
      <c r="E80" s="35">
        <f t="shared" si="11"/>
        <v>-1108.50636503697</v>
      </c>
      <c r="F80" s="5">
        <f t="shared" si="48"/>
        <v>-1108.5</v>
      </c>
      <c r="G80" s="1">
        <f>C80-(C$7+C$8*F80)</f>
        <v>-2.4397750021307729E-3</v>
      </c>
      <c r="J80" s="1">
        <f>G80</f>
        <v>-2.4397750021307729E-3</v>
      </c>
      <c r="K80" s="35"/>
      <c r="Q80" s="191">
        <f t="shared" si="15"/>
        <v>33157.974000000002</v>
      </c>
      <c r="R80" s="55"/>
      <c r="S80" s="36">
        <v>1</v>
      </c>
      <c r="T80" s="55"/>
      <c r="W80" s="3"/>
      <c r="Z80" s="20">
        <f t="shared" si="16"/>
        <v>-1108.5</v>
      </c>
      <c r="AA80" s="20">
        <f t="shared" si="17"/>
        <v>-3.4742164544235409E-3</v>
      </c>
      <c r="AB80" s="20">
        <f t="shared" si="18"/>
        <v>1.2989286396989925E-2</v>
      </c>
      <c r="AC80" s="20">
        <f t="shared" si="19"/>
        <v>-2.4397750021307729E-3</v>
      </c>
      <c r="AD80" s="20">
        <f t="shared" si="29"/>
        <v>1.034441452292768E-3</v>
      </c>
      <c r="AE80" s="20">
        <f t="shared" si="20"/>
        <v>1.070069118221571E-6</v>
      </c>
      <c r="AF80" s="20">
        <f t="shared" si="30"/>
        <v>-2.4397750021307729E-3</v>
      </c>
      <c r="AG80" s="21"/>
      <c r="AH80" s="20">
        <f t="shared" si="21"/>
        <v>-1.5429061399120697E-2</v>
      </c>
      <c r="AI80" s="20">
        <f t="shared" si="22"/>
        <v>0.51343435870273058</v>
      </c>
      <c r="AJ80" s="20">
        <f t="shared" si="23"/>
        <v>-0.31880031586415281</v>
      </c>
      <c r="AK80" s="20">
        <f t="shared" si="24"/>
        <v>5.0640681810553293E-3</v>
      </c>
      <c r="AL80" s="20">
        <f t="shared" si="25"/>
        <v>3.1311852492987051</v>
      </c>
      <c r="AM80" s="20">
        <f t="shared" si="26"/>
        <v>192.1691414770917</v>
      </c>
      <c r="AN80" s="20">
        <f t="shared" si="45"/>
        <v>3.123883427949472</v>
      </c>
      <c r="AO80" s="20">
        <f t="shared" si="45"/>
        <v>3.1237130452066628</v>
      </c>
      <c r="AP80" s="20">
        <f t="shared" si="45"/>
        <v>3.1240632553470959</v>
      </c>
      <c r="AQ80" s="20">
        <f t="shared" si="45"/>
        <v>3.1233434198408547</v>
      </c>
      <c r="AR80" s="20">
        <f t="shared" si="45"/>
        <v>3.1248229878148468</v>
      </c>
      <c r="AS80" s="20">
        <f t="shared" si="45"/>
        <v>3.121781803246916</v>
      </c>
      <c r="AT80" s="20">
        <f t="shared" si="45"/>
        <v>3.1280326519005595</v>
      </c>
      <c r="AU80" s="20">
        <f t="shared" si="28"/>
        <v>3.1151838171975639</v>
      </c>
      <c r="AW80" s="20">
        <v>38000</v>
      </c>
      <c r="AX80" s="20">
        <f t="shared" si="37"/>
        <v>-9.3438377511200987E-2</v>
      </c>
      <c r="AY80" s="20">
        <f t="shared" si="38"/>
        <v>-5.1500963721448315E-2</v>
      </c>
      <c r="AZ80" s="20">
        <f t="shared" si="39"/>
        <v>-4.1937413789752673E-2</v>
      </c>
      <c r="BA80" s="20">
        <f t="shared" si="40"/>
        <v>0.62294285466779176</v>
      </c>
      <c r="BB80" s="20">
        <f t="shared" si="41"/>
        <v>-0.84055410619697646</v>
      </c>
      <c r="BC80" s="20">
        <f t="shared" si="42"/>
        <v>2.4573434769427251</v>
      </c>
      <c r="BD80" s="20">
        <f t="shared" si="43"/>
        <v>2.8079703454993052</v>
      </c>
      <c r="BE80" s="20">
        <f t="shared" si="47"/>
        <v>8.3351399356260476</v>
      </c>
      <c r="BF80" s="20">
        <f t="shared" si="47"/>
        <v>8.3350995688090599</v>
      </c>
      <c r="BG80" s="20">
        <f t="shared" si="47"/>
        <v>8.3352788023746669</v>
      </c>
      <c r="BH80" s="20">
        <f t="shared" si="46"/>
        <v>8.3344825130226976</v>
      </c>
      <c r="BI80" s="20">
        <f t="shared" si="46"/>
        <v>8.3380109915187841</v>
      </c>
      <c r="BJ80" s="20">
        <f t="shared" si="46"/>
        <v>8.3221895533473678</v>
      </c>
      <c r="BK80" s="20">
        <f t="shared" si="46"/>
        <v>8.3897753851926407</v>
      </c>
      <c r="BL80" s="20">
        <f t="shared" si="44"/>
        <v>7.9037867754114117</v>
      </c>
    </row>
    <row r="81" spans="1:64">
      <c r="A81" s="48" t="s">
        <v>65</v>
      </c>
      <c r="B81" s="49"/>
      <c r="C81" s="50">
        <v>48187.39</v>
      </c>
      <c r="D81" s="50"/>
      <c r="E81" s="35">
        <f t="shared" si="11"/>
        <v>-1080.0280243986115</v>
      </c>
      <c r="F81" s="5">
        <f>ROUND(2*E81,0)/2</f>
        <v>-1080</v>
      </c>
      <c r="J81" s="1">
        <f>G81</f>
        <v>0</v>
      </c>
      <c r="K81" s="35"/>
      <c r="M81" s="52"/>
      <c r="N81" s="52"/>
      <c r="Q81" s="191">
        <f t="shared" si="15"/>
        <v>33168.89</v>
      </c>
      <c r="R81" s="55"/>
      <c r="S81" s="36">
        <v>1</v>
      </c>
      <c r="T81" s="55"/>
      <c r="Z81" s="20">
        <f t="shared" si="16"/>
        <v>-1080</v>
      </c>
      <c r="AA81" s="20">
        <f t="shared" si="17"/>
        <v>-3.3848969107487092E-3</v>
      </c>
      <c r="AB81" s="20">
        <f t="shared" si="18"/>
        <v>1.5336929624473764E-2</v>
      </c>
      <c r="AC81" s="20">
        <f t="shared" si="19"/>
        <v>0</v>
      </c>
      <c r="AD81" s="20">
        <f t="shared" si="29"/>
        <v>3.3848969107487092E-3</v>
      </c>
      <c r="AE81" s="20">
        <f t="shared" si="20"/>
        <v>1.1457527096396155E-5</v>
      </c>
      <c r="AF81" s="20">
        <f t="shared" si="30"/>
        <v>0</v>
      </c>
      <c r="AG81" s="21"/>
      <c r="AH81" s="20">
        <f t="shared" si="21"/>
        <v>-1.5336929624473764E-2</v>
      </c>
      <c r="AI81" s="20">
        <f t="shared" si="22"/>
        <v>0.51342785417780146</v>
      </c>
      <c r="AJ81" s="20">
        <f t="shared" si="23"/>
        <v>-0.31749645991072201</v>
      </c>
      <c r="AK81" s="20">
        <f t="shared" si="24"/>
        <v>4.3948819718650431E-3</v>
      </c>
      <c r="AL81" s="20">
        <f t="shared" si="25"/>
        <v>3.1325605655438813</v>
      </c>
      <c r="AM81" s="20">
        <f t="shared" si="26"/>
        <v>221.43123421510083</v>
      </c>
      <c r="AN81" s="20">
        <f t="shared" si="45"/>
        <v>3.1262235993852387</v>
      </c>
      <c r="AO81" s="20">
        <f t="shared" si="45"/>
        <v>3.1260756907554015</v>
      </c>
      <c r="AP81" s="20">
        <f t="shared" si="45"/>
        <v>3.1263796951233385</v>
      </c>
      <c r="AQ81" s="20">
        <f t="shared" si="45"/>
        <v>3.1257548574382437</v>
      </c>
      <c r="AR81" s="20">
        <f t="shared" si="45"/>
        <v>3.1270391158796289</v>
      </c>
      <c r="AS81" s="20">
        <f t="shared" si="45"/>
        <v>3.1243994903996515</v>
      </c>
      <c r="AT81" s="20">
        <f t="shared" si="45"/>
        <v>3.1298247861766626</v>
      </c>
      <c r="AU81" s="20">
        <f t="shared" si="28"/>
        <v>3.1186734724977954</v>
      </c>
      <c r="AW81" s="20">
        <v>39000</v>
      </c>
      <c r="AX81" s="20">
        <f t="shared" si="37"/>
        <v>-9.5904543368108497E-2</v>
      </c>
      <c r="AY81" s="20">
        <f t="shared" si="38"/>
        <v>-5.4687510173772297E-2</v>
      </c>
      <c r="AZ81" s="20">
        <f t="shared" si="39"/>
        <v>-4.1217033194336207E-2</v>
      </c>
      <c r="BA81" s="20">
        <f t="shared" si="40"/>
        <v>0.6026570019041898</v>
      </c>
      <c r="BB81" s="20">
        <f t="shared" si="41"/>
        <v>-0.80125224840556197</v>
      </c>
      <c r="BC81" s="20">
        <f t="shared" si="42"/>
        <v>2.5262635270810421</v>
      </c>
      <c r="BD81" s="20">
        <f t="shared" si="43"/>
        <v>3.1470851603222649</v>
      </c>
      <c r="BE81" s="20">
        <f t="shared" si="47"/>
        <v>8.4334283801317547</v>
      </c>
      <c r="BF81" s="20">
        <f t="shared" si="47"/>
        <v>8.4333005325872268</v>
      </c>
      <c r="BG81" s="20">
        <f t="shared" si="47"/>
        <v>8.4337802887090696</v>
      </c>
      <c r="BH81" s="20">
        <f t="shared" si="46"/>
        <v>8.4319781519769403</v>
      </c>
      <c r="BI81" s="20">
        <f t="shared" si="46"/>
        <v>8.438722162944396</v>
      </c>
      <c r="BJ81" s="20">
        <f t="shared" si="46"/>
        <v>8.4131152183888869</v>
      </c>
      <c r="BK81" s="20">
        <f t="shared" si="46"/>
        <v>8.5056221052449921</v>
      </c>
      <c r="BL81" s="20">
        <f t="shared" si="44"/>
        <v>8.0262308210335611</v>
      </c>
    </row>
    <row r="82" spans="1:64">
      <c r="A82" s="43" t="s">
        <v>58</v>
      </c>
      <c r="B82" s="3" t="s">
        <v>61</v>
      </c>
      <c r="C82" s="53">
        <v>48189.434999999998</v>
      </c>
      <c r="D82" s="2"/>
      <c r="E82" s="35">
        <f t="shared" si="11"/>
        <v>-1074.692901037911</v>
      </c>
      <c r="F82" s="5">
        <f t="shared" ref="F82:F113" si="49">+ROUND(2*E82,0)/2</f>
        <v>-1074.5</v>
      </c>
      <c r="K82" s="35"/>
      <c r="Q82" s="191">
        <f t="shared" si="15"/>
        <v>33170.934999999998</v>
      </c>
      <c r="R82" s="1">
        <f>C82-(C$7+C$8*F82)</f>
        <v>-7.3940675007179379E-2</v>
      </c>
      <c r="S82" s="36">
        <v>1</v>
      </c>
      <c r="T82" s="54"/>
      <c r="W82" s="3"/>
      <c r="Z82" s="20">
        <f t="shared" si="16"/>
        <v>-1074.5</v>
      </c>
      <c r="AA82" s="20">
        <f t="shared" si="17"/>
        <v>-3.3676575738361969E-3</v>
      </c>
      <c r="AB82" s="20">
        <f t="shared" si="18"/>
        <v>1.5319140284454089E-2</v>
      </c>
      <c r="AC82" s="20">
        <f t="shared" si="19"/>
        <v>0</v>
      </c>
      <c r="AD82" s="20">
        <f t="shared" si="29"/>
        <v>3.3676575738361969E-3</v>
      </c>
      <c r="AE82" s="20">
        <f t="shared" si="20"/>
        <v>1.13411175346163E-5</v>
      </c>
      <c r="AF82" s="20">
        <f t="shared" si="30"/>
        <v>0</v>
      </c>
      <c r="AG82" s="21"/>
      <c r="AH82" s="20">
        <f t="shared" si="21"/>
        <v>-1.5319140284454089E-2</v>
      </c>
      <c r="AI82" s="20">
        <f t="shared" si="22"/>
        <v>0.5134267048801977</v>
      </c>
      <c r="AJ82" s="20">
        <f t="shared" si="23"/>
        <v>-0.31724477348629115</v>
      </c>
      <c r="AK82" s="20">
        <f t="shared" si="24"/>
        <v>4.2657418842804509E-3</v>
      </c>
      <c r="AL82" s="20">
        <f t="shared" si="25"/>
        <v>3.1328259731209882</v>
      </c>
      <c r="AM82" s="20">
        <f t="shared" si="26"/>
        <v>228.13506183849569</v>
      </c>
      <c r="AN82" s="20">
        <f t="shared" si="45"/>
        <v>3.126675207350381</v>
      </c>
      <c r="AO82" s="20">
        <f t="shared" si="45"/>
        <v>3.1265316378742503</v>
      </c>
      <c r="AP82" s="20">
        <f t="shared" si="45"/>
        <v>3.1268267217347194</v>
      </c>
      <c r="AQ82" s="20">
        <f t="shared" si="45"/>
        <v>3.1262202231157601</v>
      </c>
      <c r="AR82" s="20">
        <f t="shared" si="45"/>
        <v>3.1274667800679583</v>
      </c>
      <c r="AS82" s="20">
        <f t="shared" si="45"/>
        <v>3.1249046638094442</v>
      </c>
      <c r="AT82" s="20">
        <f t="shared" si="45"/>
        <v>3.1301706203789177</v>
      </c>
      <c r="AU82" s="20">
        <f t="shared" si="28"/>
        <v>3.1193469147487169</v>
      </c>
      <c r="AW82" s="20">
        <v>40000</v>
      </c>
      <c r="AX82" s="20">
        <f t="shared" si="37"/>
        <v>-9.809059863229394E-2</v>
      </c>
      <c r="AY82" s="20">
        <f t="shared" si="38"/>
        <v>-5.7952044507704664E-2</v>
      </c>
      <c r="AZ82" s="20">
        <f t="shared" si="39"/>
        <v>-4.0138554124589276E-2</v>
      </c>
      <c r="BA82" s="20">
        <f t="shared" si="40"/>
        <v>0.58530939519788205</v>
      </c>
      <c r="BB82" s="20">
        <f t="shared" si="41"/>
        <v>-0.76084238445567764</v>
      </c>
      <c r="BC82" s="20">
        <f t="shared" si="42"/>
        <v>2.5910385107337817</v>
      </c>
      <c r="BD82" s="20">
        <f t="shared" si="43"/>
        <v>3.5404776237343363</v>
      </c>
      <c r="BE82" s="20">
        <f t="shared" si="47"/>
        <v>8.5287288641089702</v>
      </c>
      <c r="BF82" s="20">
        <f t="shared" si="47"/>
        <v>8.5284281298644302</v>
      </c>
      <c r="BG82" s="20">
        <f t="shared" si="47"/>
        <v>8.5294172323011335</v>
      </c>
      <c r="BH82" s="20">
        <f t="shared" si="46"/>
        <v>8.5261594948354862</v>
      </c>
      <c r="BI82" s="20">
        <f t="shared" si="46"/>
        <v>8.5368397550797219</v>
      </c>
      <c r="BJ82" s="20">
        <f t="shared" si="46"/>
        <v>8.5012707082073486</v>
      </c>
      <c r="BK82" s="20">
        <f t="shared" si="46"/>
        <v>8.6142905053947025</v>
      </c>
      <c r="BL82" s="20">
        <f t="shared" si="44"/>
        <v>8.1486748666557105</v>
      </c>
    </row>
    <row r="83" spans="1:64">
      <c r="A83" s="56" t="s">
        <v>58</v>
      </c>
      <c r="B83" s="57" t="s">
        <v>61</v>
      </c>
      <c r="C83" s="56">
        <v>48481.597999999998</v>
      </c>
      <c r="D83" s="56" t="s">
        <v>48</v>
      </c>
      <c r="E83" s="35">
        <f t="shared" si="11"/>
        <v>-312.47987099699105</v>
      </c>
      <c r="F83" s="5">
        <f t="shared" si="49"/>
        <v>-312.5</v>
      </c>
      <c r="G83" s="1">
        <f t="shared" ref="G83:G122" si="50">C83-(C$7+C$8*F83)</f>
        <v>7.7156249972176738E-3</v>
      </c>
      <c r="I83" s="1">
        <f>G83</f>
        <v>7.7156249972176738E-3</v>
      </c>
      <c r="K83" s="35"/>
      <c r="O83" s="1">
        <f ca="1">+C$11+C$12*F83</f>
        <v>7.4053668555647462E-2</v>
      </c>
      <c r="Q83" s="191">
        <f t="shared" si="15"/>
        <v>33463.097999999998</v>
      </c>
      <c r="S83" s="36">
        <v>0.1</v>
      </c>
      <c r="W83" s="3"/>
      <c r="Z83" s="20">
        <f t="shared" si="16"/>
        <v>-312.5</v>
      </c>
      <c r="AA83" s="20">
        <f t="shared" si="17"/>
        <v>-9.7326125247542382E-4</v>
      </c>
      <c r="AB83" s="20">
        <f t="shared" si="18"/>
        <v>2.0541363508457762E-2</v>
      </c>
      <c r="AC83" s="20">
        <f t="shared" si="19"/>
        <v>7.7156249972176738E-3</v>
      </c>
      <c r="AD83" s="20">
        <f t="shared" si="29"/>
        <v>8.6888862496930976E-3</v>
      </c>
      <c r="AE83" s="20">
        <f t="shared" si="20"/>
        <v>7.5496744260105787E-6</v>
      </c>
      <c r="AF83" s="20">
        <f t="shared" si="30"/>
        <v>7.7156249972176738E-3</v>
      </c>
      <c r="AG83" s="21"/>
      <c r="AH83" s="20">
        <f t="shared" si="21"/>
        <v>-1.2825738511240088E-2</v>
      </c>
      <c r="AI83" s="20">
        <f t="shared" si="22"/>
        <v>0.5135988639424558</v>
      </c>
      <c r="AJ83" s="20">
        <f t="shared" si="23"/>
        <v>-0.28216192287368985</v>
      </c>
      <c r="AK83" s="20">
        <f t="shared" si="24"/>
        <v>-1.3627285844796491E-2</v>
      </c>
      <c r="AL83" s="20">
        <f t="shared" si="25"/>
        <v>-3.1135834220404575</v>
      </c>
      <c r="AM83" s="20">
        <f t="shared" si="26"/>
        <v>-71.400361053309751</v>
      </c>
      <c r="AN83" s="20">
        <f t="shared" si="45"/>
        <v>3.1892480362847806</v>
      </c>
      <c r="AO83" s="20">
        <f t="shared" si="45"/>
        <v>3.1897033326535529</v>
      </c>
      <c r="AP83" s="20">
        <f t="shared" si="45"/>
        <v>3.1887665856578677</v>
      </c>
      <c r="AQ83" s="20">
        <f t="shared" si="45"/>
        <v>3.1906939365620111</v>
      </c>
      <c r="AR83" s="20">
        <f t="shared" si="45"/>
        <v>3.186728615115368</v>
      </c>
      <c r="AS83" s="20">
        <f t="shared" si="45"/>
        <v>3.1948876882111041</v>
      </c>
      <c r="AT83" s="20">
        <f t="shared" si="45"/>
        <v>3.1781027814933842</v>
      </c>
      <c r="AU83" s="20">
        <f t="shared" si="28"/>
        <v>3.2126492775127953</v>
      </c>
    </row>
    <row r="84" spans="1:64">
      <c r="A84" s="43" t="s">
        <v>58</v>
      </c>
      <c r="B84" s="58" t="s">
        <v>61</v>
      </c>
      <c r="C84" s="59">
        <v>48484.635999999999</v>
      </c>
      <c r="D84" s="60"/>
      <c r="E84" s="35">
        <f t="shared" si="11"/>
        <v>-304.5541473931649</v>
      </c>
      <c r="F84" s="5">
        <f t="shared" si="49"/>
        <v>-304.5</v>
      </c>
      <c r="G84" s="1">
        <f t="shared" si="50"/>
        <v>-2.0755175006343052E-2</v>
      </c>
      <c r="J84" s="1">
        <f t="shared" ref="J84:J102" si="51">G84</f>
        <v>-2.0755175006343052E-2</v>
      </c>
      <c r="K84" s="35"/>
      <c r="Q84" s="191">
        <f t="shared" si="15"/>
        <v>33466.135999999999</v>
      </c>
      <c r="R84" s="40"/>
      <c r="S84" s="36">
        <v>1</v>
      </c>
      <c r="T84" s="40"/>
      <c r="W84" s="3"/>
      <c r="Z84" s="20">
        <f t="shared" si="16"/>
        <v>-304.5</v>
      </c>
      <c r="AA84" s="20">
        <f t="shared" si="17"/>
        <v>-9.4807078171696597E-4</v>
      </c>
      <c r="AB84" s="20">
        <f t="shared" si="18"/>
        <v>-7.9559065958528206E-3</v>
      </c>
      <c r="AC84" s="20">
        <f t="shared" si="19"/>
        <v>-2.0755175006343052E-2</v>
      </c>
      <c r="AD84" s="20">
        <f t="shared" si="29"/>
        <v>-1.9807104224626088E-2</v>
      </c>
      <c r="AE84" s="20">
        <f t="shared" si="20"/>
        <v>3.9232137776520063E-4</v>
      </c>
      <c r="AF84" s="20">
        <f t="shared" si="30"/>
        <v>-2.0755175006343052E-2</v>
      </c>
      <c r="AG84" s="21"/>
      <c r="AH84" s="20">
        <f t="shared" si="21"/>
        <v>-1.2799268410490231E-2</v>
      </c>
      <c r="AI84" s="20">
        <f t="shared" si="22"/>
        <v>0.51360416500268058</v>
      </c>
      <c r="AJ84" s="20">
        <f t="shared" si="23"/>
        <v>-0.28179126040688574</v>
      </c>
      <c r="AK84" s="20">
        <f t="shared" si="24"/>
        <v>-1.3815200860860955E-2</v>
      </c>
      <c r="AL84" s="20">
        <f t="shared" si="25"/>
        <v>-3.1131970824047093</v>
      </c>
      <c r="AM84" s="20">
        <f t="shared" si="26"/>
        <v>-70.428786250326311</v>
      </c>
      <c r="AN84" s="20">
        <f t="shared" si="45"/>
        <v>3.1899051948742292</v>
      </c>
      <c r="AO84" s="20">
        <f t="shared" si="45"/>
        <v>3.1903666654466178</v>
      </c>
      <c r="AP84" s="20">
        <f t="shared" si="45"/>
        <v>3.1894171854233546</v>
      </c>
      <c r="AQ84" s="20">
        <f t="shared" si="45"/>
        <v>3.1913707973551739</v>
      </c>
      <c r="AR84" s="20">
        <f t="shared" si="45"/>
        <v>3.1873513225344818</v>
      </c>
      <c r="AS84" s="20">
        <f t="shared" si="45"/>
        <v>3.1956221009587553</v>
      </c>
      <c r="AT84" s="20">
        <f t="shared" si="45"/>
        <v>3.1786069109583339</v>
      </c>
      <c r="AU84" s="20">
        <f t="shared" si="28"/>
        <v>3.2136288298777727</v>
      </c>
    </row>
    <row r="85" spans="1:64">
      <c r="A85" s="43" t="s">
        <v>58</v>
      </c>
      <c r="B85" s="58"/>
      <c r="C85" s="59">
        <v>48487.525000000001</v>
      </c>
      <c r="D85" s="60"/>
      <c r="E85" s="35">
        <f t="shared" ref="E85:E148" si="52">(C85-C$7)/C$8</f>
        <v>-297.01714426891442</v>
      </c>
      <c r="F85" s="5">
        <f t="shared" si="49"/>
        <v>-297</v>
      </c>
      <c r="G85" s="1">
        <f t="shared" si="50"/>
        <v>-6.5715500022633933E-3</v>
      </c>
      <c r="J85" s="1">
        <f t="shared" si="51"/>
        <v>-6.5715500022633933E-3</v>
      </c>
      <c r="K85" s="35"/>
      <c r="Q85" s="191">
        <f t="shared" ref="Q85:Q148" si="53">C85-15018.5</f>
        <v>33469.025000000001</v>
      </c>
      <c r="R85" s="40"/>
      <c r="S85" s="36">
        <v>1</v>
      </c>
      <c r="T85" s="40"/>
      <c r="W85" s="3"/>
      <c r="Z85" s="20">
        <f t="shared" ref="Z85:Z148" si="54">F85</f>
        <v>-297</v>
      </c>
      <c r="AA85" s="20">
        <f t="shared" ref="AA85:AA148" si="55">AB$3+AB$4*Z85+AB$5*Z85^2+AH85</f>
        <v>-9.24453921140201E-4</v>
      </c>
      <c r="AB85" s="20">
        <f t="shared" ref="AB85:AB148" si="56">IF(S85&lt;&gt;0,G85-AH85,-9999)</f>
        <v>6.2028973614875194E-3</v>
      </c>
      <c r="AC85" s="20">
        <f t="shared" ref="AC85:AC148" si="57">+G85-P85</f>
        <v>-6.5715500022633933E-3</v>
      </c>
      <c r="AD85" s="20">
        <f t="shared" si="29"/>
        <v>-5.6470960811231923E-3</v>
      </c>
      <c r="AE85" s="20">
        <f t="shared" ref="AE85:AE148" si="58">+(G85-AA85)^2*S85</f>
        <v>3.1889694149436918E-5</v>
      </c>
      <c r="AF85" s="20">
        <f t="shared" si="30"/>
        <v>-6.5715500022633933E-3</v>
      </c>
      <c r="AG85" s="21"/>
      <c r="AH85" s="20">
        <f t="shared" ref="AH85:AH148" si="59">$AB$6*($AB$11/AI85*AJ85+$AB$12)</f>
        <v>-1.2774447363750913E-2</v>
      </c>
      <c r="AI85" s="20">
        <f t="shared" ref="AI85:AI148" si="60">1+$AB$7*COS(AL85)</f>
        <v>0.51360920079463113</v>
      </c>
      <c r="AJ85" s="20">
        <f t="shared" ref="AJ85:AJ148" si="61">SIN(AL85+RADIANS($AB$9))</f>
        <v>-0.28144371834791371</v>
      </c>
      <c r="AK85" s="20">
        <f t="shared" ref="AK85:AK148" si="62">$AB$7*SIN(AL85)</f>
        <v>-1.3991373268125473E-2</v>
      </c>
      <c r="AL85" s="20">
        <f t="shared" ref="AL85:AL148" si="63">2*ATAN(AM85)</f>
        <v>-3.1128348808712087</v>
      </c>
      <c r="AM85" s="20">
        <f t="shared" ref="AM85:AM148" si="64">SQRT((1+$AB$7)/(1-$AB$7))*TAN(AN85/2)</f>
        <v>-69.541622112216714</v>
      </c>
      <c r="AN85" s="20">
        <f t="shared" ref="AN85:AT100" si="65">$AU85+$AB$7*SIN(AO85)</f>
        <v>3.1905212886716354</v>
      </c>
      <c r="AO85" s="20">
        <f t="shared" si="65"/>
        <v>3.1909885437630261</v>
      </c>
      <c r="AP85" s="20">
        <f t="shared" si="65"/>
        <v>3.1900271332320442</v>
      </c>
      <c r="AQ85" s="20">
        <f t="shared" si="65"/>
        <v>3.1920053534077599</v>
      </c>
      <c r="AR85" s="20">
        <f t="shared" si="65"/>
        <v>3.1879351287977502</v>
      </c>
      <c r="AS85" s="20">
        <f t="shared" si="65"/>
        <v>3.1963106022288104</v>
      </c>
      <c r="AT85" s="20">
        <f t="shared" si="65"/>
        <v>3.1790795628426496</v>
      </c>
      <c r="AU85" s="20">
        <f t="shared" ref="AU85:AU148" si="66">RADIANS($AB$9)+$AB$18*(F85-AB$15)</f>
        <v>3.2145471602199387</v>
      </c>
    </row>
    <row r="86" spans="1:64">
      <c r="A86" s="43" t="s">
        <v>58</v>
      </c>
      <c r="B86" s="58"/>
      <c r="C86" s="59">
        <v>48601.373899999999</v>
      </c>
      <c r="D86" s="60"/>
      <c r="E86" s="35">
        <f t="shared" si="52"/>
        <v>-1.0435449232311367E-3</v>
      </c>
      <c r="F86" s="5">
        <f t="shared" si="49"/>
        <v>0</v>
      </c>
      <c r="G86" s="1">
        <f t="shared" si="50"/>
        <v>-4.0000000444706529E-4</v>
      </c>
      <c r="J86" s="1">
        <f t="shared" si="51"/>
        <v>-4.0000000444706529E-4</v>
      </c>
      <c r="K86" s="35"/>
      <c r="Q86" s="191">
        <f t="shared" si="53"/>
        <v>33582.873899999999</v>
      </c>
      <c r="R86" s="40"/>
      <c r="S86" s="36">
        <v>1</v>
      </c>
      <c r="T86" s="40"/>
      <c r="W86" s="3"/>
      <c r="Z86" s="20">
        <f t="shared" si="54"/>
        <v>0</v>
      </c>
      <c r="AA86" s="20">
        <f t="shared" si="55"/>
        <v>1.1330551226500576E-5</v>
      </c>
      <c r="AB86" s="20">
        <f t="shared" si="56"/>
        <v>1.1387450639372455E-2</v>
      </c>
      <c r="AC86" s="20">
        <f t="shared" si="57"/>
        <v>-4.0000000444706529E-4</v>
      </c>
      <c r="AD86" s="20">
        <f t="shared" ref="AD86:AD149" si="67">IF(S86&lt;&gt;0,G86-AA86,-9999)</f>
        <v>-4.1133055567356587E-4</v>
      </c>
      <c r="AE86" s="20">
        <f t="shared" si="58"/>
        <v>1.6919282603072448E-7</v>
      </c>
      <c r="AF86" s="20">
        <f t="shared" ref="AF86:AF149" si="68">IF(S86&lt;&gt;0,G86-P86,-9999)</f>
        <v>-4.0000000444706529E-4</v>
      </c>
      <c r="AG86" s="21"/>
      <c r="AH86" s="20">
        <f t="shared" si="59"/>
        <v>-1.178745064381952E-2</v>
      </c>
      <c r="AI86" s="20">
        <f t="shared" si="60"/>
        <v>0.51386006167917275</v>
      </c>
      <c r="AJ86" s="20">
        <f t="shared" si="61"/>
        <v>-0.2676446746983806</v>
      </c>
      <c r="AK86" s="20">
        <f t="shared" si="62"/>
        <v>-2.096970307342862E-2</v>
      </c>
      <c r="AL86" s="20">
        <f t="shared" si="63"/>
        <v>-3.0984842598046018</v>
      </c>
      <c r="AM86" s="20">
        <f t="shared" si="64"/>
        <v>-46.387491914036289</v>
      </c>
      <c r="AN86" s="20">
        <f t="shared" si="65"/>
        <v>3.2149255760746338</v>
      </c>
      <c r="AO86" s="20">
        <f t="shared" si="65"/>
        <v>3.2156184383515991</v>
      </c>
      <c r="AP86" s="20">
        <f t="shared" si="65"/>
        <v>3.2141906950560983</v>
      </c>
      <c r="AQ86" s="20">
        <f t="shared" si="65"/>
        <v>3.2171329326505709</v>
      </c>
      <c r="AR86" s="20">
        <f t="shared" si="65"/>
        <v>3.2110703717789146</v>
      </c>
      <c r="AS86" s="20">
        <f t="shared" si="65"/>
        <v>3.2235654897824437</v>
      </c>
      <c r="AT86" s="20">
        <f t="shared" si="65"/>
        <v>3.1978245068299773</v>
      </c>
      <c r="AU86" s="20">
        <f t="shared" si="66"/>
        <v>3.2509130417697172</v>
      </c>
    </row>
    <row r="87" spans="1:64">
      <c r="A87" s="43" t="s">
        <v>58</v>
      </c>
      <c r="B87" s="58"/>
      <c r="C87" s="59">
        <v>48601.374100000001</v>
      </c>
      <c r="D87" s="60"/>
      <c r="E87" s="35">
        <f t="shared" si="52"/>
        <v>-5.2177246161556835E-4</v>
      </c>
      <c r="F87" s="5">
        <f t="shared" si="49"/>
        <v>0</v>
      </c>
      <c r="G87" s="1">
        <f t="shared" si="50"/>
        <v>-2.0000000222353265E-4</v>
      </c>
      <c r="J87" s="1">
        <f t="shared" si="51"/>
        <v>-2.0000000222353265E-4</v>
      </c>
      <c r="K87" s="35"/>
      <c r="Q87" s="191">
        <f t="shared" si="53"/>
        <v>33582.874100000001</v>
      </c>
      <c r="R87" s="40"/>
      <c r="S87" s="36">
        <v>1</v>
      </c>
      <c r="T87" s="40"/>
      <c r="V87" s="44"/>
      <c r="Z87" s="20">
        <f t="shared" si="54"/>
        <v>0</v>
      </c>
      <c r="AA87" s="20">
        <f t="shared" si="55"/>
        <v>1.1330551226500576E-5</v>
      </c>
      <c r="AB87" s="20">
        <f t="shared" si="56"/>
        <v>1.1587450641595987E-2</v>
      </c>
      <c r="AC87" s="20">
        <f t="shared" si="57"/>
        <v>-2.0000000222353265E-4</v>
      </c>
      <c r="AD87" s="20">
        <f t="shared" si="67"/>
        <v>-2.1133055345003322E-4</v>
      </c>
      <c r="AE87" s="20">
        <f t="shared" si="58"/>
        <v>4.466060282149735E-8</v>
      </c>
      <c r="AF87" s="20">
        <f t="shared" si="68"/>
        <v>-2.0000000222353265E-4</v>
      </c>
      <c r="AG87" s="21"/>
      <c r="AH87" s="20">
        <f t="shared" si="59"/>
        <v>-1.178745064381952E-2</v>
      </c>
      <c r="AI87" s="20">
        <f t="shared" si="60"/>
        <v>0.51386006167917275</v>
      </c>
      <c r="AJ87" s="20">
        <f t="shared" si="61"/>
        <v>-0.2676446746983806</v>
      </c>
      <c r="AK87" s="20">
        <f t="shared" si="62"/>
        <v>-2.096970307342862E-2</v>
      </c>
      <c r="AL87" s="20">
        <f t="shared" si="63"/>
        <v>-3.0984842598046018</v>
      </c>
      <c r="AM87" s="20">
        <f t="shared" si="64"/>
        <v>-46.387491914036289</v>
      </c>
      <c r="AN87" s="20">
        <f t="shared" si="65"/>
        <v>3.2149255760746338</v>
      </c>
      <c r="AO87" s="20">
        <f t="shared" si="65"/>
        <v>3.2156184383515991</v>
      </c>
      <c r="AP87" s="20">
        <f t="shared" si="65"/>
        <v>3.2141906950560983</v>
      </c>
      <c r="AQ87" s="20">
        <f t="shared" si="65"/>
        <v>3.2171329326505709</v>
      </c>
      <c r="AR87" s="20">
        <f t="shared" si="65"/>
        <v>3.2110703717789146</v>
      </c>
      <c r="AS87" s="20">
        <f t="shared" si="65"/>
        <v>3.2235654897824437</v>
      </c>
      <c r="AT87" s="20">
        <f t="shared" si="65"/>
        <v>3.1978245068299773</v>
      </c>
      <c r="AU87" s="20">
        <f t="shared" si="66"/>
        <v>3.2509130417697172</v>
      </c>
    </row>
    <row r="88" spans="1:64">
      <c r="A88" s="43" t="s">
        <v>58</v>
      </c>
      <c r="B88" s="58" t="s">
        <v>61</v>
      </c>
      <c r="C88" s="59">
        <v>48602.333100000003</v>
      </c>
      <c r="D88" s="60"/>
      <c r="E88" s="35">
        <f t="shared" si="52"/>
        <v>2.5013771531764468</v>
      </c>
      <c r="F88" s="5">
        <f t="shared" si="49"/>
        <v>2.5</v>
      </c>
      <c r="G88" s="1">
        <f t="shared" si="50"/>
        <v>5.2787500317208469E-4</v>
      </c>
      <c r="J88" s="1">
        <f t="shared" si="51"/>
        <v>5.2787500317208469E-4</v>
      </c>
      <c r="K88" s="35"/>
      <c r="Q88" s="191">
        <f t="shared" si="53"/>
        <v>33583.833100000003</v>
      </c>
      <c r="R88" s="40"/>
      <c r="S88" s="36">
        <v>1</v>
      </c>
      <c r="T88" s="40"/>
      <c r="V88" s="44"/>
      <c r="Z88" s="20">
        <f t="shared" si="54"/>
        <v>2.5</v>
      </c>
      <c r="AA88" s="20">
        <f t="shared" si="55"/>
        <v>1.9211637648553631E-5</v>
      </c>
      <c r="AB88" s="20">
        <f t="shared" si="56"/>
        <v>1.2306984284331419E-2</v>
      </c>
      <c r="AC88" s="20">
        <f t="shared" si="57"/>
        <v>5.2787500317208469E-4</v>
      </c>
      <c r="AD88" s="20">
        <f t="shared" si="67"/>
        <v>5.0866336552353106E-4</v>
      </c>
      <c r="AE88" s="20">
        <f t="shared" si="58"/>
        <v>2.5873841942572536E-7</v>
      </c>
      <c r="AF88" s="20">
        <f t="shared" si="68"/>
        <v>5.2787500317208469E-4</v>
      </c>
      <c r="AG88" s="21"/>
      <c r="AH88" s="20">
        <f t="shared" si="59"/>
        <v>-1.1779109281159335E-2</v>
      </c>
      <c r="AI88" s="20">
        <f t="shared" si="60"/>
        <v>0.51386259977902782</v>
      </c>
      <c r="AJ88" s="20">
        <f t="shared" si="61"/>
        <v>-0.26752821507798086</v>
      </c>
      <c r="AK88" s="20">
        <f t="shared" si="62"/>
        <v>-2.1028461283694642E-2</v>
      </c>
      <c r="AL88" s="20">
        <f t="shared" si="63"/>
        <v>-3.0983633926242917</v>
      </c>
      <c r="AM88" s="20">
        <f t="shared" si="64"/>
        <v>-46.257754218698189</v>
      </c>
      <c r="AN88" s="20">
        <f t="shared" si="65"/>
        <v>3.215131065589679</v>
      </c>
      <c r="AO88" s="20">
        <f t="shared" si="65"/>
        <v>3.2158257942041208</v>
      </c>
      <c r="AP88" s="20">
        <f t="shared" si="65"/>
        <v>3.2143941834198655</v>
      </c>
      <c r="AQ88" s="20">
        <f t="shared" si="65"/>
        <v>3.217344436479082</v>
      </c>
      <c r="AR88" s="20">
        <f t="shared" si="65"/>
        <v>3.2112652696198891</v>
      </c>
      <c r="AS88" s="20">
        <f t="shared" si="65"/>
        <v>3.2237948154264275</v>
      </c>
      <c r="AT88" s="20">
        <f t="shared" si="65"/>
        <v>3.1979825578681274</v>
      </c>
      <c r="AU88" s="20">
        <f t="shared" si="66"/>
        <v>3.2512191518837725</v>
      </c>
    </row>
    <row r="89" spans="1:64">
      <c r="A89" s="43" t="s">
        <v>58</v>
      </c>
      <c r="B89" s="58" t="s">
        <v>61</v>
      </c>
      <c r="C89" s="59">
        <v>48602.3338</v>
      </c>
      <c r="D89" s="60"/>
      <c r="E89" s="35">
        <f t="shared" si="52"/>
        <v>2.5032033567636285</v>
      </c>
      <c r="F89" s="5">
        <f t="shared" si="49"/>
        <v>2.5</v>
      </c>
      <c r="G89" s="1">
        <f t="shared" si="50"/>
        <v>1.2278750000405125E-3</v>
      </c>
      <c r="J89" s="1">
        <f t="shared" si="51"/>
        <v>1.2278750000405125E-3</v>
      </c>
      <c r="K89" s="35"/>
      <c r="Q89" s="191">
        <f t="shared" si="53"/>
        <v>33583.8338</v>
      </c>
      <c r="R89" s="40"/>
      <c r="S89" s="36">
        <v>1</v>
      </c>
      <c r="T89" s="40"/>
      <c r="V89" s="44"/>
      <c r="Z89" s="20">
        <f t="shared" si="54"/>
        <v>2.5</v>
      </c>
      <c r="AA89" s="20">
        <f t="shared" si="55"/>
        <v>1.9211637648553631E-5</v>
      </c>
      <c r="AB89" s="20">
        <f t="shared" si="56"/>
        <v>1.3006984281199847E-2</v>
      </c>
      <c r="AC89" s="20">
        <f t="shared" si="57"/>
        <v>1.2278750000405125E-3</v>
      </c>
      <c r="AD89" s="20">
        <f t="shared" si="67"/>
        <v>1.2086633623919589E-3</v>
      </c>
      <c r="AE89" s="20">
        <f t="shared" si="58"/>
        <v>1.4608671235886357E-6</v>
      </c>
      <c r="AF89" s="20">
        <f t="shared" si="68"/>
        <v>1.2278750000405125E-3</v>
      </c>
      <c r="AG89" s="21"/>
      <c r="AH89" s="20">
        <f t="shared" si="59"/>
        <v>-1.1779109281159335E-2</v>
      </c>
      <c r="AI89" s="20">
        <f t="shared" si="60"/>
        <v>0.51386259977902782</v>
      </c>
      <c r="AJ89" s="20">
        <f t="shared" si="61"/>
        <v>-0.26752821507798086</v>
      </c>
      <c r="AK89" s="20">
        <f t="shared" si="62"/>
        <v>-2.1028461283694642E-2</v>
      </c>
      <c r="AL89" s="20">
        <f t="shared" si="63"/>
        <v>-3.0983633926242917</v>
      </c>
      <c r="AM89" s="20">
        <f t="shared" si="64"/>
        <v>-46.257754218698189</v>
      </c>
      <c r="AN89" s="20">
        <f t="shared" si="65"/>
        <v>3.215131065589679</v>
      </c>
      <c r="AO89" s="20">
        <f t="shared" si="65"/>
        <v>3.2158257942041208</v>
      </c>
      <c r="AP89" s="20">
        <f t="shared" si="65"/>
        <v>3.2143941834198655</v>
      </c>
      <c r="AQ89" s="20">
        <f t="shared" si="65"/>
        <v>3.217344436479082</v>
      </c>
      <c r="AR89" s="20">
        <f t="shared" si="65"/>
        <v>3.2112652696198891</v>
      </c>
      <c r="AS89" s="20">
        <f t="shared" si="65"/>
        <v>3.2237948154264275</v>
      </c>
      <c r="AT89" s="20">
        <f t="shared" si="65"/>
        <v>3.1979825578681274</v>
      </c>
      <c r="AU89" s="20">
        <f t="shared" si="66"/>
        <v>3.2512191518837725</v>
      </c>
    </row>
    <row r="90" spans="1:64">
      <c r="A90" s="43" t="s">
        <v>58</v>
      </c>
      <c r="B90" s="58"/>
      <c r="C90" s="59">
        <v>48602.524599999997</v>
      </c>
      <c r="D90" s="60"/>
      <c r="E90" s="35">
        <f t="shared" si="52"/>
        <v>3.0009742796021448</v>
      </c>
      <c r="F90" s="5">
        <f t="shared" si="49"/>
        <v>3</v>
      </c>
      <c r="G90" s="1">
        <f t="shared" si="50"/>
        <v>3.7344999145716429E-4</v>
      </c>
      <c r="J90" s="1">
        <f t="shared" si="51"/>
        <v>3.7344999145716429E-4</v>
      </c>
      <c r="K90" s="35"/>
      <c r="Q90" s="191">
        <f t="shared" si="53"/>
        <v>33584.024599999997</v>
      </c>
      <c r="R90" s="40"/>
      <c r="S90" s="36">
        <v>1</v>
      </c>
      <c r="T90" s="40"/>
      <c r="Z90" s="20">
        <f t="shared" si="54"/>
        <v>3</v>
      </c>
      <c r="AA90" s="20">
        <f t="shared" si="55"/>
        <v>2.0787862198275858E-5</v>
      </c>
      <c r="AB90" s="20">
        <f t="shared" si="56"/>
        <v>1.2150890934328239E-2</v>
      </c>
      <c r="AC90" s="20">
        <f t="shared" si="57"/>
        <v>3.7344999145716429E-4</v>
      </c>
      <c r="AD90" s="20">
        <f t="shared" si="67"/>
        <v>3.5266212925888843E-4</v>
      </c>
      <c r="AE90" s="20">
        <f t="shared" si="58"/>
        <v>1.2437057741341293E-7</v>
      </c>
      <c r="AF90" s="20">
        <f t="shared" si="68"/>
        <v>3.7344999145716429E-4</v>
      </c>
      <c r="AG90" s="21"/>
      <c r="AH90" s="20">
        <f t="shared" si="59"/>
        <v>-1.1777440942871075E-2</v>
      </c>
      <c r="AI90" s="20">
        <f t="shared" si="60"/>
        <v>0.51386310825458592</v>
      </c>
      <c r="AJ90" s="20">
        <f t="shared" si="61"/>
        <v>-0.26750492253118735</v>
      </c>
      <c r="AK90" s="20">
        <f t="shared" si="62"/>
        <v>-2.1040212966438522E-2</v>
      </c>
      <c r="AL90" s="20">
        <f t="shared" si="63"/>
        <v>-3.0983392190287531</v>
      </c>
      <c r="AM90" s="20">
        <f t="shared" si="64"/>
        <v>-46.231893504814586</v>
      </c>
      <c r="AN90" s="20">
        <f t="shared" si="65"/>
        <v>3.2151721636419417</v>
      </c>
      <c r="AO90" s="20">
        <f t="shared" si="65"/>
        <v>3.2158672654504765</v>
      </c>
      <c r="AP90" s="20">
        <f t="shared" si="65"/>
        <v>3.2144348812984367</v>
      </c>
      <c r="AQ90" s="20">
        <f t="shared" si="65"/>
        <v>3.2173867372277063</v>
      </c>
      <c r="AR90" s="20">
        <f t="shared" si="65"/>
        <v>3.2113042495411284</v>
      </c>
      <c r="AS90" s="20">
        <f t="shared" si="65"/>
        <v>3.2238406803467692</v>
      </c>
      <c r="AT90" s="20">
        <f t="shared" si="65"/>
        <v>3.1980141686739274</v>
      </c>
      <c r="AU90" s="20">
        <f t="shared" si="66"/>
        <v>3.2512803739065834</v>
      </c>
    </row>
    <row r="91" spans="1:64">
      <c r="A91" s="43" t="s">
        <v>58</v>
      </c>
      <c r="B91" s="58"/>
      <c r="C91" s="59">
        <v>48602.524700000002</v>
      </c>
      <c r="D91" s="60"/>
      <c r="E91" s="35">
        <f t="shared" si="52"/>
        <v>3.0012351658424437</v>
      </c>
      <c r="F91" s="5">
        <f t="shared" si="49"/>
        <v>3</v>
      </c>
      <c r="G91" s="1">
        <f t="shared" si="50"/>
        <v>4.7344999620690942E-4</v>
      </c>
      <c r="J91" s="1">
        <f t="shared" si="51"/>
        <v>4.7344999620690942E-4</v>
      </c>
      <c r="K91" s="35"/>
      <c r="Q91" s="191">
        <f t="shared" si="53"/>
        <v>33584.024700000002</v>
      </c>
      <c r="R91" s="40"/>
      <c r="S91" s="36">
        <v>1</v>
      </c>
      <c r="T91" s="40"/>
      <c r="W91" s="3"/>
      <c r="Z91" s="20">
        <f t="shared" si="54"/>
        <v>3</v>
      </c>
      <c r="AA91" s="20">
        <f t="shared" si="55"/>
        <v>2.0787862198275858E-5</v>
      </c>
      <c r="AB91" s="20">
        <f t="shared" si="56"/>
        <v>1.2250890939077984E-2</v>
      </c>
      <c r="AC91" s="20">
        <f t="shared" si="57"/>
        <v>4.7344999620690942E-4</v>
      </c>
      <c r="AD91" s="20">
        <f t="shared" si="67"/>
        <v>4.5266213400863356E-4</v>
      </c>
      <c r="AE91" s="20">
        <f t="shared" si="58"/>
        <v>2.0490300756525012E-7</v>
      </c>
      <c r="AF91" s="20">
        <f t="shared" si="68"/>
        <v>4.7344999620690942E-4</v>
      </c>
      <c r="AG91" s="21"/>
      <c r="AH91" s="20">
        <f t="shared" si="59"/>
        <v>-1.1777440942871075E-2</v>
      </c>
      <c r="AI91" s="20">
        <f t="shared" si="60"/>
        <v>0.51386310825458592</v>
      </c>
      <c r="AJ91" s="20">
        <f t="shared" si="61"/>
        <v>-0.26750492253118735</v>
      </c>
      <c r="AK91" s="20">
        <f t="shared" si="62"/>
        <v>-2.1040212966438522E-2</v>
      </c>
      <c r="AL91" s="20">
        <f t="shared" si="63"/>
        <v>-3.0983392190287531</v>
      </c>
      <c r="AM91" s="20">
        <f t="shared" si="64"/>
        <v>-46.231893504814586</v>
      </c>
      <c r="AN91" s="20">
        <f t="shared" si="65"/>
        <v>3.2151721636419417</v>
      </c>
      <c r="AO91" s="20">
        <f t="shared" si="65"/>
        <v>3.2158672654504765</v>
      </c>
      <c r="AP91" s="20">
        <f t="shared" si="65"/>
        <v>3.2144348812984367</v>
      </c>
      <c r="AQ91" s="20">
        <f t="shared" si="65"/>
        <v>3.2173867372277063</v>
      </c>
      <c r="AR91" s="20">
        <f t="shared" si="65"/>
        <v>3.2113042495411284</v>
      </c>
      <c r="AS91" s="20">
        <f t="shared" si="65"/>
        <v>3.2238406803467692</v>
      </c>
      <c r="AT91" s="20">
        <f t="shared" si="65"/>
        <v>3.1980141686739274</v>
      </c>
      <c r="AU91" s="20">
        <f t="shared" si="66"/>
        <v>3.2512803739065834</v>
      </c>
    </row>
    <row r="92" spans="1:64">
      <c r="A92" s="43" t="s">
        <v>58</v>
      </c>
      <c r="B92" s="58"/>
      <c r="C92" s="59">
        <v>48624.371099999997</v>
      </c>
      <c r="D92" s="60"/>
      <c r="E92" s="35">
        <f t="shared" si="52"/>
        <v>59.995484059378043</v>
      </c>
      <c r="F92" s="5">
        <f t="shared" si="49"/>
        <v>60</v>
      </c>
      <c r="G92" s="1">
        <f t="shared" si="50"/>
        <v>-1.7310000039287843E-3</v>
      </c>
      <c r="J92" s="1">
        <f t="shared" si="51"/>
        <v>-1.7310000039287843E-3</v>
      </c>
      <c r="K92" s="35"/>
      <c r="Q92" s="191">
        <f t="shared" si="53"/>
        <v>33605.871099999997</v>
      </c>
      <c r="R92" s="40"/>
      <c r="S92" s="36">
        <v>1</v>
      </c>
      <c r="T92" s="40"/>
      <c r="Z92" s="20">
        <f t="shared" si="54"/>
        <v>60</v>
      </c>
      <c r="AA92" s="20">
        <f t="shared" si="55"/>
        <v>2.0049290938520085E-4</v>
      </c>
      <c r="AB92" s="20">
        <f t="shared" si="56"/>
        <v>9.8561071229210807E-3</v>
      </c>
      <c r="AC92" s="20">
        <f t="shared" si="57"/>
        <v>-1.7310000039287843E-3</v>
      </c>
      <c r="AD92" s="20">
        <f t="shared" si="67"/>
        <v>-1.9314929133139851E-3</v>
      </c>
      <c r="AE92" s="20">
        <f t="shared" si="58"/>
        <v>3.7306648741821455E-6</v>
      </c>
      <c r="AF92" s="20">
        <f t="shared" si="68"/>
        <v>-1.7310000039287843E-3</v>
      </c>
      <c r="AG92" s="21"/>
      <c r="AH92" s="20">
        <f t="shared" si="59"/>
        <v>-1.1587107126849865E-2</v>
      </c>
      <c r="AI92" s="20">
        <f t="shared" si="60"/>
        <v>0.51392294451264442</v>
      </c>
      <c r="AJ92" s="20">
        <f t="shared" si="61"/>
        <v>-0.26484820735585085</v>
      </c>
      <c r="AK92" s="20">
        <f t="shared" si="62"/>
        <v>-2.2379995672648617E-2</v>
      </c>
      <c r="AL92" s="20">
        <f t="shared" si="63"/>
        <v>-3.0955830728905438</v>
      </c>
      <c r="AM92" s="20">
        <f t="shared" si="64"/>
        <v>-43.4615387398702</v>
      </c>
      <c r="AN92" s="20">
        <f t="shared" si="65"/>
        <v>3.2198576749556742</v>
      </c>
      <c r="AO92" s="20">
        <f t="shared" si="65"/>
        <v>3.2205951571223688</v>
      </c>
      <c r="AP92" s="20">
        <f t="shared" si="65"/>
        <v>3.2190748990724276</v>
      </c>
      <c r="AQ92" s="20">
        <f t="shared" si="65"/>
        <v>3.222208984671648</v>
      </c>
      <c r="AR92" s="20">
        <f t="shared" si="65"/>
        <v>3.2157487489608179</v>
      </c>
      <c r="AS92" s="20">
        <f t="shared" si="65"/>
        <v>3.229068815822258</v>
      </c>
      <c r="AT92" s="20">
        <f t="shared" si="65"/>
        <v>3.2016191366320248</v>
      </c>
      <c r="AU92" s="20">
        <f t="shared" si="66"/>
        <v>3.258259684507046</v>
      </c>
    </row>
    <row r="93" spans="1:64">
      <c r="A93" s="56" t="s">
        <v>58</v>
      </c>
      <c r="B93" s="57" t="s">
        <v>63</v>
      </c>
      <c r="C93" s="56">
        <v>48624.371299999999</v>
      </c>
      <c r="D93" s="56" t="s">
        <v>49</v>
      </c>
      <c r="E93" s="35">
        <f t="shared" si="52"/>
        <v>59.996005831839653</v>
      </c>
      <c r="F93" s="5">
        <f t="shared" si="49"/>
        <v>60</v>
      </c>
      <c r="G93" s="1">
        <f t="shared" si="50"/>
        <v>-1.5310000017052516E-3</v>
      </c>
      <c r="J93" s="1">
        <f t="shared" si="51"/>
        <v>-1.5310000017052516E-3</v>
      </c>
      <c r="K93" s="35"/>
      <c r="O93" s="1">
        <f ca="1">+C$11+C$12*F93</f>
        <v>7.3280322359809205E-2</v>
      </c>
      <c r="Q93" s="191">
        <f t="shared" si="53"/>
        <v>33605.871299999999</v>
      </c>
      <c r="S93" s="36">
        <v>1</v>
      </c>
      <c r="Z93" s="20">
        <f t="shared" si="54"/>
        <v>60</v>
      </c>
      <c r="AA93" s="20">
        <f t="shared" si="55"/>
        <v>2.0049290938520085E-4</v>
      </c>
      <c r="AB93" s="20">
        <f t="shared" si="56"/>
        <v>1.0056107125144613E-2</v>
      </c>
      <c r="AC93" s="20">
        <f t="shared" si="57"/>
        <v>-1.5310000017052516E-3</v>
      </c>
      <c r="AD93" s="20">
        <f t="shared" si="67"/>
        <v>-1.7314929110904525E-3</v>
      </c>
      <c r="AE93" s="20">
        <f t="shared" si="58"/>
        <v>2.9980677011564895E-6</v>
      </c>
      <c r="AF93" s="20">
        <f t="shared" si="68"/>
        <v>-1.5310000017052516E-3</v>
      </c>
      <c r="AG93" s="21"/>
      <c r="AH93" s="20">
        <f t="shared" si="59"/>
        <v>-1.1587107126849865E-2</v>
      </c>
      <c r="AI93" s="20">
        <f t="shared" si="60"/>
        <v>0.51392294451264442</v>
      </c>
      <c r="AJ93" s="20">
        <f t="shared" si="61"/>
        <v>-0.26484820735585085</v>
      </c>
      <c r="AK93" s="20">
        <f t="shared" si="62"/>
        <v>-2.2379995672648617E-2</v>
      </c>
      <c r="AL93" s="20">
        <f t="shared" si="63"/>
        <v>-3.0955830728905438</v>
      </c>
      <c r="AM93" s="20">
        <f t="shared" si="64"/>
        <v>-43.4615387398702</v>
      </c>
      <c r="AN93" s="20">
        <f t="shared" si="65"/>
        <v>3.2198576749556742</v>
      </c>
      <c r="AO93" s="20">
        <f t="shared" si="65"/>
        <v>3.2205951571223688</v>
      </c>
      <c r="AP93" s="20">
        <f t="shared" si="65"/>
        <v>3.2190748990724276</v>
      </c>
      <c r="AQ93" s="20">
        <f t="shared" si="65"/>
        <v>3.222208984671648</v>
      </c>
      <c r="AR93" s="20">
        <f t="shared" si="65"/>
        <v>3.2157487489608179</v>
      </c>
      <c r="AS93" s="20">
        <f t="shared" si="65"/>
        <v>3.229068815822258</v>
      </c>
      <c r="AT93" s="20">
        <f t="shared" si="65"/>
        <v>3.2016191366320248</v>
      </c>
      <c r="AU93" s="20">
        <f t="shared" si="66"/>
        <v>3.258259684507046</v>
      </c>
    </row>
    <row r="94" spans="1:64">
      <c r="A94" s="43" t="s">
        <v>58</v>
      </c>
      <c r="B94" s="58" t="s">
        <v>61</v>
      </c>
      <c r="C94" s="59">
        <v>48624.566200000001</v>
      </c>
      <c r="D94" s="60"/>
      <c r="E94" s="35">
        <f t="shared" si="52"/>
        <v>60.504473090036889</v>
      </c>
      <c r="F94" s="5">
        <f t="shared" si="49"/>
        <v>60.5</v>
      </c>
      <c r="G94" s="1">
        <f t="shared" si="50"/>
        <v>1.7145749952760525E-3</v>
      </c>
      <c r="J94" s="1">
        <f t="shared" si="51"/>
        <v>1.7145749952760525E-3</v>
      </c>
      <c r="K94" s="35"/>
      <c r="Q94" s="191">
        <f t="shared" si="53"/>
        <v>33606.066200000001</v>
      </c>
      <c r="R94" s="40"/>
      <c r="S94" s="36">
        <v>1</v>
      </c>
      <c r="T94" s="40"/>
      <c r="W94" s="3"/>
      <c r="Z94" s="20">
        <f t="shared" si="54"/>
        <v>60.5</v>
      </c>
      <c r="AA94" s="20">
        <f t="shared" si="55"/>
        <v>2.0206940134705025E-4</v>
      </c>
      <c r="AB94" s="20">
        <f t="shared" si="56"/>
        <v>1.3300011274273936E-2</v>
      </c>
      <c r="AC94" s="20">
        <f t="shared" si="57"/>
        <v>1.7145749952760525E-3</v>
      </c>
      <c r="AD94" s="20">
        <f t="shared" si="67"/>
        <v>1.5125055939290023E-3</v>
      </c>
      <c r="AE94" s="20">
        <f t="shared" si="58"/>
        <v>2.2876731716665238E-6</v>
      </c>
      <c r="AF94" s="20">
        <f t="shared" si="68"/>
        <v>1.7145749952760525E-3</v>
      </c>
      <c r="AG94" s="21"/>
      <c r="AH94" s="20">
        <f t="shared" si="59"/>
        <v>-1.1585436278997883E-2</v>
      </c>
      <c r="AI94" s="20">
        <f t="shared" si="60"/>
        <v>0.51392348580105707</v>
      </c>
      <c r="AJ94" s="20">
        <f t="shared" si="61"/>
        <v>-0.26482489082872895</v>
      </c>
      <c r="AK94" s="20">
        <f t="shared" si="62"/>
        <v>-2.2391748966311218E-2</v>
      </c>
      <c r="AL94" s="20">
        <f t="shared" si="63"/>
        <v>-3.0955588929789979</v>
      </c>
      <c r="AM94" s="20">
        <f t="shared" si="64"/>
        <v>-43.438701867367534</v>
      </c>
      <c r="AN94" s="20">
        <f t="shared" si="65"/>
        <v>3.2198987789176221</v>
      </c>
      <c r="AO94" s="20">
        <f t="shared" si="65"/>
        <v>3.2206366313766659</v>
      </c>
      <c r="AP94" s="20">
        <f t="shared" si="65"/>
        <v>3.219115605098374</v>
      </c>
      <c r="AQ94" s="20">
        <f t="shared" si="65"/>
        <v>3.2222512847505307</v>
      </c>
      <c r="AR94" s="20">
        <f t="shared" si="65"/>
        <v>3.2157877428576169</v>
      </c>
      <c r="AS94" s="20">
        <f t="shared" si="65"/>
        <v>3.2291146724924871</v>
      </c>
      <c r="AT94" s="20">
        <f t="shared" si="65"/>
        <v>3.2016507711247848</v>
      </c>
      <c r="AU94" s="20">
        <f t="shared" si="66"/>
        <v>3.2583209065298573</v>
      </c>
    </row>
    <row r="95" spans="1:64">
      <c r="A95" s="43" t="s">
        <v>58</v>
      </c>
      <c r="B95" s="58" t="s">
        <v>61</v>
      </c>
      <c r="C95" s="59">
        <v>48624.567499999997</v>
      </c>
      <c r="D95" s="60"/>
      <c r="E95" s="35">
        <f t="shared" si="52"/>
        <v>60.507864610989941</v>
      </c>
      <c r="F95" s="5">
        <f t="shared" si="49"/>
        <v>60.5</v>
      </c>
      <c r="G95" s="1">
        <f t="shared" si="50"/>
        <v>3.0145749915391207E-3</v>
      </c>
      <c r="J95" s="1">
        <f t="shared" si="51"/>
        <v>3.0145749915391207E-3</v>
      </c>
      <c r="K95" s="35"/>
      <c r="Q95" s="191">
        <f t="shared" si="53"/>
        <v>33606.067499999997</v>
      </c>
      <c r="R95" s="40"/>
      <c r="S95" s="36">
        <v>1</v>
      </c>
      <c r="T95" s="40"/>
      <c r="V95" s="44"/>
      <c r="Z95" s="20">
        <f t="shared" si="54"/>
        <v>60.5</v>
      </c>
      <c r="AA95" s="20">
        <f t="shared" si="55"/>
        <v>2.0206940134705025E-4</v>
      </c>
      <c r="AB95" s="20">
        <f t="shared" si="56"/>
        <v>1.4600011270537004E-2</v>
      </c>
      <c r="AC95" s="20">
        <f t="shared" si="57"/>
        <v>3.0145749915391207E-3</v>
      </c>
      <c r="AD95" s="20">
        <f t="shared" si="67"/>
        <v>2.8125055901920704E-3</v>
      </c>
      <c r="AE95" s="20">
        <f t="shared" si="58"/>
        <v>7.9101876948616457E-6</v>
      </c>
      <c r="AF95" s="20">
        <f t="shared" si="68"/>
        <v>3.0145749915391207E-3</v>
      </c>
      <c r="AG95" s="21"/>
      <c r="AH95" s="20">
        <f t="shared" si="59"/>
        <v>-1.1585436278997883E-2</v>
      </c>
      <c r="AI95" s="20">
        <f t="shared" si="60"/>
        <v>0.51392348580105707</v>
      </c>
      <c r="AJ95" s="20">
        <f t="shared" si="61"/>
        <v>-0.26482489082872895</v>
      </c>
      <c r="AK95" s="20">
        <f t="shared" si="62"/>
        <v>-2.2391748966311218E-2</v>
      </c>
      <c r="AL95" s="20">
        <f t="shared" si="63"/>
        <v>-3.0955588929789979</v>
      </c>
      <c r="AM95" s="20">
        <f t="shared" si="64"/>
        <v>-43.438701867367534</v>
      </c>
      <c r="AN95" s="20">
        <f t="shared" si="65"/>
        <v>3.2198987789176221</v>
      </c>
      <c r="AO95" s="20">
        <f t="shared" si="65"/>
        <v>3.2206366313766659</v>
      </c>
      <c r="AP95" s="20">
        <f t="shared" si="65"/>
        <v>3.219115605098374</v>
      </c>
      <c r="AQ95" s="20">
        <f t="shared" si="65"/>
        <v>3.2222512847505307</v>
      </c>
      <c r="AR95" s="20">
        <f t="shared" si="65"/>
        <v>3.2157877428576169</v>
      </c>
      <c r="AS95" s="20">
        <f t="shared" si="65"/>
        <v>3.2291146724924871</v>
      </c>
      <c r="AT95" s="20">
        <f t="shared" si="65"/>
        <v>3.2016507711247848</v>
      </c>
      <c r="AU95" s="20">
        <f t="shared" si="66"/>
        <v>3.2583209065298573</v>
      </c>
    </row>
    <row r="96" spans="1:64">
      <c r="A96" s="43" t="s">
        <v>58</v>
      </c>
      <c r="B96" s="58"/>
      <c r="C96" s="59">
        <v>48645.455199999997</v>
      </c>
      <c r="D96" s="60"/>
      <c r="E96" s="35">
        <f t="shared" si="52"/>
        <v>115.00099723758939</v>
      </c>
      <c r="F96" s="5">
        <f t="shared" si="49"/>
        <v>115</v>
      </c>
      <c r="G96" s="1">
        <f t="shared" si="50"/>
        <v>3.8224999298108742E-4</v>
      </c>
      <c r="J96" s="1">
        <f t="shared" si="51"/>
        <v>3.8224999298108742E-4</v>
      </c>
      <c r="K96" s="35"/>
      <c r="Q96" s="191">
        <f t="shared" si="53"/>
        <v>33626.955199999997</v>
      </c>
      <c r="R96" s="40"/>
      <c r="S96" s="36">
        <v>1</v>
      </c>
      <c r="T96" s="40"/>
      <c r="V96" s="44"/>
      <c r="Z96" s="20">
        <f t="shared" si="54"/>
        <v>115</v>
      </c>
      <c r="AA96" s="20">
        <f t="shared" si="55"/>
        <v>3.7392004895856965E-4</v>
      </c>
      <c r="AB96" s="20">
        <f t="shared" si="56"/>
        <v>1.1785433948005292E-2</v>
      </c>
      <c r="AC96" s="20">
        <f t="shared" si="57"/>
        <v>3.8224999298108742E-4</v>
      </c>
      <c r="AD96" s="20">
        <f t="shared" si="67"/>
        <v>8.3299440225177712E-6</v>
      </c>
      <c r="AE96" s="20">
        <f t="shared" si="58"/>
        <v>6.9387967418279543E-11</v>
      </c>
      <c r="AF96" s="20">
        <f t="shared" si="68"/>
        <v>3.8224999298108742E-4</v>
      </c>
      <c r="AG96" s="21"/>
      <c r="AH96" s="20">
        <f t="shared" si="59"/>
        <v>-1.1403183955024205E-2</v>
      </c>
      <c r="AI96" s="20">
        <f t="shared" si="60"/>
        <v>0.51398419809925655</v>
      </c>
      <c r="AJ96" s="20">
        <f t="shared" si="61"/>
        <v>-0.26228213019336943</v>
      </c>
      <c r="AK96" s="20">
        <f t="shared" si="62"/>
        <v>-2.3672946169473057E-2</v>
      </c>
      <c r="AL96" s="20">
        <f t="shared" si="63"/>
        <v>-3.0929229366195017</v>
      </c>
      <c r="AM96" s="20">
        <f t="shared" si="64"/>
        <v>-41.085202846130578</v>
      </c>
      <c r="AN96" s="20">
        <f t="shared" si="65"/>
        <v>3.2243794343826053</v>
      </c>
      <c r="AO96" s="20">
        <f t="shared" si="65"/>
        <v>3.2251574902182609</v>
      </c>
      <c r="AP96" s="20">
        <f t="shared" si="65"/>
        <v>3.223553007899846</v>
      </c>
      <c r="AQ96" s="20">
        <f t="shared" si="65"/>
        <v>3.2268619572474635</v>
      </c>
      <c r="AR96" s="20">
        <f t="shared" si="65"/>
        <v>3.2200388426214466</v>
      </c>
      <c r="AS96" s="20">
        <f t="shared" si="65"/>
        <v>3.2341125980982053</v>
      </c>
      <c r="AT96" s="20">
        <f t="shared" si="65"/>
        <v>3.2051002281470331</v>
      </c>
      <c r="AU96" s="20">
        <f t="shared" si="66"/>
        <v>3.2649941070162645</v>
      </c>
    </row>
    <row r="97" spans="1:47">
      <c r="A97" s="43" t="s">
        <v>58</v>
      </c>
      <c r="B97" s="58"/>
      <c r="C97" s="59">
        <v>48832.511599999998</v>
      </c>
      <c r="D97" s="60"/>
      <c r="E97" s="35">
        <f t="shared" si="52"/>
        <v>603.00538325685636</v>
      </c>
      <c r="F97" s="5">
        <f t="shared" si="49"/>
        <v>603</v>
      </c>
      <c r="G97" s="1">
        <f t="shared" si="50"/>
        <v>2.0634499960578978E-3</v>
      </c>
      <c r="J97" s="1">
        <f t="shared" si="51"/>
        <v>2.0634499960578978E-3</v>
      </c>
      <c r="K97" s="35"/>
      <c r="Q97" s="191">
        <f t="shared" si="53"/>
        <v>33814.011599999998</v>
      </c>
      <c r="R97" s="40"/>
      <c r="S97" s="36">
        <v>1</v>
      </c>
      <c r="T97" s="40"/>
      <c r="V97" s="44"/>
      <c r="Z97" s="20">
        <f t="shared" si="54"/>
        <v>603</v>
      </c>
      <c r="AA97" s="20">
        <f t="shared" si="55"/>
        <v>1.9135301098267832E-3</v>
      </c>
      <c r="AB97" s="20">
        <f t="shared" si="56"/>
        <v>1.1823562688183478E-2</v>
      </c>
      <c r="AC97" s="20">
        <f t="shared" si="57"/>
        <v>2.0634499960578978E-3</v>
      </c>
      <c r="AD97" s="20">
        <f t="shared" si="67"/>
        <v>1.4991988623111463E-4</v>
      </c>
      <c r="AE97" s="20">
        <f t="shared" si="58"/>
        <v>2.2475972287550354E-8</v>
      </c>
      <c r="AF97" s="20">
        <f t="shared" si="68"/>
        <v>2.0634499960578978E-3</v>
      </c>
      <c r="AG97" s="21"/>
      <c r="AH97" s="20">
        <f t="shared" si="59"/>
        <v>-9.7601126921255804E-3</v>
      </c>
      <c r="AI97" s="20">
        <f t="shared" si="60"/>
        <v>0.51467953595239213</v>
      </c>
      <c r="AJ97" s="20">
        <f t="shared" si="61"/>
        <v>-0.23939959970115815</v>
      </c>
      <c r="AK97" s="20">
        <f t="shared" si="62"/>
        <v>-3.5154164108680941E-2</v>
      </c>
      <c r="AL97" s="20">
        <f t="shared" si="63"/>
        <v>-3.0692839895425199</v>
      </c>
      <c r="AM97" s="20">
        <f t="shared" si="64"/>
        <v>-27.647150263066344</v>
      </c>
      <c r="AN97" s="20">
        <f t="shared" si="65"/>
        <v>3.2645336431683876</v>
      </c>
      <c r="AO97" s="20">
        <f t="shared" si="65"/>
        <v>3.2656553159199149</v>
      </c>
      <c r="AP97" s="20">
        <f t="shared" si="65"/>
        <v>3.2633326350079099</v>
      </c>
      <c r="AQ97" s="20">
        <f t="shared" si="65"/>
        <v>3.2681430253808967</v>
      </c>
      <c r="AR97" s="20">
        <f t="shared" si="65"/>
        <v>3.2581835971608255</v>
      </c>
      <c r="AS97" s="20">
        <f t="shared" si="65"/>
        <v>3.2788176183796232</v>
      </c>
      <c r="AT97" s="20">
        <f t="shared" si="65"/>
        <v>3.236122893514437</v>
      </c>
      <c r="AU97" s="20">
        <f t="shared" si="66"/>
        <v>3.3247468012798733</v>
      </c>
    </row>
    <row r="98" spans="1:47">
      <c r="A98" s="43" t="s">
        <v>58</v>
      </c>
      <c r="B98" s="58"/>
      <c r="C98" s="59">
        <v>48832.5118</v>
      </c>
      <c r="D98" s="60"/>
      <c r="E98" s="35">
        <f t="shared" si="52"/>
        <v>603.005905029318</v>
      </c>
      <c r="F98" s="5">
        <f t="shared" si="49"/>
        <v>603</v>
      </c>
      <c r="G98" s="1">
        <f t="shared" si="50"/>
        <v>2.2634499982814305E-3</v>
      </c>
      <c r="J98" s="1">
        <f t="shared" si="51"/>
        <v>2.2634499982814305E-3</v>
      </c>
      <c r="K98" s="35"/>
      <c r="Q98" s="191">
        <f t="shared" si="53"/>
        <v>33814.0118</v>
      </c>
      <c r="R98" s="40"/>
      <c r="S98" s="36">
        <v>1</v>
      </c>
      <c r="T98" s="40"/>
      <c r="Z98" s="20">
        <f t="shared" si="54"/>
        <v>603</v>
      </c>
      <c r="AA98" s="20">
        <f t="shared" si="55"/>
        <v>1.9135301098267832E-3</v>
      </c>
      <c r="AB98" s="20">
        <f t="shared" si="56"/>
        <v>1.2023562690407011E-2</v>
      </c>
      <c r="AC98" s="20">
        <f t="shared" si="57"/>
        <v>2.2634499982814305E-3</v>
      </c>
      <c r="AD98" s="20">
        <f t="shared" si="67"/>
        <v>3.4991988845464728E-4</v>
      </c>
      <c r="AE98" s="20">
        <f t="shared" si="58"/>
        <v>1.224439283361128E-7</v>
      </c>
      <c r="AF98" s="20">
        <f t="shared" si="68"/>
        <v>2.2634499982814305E-3</v>
      </c>
      <c r="AG98" s="21"/>
      <c r="AH98" s="20">
        <f t="shared" si="59"/>
        <v>-9.7601126921255804E-3</v>
      </c>
      <c r="AI98" s="20">
        <f t="shared" si="60"/>
        <v>0.51467953595239213</v>
      </c>
      <c r="AJ98" s="20">
        <f t="shared" si="61"/>
        <v>-0.23939959970115815</v>
      </c>
      <c r="AK98" s="20">
        <f t="shared" si="62"/>
        <v>-3.5154164108680941E-2</v>
      </c>
      <c r="AL98" s="20">
        <f t="shared" si="63"/>
        <v>-3.0692839895425199</v>
      </c>
      <c r="AM98" s="20">
        <f t="shared" si="64"/>
        <v>-27.647150263066344</v>
      </c>
      <c r="AN98" s="20">
        <f t="shared" si="65"/>
        <v>3.2645336431683876</v>
      </c>
      <c r="AO98" s="20">
        <f t="shared" si="65"/>
        <v>3.2656553159199149</v>
      </c>
      <c r="AP98" s="20">
        <f t="shared" si="65"/>
        <v>3.2633326350079099</v>
      </c>
      <c r="AQ98" s="20">
        <f t="shared" si="65"/>
        <v>3.2681430253808967</v>
      </c>
      <c r="AR98" s="20">
        <f t="shared" si="65"/>
        <v>3.2581835971608255</v>
      </c>
      <c r="AS98" s="20">
        <f t="shared" si="65"/>
        <v>3.2788176183796232</v>
      </c>
      <c r="AT98" s="20">
        <f t="shared" si="65"/>
        <v>3.236122893514437</v>
      </c>
      <c r="AU98" s="20">
        <f t="shared" si="66"/>
        <v>3.3247468012798733</v>
      </c>
    </row>
    <row r="99" spans="1:47">
      <c r="A99" s="43" t="s">
        <v>58</v>
      </c>
      <c r="B99" s="58"/>
      <c r="C99" s="59">
        <v>48893.458400000003</v>
      </c>
      <c r="D99" s="60"/>
      <c r="E99" s="35">
        <f t="shared" si="52"/>
        <v>762.00719080709996</v>
      </c>
      <c r="F99" s="5">
        <f t="shared" si="49"/>
        <v>762</v>
      </c>
      <c r="G99" s="1">
        <f t="shared" si="50"/>
        <v>2.756299996690359E-3</v>
      </c>
      <c r="J99" s="1">
        <f t="shared" si="51"/>
        <v>2.756299996690359E-3</v>
      </c>
      <c r="K99" s="35"/>
      <c r="Q99" s="191">
        <f t="shared" si="53"/>
        <v>33874.958400000003</v>
      </c>
      <c r="R99" s="40"/>
      <c r="S99" s="36">
        <v>1</v>
      </c>
      <c r="T99" s="40"/>
      <c r="Z99" s="20">
        <f t="shared" si="54"/>
        <v>762</v>
      </c>
      <c r="AA99" s="20">
        <f t="shared" si="55"/>
        <v>2.4153326741866571E-3</v>
      </c>
      <c r="AB99" s="20">
        <f t="shared" si="56"/>
        <v>1.1976889005859874E-2</v>
      </c>
      <c r="AC99" s="20">
        <f t="shared" si="57"/>
        <v>2.756299996690359E-3</v>
      </c>
      <c r="AD99" s="20">
        <f t="shared" si="67"/>
        <v>3.4096732250370188E-4</v>
      </c>
      <c r="AE99" s="20">
        <f t="shared" si="58"/>
        <v>1.1625871501534344E-7</v>
      </c>
      <c r="AF99" s="20">
        <f t="shared" si="68"/>
        <v>2.756299996690359E-3</v>
      </c>
      <c r="AG99" s="21"/>
      <c r="AH99" s="20">
        <f t="shared" si="59"/>
        <v>-9.2205890091695154E-3</v>
      </c>
      <c r="AI99" s="20">
        <f t="shared" si="60"/>
        <v>0.51496534591684706</v>
      </c>
      <c r="AJ99" s="20">
        <f t="shared" si="61"/>
        <v>-0.23189801885446096</v>
      </c>
      <c r="AK99" s="20">
        <f t="shared" si="62"/>
        <v>-3.8899259838738647E-2</v>
      </c>
      <c r="AL99" s="20">
        <f t="shared" si="63"/>
        <v>-3.0615650069456888</v>
      </c>
      <c r="AM99" s="20">
        <f t="shared" si="64"/>
        <v>-24.978024043355347</v>
      </c>
      <c r="AN99" s="20">
        <f t="shared" si="65"/>
        <v>3.2776324533605736</v>
      </c>
      <c r="AO99" s="20">
        <f t="shared" si="65"/>
        <v>3.2788585859792208</v>
      </c>
      <c r="AP99" s="20">
        <f t="shared" si="65"/>
        <v>3.2763152656541319</v>
      </c>
      <c r="AQ99" s="20">
        <f t="shared" si="65"/>
        <v>3.2815917747642609</v>
      </c>
      <c r="AR99" s="20">
        <f t="shared" si="65"/>
        <v>3.2706490448297383</v>
      </c>
      <c r="AS99" s="20">
        <f t="shared" si="65"/>
        <v>3.2933615695093366</v>
      </c>
      <c r="AT99" s="20">
        <f t="shared" si="65"/>
        <v>3.2462940623668857</v>
      </c>
      <c r="AU99" s="20">
        <f t="shared" si="66"/>
        <v>3.3442154045337951</v>
      </c>
    </row>
    <row r="100" spans="1:47">
      <c r="A100" s="43" t="s">
        <v>58</v>
      </c>
      <c r="B100" s="58"/>
      <c r="C100" s="59">
        <v>48893.459000000003</v>
      </c>
      <c r="D100" s="60"/>
      <c r="E100" s="35">
        <f t="shared" si="52"/>
        <v>762.00875612446578</v>
      </c>
      <c r="F100" s="5">
        <f t="shared" si="49"/>
        <v>762</v>
      </c>
      <c r="G100" s="1">
        <f t="shared" si="50"/>
        <v>3.3562999960849993E-3</v>
      </c>
      <c r="J100" s="1">
        <f t="shared" si="51"/>
        <v>3.3562999960849993E-3</v>
      </c>
      <c r="K100" s="35"/>
      <c r="Q100" s="191">
        <f t="shared" si="53"/>
        <v>33874.959000000003</v>
      </c>
      <c r="R100" s="40"/>
      <c r="S100" s="36">
        <v>1</v>
      </c>
      <c r="T100" s="40"/>
      <c r="V100" s="44"/>
      <c r="Z100" s="20">
        <f t="shared" si="54"/>
        <v>762</v>
      </c>
      <c r="AA100" s="20">
        <f t="shared" si="55"/>
        <v>2.4153326741866571E-3</v>
      </c>
      <c r="AB100" s="20">
        <f t="shared" si="56"/>
        <v>1.2576889005254515E-2</v>
      </c>
      <c r="AC100" s="20">
        <f t="shared" si="57"/>
        <v>3.3562999960849993E-3</v>
      </c>
      <c r="AD100" s="20">
        <f t="shared" si="67"/>
        <v>9.409673218983422E-4</v>
      </c>
      <c r="AE100" s="20">
        <f t="shared" si="58"/>
        <v>8.8541950088053832E-7</v>
      </c>
      <c r="AF100" s="20">
        <f t="shared" si="68"/>
        <v>3.3562999960849993E-3</v>
      </c>
      <c r="AG100" s="21"/>
      <c r="AH100" s="20">
        <f t="shared" si="59"/>
        <v>-9.2205890091695154E-3</v>
      </c>
      <c r="AI100" s="20">
        <f t="shared" si="60"/>
        <v>0.51496534591684706</v>
      </c>
      <c r="AJ100" s="20">
        <f t="shared" si="61"/>
        <v>-0.23189801885446096</v>
      </c>
      <c r="AK100" s="20">
        <f t="shared" si="62"/>
        <v>-3.8899259838738647E-2</v>
      </c>
      <c r="AL100" s="20">
        <f t="shared" si="63"/>
        <v>-3.0615650069456888</v>
      </c>
      <c r="AM100" s="20">
        <f t="shared" si="64"/>
        <v>-24.978024043355347</v>
      </c>
      <c r="AN100" s="20">
        <f t="shared" si="65"/>
        <v>3.2776324533605736</v>
      </c>
      <c r="AO100" s="20">
        <f t="shared" si="65"/>
        <v>3.2788585859792208</v>
      </c>
      <c r="AP100" s="20">
        <f t="shared" si="65"/>
        <v>3.2763152656541319</v>
      </c>
      <c r="AQ100" s="20">
        <f t="shared" si="65"/>
        <v>3.2815917747642609</v>
      </c>
      <c r="AR100" s="20">
        <f t="shared" si="65"/>
        <v>3.2706490448297383</v>
      </c>
      <c r="AS100" s="20">
        <f t="shared" si="65"/>
        <v>3.2933615695093366</v>
      </c>
      <c r="AT100" s="20">
        <f t="shared" si="65"/>
        <v>3.2462940623668857</v>
      </c>
      <c r="AU100" s="20">
        <f t="shared" si="66"/>
        <v>3.3442154045337951</v>
      </c>
    </row>
    <row r="101" spans="1:47">
      <c r="A101" s="48" t="s">
        <v>66</v>
      </c>
      <c r="B101" s="61"/>
      <c r="C101" s="62">
        <v>49268.338000000003</v>
      </c>
      <c r="D101" s="62"/>
      <c r="E101" s="35">
        <f t="shared" si="52"/>
        <v>1740.0164384412212</v>
      </c>
      <c r="F101" s="5">
        <f t="shared" si="49"/>
        <v>1740</v>
      </c>
      <c r="G101" s="1">
        <f t="shared" si="50"/>
        <v>6.3010000012582168E-3</v>
      </c>
      <c r="J101" s="1">
        <f t="shared" si="51"/>
        <v>6.3010000012582168E-3</v>
      </c>
      <c r="K101" s="35"/>
      <c r="M101" s="52"/>
      <c r="N101" s="52"/>
      <c r="Q101" s="191">
        <f t="shared" si="53"/>
        <v>34249.838000000003</v>
      </c>
      <c r="R101" s="40"/>
      <c r="S101" s="36">
        <v>1</v>
      </c>
      <c r="T101" s="40"/>
      <c r="Z101" s="20">
        <f t="shared" si="54"/>
        <v>1740</v>
      </c>
      <c r="AA101" s="20">
        <f t="shared" si="55"/>
        <v>5.4996606847078008E-3</v>
      </c>
      <c r="AB101" s="20">
        <f t="shared" si="56"/>
        <v>1.2161879818319971E-2</v>
      </c>
      <c r="AC101" s="20">
        <f t="shared" si="57"/>
        <v>6.3010000012582168E-3</v>
      </c>
      <c r="AD101" s="20">
        <f t="shared" si="67"/>
        <v>8.0133931655041596E-4</v>
      </c>
      <c r="AE101" s="20">
        <f t="shared" si="58"/>
        <v>6.4214470024948774E-7</v>
      </c>
      <c r="AF101" s="20">
        <f t="shared" si="68"/>
        <v>6.3010000012582168E-3</v>
      </c>
      <c r="AG101" s="21"/>
      <c r="AH101" s="20">
        <f t="shared" si="59"/>
        <v>-5.8608798170617545E-3</v>
      </c>
      <c r="AI101" s="20">
        <f t="shared" si="60"/>
        <v>0.51737393521728214</v>
      </c>
      <c r="AJ101" s="20">
        <f t="shared" si="61"/>
        <v>-0.18521876433322096</v>
      </c>
      <c r="AK101" s="20">
        <f t="shared" si="62"/>
        <v>-6.199878764873757E-2</v>
      </c>
      <c r="AL101" s="20">
        <f t="shared" si="63"/>
        <v>-3.013831041703956</v>
      </c>
      <c r="AM101" s="20">
        <f t="shared" si="64"/>
        <v>-15.632855011803485</v>
      </c>
      <c r="AN101" s="20">
        <f t="shared" ref="AN101:AT116" si="69">$AU101+$AB$7*SIN(AO101)</f>
        <v>3.3584378526185996</v>
      </c>
      <c r="AO101" s="20">
        <f t="shared" si="69"/>
        <v>3.3602009786463154</v>
      </c>
      <c r="AP101" s="20">
        <f t="shared" si="69"/>
        <v>3.3564907425279147</v>
      </c>
      <c r="AQ101" s="20">
        <f t="shared" si="69"/>
        <v>3.364301940695674</v>
      </c>
      <c r="AR101" s="20">
        <f t="shared" si="69"/>
        <v>3.3478723921646827</v>
      </c>
      <c r="AS101" s="20">
        <f t="shared" si="69"/>
        <v>3.3825006112080067</v>
      </c>
      <c r="AT101" s="20">
        <f t="shared" si="69"/>
        <v>3.3098044648161129</v>
      </c>
      <c r="AU101" s="20">
        <f t="shared" si="66"/>
        <v>3.4639656811522577</v>
      </c>
    </row>
    <row r="102" spans="1:47">
      <c r="A102" s="48" t="s">
        <v>66</v>
      </c>
      <c r="B102" s="61"/>
      <c r="C102" s="62">
        <v>49268.338300000003</v>
      </c>
      <c r="D102" s="62"/>
      <c r="E102" s="35">
        <f t="shared" si="52"/>
        <v>1740.0172210999042</v>
      </c>
      <c r="F102" s="5">
        <f t="shared" si="49"/>
        <v>1740</v>
      </c>
      <c r="G102" s="1">
        <f t="shared" si="50"/>
        <v>6.601000000955537E-3</v>
      </c>
      <c r="J102" s="1">
        <f t="shared" si="51"/>
        <v>6.601000000955537E-3</v>
      </c>
      <c r="K102" s="35"/>
      <c r="M102" s="52"/>
      <c r="N102" s="52"/>
      <c r="Q102" s="191">
        <f t="shared" si="53"/>
        <v>34249.838300000003</v>
      </c>
      <c r="R102" s="40"/>
      <c r="S102" s="36">
        <v>1</v>
      </c>
      <c r="T102" s="40"/>
      <c r="V102" s="44"/>
      <c r="Z102" s="20">
        <f t="shared" si="54"/>
        <v>1740</v>
      </c>
      <c r="AA102" s="20">
        <f t="shared" si="55"/>
        <v>5.4996606847078008E-3</v>
      </c>
      <c r="AB102" s="20">
        <f t="shared" si="56"/>
        <v>1.2461879818017291E-2</v>
      </c>
      <c r="AC102" s="20">
        <f t="shared" si="57"/>
        <v>6.601000000955537E-3</v>
      </c>
      <c r="AD102" s="20">
        <f t="shared" si="67"/>
        <v>1.1013393162477361E-3</v>
      </c>
      <c r="AE102" s="20">
        <f t="shared" si="58"/>
        <v>1.2129482895130309E-6</v>
      </c>
      <c r="AF102" s="20">
        <f t="shared" si="68"/>
        <v>6.601000000955537E-3</v>
      </c>
      <c r="AG102" s="21"/>
      <c r="AH102" s="20">
        <f t="shared" si="59"/>
        <v>-5.8608798170617545E-3</v>
      </c>
      <c r="AI102" s="20">
        <f t="shared" si="60"/>
        <v>0.51737393521728214</v>
      </c>
      <c r="AJ102" s="20">
        <f t="shared" si="61"/>
        <v>-0.18521876433322096</v>
      </c>
      <c r="AK102" s="20">
        <f t="shared" si="62"/>
        <v>-6.199878764873757E-2</v>
      </c>
      <c r="AL102" s="20">
        <f t="shared" si="63"/>
        <v>-3.013831041703956</v>
      </c>
      <c r="AM102" s="20">
        <f t="shared" si="64"/>
        <v>-15.632855011803485</v>
      </c>
      <c r="AN102" s="20">
        <f t="shared" si="69"/>
        <v>3.3584378526185996</v>
      </c>
      <c r="AO102" s="20">
        <f t="shared" si="69"/>
        <v>3.3602009786463154</v>
      </c>
      <c r="AP102" s="20">
        <f t="shared" si="69"/>
        <v>3.3564907425279147</v>
      </c>
      <c r="AQ102" s="20">
        <f t="shared" si="69"/>
        <v>3.364301940695674</v>
      </c>
      <c r="AR102" s="20">
        <f t="shared" si="69"/>
        <v>3.3478723921646827</v>
      </c>
      <c r="AS102" s="20">
        <f t="shared" si="69"/>
        <v>3.3825006112080067</v>
      </c>
      <c r="AT102" s="20">
        <f t="shared" si="69"/>
        <v>3.3098044648161129</v>
      </c>
      <c r="AU102" s="20">
        <f t="shared" si="66"/>
        <v>3.4639656811522577</v>
      </c>
    </row>
    <row r="103" spans="1:47">
      <c r="A103" s="43" t="s">
        <v>67</v>
      </c>
      <c r="B103" s="58"/>
      <c r="C103" s="60">
        <v>49279.462</v>
      </c>
      <c r="D103" s="60">
        <v>3.0000000000000001E-3</v>
      </c>
      <c r="E103" s="35">
        <f t="shared" si="52"/>
        <v>1769.0374224336235</v>
      </c>
      <c r="F103" s="5">
        <f t="shared" si="49"/>
        <v>1769</v>
      </c>
      <c r="G103" s="1">
        <f t="shared" si="50"/>
        <v>1.4344349998282269E-2</v>
      </c>
      <c r="K103" s="35">
        <f>G103</f>
        <v>1.4344349998282269E-2</v>
      </c>
      <c r="Q103" s="191">
        <f t="shared" si="53"/>
        <v>34260.962</v>
      </c>
      <c r="R103" s="40"/>
      <c r="S103" s="36">
        <v>1</v>
      </c>
      <c r="T103" s="40"/>
      <c r="Z103" s="20">
        <f t="shared" si="54"/>
        <v>1769</v>
      </c>
      <c r="AA103" s="20">
        <f t="shared" si="55"/>
        <v>5.5909815237892733E-3</v>
      </c>
      <c r="AB103" s="20">
        <f t="shared" si="56"/>
        <v>2.0104604536550746E-2</v>
      </c>
      <c r="AC103" s="20">
        <f t="shared" si="57"/>
        <v>1.4344349998282269E-2</v>
      </c>
      <c r="AD103" s="20">
        <f t="shared" si="67"/>
        <v>8.7533684744929945E-3</v>
      </c>
      <c r="AE103" s="20">
        <f t="shared" si="58"/>
        <v>7.662145965024782E-5</v>
      </c>
      <c r="AF103" s="20">
        <f t="shared" si="68"/>
        <v>1.4344349998282269E-2</v>
      </c>
      <c r="AG103" s="21"/>
      <c r="AH103" s="20">
        <f t="shared" si="59"/>
        <v>-5.7602545382684769E-3</v>
      </c>
      <c r="AI103" s="20">
        <f t="shared" si="60"/>
        <v>0.51746267788459188</v>
      </c>
      <c r="AJ103" s="20">
        <f t="shared" si="61"/>
        <v>-0.18381973201802584</v>
      </c>
      <c r="AK103" s="20">
        <f t="shared" si="62"/>
        <v>-6.2685730778673232E-2</v>
      </c>
      <c r="AL103" s="20">
        <f t="shared" si="63"/>
        <v>-3.0124075666255066</v>
      </c>
      <c r="AM103" s="20">
        <f t="shared" si="64"/>
        <v>-15.46012630808651</v>
      </c>
      <c r="AN103" s="20">
        <f t="shared" si="69"/>
        <v>3.3608413041067635</v>
      </c>
      <c r="AO103" s="20">
        <f t="shared" si="69"/>
        <v>3.3626172058462847</v>
      </c>
      <c r="AP103" s="20">
        <f t="shared" si="69"/>
        <v>3.358878096695852</v>
      </c>
      <c r="AQ103" s="20">
        <f t="shared" si="69"/>
        <v>3.3667543430979321</v>
      </c>
      <c r="AR103" s="20">
        <f t="shared" si="69"/>
        <v>3.3501793337463277</v>
      </c>
      <c r="AS103" s="20">
        <f t="shared" si="69"/>
        <v>3.3851339110554237</v>
      </c>
      <c r="AT103" s="20">
        <f t="shared" si="69"/>
        <v>3.3117174958834035</v>
      </c>
      <c r="AU103" s="20">
        <f t="shared" si="66"/>
        <v>3.4675165584753</v>
      </c>
    </row>
    <row r="104" spans="1:47">
      <c r="A104" s="48" t="s">
        <v>66</v>
      </c>
      <c r="B104" s="61"/>
      <c r="C104" s="62">
        <v>49371.448299999996</v>
      </c>
      <c r="D104" s="62"/>
      <c r="E104" s="35">
        <f t="shared" si="52"/>
        <v>2009.0170106951439</v>
      </c>
      <c r="F104" s="5">
        <f t="shared" si="49"/>
        <v>2009</v>
      </c>
      <c r="G104" s="1">
        <f t="shared" si="50"/>
        <v>6.5203499907511286E-3</v>
      </c>
      <c r="J104" s="1">
        <f>G104</f>
        <v>6.5203499907511286E-3</v>
      </c>
      <c r="K104" s="35"/>
      <c r="M104" s="52"/>
      <c r="N104" s="52"/>
      <c r="Q104" s="191">
        <f t="shared" si="53"/>
        <v>34352.948299999996</v>
      </c>
      <c r="R104" s="40"/>
      <c r="S104" s="36">
        <v>1</v>
      </c>
      <c r="T104" s="40"/>
      <c r="Z104" s="20">
        <f t="shared" si="54"/>
        <v>2009</v>
      </c>
      <c r="AA104" s="20">
        <f t="shared" si="55"/>
        <v>6.3462480916237143E-3</v>
      </c>
      <c r="AB104" s="20">
        <f t="shared" si="56"/>
        <v>1.1445818252682953E-2</v>
      </c>
      <c r="AC104" s="20">
        <f t="shared" si="57"/>
        <v>6.5203499907511286E-3</v>
      </c>
      <c r="AD104" s="20">
        <f t="shared" si="67"/>
        <v>1.7410189912741431E-4</v>
      </c>
      <c r="AE104" s="20">
        <f t="shared" si="58"/>
        <v>3.0311471279772349E-8</v>
      </c>
      <c r="AF104" s="20">
        <f t="shared" si="68"/>
        <v>6.5203499907511286E-3</v>
      </c>
      <c r="AG104" s="21"/>
      <c r="AH104" s="20">
        <f t="shared" si="59"/>
        <v>-4.925468261931824E-3</v>
      </c>
      <c r="AI104" s="20">
        <f t="shared" si="60"/>
        <v>0.51823604866778505</v>
      </c>
      <c r="AJ104" s="20">
        <f t="shared" si="61"/>
        <v>-0.1722067999352877</v>
      </c>
      <c r="AK104" s="20">
        <f t="shared" si="62"/>
        <v>-6.8375896881406231E-2</v>
      </c>
      <c r="AL104" s="20">
        <f t="shared" si="63"/>
        <v>-3.0006060680324977</v>
      </c>
      <c r="AM104" s="20">
        <f t="shared" si="64"/>
        <v>-14.162241212709151</v>
      </c>
      <c r="AN104" s="20">
        <f t="shared" si="69"/>
        <v>3.3807510491909047</v>
      </c>
      <c r="AO104" s="20">
        <f t="shared" si="69"/>
        <v>3.3826250284770385</v>
      </c>
      <c r="AP104" s="20">
        <f t="shared" si="69"/>
        <v>3.3786610706228473</v>
      </c>
      <c r="AQ104" s="20">
        <f t="shared" si="69"/>
        <v>3.3870504451717474</v>
      </c>
      <c r="AR104" s="20">
        <f t="shared" si="69"/>
        <v>3.3693150763820539</v>
      </c>
      <c r="AS104" s="20">
        <f t="shared" si="69"/>
        <v>3.4069016491148041</v>
      </c>
      <c r="AT104" s="20">
        <f t="shared" si="69"/>
        <v>3.327626793863776</v>
      </c>
      <c r="AU104" s="20">
        <f t="shared" si="66"/>
        <v>3.496903129424616</v>
      </c>
    </row>
    <row r="105" spans="1:47">
      <c r="A105" s="48" t="s">
        <v>66</v>
      </c>
      <c r="B105" s="61"/>
      <c r="C105" s="62">
        <v>49371.450199999999</v>
      </c>
      <c r="D105" s="62"/>
      <c r="E105" s="35">
        <f t="shared" si="52"/>
        <v>2009.0219675334818</v>
      </c>
      <c r="F105" s="5">
        <f t="shared" si="49"/>
        <v>2009</v>
      </c>
      <c r="G105" s="1">
        <f t="shared" si="50"/>
        <v>8.4203499936847948E-3</v>
      </c>
      <c r="J105" s="1">
        <f>G105</f>
        <v>8.4203499936847948E-3</v>
      </c>
      <c r="K105" s="35"/>
      <c r="M105" s="52"/>
      <c r="N105" s="52"/>
      <c r="Q105" s="191">
        <f t="shared" si="53"/>
        <v>34352.950199999999</v>
      </c>
      <c r="R105" s="40"/>
      <c r="S105" s="36">
        <v>1</v>
      </c>
      <c r="T105" s="40"/>
      <c r="Z105" s="20">
        <f t="shared" si="54"/>
        <v>2009</v>
      </c>
      <c r="AA105" s="20">
        <f t="shared" si="55"/>
        <v>6.3462480916237143E-3</v>
      </c>
      <c r="AB105" s="20">
        <f t="shared" si="56"/>
        <v>1.3345818255616619E-2</v>
      </c>
      <c r="AC105" s="20">
        <f t="shared" si="57"/>
        <v>8.4203499936847948E-3</v>
      </c>
      <c r="AD105" s="20">
        <f t="shared" si="67"/>
        <v>2.0741019020610804E-3</v>
      </c>
      <c r="AE105" s="20">
        <f t="shared" si="58"/>
        <v>4.3018987001333918E-6</v>
      </c>
      <c r="AF105" s="20">
        <f t="shared" si="68"/>
        <v>8.4203499936847948E-3</v>
      </c>
      <c r="AG105" s="21"/>
      <c r="AH105" s="20">
        <f t="shared" si="59"/>
        <v>-4.925468261931824E-3</v>
      </c>
      <c r="AI105" s="20">
        <f t="shared" si="60"/>
        <v>0.51823604866778505</v>
      </c>
      <c r="AJ105" s="20">
        <f t="shared" si="61"/>
        <v>-0.1722067999352877</v>
      </c>
      <c r="AK105" s="20">
        <f t="shared" si="62"/>
        <v>-6.8375896881406231E-2</v>
      </c>
      <c r="AL105" s="20">
        <f t="shared" si="63"/>
        <v>-3.0006060680324977</v>
      </c>
      <c r="AM105" s="20">
        <f t="shared" si="64"/>
        <v>-14.162241212709151</v>
      </c>
      <c r="AN105" s="20">
        <f t="shared" si="69"/>
        <v>3.3807510491909047</v>
      </c>
      <c r="AO105" s="20">
        <f t="shared" si="69"/>
        <v>3.3826250284770385</v>
      </c>
      <c r="AP105" s="20">
        <f t="shared" si="69"/>
        <v>3.3786610706228473</v>
      </c>
      <c r="AQ105" s="20">
        <f t="shared" si="69"/>
        <v>3.3870504451717474</v>
      </c>
      <c r="AR105" s="20">
        <f t="shared" si="69"/>
        <v>3.3693150763820539</v>
      </c>
      <c r="AS105" s="20">
        <f t="shared" si="69"/>
        <v>3.4069016491148041</v>
      </c>
      <c r="AT105" s="20">
        <f t="shared" si="69"/>
        <v>3.327626793863776</v>
      </c>
      <c r="AU105" s="20">
        <f t="shared" si="66"/>
        <v>3.496903129424616</v>
      </c>
    </row>
    <row r="106" spans="1:47">
      <c r="A106" s="43" t="s">
        <v>70</v>
      </c>
      <c r="B106" s="58"/>
      <c r="C106" s="60">
        <v>49636.510399999999</v>
      </c>
      <c r="D106" s="63">
        <v>8.0000000000000004E-4</v>
      </c>
      <c r="E106" s="35">
        <f t="shared" si="52"/>
        <v>2700.5275249971301</v>
      </c>
      <c r="F106" s="5">
        <f t="shared" si="49"/>
        <v>2700.5</v>
      </c>
      <c r="G106" s="1">
        <f t="shared" si="50"/>
        <v>1.0550574996159412E-2</v>
      </c>
      <c r="K106" s="35">
        <f>G106</f>
        <v>1.0550574996159412E-2</v>
      </c>
      <c r="Q106" s="191">
        <f t="shared" si="53"/>
        <v>34618.010399999999</v>
      </c>
      <c r="R106" s="40"/>
      <c r="S106" s="36">
        <v>1</v>
      </c>
      <c r="T106" s="40"/>
      <c r="Z106" s="20">
        <f t="shared" si="54"/>
        <v>2700.5</v>
      </c>
      <c r="AA106" s="20">
        <f t="shared" si="55"/>
        <v>8.5159281746706797E-3</v>
      </c>
      <c r="AB106" s="20">
        <f t="shared" si="56"/>
        <v>1.3052129760095697E-2</v>
      </c>
      <c r="AC106" s="20">
        <f t="shared" si="57"/>
        <v>1.0550574996159412E-2</v>
      </c>
      <c r="AD106" s="20">
        <f t="shared" si="67"/>
        <v>2.0346468214887323E-3</v>
      </c>
      <c r="AE106" s="20">
        <f t="shared" si="58"/>
        <v>4.1397876881942009E-6</v>
      </c>
      <c r="AF106" s="20">
        <f t="shared" si="68"/>
        <v>1.0550574996159412E-2</v>
      </c>
      <c r="AG106" s="21"/>
      <c r="AH106" s="20">
        <f t="shared" si="59"/>
        <v>-2.5015547639362862E-3</v>
      </c>
      <c r="AI106" s="20">
        <f t="shared" si="60"/>
        <v>0.52085896193305103</v>
      </c>
      <c r="AJ106" s="20">
        <f t="shared" si="61"/>
        <v>-0.13838627231684258</v>
      </c>
      <c r="AK106" s="20">
        <f t="shared" si="62"/>
        <v>-8.4827081275333616E-2</v>
      </c>
      <c r="AL106" s="20">
        <f t="shared" si="63"/>
        <v>-2.9663683910257674</v>
      </c>
      <c r="AM106" s="20">
        <f t="shared" si="64"/>
        <v>-11.384725455423109</v>
      </c>
      <c r="AN106" s="20">
        <f t="shared" si="69"/>
        <v>3.4383277003446087</v>
      </c>
      <c r="AO106" s="20">
        <f t="shared" si="69"/>
        <v>3.440404812948203</v>
      </c>
      <c r="AP106" s="20">
        <f t="shared" si="69"/>
        <v>3.4359412418761011</v>
      </c>
      <c r="AQ106" s="20">
        <f t="shared" si="69"/>
        <v>3.4455407405929268</v>
      </c>
      <c r="AR106" s="20">
        <f t="shared" si="69"/>
        <v>3.4249301482430408</v>
      </c>
      <c r="AS106" s="20">
        <f t="shared" si="69"/>
        <v>3.4693479744048425</v>
      </c>
      <c r="AT106" s="20">
        <f t="shared" si="69"/>
        <v>3.3743230237007542</v>
      </c>
      <c r="AU106" s="20">
        <f t="shared" si="66"/>
        <v>3.5815731869723324</v>
      </c>
    </row>
    <row r="107" spans="1:47">
      <c r="A107" s="48" t="s">
        <v>71</v>
      </c>
      <c r="B107" s="61"/>
      <c r="C107" s="62">
        <v>50458.125999999997</v>
      </c>
      <c r="D107" s="62"/>
      <c r="E107" s="35">
        <f t="shared" si="52"/>
        <v>4844.0094717353732</v>
      </c>
      <c r="F107" s="5">
        <f t="shared" si="49"/>
        <v>4844</v>
      </c>
      <c r="G107" s="1">
        <f t="shared" si="50"/>
        <v>3.6305999965406954E-3</v>
      </c>
      <c r="K107" s="35">
        <f>G107</f>
        <v>3.6305999965406954E-3</v>
      </c>
      <c r="M107" s="52"/>
      <c r="N107" s="52"/>
      <c r="Q107" s="191">
        <f t="shared" si="53"/>
        <v>35439.625999999997</v>
      </c>
      <c r="R107" s="40"/>
      <c r="S107" s="36">
        <v>1</v>
      </c>
      <c r="T107" s="40"/>
      <c r="Z107" s="20">
        <f t="shared" si="54"/>
        <v>4844</v>
      </c>
      <c r="AA107" s="20">
        <f t="shared" si="55"/>
        <v>1.5131148280673183E-2</v>
      </c>
      <c r="AB107" s="20">
        <f t="shared" si="56"/>
        <v>-1.5080930404624991E-3</v>
      </c>
      <c r="AC107" s="20">
        <f t="shared" si="57"/>
        <v>3.6305999965406954E-3</v>
      </c>
      <c r="AD107" s="20">
        <f t="shared" si="67"/>
        <v>-1.1500548284132488E-2</v>
      </c>
      <c r="AE107" s="20">
        <f t="shared" si="58"/>
        <v>1.3226261083566272E-4</v>
      </c>
      <c r="AF107" s="20">
        <f t="shared" si="68"/>
        <v>3.6305999965406954E-3</v>
      </c>
      <c r="AG107" s="21"/>
      <c r="AH107" s="20">
        <f t="shared" si="59"/>
        <v>5.1386930370031945E-3</v>
      </c>
      <c r="AI107" s="20">
        <f t="shared" si="60"/>
        <v>0.532946427603467</v>
      </c>
      <c r="AJ107" s="20">
        <f t="shared" si="61"/>
        <v>-2.9709542030907008E-2</v>
      </c>
      <c r="AK107" s="20">
        <f t="shared" si="62"/>
        <v>-0.13650175306274262</v>
      </c>
      <c r="AL107" s="20">
        <f t="shared" si="63"/>
        <v>-2.8572504821729807</v>
      </c>
      <c r="AM107" s="20">
        <f t="shared" si="64"/>
        <v>-6.9863246766931999</v>
      </c>
      <c r="AN107" s="20">
        <f t="shared" si="69"/>
        <v>3.6194198044299468</v>
      </c>
      <c r="AO107" s="20">
        <f t="shared" si="69"/>
        <v>3.6213937428943144</v>
      </c>
      <c r="AP107" s="20">
        <f t="shared" si="69"/>
        <v>3.6168261408629778</v>
      </c>
      <c r="AQ107" s="20">
        <f t="shared" si="69"/>
        <v>3.6274119310860087</v>
      </c>
      <c r="AR107" s="20">
        <f t="shared" si="69"/>
        <v>3.6029657286213483</v>
      </c>
      <c r="AS107" s="20">
        <f t="shared" si="69"/>
        <v>3.6599082396708833</v>
      </c>
      <c r="AT107" s="20">
        <f t="shared" si="69"/>
        <v>3.5296539221205356</v>
      </c>
      <c r="AU107" s="20">
        <f t="shared" si="66"/>
        <v>3.8440319987634108</v>
      </c>
    </row>
    <row r="108" spans="1:47">
      <c r="A108" s="64" t="s">
        <v>72</v>
      </c>
      <c r="B108" s="64" t="s">
        <v>63</v>
      </c>
      <c r="C108" s="65">
        <v>50459.088000000003</v>
      </c>
      <c r="D108" s="65" t="s">
        <v>48</v>
      </c>
      <c r="E108" s="35">
        <f t="shared" si="52"/>
        <v>4846.5191972478597</v>
      </c>
      <c r="F108" s="5">
        <f t="shared" si="49"/>
        <v>4846.5</v>
      </c>
      <c r="G108" s="1">
        <f t="shared" si="50"/>
        <v>7.3584749989095144E-3</v>
      </c>
      <c r="I108" s="1">
        <f>G108</f>
        <v>7.3584749989095144E-3</v>
      </c>
      <c r="K108" s="35"/>
      <c r="O108" s="1">
        <f ca="1">+C$11+C$12*F108</f>
        <v>6.334308325543378E-2</v>
      </c>
      <c r="Q108" s="191">
        <f t="shared" si="53"/>
        <v>35440.588000000003</v>
      </c>
      <c r="S108" s="36">
        <v>0.1</v>
      </c>
      <c r="Z108" s="20">
        <f t="shared" si="54"/>
        <v>4846.5</v>
      </c>
      <c r="AA108" s="20">
        <f t="shared" si="55"/>
        <v>1.5138722714653611E-2</v>
      </c>
      <c r="AB108" s="20">
        <f t="shared" si="56"/>
        <v>2.2108028184414834E-3</v>
      </c>
      <c r="AC108" s="20">
        <f t="shared" si="57"/>
        <v>7.3584749989095144E-3</v>
      </c>
      <c r="AD108" s="20">
        <f t="shared" si="67"/>
        <v>-7.7802477157440965E-3</v>
      </c>
      <c r="AE108" s="20">
        <f t="shared" si="58"/>
        <v>6.0532254518341233E-6</v>
      </c>
      <c r="AF108" s="20">
        <f t="shared" si="68"/>
        <v>7.3584749989095144E-3</v>
      </c>
      <c r="AG108" s="21"/>
      <c r="AH108" s="20">
        <f t="shared" si="59"/>
        <v>5.147672180468031E-3</v>
      </c>
      <c r="AI108" s="20">
        <f t="shared" si="60"/>
        <v>0.53296425377781642</v>
      </c>
      <c r="AJ108" s="20">
        <f t="shared" si="61"/>
        <v>-2.9579035569072064E-2</v>
      </c>
      <c r="AK108" s="20">
        <f t="shared" si="62"/>
        <v>-0.13656273220851156</v>
      </c>
      <c r="AL108" s="20">
        <f t="shared" si="63"/>
        <v>-2.8571199183297447</v>
      </c>
      <c r="AM108" s="20">
        <f t="shared" si="64"/>
        <v>-6.9830745492388067</v>
      </c>
      <c r="AN108" s="20">
        <f t="shared" si="69"/>
        <v>3.6196338268747028</v>
      </c>
      <c r="AO108" s="20">
        <f t="shared" si="69"/>
        <v>3.6216070938230422</v>
      </c>
      <c r="AP108" s="20">
        <f t="shared" si="69"/>
        <v>3.6170405401579293</v>
      </c>
      <c r="AQ108" s="20">
        <f t="shared" si="69"/>
        <v>3.6276250804388788</v>
      </c>
      <c r="AR108" s="20">
        <f t="shared" si="69"/>
        <v>3.6031790921825588</v>
      </c>
      <c r="AS108" s="20">
        <f t="shared" si="69"/>
        <v>3.6601276781200021</v>
      </c>
      <c r="AT108" s="20">
        <f t="shared" si="69"/>
        <v>3.5298463575731325</v>
      </c>
      <c r="AU108" s="20">
        <f t="shared" si="66"/>
        <v>3.8443381088774662</v>
      </c>
    </row>
    <row r="109" spans="1:47">
      <c r="A109" s="45" t="s">
        <v>73</v>
      </c>
      <c r="B109" s="46" t="s">
        <v>61</v>
      </c>
      <c r="C109" s="47">
        <v>50459.125999999997</v>
      </c>
      <c r="D109" s="45" t="s">
        <v>48</v>
      </c>
      <c r="E109" s="35">
        <f t="shared" si="52"/>
        <v>4846.6183340144471</v>
      </c>
      <c r="F109" s="5">
        <f t="shared" si="49"/>
        <v>4846.5</v>
      </c>
      <c r="G109" s="1">
        <f t="shared" si="50"/>
        <v>4.5358474992099218E-2</v>
      </c>
      <c r="I109" s="1">
        <f>G109</f>
        <v>4.5358474992099218E-2</v>
      </c>
      <c r="K109" s="35"/>
      <c r="O109" s="1">
        <f ca="1">+C$11+C$12*F109</f>
        <v>6.334308325543378E-2</v>
      </c>
      <c r="Q109" s="191">
        <f t="shared" si="53"/>
        <v>35440.625999999997</v>
      </c>
      <c r="S109" s="36">
        <v>1</v>
      </c>
      <c r="Z109" s="20">
        <f t="shared" si="54"/>
        <v>4846.5</v>
      </c>
      <c r="AA109" s="20">
        <f t="shared" si="55"/>
        <v>1.5138722714653611E-2</v>
      </c>
      <c r="AB109" s="20">
        <f t="shared" si="56"/>
        <v>4.021080281163119E-2</v>
      </c>
      <c r="AC109" s="20">
        <f t="shared" si="57"/>
        <v>4.5358474992099218E-2</v>
      </c>
      <c r="AD109" s="20">
        <f t="shared" si="67"/>
        <v>3.0219752277445607E-2</v>
      </c>
      <c r="AE109" s="20">
        <f t="shared" si="58"/>
        <v>9.1323342771017896E-4</v>
      </c>
      <c r="AF109" s="20">
        <f t="shared" si="68"/>
        <v>4.5358474992099218E-2</v>
      </c>
      <c r="AG109" s="21"/>
      <c r="AH109" s="20">
        <f t="shared" si="59"/>
        <v>5.147672180468031E-3</v>
      </c>
      <c r="AI109" s="20">
        <f t="shared" si="60"/>
        <v>0.53296425377781642</v>
      </c>
      <c r="AJ109" s="20">
        <f t="shared" si="61"/>
        <v>-2.9579035569072064E-2</v>
      </c>
      <c r="AK109" s="20">
        <f t="shared" si="62"/>
        <v>-0.13656273220851156</v>
      </c>
      <c r="AL109" s="20">
        <f t="shared" si="63"/>
        <v>-2.8571199183297447</v>
      </c>
      <c r="AM109" s="20">
        <f t="shared" si="64"/>
        <v>-6.9830745492388067</v>
      </c>
      <c r="AN109" s="20">
        <f t="shared" si="69"/>
        <v>3.6196338268747028</v>
      </c>
      <c r="AO109" s="20">
        <f t="shared" si="69"/>
        <v>3.6216070938230422</v>
      </c>
      <c r="AP109" s="20">
        <f t="shared" si="69"/>
        <v>3.6170405401579293</v>
      </c>
      <c r="AQ109" s="20">
        <f t="shared" si="69"/>
        <v>3.6276250804388788</v>
      </c>
      <c r="AR109" s="20">
        <f t="shared" si="69"/>
        <v>3.6031790921825588</v>
      </c>
      <c r="AS109" s="20">
        <f t="shared" si="69"/>
        <v>3.6601276781200021</v>
      </c>
      <c r="AT109" s="20">
        <f t="shared" si="69"/>
        <v>3.5298463575731325</v>
      </c>
      <c r="AU109" s="20">
        <f t="shared" si="66"/>
        <v>3.8443381088774662</v>
      </c>
    </row>
    <row r="110" spans="1:47">
      <c r="A110" s="43" t="s">
        <v>74</v>
      </c>
      <c r="B110" s="58"/>
      <c r="C110" s="60">
        <v>50718.408600000002</v>
      </c>
      <c r="D110" s="66">
        <v>5.9999999999999995E-4</v>
      </c>
      <c r="E110" s="35">
        <f t="shared" si="52"/>
        <v>5523.0509287745363</v>
      </c>
      <c r="F110" s="5">
        <f t="shared" si="49"/>
        <v>5523</v>
      </c>
      <c r="G110" s="1">
        <f t="shared" si="50"/>
        <v>1.9521449998137541E-2</v>
      </c>
      <c r="K110" s="35">
        <f t="shared" ref="K110:K118" si="70">G110</f>
        <v>1.9521449998137541E-2</v>
      </c>
      <c r="Q110" s="191">
        <f t="shared" si="53"/>
        <v>35699.908600000002</v>
      </c>
      <c r="R110" s="40"/>
      <c r="S110" s="36">
        <v>1</v>
      </c>
      <c r="T110" s="40"/>
      <c r="Z110" s="20">
        <f t="shared" si="54"/>
        <v>5523</v>
      </c>
      <c r="AA110" s="20">
        <f t="shared" si="55"/>
        <v>1.7172259343010914E-2</v>
      </c>
      <c r="AB110" s="20">
        <f t="shared" si="56"/>
        <v>1.1942215189583053E-2</v>
      </c>
      <c r="AC110" s="20">
        <f t="shared" si="57"/>
        <v>1.9521449998137541E-2</v>
      </c>
      <c r="AD110" s="20">
        <f t="shared" si="67"/>
        <v>2.3491906551266276E-3</v>
      </c>
      <c r="AE110" s="20">
        <f t="shared" si="58"/>
        <v>5.5186967341342738E-6</v>
      </c>
      <c r="AF110" s="20">
        <f t="shared" si="68"/>
        <v>1.9521449998137541E-2</v>
      </c>
      <c r="AG110" s="21"/>
      <c r="AH110" s="20">
        <f t="shared" si="59"/>
        <v>7.5792348085544871E-3</v>
      </c>
      <c r="AI110" s="20">
        <f t="shared" si="60"/>
        <v>0.53813199473169981</v>
      </c>
      <c r="AJ110" s="20">
        <f t="shared" si="61"/>
        <v>6.089854167047791E-3</v>
      </c>
      <c r="AK110" s="20">
        <f t="shared" si="62"/>
        <v>-0.15313299378986545</v>
      </c>
      <c r="AL110" s="20">
        <f t="shared" si="63"/>
        <v>-2.8214466760404853</v>
      </c>
      <c r="AM110" s="20">
        <f t="shared" si="64"/>
        <v>-6.1937011432519791</v>
      </c>
      <c r="AN110" s="20">
        <f t="shared" si="69"/>
        <v>3.677832705165252</v>
      </c>
      <c r="AO110" s="20">
        <f t="shared" si="69"/>
        <v>3.6795915805961004</v>
      </c>
      <c r="AP110" s="20">
        <f t="shared" si="69"/>
        <v>3.675387534742486</v>
      </c>
      <c r="AQ110" s="20">
        <f t="shared" si="69"/>
        <v>3.6854536011408321</v>
      </c>
      <c r="AR110" s="20">
        <f t="shared" si="69"/>
        <v>3.6614505900183669</v>
      </c>
      <c r="AS110" s="20">
        <f t="shared" si="69"/>
        <v>3.7192771916226128</v>
      </c>
      <c r="AT110" s="20">
        <f t="shared" si="69"/>
        <v>3.5830368430962469</v>
      </c>
      <c r="AU110" s="20">
        <f t="shared" si="66"/>
        <v>3.9271715057408505</v>
      </c>
    </row>
    <row r="111" spans="1:47">
      <c r="A111" s="43" t="s">
        <v>74</v>
      </c>
      <c r="B111" s="58" t="s">
        <v>61</v>
      </c>
      <c r="C111" s="60">
        <v>50718.600899999998</v>
      </c>
      <c r="D111" s="60"/>
      <c r="E111" s="35">
        <f t="shared" si="52"/>
        <v>5523.5526129907894</v>
      </c>
      <c r="F111" s="5">
        <f t="shared" si="49"/>
        <v>5523.5</v>
      </c>
      <c r="G111" s="1">
        <f t="shared" si="50"/>
        <v>2.0167024995316751E-2</v>
      </c>
      <c r="K111" s="35">
        <f t="shared" si="70"/>
        <v>2.0167024995316751E-2</v>
      </c>
      <c r="Q111" s="191">
        <f t="shared" si="53"/>
        <v>35700.100899999998</v>
      </c>
      <c r="R111" s="40"/>
      <c r="S111" s="36">
        <v>1</v>
      </c>
      <c r="T111" s="40"/>
      <c r="Z111" s="20">
        <f t="shared" si="54"/>
        <v>5523.5</v>
      </c>
      <c r="AA111" s="20">
        <f t="shared" si="55"/>
        <v>1.7173749697473328E-2</v>
      </c>
      <c r="AB111" s="20">
        <f t="shared" si="56"/>
        <v>1.2585992452511102E-2</v>
      </c>
      <c r="AC111" s="20">
        <f t="shared" si="57"/>
        <v>2.0167024995316751E-2</v>
      </c>
      <c r="AD111" s="20">
        <f t="shared" si="67"/>
        <v>2.9932752978434236E-3</v>
      </c>
      <c r="AE111" s="20">
        <f t="shared" si="58"/>
        <v>8.9596970086796365E-6</v>
      </c>
      <c r="AF111" s="20">
        <f t="shared" si="68"/>
        <v>2.0167024995316751E-2</v>
      </c>
      <c r="AG111" s="21"/>
      <c r="AH111" s="20">
        <f t="shared" si="59"/>
        <v>7.58103254280565E-3</v>
      </c>
      <c r="AI111" s="20">
        <f t="shared" si="60"/>
        <v>0.53813607283873444</v>
      </c>
      <c r="AJ111" s="20">
        <f t="shared" si="61"/>
        <v>6.1164837470939074E-3</v>
      </c>
      <c r="AK111" s="20">
        <f t="shared" si="62"/>
        <v>-0.15314529331565707</v>
      </c>
      <c r="AL111" s="20">
        <f t="shared" si="63"/>
        <v>-2.8214200459644663</v>
      </c>
      <c r="AM111" s="20">
        <f t="shared" si="64"/>
        <v>-6.1931770808256754</v>
      </c>
      <c r="AN111" s="20">
        <f t="shared" si="69"/>
        <v>3.6778759375467827</v>
      </c>
      <c r="AO111" s="20">
        <f t="shared" si="69"/>
        <v>3.6796346336102079</v>
      </c>
      <c r="AP111" s="20">
        <f t="shared" si="69"/>
        <v>3.6754309085951737</v>
      </c>
      <c r="AQ111" s="20">
        <f t="shared" si="69"/>
        <v>3.6854964662648424</v>
      </c>
      <c r="AR111" s="20">
        <f t="shared" si="69"/>
        <v>3.6614940585724156</v>
      </c>
      <c r="AS111" s="20">
        <f t="shared" si="69"/>
        <v>3.719320744886168</v>
      </c>
      <c r="AT111" s="20">
        <f t="shared" si="69"/>
        <v>3.5830770047561864</v>
      </c>
      <c r="AU111" s="20">
        <f t="shared" si="66"/>
        <v>3.9272327277636618</v>
      </c>
    </row>
    <row r="112" spans="1:47">
      <c r="A112" s="48" t="s">
        <v>75</v>
      </c>
      <c r="B112" s="61"/>
      <c r="C112" s="62">
        <v>50799.281000000003</v>
      </c>
      <c r="D112" s="62"/>
      <c r="E112" s="35">
        <f t="shared" si="52"/>
        <v>5734.0358825526719</v>
      </c>
      <c r="F112" s="5">
        <f t="shared" si="49"/>
        <v>5734</v>
      </c>
      <c r="G112" s="1">
        <f t="shared" si="50"/>
        <v>1.3754100000369363E-2</v>
      </c>
      <c r="K112" s="35">
        <f t="shared" si="70"/>
        <v>1.3754100000369363E-2</v>
      </c>
      <c r="M112" s="52"/>
      <c r="N112" s="52"/>
      <c r="Q112" s="191">
        <f t="shared" si="53"/>
        <v>35780.781000000003</v>
      </c>
      <c r="R112" s="40"/>
      <c r="S112" s="36">
        <v>1</v>
      </c>
      <c r="T112" s="40"/>
      <c r="Z112" s="20">
        <f t="shared" si="54"/>
        <v>5734</v>
      </c>
      <c r="AA112" s="20">
        <f t="shared" si="55"/>
        <v>1.7799399024855438E-2</v>
      </c>
      <c r="AB112" s="20">
        <f t="shared" si="56"/>
        <v>5.4162793037412227E-3</v>
      </c>
      <c r="AC112" s="20">
        <f t="shared" si="57"/>
        <v>1.3754100000369363E-2</v>
      </c>
      <c r="AD112" s="20">
        <f t="shared" si="67"/>
        <v>-4.0452990244860751E-3</v>
      </c>
      <c r="AE112" s="20">
        <f t="shared" si="58"/>
        <v>1.6364444197507991E-5</v>
      </c>
      <c r="AF112" s="20">
        <f t="shared" si="68"/>
        <v>1.3754100000369363E-2</v>
      </c>
      <c r="AG112" s="21"/>
      <c r="AH112" s="20">
        <f t="shared" si="59"/>
        <v>8.3378206966281398E-3</v>
      </c>
      <c r="AI112" s="20">
        <f t="shared" si="60"/>
        <v>0.53988782190203999</v>
      </c>
      <c r="AJ112" s="20">
        <f t="shared" si="61"/>
        <v>1.7363589255898423E-2</v>
      </c>
      <c r="AK112" s="20">
        <f t="shared" si="62"/>
        <v>-0.15833051393688011</v>
      </c>
      <c r="AL112" s="20">
        <f t="shared" si="63"/>
        <v>-2.8101721059719167</v>
      </c>
      <c r="AM112" s="20">
        <f t="shared" si="64"/>
        <v>-5.9792907127994299</v>
      </c>
      <c r="AN112" s="20">
        <f t="shared" si="69"/>
        <v>3.6961067536701107</v>
      </c>
      <c r="AO112" s="20">
        <f t="shared" si="69"/>
        <v>3.6977877506062908</v>
      </c>
      <c r="AP112" s="20">
        <f t="shared" si="69"/>
        <v>3.6937251020858222</v>
      </c>
      <c r="AQ112" s="20">
        <f t="shared" si="69"/>
        <v>3.7035613939736818</v>
      </c>
      <c r="AR112" s="20">
        <f t="shared" si="69"/>
        <v>3.6798476820249721</v>
      </c>
      <c r="AS112" s="20">
        <f t="shared" si="69"/>
        <v>3.7376363872133815</v>
      </c>
      <c r="AT112" s="20">
        <f t="shared" si="69"/>
        <v>3.6001006257689401</v>
      </c>
      <c r="AU112" s="20">
        <f t="shared" si="66"/>
        <v>3.9530071993671241</v>
      </c>
    </row>
    <row r="113" spans="1:47">
      <c r="A113" s="43" t="s">
        <v>76</v>
      </c>
      <c r="B113" s="67" t="s">
        <v>61</v>
      </c>
      <c r="C113" s="68">
        <v>50812.130400000002</v>
      </c>
      <c r="D113" s="43"/>
      <c r="E113" s="35">
        <f t="shared" si="52"/>
        <v>5767.5581975213954</v>
      </c>
      <c r="F113" s="5">
        <f t="shared" si="49"/>
        <v>5767.5</v>
      </c>
      <c r="G113" s="1">
        <f t="shared" si="50"/>
        <v>2.2307624996756203E-2</v>
      </c>
      <c r="K113" s="35">
        <f t="shared" si="70"/>
        <v>2.2307624996756203E-2</v>
      </c>
      <c r="M113" s="52"/>
      <c r="Q113" s="191">
        <f t="shared" si="53"/>
        <v>35793.630400000002</v>
      </c>
      <c r="R113" s="40"/>
      <c r="S113" s="36">
        <v>1</v>
      </c>
      <c r="T113" s="40"/>
      <c r="U113" s="1" t="s">
        <v>77</v>
      </c>
      <c r="Z113" s="20">
        <f t="shared" si="54"/>
        <v>5767.5</v>
      </c>
      <c r="AA113" s="20">
        <f t="shared" si="55"/>
        <v>1.7898631653626023E-2</v>
      </c>
      <c r="AB113" s="20">
        <f t="shared" si="56"/>
        <v>1.3849382860368705E-2</v>
      </c>
      <c r="AC113" s="20">
        <f t="shared" si="57"/>
        <v>2.2307624996756203E-2</v>
      </c>
      <c r="AD113" s="20">
        <f t="shared" si="67"/>
        <v>4.4089933431301805E-3</v>
      </c>
      <c r="AE113" s="20">
        <f t="shared" si="58"/>
        <v>1.9439222299766246E-5</v>
      </c>
      <c r="AF113" s="20">
        <f t="shared" si="68"/>
        <v>2.2307624996756203E-2</v>
      </c>
      <c r="AG113" s="21"/>
      <c r="AH113" s="20">
        <f t="shared" si="59"/>
        <v>8.458242136387498E-3</v>
      </c>
      <c r="AI113" s="20">
        <f t="shared" si="60"/>
        <v>0.54017307001459969</v>
      </c>
      <c r="AJ113" s="20">
        <f t="shared" si="61"/>
        <v>1.9160197832391836E-2</v>
      </c>
      <c r="AK113" s="20">
        <f t="shared" si="62"/>
        <v>-0.15915703734917697</v>
      </c>
      <c r="AL113" s="20">
        <f t="shared" si="63"/>
        <v>-2.8083751974969124</v>
      </c>
      <c r="AM113" s="20">
        <f t="shared" si="64"/>
        <v>-5.9464472271284201</v>
      </c>
      <c r="AN113" s="20">
        <f t="shared" si="69"/>
        <v>3.6990136867542205</v>
      </c>
      <c r="AO113" s="20">
        <f t="shared" si="69"/>
        <v>3.7006819448674002</v>
      </c>
      <c r="AP113" s="20">
        <f t="shared" si="69"/>
        <v>3.696642802877212</v>
      </c>
      <c r="AQ113" s="20">
        <f t="shared" si="69"/>
        <v>3.7064399072436411</v>
      </c>
      <c r="AR113" s="20">
        <f t="shared" si="69"/>
        <v>3.6827784248071613</v>
      </c>
      <c r="AS113" s="20">
        <f t="shared" si="69"/>
        <v>3.7405475717238468</v>
      </c>
      <c r="AT113" s="20">
        <f t="shared" si="69"/>
        <v>3.602831322974124</v>
      </c>
      <c r="AU113" s="20">
        <f t="shared" si="66"/>
        <v>3.9571090748954663</v>
      </c>
    </row>
    <row r="114" spans="1:47">
      <c r="A114" s="43" t="s">
        <v>76</v>
      </c>
      <c r="B114" s="67" t="s">
        <v>61</v>
      </c>
      <c r="C114" s="68">
        <v>50812.130700000002</v>
      </c>
      <c r="D114" s="43"/>
      <c r="E114" s="35">
        <f t="shared" si="52"/>
        <v>5767.5589801800779</v>
      </c>
      <c r="F114" s="5">
        <f t="shared" ref="F114:F145" si="71">+ROUND(2*E114,0)/2</f>
        <v>5767.5</v>
      </c>
      <c r="G114" s="1">
        <f t="shared" si="50"/>
        <v>2.2607624996453524E-2</v>
      </c>
      <c r="K114" s="1">
        <f t="shared" si="70"/>
        <v>2.2607624996453524E-2</v>
      </c>
      <c r="M114" s="52"/>
      <c r="Q114" s="191">
        <f t="shared" si="53"/>
        <v>35793.630700000002</v>
      </c>
      <c r="S114" s="36">
        <v>1</v>
      </c>
      <c r="U114" s="1" t="s">
        <v>77</v>
      </c>
      <c r="Z114" s="20">
        <f t="shared" si="54"/>
        <v>5767.5</v>
      </c>
      <c r="AA114" s="20">
        <f t="shared" si="55"/>
        <v>1.7898631653626023E-2</v>
      </c>
      <c r="AB114" s="20">
        <f t="shared" si="56"/>
        <v>1.4149382860066026E-2</v>
      </c>
      <c r="AC114" s="20">
        <f t="shared" si="57"/>
        <v>2.2607624996453524E-2</v>
      </c>
      <c r="AD114" s="20">
        <f t="shared" si="67"/>
        <v>4.7089933428275006E-3</v>
      </c>
      <c r="AE114" s="20">
        <f t="shared" si="58"/>
        <v>2.2174618302793718E-5</v>
      </c>
      <c r="AF114" s="20">
        <f t="shared" si="68"/>
        <v>2.2607624996453524E-2</v>
      </c>
      <c r="AG114" s="21"/>
      <c r="AH114" s="20">
        <f t="shared" si="59"/>
        <v>8.458242136387498E-3</v>
      </c>
      <c r="AI114" s="20">
        <f t="shared" si="60"/>
        <v>0.54017307001459969</v>
      </c>
      <c r="AJ114" s="20">
        <f t="shared" si="61"/>
        <v>1.9160197832391836E-2</v>
      </c>
      <c r="AK114" s="20">
        <f t="shared" si="62"/>
        <v>-0.15915703734917697</v>
      </c>
      <c r="AL114" s="20">
        <f t="shared" si="63"/>
        <v>-2.8083751974969124</v>
      </c>
      <c r="AM114" s="20">
        <f t="shared" si="64"/>
        <v>-5.9464472271284201</v>
      </c>
      <c r="AN114" s="20">
        <f t="shared" si="69"/>
        <v>3.6990136867542205</v>
      </c>
      <c r="AO114" s="20">
        <f t="shared" si="69"/>
        <v>3.7006819448674002</v>
      </c>
      <c r="AP114" s="20">
        <f t="shared" si="69"/>
        <v>3.696642802877212</v>
      </c>
      <c r="AQ114" s="20">
        <f t="shared" si="69"/>
        <v>3.7064399072436411</v>
      </c>
      <c r="AR114" s="20">
        <f t="shared" si="69"/>
        <v>3.6827784248071613</v>
      </c>
      <c r="AS114" s="20">
        <f t="shared" si="69"/>
        <v>3.7405475717238468</v>
      </c>
      <c r="AT114" s="20">
        <f t="shared" si="69"/>
        <v>3.602831322974124</v>
      </c>
      <c r="AU114" s="20">
        <f t="shared" si="66"/>
        <v>3.9571090748954663</v>
      </c>
    </row>
    <row r="115" spans="1:47">
      <c r="A115" s="43" t="s">
        <v>76</v>
      </c>
      <c r="B115" s="67" t="s">
        <v>63</v>
      </c>
      <c r="C115" s="68">
        <v>50813.0864</v>
      </c>
      <c r="D115" s="43"/>
      <c r="E115" s="35">
        <f t="shared" si="52"/>
        <v>5770.0522698601853</v>
      </c>
      <c r="F115" s="5">
        <f t="shared" si="71"/>
        <v>5770</v>
      </c>
      <c r="G115" s="1">
        <f t="shared" si="50"/>
        <v>2.0035499997902662E-2</v>
      </c>
      <c r="K115" s="35">
        <f t="shared" si="70"/>
        <v>2.0035499997902662E-2</v>
      </c>
      <c r="M115" s="52"/>
      <c r="Q115" s="191">
        <f t="shared" si="53"/>
        <v>35794.5864</v>
      </c>
      <c r="S115" s="36">
        <v>1</v>
      </c>
      <c r="U115" s="1" t="s">
        <v>77</v>
      </c>
      <c r="Z115" s="20">
        <f t="shared" si="54"/>
        <v>5770</v>
      </c>
      <c r="AA115" s="20">
        <f t="shared" si="55"/>
        <v>1.7906033294652696E-2</v>
      </c>
      <c r="AB115" s="20">
        <f t="shared" si="56"/>
        <v>1.1568271456482416E-2</v>
      </c>
      <c r="AC115" s="20">
        <f t="shared" si="57"/>
        <v>2.0035499997902662E-2</v>
      </c>
      <c r="AD115" s="20">
        <f t="shared" si="67"/>
        <v>2.1294667032499652E-3</v>
      </c>
      <c r="AE115" s="20">
        <f t="shared" si="58"/>
        <v>4.5346284402502749E-6</v>
      </c>
      <c r="AF115" s="20">
        <f t="shared" si="68"/>
        <v>2.0035499997902662E-2</v>
      </c>
      <c r="AG115" s="21"/>
      <c r="AH115" s="20">
        <f t="shared" si="59"/>
        <v>8.4672285414202457E-3</v>
      </c>
      <c r="AI115" s="20">
        <f t="shared" si="60"/>
        <v>0.54019442894214209</v>
      </c>
      <c r="AJ115" s="20">
        <f t="shared" si="61"/>
        <v>1.9294347356671245E-2</v>
      </c>
      <c r="AK115" s="20">
        <f t="shared" si="62"/>
        <v>-0.15921873288568353</v>
      </c>
      <c r="AL115" s="20">
        <f t="shared" si="63"/>
        <v>-2.8082410231689194</v>
      </c>
      <c r="AM115" s="20">
        <f t="shared" si="64"/>
        <v>-5.9440088948261138</v>
      </c>
      <c r="AN115" s="20">
        <f t="shared" si="69"/>
        <v>3.6992306844527225</v>
      </c>
      <c r="AO115" s="20">
        <f t="shared" si="69"/>
        <v>3.7008979881162887</v>
      </c>
      <c r="AP115" s="20">
        <f t="shared" si="69"/>
        <v>3.6968606114003779</v>
      </c>
      <c r="AQ115" s="20">
        <f t="shared" si="69"/>
        <v>3.7066547624483781</v>
      </c>
      <c r="AR115" s="20">
        <f t="shared" si="69"/>
        <v>3.6829972458800286</v>
      </c>
      <c r="AS115" s="20">
        <f t="shared" si="69"/>
        <v>3.740764784924993</v>
      </c>
      <c r="AT115" s="20">
        <f t="shared" si="69"/>
        <v>3.6030353450812234</v>
      </c>
      <c r="AU115" s="20">
        <f t="shared" si="66"/>
        <v>3.9574151850095216</v>
      </c>
    </row>
    <row r="116" spans="1:47">
      <c r="A116" s="43" t="s">
        <v>76</v>
      </c>
      <c r="B116" s="67" t="s">
        <v>63</v>
      </c>
      <c r="C116" s="68">
        <v>50813.088199999998</v>
      </c>
      <c r="D116" s="43"/>
      <c r="E116" s="35">
        <f t="shared" si="52"/>
        <v>5770.0569658122822</v>
      </c>
      <c r="F116" s="5">
        <f t="shared" si="71"/>
        <v>5770</v>
      </c>
      <c r="G116" s="1">
        <f t="shared" si="50"/>
        <v>2.1835499996086583E-2</v>
      </c>
      <c r="K116" s="35">
        <f t="shared" si="70"/>
        <v>2.1835499996086583E-2</v>
      </c>
      <c r="M116" s="52"/>
      <c r="Q116" s="191">
        <f t="shared" si="53"/>
        <v>35794.588199999998</v>
      </c>
      <c r="R116" s="40"/>
      <c r="S116" s="36">
        <v>1</v>
      </c>
      <c r="T116" s="40"/>
      <c r="U116" s="1" t="s">
        <v>77</v>
      </c>
      <c r="Z116" s="20">
        <f t="shared" si="54"/>
        <v>5770</v>
      </c>
      <c r="AA116" s="20">
        <f t="shared" si="55"/>
        <v>1.7906033294652696E-2</v>
      </c>
      <c r="AB116" s="20">
        <f t="shared" si="56"/>
        <v>1.3368271454666337E-2</v>
      </c>
      <c r="AC116" s="20">
        <f t="shared" si="57"/>
        <v>2.1835499996086583E-2</v>
      </c>
      <c r="AD116" s="20">
        <f t="shared" si="67"/>
        <v>3.9294667014338862E-3</v>
      </c>
      <c r="AE116" s="20">
        <f t="shared" si="58"/>
        <v>1.5440708557677705E-5</v>
      </c>
      <c r="AF116" s="20">
        <f t="shared" si="68"/>
        <v>2.1835499996086583E-2</v>
      </c>
      <c r="AG116" s="21"/>
      <c r="AH116" s="20">
        <f t="shared" si="59"/>
        <v>8.4672285414202457E-3</v>
      </c>
      <c r="AI116" s="20">
        <f t="shared" si="60"/>
        <v>0.54019442894214209</v>
      </c>
      <c r="AJ116" s="20">
        <f t="shared" si="61"/>
        <v>1.9294347356671245E-2</v>
      </c>
      <c r="AK116" s="20">
        <f t="shared" si="62"/>
        <v>-0.15921873288568353</v>
      </c>
      <c r="AL116" s="20">
        <f t="shared" si="63"/>
        <v>-2.8082410231689194</v>
      </c>
      <c r="AM116" s="20">
        <f t="shared" si="64"/>
        <v>-5.9440088948261138</v>
      </c>
      <c r="AN116" s="20">
        <f t="shared" si="69"/>
        <v>3.6992306844527225</v>
      </c>
      <c r="AO116" s="20">
        <f t="shared" si="69"/>
        <v>3.7008979881162887</v>
      </c>
      <c r="AP116" s="20">
        <f t="shared" si="69"/>
        <v>3.6968606114003779</v>
      </c>
      <c r="AQ116" s="20">
        <f t="shared" si="69"/>
        <v>3.7066547624483781</v>
      </c>
      <c r="AR116" s="20">
        <f t="shared" si="69"/>
        <v>3.6829972458800286</v>
      </c>
      <c r="AS116" s="20">
        <f t="shared" si="69"/>
        <v>3.740764784924993</v>
      </c>
      <c r="AT116" s="20">
        <f t="shared" si="69"/>
        <v>3.6030353450812234</v>
      </c>
      <c r="AU116" s="20">
        <f t="shared" si="66"/>
        <v>3.9574151850095216</v>
      </c>
    </row>
    <row r="117" spans="1:47">
      <c r="A117" s="48" t="s">
        <v>75</v>
      </c>
      <c r="B117" s="61"/>
      <c r="C117" s="62">
        <v>51099.411</v>
      </c>
      <c r="D117" s="62"/>
      <c r="E117" s="35">
        <f t="shared" si="52"/>
        <v>6517.0337183709617</v>
      </c>
      <c r="F117" s="5">
        <f t="shared" si="71"/>
        <v>6517</v>
      </c>
      <c r="G117" s="1">
        <f t="shared" si="50"/>
        <v>1.2924549999297597E-2</v>
      </c>
      <c r="K117" s="1">
        <f t="shared" si="70"/>
        <v>1.2924549999297597E-2</v>
      </c>
      <c r="M117" s="52"/>
      <c r="N117" s="52"/>
      <c r="Q117" s="191">
        <f t="shared" si="53"/>
        <v>36080.911</v>
      </c>
      <c r="R117" s="40"/>
      <c r="S117" s="36">
        <v>1</v>
      </c>
      <c r="T117" s="40"/>
      <c r="Z117" s="20">
        <f t="shared" si="54"/>
        <v>6517</v>
      </c>
      <c r="AA117" s="20">
        <f t="shared" si="55"/>
        <v>2.0092591032075342E-2</v>
      </c>
      <c r="AB117" s="20">
        <f t="shared" si="56"/>
        <v>1.7754044443413046E-3</v>
      </c>
      <c r="AC117" s="20">
        <f t="shared" si="57"/>
        <v>1.2924549999297597E-2</v>
      </c>
      <c r="AD117" s="20">
        <f t="shared" si="67"/>
        <v>-7.1680410327777458E-3</v>
      </c>
      <c r="AE117" s="20">
        <f t="shared" si="58"/>
        <v>5.1380812247585454E-5</v>
      </c>
      <c r="AF117" s="20">
        <f t="shared" si="68"/>
        <v>1.2924549999297597E-2</v>
      </c>
      <c r="AG117" s="21"/>
      <c r="AH117" s="20">
        <f t="shared" si="59"/>
        <v>1.1149145554956292E-2</v>
      </c>
      <c r="AI117" s="20">
        <f t="shared" si="60"/>
        <v>0.54703454390424877</v>
      </c>
      <c r="AJ117" s="20">
        <f t="shared" si="61"/>
        <v>5.9852436355208087E-2</v>
      </c>
      <c r="AK117" s="20">
        <f t="shared" si="62"/>
        <v>-0.17774719030559549</v>
      </c>
      <c r="AL117" s="20">
        <f t="shared" si="63"/>
        <v>-2.7676483387270201</v>
      </c>
      <c r="AM117" s="20">
        <f t="shared" si="64"/>
        <v>-5.2859201201323405</v>
      </c>
      <c r="AN117" s="20">
        <f t="shared" ref="AN117:AT132" si="72">$AU117+$AB$7*SIN(AO117)</f>
        <v>3.7644745634023451</v>
      </c>
      <c r="AO117" s="20">
        <f t="shared" si="72"/>
        <v>3.7658393899872267</v>
      </c>
      <c r="AP117" s="20">
        <f t="shared" si="72"/>
        <v>3.7623868658182937</v>
      </c>
      <c r="AQ117" s="20">
        <f t="shared" si="72"/>
        <v>3.7711372099689484</v>
      </c>
      <c r="AR117" s="20">
        <f t="shared" si="72"/>
        <v>3.7490649042500341</v>
      </c>
      <c r="AS117" s="20">
        <f t="shared" si="72"/>
        <v>3.8054439356217569</v>
      </c>
      <c r="AT117" s="20">
        <f t="shared" si="72"/>
        <v>3.6655259522557091</v>
      </c>
      <c r="AU117" s="20">
        <f t="shared" si="66"/>
        <v>4.0488808870892674</v>
      </c>
    </row>
    <row r="118" spans="1:47">
      <c r="A118" s="48" t="s">
        <v>78</v>
      </c>
      <c r="B118" s="61"/>
      <c r="C118" s="62">
        <v>51163.240299999998</v>
      </c>
      <c r="D118" s="62"/>
      <c r="E118" s="35">
        <f t="shared" si="52"/>
        <v>6683.5555714406146</v>
      </c>
      <c r="F118" s="5">
        <f t="shared" si="71"/>
        <v>6683.5</v>
      </c>
      <c r="G118" s="1">
        <f t="shared" si="50"/>
        <v>2.1301024993590545E-2</v>
      </c>
      <c r="K118" s="1">
        <f t="shared" si="70"/>
        <v>2.1301024993590545E-2</v>
      </c>
      <c r="M118" s="52"/>
      <c r="N118" s="52"/>
      <c r="Q118" s="191">
        <f t="shared" si="53"/>
        <v>36144.740299999998</v>
      </c>
      <c r="R118" s="40"/>
      <c r="S118" s="36">
        <v>1</v>
      </c>
      <c r="T118" s="40"/>
      <c r="Z118" s="20">
        <f t="shared" si="54"/>
        <v>6683.5</v>
      </c>
      <c r="AA118" s="20">
        <f t="shared" si="55"/>
        <v>2.0572650218914273E-2</v>
      </c>
      <c r="AB118" s="20">
        <f t="shared" si="56"/>
        <v>9.5554779562185312E-3</v>
      </c>
      <c r="AC118" s="20">
        <f t="shared" si="57"/>
        <v>2.1301024993590545E-2</v>
      </c>
      <c r="AD118" s="20">
        <f t="shared" si="67"/>
        <v>7.2837477467627143E-4</v>
      </c>
      <c r="AE118" s="20">
        <f t="shared" si="58"/>
        <v>5.3052981238470922E-7</v>
      </c>
      <c r="AF118" s="20">
        <f t="shared" si="68"/>
        <v>2.1301024993590545E-2</v>
      </c>
      <c r="AG118" s="21"/>
      <c r="AH118" s="20">
        <f t="shared" si="59"/>
        <v>1.1745547037372014E-2</v>
      </c>
      <c r="AI118" s="20">
        <f t="shared" si="60"/>
        <v>0.54868751108373859</v>
      </c>
      <c r="AJ118" s="20">
        <f t="shared" si="61"/>
        <v>6.9025310352906752E-2</v>
      </c>
      <c r="AK118" s="20">
        <f t="shared" si="62"/>
        <v>-0.18190328591252786</v>
      </c>
      <c r="AL118" s="20">
        <f t="shared" si="63"/>
        <v>-2.7584563278715559</v>
      </c>
      <c r="AM118" s="20">
        <f t="shared" si="64"/>
        <v>-5.1560612423728358</v>
      </c>
      <c r="AN118" s="20">
        <f t="shared" si="72"/>
        <v>3.7791324105084878</v>
      </c>
      <c r="AO118" s="20">
        <f t="shared" si="72"/>
        <v>3.7804270872466827</v>
      </c>
      <c r="AP118" s="20">
        <f t="shared" si="72"/>
        <v>3.7771168358877412</v>
      </c>
      <c r="AQ118" s="20">
        <f t="shared" si="72"/>
        <v>3.7855968165011968</v>
      </c>
      <c r="AR118" s="20">
        <f t="shared" si="72"/>
        <v>3.7639782312714867</v>
      </c>
      <c r="AS118" s="20">
        <f t="shared" si="72"/>
        <v>3.8198071237827378</v>
      </c>
      <c r="AT118" s="20">
        <f t="shared" si="72"/>
        <v>3.6798833259237593</v>
      </c>
      <c r="AU118" s="20">
        <f t="shared" si="66"/>
        <v>4.0692678206853552</v>
      </c>
    </row>
    <row r="119" spans="1:47">
      <c r="A119" s="64" t="s">
        <v>72</v>
      </c>
      <c r="B119" s="64" t="s">
        <v>63</v>
      </c>
      <c r="C119" s="65">
        <v>51167.076999999997</v>
      </c>
      <c r="D119" s="65" t="s">
        <v>48</v>
      </c>
      <c r="E119" s="35">
        <f t="shared" si="52"/>
        <v>6693.5649933467348</v>
      </c>
      <c r="F119" s="5">
        <f t="shared" si="71"/>
        <v>6693.5</v>
      </c>
      <c r="G119" s="1">
        <f t="shared" si="50"/>
        <v>2.4912524997489527E-2</v>
      </c>
      <c r="I119" s="1">
        <f>G119</f>
        <v>2.4912524997489527E-2</v>
      </c>
      <c r="O119" s="1">
        <f ca="1">+C$11+C$12*F119</f>
        <v>5.950853178237802E-2</v>
      </c>
      <c r="Q119" s="191">
        <f t="shared" si="53"/>
        <v>36148.576999999997</v>
      </c>
      <c r="S119" s="36">
        <v>0.1</v>
      </c>
      <c r="Z119" s="20">
        <f t="shared" si="54"/>
        <v>6693.5</v>
      </c>
      <c r="AA119" s="20">
        <f t="shared" si="55"/>
        <v>2.0601391855690307E-2</v>
      </c>
      <c r="AB119" s="20">
        <f t="shared" si="56"/>
        <v>1.3131179973776094E-2</v>
      </c>
      <c r="AC119" s="20">
        <f t="shared" si="57"/>
        <v>2.4912524997489527E-2</v>
      </c>
      <c r="AD119" s="20">
        <f t="shared" si="67"/>
        <v>4.3111331417992199E-3</v>
      </c>
      <c r="AE119" s="20">
        <f t="shared" si="58"/>
        <v>1.8585868966319613E-6</v>
      </c>
      <c r="AF119" s="20">
        <f t="shared" si="68"/>
        <v>2.4912524997489527E-2</v>
      </c>
      <c r="AG119" s="21"/>
      <c r="AH119" s="20">
        <f t="shared" si="59"/>
        <v>1.1781345023713433E-2</v>
      </c>
      <c r="AI119" s="20">
        <f t="shared" si="60"/>
        <v>0.54878832634848052</v>
      </c>
      <c r="AJ119" s="20">
        <f t="shared" si="61"/>
        <v>6.9577822813018025E-2</v>
      </c>
      <c r="AK119" s="20">
        <f t="shared" si="62"/>
        <v>-0.18215321473462992</v>
      </c>
      <c r="AL119" s="20">
        <f t="shared" si="63"/>
        <v>-2.7579024838281958</v>
      </c>
      <c r="AM119" s="20">
        <f t="shared" si="64"/>
        <v>-5.1484332486546975</v>
      </c>
      <c r="AN119" s="20">
        <f t="shared" si="72"/>
        <v>3.7800141691836155</v>
      </c>
      <c r="AO119" s="20">
        <f t="shared" si="72"/>
        <v>3.7813046234011685</v>
      </c>
      <c r="AP119" s="20">
        <f t="shared" si="72"/>
        <v>3.7780030119434067</v>
      </c>
      <c r="AQ119" s="20">
        <f t="shared" si="72"/>
        <v>3.7864663916818442</v>
      </c>
      <c r="AR119" s="20">
        <f t="shared" si="72"/>
        <v>3.764876115780547</v>
      </c>
      <c r="AS119" s="20">
        <f t="shared" si="72"/>
        <v>3.8206692614357793</v>
      </c>
      <c r="AT119" s="20">
        <f t="shared" si="72"/>
        <v>3.6807507577346006</v>
      </c>
      <c r="AU119" s="20">
        <f t="shared" si="66"/>
        <v>4.0704922611415775</v>
      </c>
    </row>
    <row r="120" spans="1:47">
      <c r="A120" s="45" t="s">
        <v>79</v>
      </c>
      <c r="B120" s="46" t="s">
        <v>63</v>
      </c>
      <c r="C120" s="47">
        <v>51370.800999999999</v>
      </c>
      <c r="D120" s="45" t="s">
        <v>80</v>
      </c>
      <c r="E120" s="35">
        <f t="shared" si="52"/>
        <v>7225.0528522886871</v>
      </c>
      <c r="F120" s="5">
        <f t="shared" si="71"/>
        <v>7225</v>
      </c>
      <c r="G120" s="1">
        <f t="shared" si="50"/>
        <v>2.0258749995264225E-2</v>
      </c>
      <c r="K120" s="1">
        <f>G120</f>
        <v>2.0258749995264225E-2</v>
      </c>
      <c r="O120" s="1">
        <f ca="1">+C$11+C$12*F120</f>
        <v>5.8405086136504095E-2</v>
      </c>
      <c r="Q120" s="191">
        <f t="shared" si="53"/>
        <v>36352.300999999999</v>
      </c>
      <c r="S120" s="36">
        <v>1</v>
      </c>
      <c r="Z120" s="20">
        <f t="shared" si="54"/>
        <v>7225</v>
      </c>
      <c r="AA120" s="20">
        <f t="shared" si="55"/>
        <v>2.2113443808973971E-2</v>
      </c>
      <c r="AB120" s="20">
        <f t="shared" si="56"/>
        <v>6.5790852999972962E-3</v>
      </c>
      <c r="AC120" s="20">
        <f t="shared" si="57"/>
        <v>2.0258749995264225E-2</v>
      </c>
      <c r="AD120" s="20">
        <f t="shared" si="67"/>
        <v>-1.8546938137097464E-3</v>
      </c>
      <c r="AE120" s="20">
        <f t="shared" si="58"/>
        <v>3.4398891426132037E-6</v>
      </c>
      <c r="AF120" s="20">
        <f t="shared" si="68"/>
        <v>2.0258749995264225E-2</v>
      </c>
      <c r="AG120" s="21"/>
      <c r="AH120" s="20">
        <f t="shared" si="59"/>
        <v>1.3679664695266928E-2</v>
      </c>
      <c r="AI120" s="20">
        <f t="shared" si="60"/>
        <v>0.55440401300425945</v>
      </c>
      <c r="AJ120" s="20">
        <f t="shared" si="61"/>
        <v>9.9209194239515561E-2</v>
      </c>
      <c r="AK120" s="20">
        <f t="shared" si="62"/>
        <v>-0.19548909036275477</v>
      </c>
      <c r="AL120" s="20">
        <f t="shared" si="63"/>
        <v>-2.7281639047246777</v>
      </c>
      <c r="AM120" s="20">
        <f t="shared" si="64"/>
        <v>-4.7684910636370335</v>
      </c>
      <c r="AN120" s="20">
        <f t="shared" si="72"/>
        <v>3.8271179708597796</v>
      </c>
      <c r="AO120" s="20">
        <f t="shared" si="72"/>
        <v>3.8281850837209026</v>
      </c>
      <c r="AP120" s="20">
        <f t="shared" si="72"/>
        <v>3.8253528305024553</v>
      </c>
      <c r="AQ120" s="20">
        <f t="shared" si="72"/>
        <v>3.8328844898631971</v>
      </c>
      <c r="AR120" s="20">
        <f t="shared" si="72"/>
        <v>3.8129567113652238</v>
      </c>
      <c r="AS120" s="20">
        <f t="shared" si="72"/>
        <v>3.8664228843881814</v>
      </c>
      <c r="AT120" s="20">
        <f t="shared" si="72"/>
        <v>3.7277087028437217</v>
      </c>
      <c r="AU120" s="20">
        <f t="shared" si="66"/>
        <v>4.1355712713897494</v>
      </c>
    </row>
    <row r="121" spans="1:47">
      <c r="A121" s="144" t="s">
        <v>81</v>
      </c>
      <c r="B121" s="145"/>
      <c r="C121" s="146">
        <v>51602.330999999998</v>
      </c>
      <c r="D121" s="146"/>
      <c r="E121" s="35">
        <f t="shared" si="52"/>
        <v>7829.0827357625458</v>
      </c>
      <c r="F121" s="5">
        <f t="shared" si="71"/>
        <v>7829</v>
      </c>
      <c r="G121" s="1">
        <f t="shared" si="50"/>
        <v>3.1713349992060103E-2</v>
      </c>
      <c r="K121" s="1">
        <f>G121</f>
        <v>3.1713349992060103E-2</v>
      </c>
      <c r="M121" s="52"/>
      <c r="N121" s="52"/>
      <c r="Q121" s="191">
        <f t="shared" si="53"/>
        <v>36583.830999999998</v>
      </c>
      <c r="R121" s="40"/>
      <c r="S121" s="36">
        <v>1</v>
      </c>
      <c r="T121" s="40"/>
      <c r="Z121" s="20">
        <f t="shared" si="54"/>
        <v>7829</v>
      </c>
      <c r="AA121" s="20">
        <f t="shared" si="55"/>
        <v>2.3791605819455247E-2</v>
      </c>
      <c r="AB121" s="20">
        <f t="shared" si="56"/>
        <v>1.5889822497970437E-2</v>
      </c>
      <c r="AC121" s="20">
        <f t="shared" si="57"/>
        <v>3.1713349992060103E-2</v>
      </c>
      <c r="AD121" s="20">
        <f t="shared" si="67"/>
        <v>7.9217441726048554E-3</v>
      </c>
      <c r="AE121" s="20">
        <f t="shared" si="58"/>
        <v>6.2754030736198989E-5</v>
      </c>
      <c r="AF121" s="20">
        <f t="shared" si="68"/>
        <v>3.1713349992060103E-2</v>
      </c>
      <c r="AG121" s="21"/>
      <c r="AH121" s="20">
        <f t="shared" si="59"/>
        <v>1.5823527494089665E-2</v>
      </c>
      <c r="AI121" s="20">
        <f t="shared" si="60"/>
        <v>0.56142632928626468</v>
      </c>
      <c r="AJ121" s="20">
        <f t="shared" si="61"/>
        <v>0.13353954980212801</v>
      </c>
      <c r="AK121" s="20">
        <f t="shared" si="62"/>
        <v>-0.21077216000754373</v>
      </c>
      <c r="AL121" s="20">
        <f t="shared" si="63"/>
        <v>-2.6935969012136742</v>
      </c>
      <c r="AM121" s="20">
        <f t="shared" si="64"/>
        <v>-4.389411125825208</v>
      </c>
      <c r="AN121" s="20">
        <f t="shared" si="72"/>
        <v>3.8812508071096032</v>
      </c>
      <c r="AO121" s="20">
        <f t="shared" si="72"/>
        <v>3.8820757907352843</v>
      </c>
      <c r="AP121" s="20">
        <f t="shared" si="72"/>
        <v>3.8797813054298866</v>
      </c>
      <c r="AQ121" s="20">
        <f t="shared" si="72"/>
        <v>3.8861748132333811</v>
      </c>
      <c r="AR121" s="20">
        <f t="shared" si="72"/>
        <v>3.8684509638482707</v>
      </c>
      <c r="AS121" s="20">
        <f t="shared" si="72"/>
        <v>3.9183208623650363</v>
      </c>
      <c r="AT121" s="20">
        <f t="shared" si="72"/>
        <v>3.7831721193549255</v>
      </c>
      <c r="AU121" s="20">
        <f t="shared" si="66"/>
        <v>4.2095274749455278</v>
      </c>
    </row>
    <row r="122" spans="1:47">
      <c r="A122" s="64" t="s">
        <v>82</v>
      </c>
      <c r="B122" s="147" t="s">
        <v>61</v>
      </c>
      <c r="C122" s="148">
        <v>51797.440999999999</v>
      </c>
      <c r="D122" s="148" t="s">
        <v>48</v>
      </c>
      <c r="E122" s="35">
        <f t="shared" si="52"/>
        <v>8338.0978550325563</v>
      </c>
      <c r="F122" s="5">
        <f t="shared" si="71"/>
        <v>8338</v>
      </c>
      <c r="G122" s="1">
        <f t="shared" si="50"/>
        <v>3.7508699999307282E-2</v>
      </c>
      <c r="I122" s="1">
        <f>G122</f>
        <v>3.7508699999307282E-2</v>
      </c>
      <c r="O122" s="1">
        <f ca="1">+C$11+C$12*F122</f>
        <v>5.6094389986254468E-2</v>
      </c>
      <c r="Q122" s="191">
        <f t="shared" si="53"/>
        <v>36778.940999999999</v>
      </c>
      <c r="S122" s="36">
        <v>0.1</v>
      </c>
      <c r="Z122" s="20">
        <f t="shared" si="54"/>
        <v>8338</v>
      </c>
      <c r="AA122" s="20">
        <f t="shared" si="55"/>
        <v>2.5168900309647357E-2</v>
      </c>
      <c r="AB122" s="20">
        <f t="shared" si="56"/>
        <v>1.9893334136871874E-2</v>
      </c>
      <c r="AC122" s="20">
        <f t="shared" si="57"/>
        <v>3.7508699999307282E-2</v>
      </c>
      <c r="AD122" s="20">
        <f t="shared" si="67"/>
        <v>1.2339799689659925E-2</v>
      </c>
      <c r="AE122" s="20">
        <f t="shared" si="58"/>
        <v>1.5227065638093117E-5</v>
      </c>
      <c r="AF122" s="20">
        <f t="shared" si="68"/>
        <v>3.7508699999307282E-2</v>
      </c>
      <c r="AG122" s="21"/>
      <c r="AH122" s="20">
        <f t="shared" si="59"/>
        <v>1.7615365862435409E-2</v>
      </c>
      <c r="AI122" s="20">
        <f t="shared" si="60"/>
        <v>0.56790899964765928</v>
      </c>
      <c r="AJ122" s="20">
        <f t="shared" si="61"/>
        <v>0.16304368039278128</v>
      </c>
      <c r="AK122" s="20">
        <f t="shared" si="62"/>
        <v>-0.22376133600798631</v>
      </c>
      <c r="AL122" s="20">
        <f t="shared" si="63"/>
        <v>-2.663761735264131</v>
      </c>
      <c r="AM122" s="20">
        <f t="shared" si="64"/>
        <v>-4.1056377754070059</v>
      </c>
      <c r="AN122" s="20">
        <f t="shared" si="72"/>
        <v>3.9274136304374121</v>
      </c>
      <c r="AO122" s="20">
        <f t="shared" si="72"/>
        <v>3.9280532668025501</v>
      </c>
      <c r="AP122" s="20">
        <f t="shared" si="72"/>
        <v>3.9261940033253184</v>
      </c>
      <c r="AQ122" s="20">
        <f t="shared" si="72"/>
        <v>3.9316080586576696</v>
      </c>
      <c r="AR122" s="20">
        <f t="shared" si="72"/>
        <v>3.9159231857319097</v>
      </c>
      <c r="AS122" s="20">
        <f t="shared" si="72"/>
        <v>3.9620705445172981</v>
      </c>
      <c r="AT122" s="20">
        <f t="shared" si="72"/>
        <v>3.8317180410938056</v>
      </c>
      <c r="AU122" s="20">
        <f t="shared" si="66"/>
        <v>4.2718514941672021</v>
      </c>
    </row>
    <row r="123" spans="1:47">
      <c r="A123" s="66" t="s">
        <v>108</v>
      </c>
      <c r="B123" s="145" t="s">
        <v>63</v>
      </c>
      <c r="C123" s="149">
        <v>51797.441200000001</v>
      </c>
      <c r="D123" s="149" t="s">
        <v>48</v>
      </c>
      <c r="E123" s="35">
        <f t="shared" si="52"/>
        <v>8338.0983768050173</v>
      </c>
      <c r="F123" s="5">
        <f t="shared" si="71"/>
        <v>8338</v>
      </c>
      <c r="N123" s="54"/>
      <c r="Q123" s="191">
        <f t="shared" si="53"/>
        <v>36778.941200000001</v>
      </c>
      <c r="R123" s="40"/>
      <c r="S123" s="36">
        <v>1</v>
      </c>
      <c r="T123" s="40"/>
      <c r="Z123" s="20">
        <f t="shared" si="54"/>
        <v>8338</v>
      </c>
      <c r="AA123" s="20">
        <f t="shared" si="55"/>
        <v>2.5168900309647357E-2</v>
      </c>
      <c r="AB123" s="20">
        <f t="shared" si="56"/>
        <v>-1.7615365862435409E-2</v>
      </c>
      <c r="AC123" s="20">
        <f t="shared" si="57"/>
        <v>0</v>
      </c>
      <c r="AD123" s="20">
        <f t="shared" si="67"/>
        <v>-2.5168900309647357E-2</v>
      </c>
      <c r="AE123" s="20">
        <f t="shared" si="58"/>
        <v>6.3347354279696684E-4</v>
      </c>
      <c r="AF123" s="20">
        <f t="shared" si="68"/>
        <v>0</v>
      </c>
      <c r="AG123" s="21"/>
      <c r="AH123" s="20">
        <f t="shared" si="59"/>
        <v>1.7615365862435409E-2</v>
      </c>
      <c r="AI123" s="20">
        <f t="shared" si="60"/>
        <v>0.56790899964765928</v>
      </c>
      <c r="AJ123" s="20">
        <f t="shared" si="61"/>
        <v>0.16304368039278128</v>
      </c>
      <c r="AK123" s="20">
        <f t="shared" si="62"/>
        <v>-0.22376133600798631</v>
      </c>
      <c r="AL123" s="20">
        <f t="shared" si="63"/>
        <v>-2.663761735264131</v>
      </c>
      <c r="AM123" s="20">
        <f t="shared" si="64"/>
        <v>-4.1056377754070059</v>
      </c>
      <c r="AN123" s="20">
        <f t="shared" si="72"/>
        <v>3.9274136304374121</v>
      </c>
      <c r="AO123" s="20">
        <f t="shared" si="72"/>
        <v>3.9280532668025501</v>
      </c>
      <c r="AP123" s="20">
        <f t="shared" si="72"/>
        <v>3.9261940033253184</v>
      </c>
      <c r="AQ123" s="20">
        <f t="shared" si="72"/>
        <v>3.9316080586576696</v>
      </c>
      <c r="AR123" s="20">
        <f t="shared" si="72"/>
        <v>3.9159231857319097</v>
      </c>
      <c r="AS123" s="20">
        <f t="shared" si="72"/>
        <v>3.9620705445172981</v>
      </c>
      <c r="AT123" s="20">
        <f t="shared" si="72"/>
        <v>3.8317180410938056</v>
      </c>
      <c r="AU123" s="20">
        <f t="shared" si="66"/>
        <v>4.2718514941672021</v>
      </c>
    </row>
    <row r="124" spans="1:47">
      <c r="A124" s="69" t="s">
        <v>83</v>
      </c>
      <c r="B124" s="150"/>
      <c r="C124" s="151">
        <v>51889.805829999998</v>
      </c>
      <c r="D124" s="152">
        <v>1.2999999999999999E-4</v>
      </c>
      <c r="E124" s="35">
        <f t="shared" si="52"/>
        <v>8579.0649759325788</v>
      </c>
      <c r="F124" s="5">
        <f t="shared" si="71"/>
        <v>8579</v>
      </c>
      <c r="G124" s="1">
        <f t="shared" ref="G124:G155" si="73">C124-(C$7+C$8*F124)</f>
        <v>2.4905849997594487E-2</v>
      </c>
      <c r="K124" s="1">
        <f t="shared" ref="K124:K155" si="74">G124</f>
        <v>2.4905849997594487E-2</v>
      </c>
      <c r="Q124" s="191">
        <f t="shared" si="53"/>
        <v>36871.305829999998</v>
      </c>
      <c r="R124" s="40"/>
      <c r="S124" s="36">
        <v>1</v>
      </c>
      <c r="T124" s="40"/>
      <c r="Z124" s="20">
        <f t="shared" si="54"/>
        <v>8579</v>
      </c>
      <c r="AA124" s="20">
        <f t="shared" si="55"/>
        <v>2.580820406073861E-2</v>
      </c>
      <c r="AB124" s="20">
        <f t="shared" si="56"/>
        <v>6.4478550688843103E-3</v>
      </c>
      <c r="AC124" s="20">
        <f t="shared" si="57"/>
        <v>2.4905849997594487E-2</v>
      </c>
      <c r="AD124" s="20">
        <f t="shared" si="67"/>
        <v>-9.0235406314412292E-4</v>
      </c>
      <c r="AE124" s="20">
        <f t="shared" si="58"/>
        <v>8.1424285527270776E-7</v>
      </c>
      <c r="AF124" s="20">
        <f t="shared" si="68"/>
        <v>2.4905849997594487E-2</v>
      </c>
      <c r="AG124" s="21"/>
      <c r="AH124" s="20">
        <f t="shared" si="59"/>
        <v>1.8457994928710177E-2</v>
      </c>
      <c r="AI124" s="20">
        <f t="shared" si="60"/>
        <v>0.57116907373052239</v>
      </c>
      <c r="AJ124" s="20">
        <f t="shared" si="61"/>
        <v>0.17720459545708039</v>
      </c>
      <c r="AK124" s="20">
        <f t="shared" si="62"/>
        <v>-0.22994739562001443</v>
      </c>
      <c r="AL124" s="20">
        <f t="shared" si="63"/>
        <v>-2.6493912030188405</v>
      </c>
      <c r="AM124" s="20">
        <f t="shared" si="64"/>
        <v>-3.9810101664286388</v>
      </c>
      <c r="AN124" s="20">
        <f t="shared" si="72"/>
        <v>3.9494572752825143</v>
      </c>
      <c r="AO124" s="20">
        <f t="shared" si="72"/>
        <v>3.9500169104052101</v>
      </c>
      <c r="AP124" s="20">
        <f t="shared" si="72"/>
        <v>3.9483530724685578</v>
      </c>
      <c r="AQ124" s="20">
        <f t="shared" si="72"/>
        <v>3.953308326012003</v>
      </c>
      <c r="AR124" s="20">
        <f t="shared" si="72"/>
        <v>3.9386251716743419</v>
      </c>
      <c r="AS124" s="20">
        <f t="shared" si="72"/>
        <v>3.9828187983078784</v>
      </c>
      <c r="AT124" s="20">
        <f t="shared" si="72"/>
        <v>3.8552965781367625</v>
      </c>
      <c r="AU124" s="20">
        <f t="shared" si="66"/>
        <v>4.3013605091621407</v>
      </c>
    </row>
    <row r="125" spans="1:47">
      <c r="A125" s="43" t="s">
        <v>84</v>
      </c>
      <c r="B125" s="153" t="s">
        <v>63</v>
      </c>
      <c r="C125" s="146">
        <v>51901.296499999997</v>
      </c>
      <c r="D125" s="62">
        <v>1.6999999999999999E-3</v>
      </c>
      <c r="E125" s="35">
        <f t="shared" si="52"/>
        <v>8609.0425514568578</v>
      </c>
      <c r="F125" s="5">
        <f t="shared" si="71"/>
        <v>8609</v>
      </c>
      <c r="G125" s="1">
        <f t="shared" si="73"/>
        <v>1.6310349994455464E-2</v>
      </c>
      <c r="K125" s="35">
        <f t="shared" si="74"/>
        <v>1.6310349994455464E-2</v>
      </c>
      <c r="Q125" s="191">
        <f t="shared" si="53"/>
        <v>36882.796499999997</v>
      </c>
      <c r="R125" s="40"/>
      <c r="S125" s="36">
        <v>1</v>
      </c>
      <c r="T125" s="40"/>
      <c r="Z125" s="20">
        <f t="shared" si="54"/>
        <v>8609</v>
      </c>
      <c r="AA125" s="20">
        <f t="shared" si="55"/>
        <v>2.5887181228662983E-2</v>
      </c>
      <c r="AB125" s="20">
        <f t="shared" si="56"/>
        <v>-2.2522493281273911E-3</v>
      </c>
      <c r="AC125" s="20">
        <f t="shared" si="57"/>
        <v>1.6310349994455464E-2</v>
      </c>
      <c r="AD125" s="20">
        <f t="shared" si="67"/>
        <v>-9.5768312342075189E-3</v>
      </c>
      <c r="AE125" s="20">
        <f t="shared" si="58"/>
        <v>9.1715696488492706E-5</v>
      </c>
      <c r="AF125" s="20">
        <f t="shared" si="68"/>
        <v>1.6310349994455464E-2</v>
      </c>
      <c r="AG125" s="21"/>
      <c r="AH125" s="20">
        <f t="shared" si="59"/>
        <v>1.8562599322582855E-2</v>
      </c>
      <c r="AI125" s="20">
        <f t="shared" si="60"/>
        <v>0.57158376195271687</v>
      </c>
      <c r="AJ125" s="20">
        <f t="shared" si="61"/>
        <v>0.17897619777378102</v>
      </c>
      <c r="AK125" s="20">
        <f t="shared" si="62"/>
        <v>-0.23071908255490936</v>
      </c>
      <c r="AL125" s="20">
        <f t="shared" si="63"/>
        <v>-2.647590819748828</v>
      </c>
      <c r="AM125" s="20">
        <f t="shared" si="64"/>
        <v>-3.9658974947037864</v>
      </c>
      <c r="AN125" s="20">
        <f t="shared" si="72"/>
        <v>3.9522100456017442</v>
      </c>
      <c r="AO125" s="20">
        <f t="shared" si="72"/>
        <v>3.9527601052620422</v>
      </c>
      <c r="AP125" s="20">
        <f t="shared" si="72"/>
        <v>3.9511200059547082</v>
      </c>
      <c r="AQ125" s="20">
        <f t="shared" si="72"/>
        <v>3.9560186501567878</v>
      </c>
      <c r="AR125" s="20">
        <f t="shared" si="72"/>
        <v>3.9414612514557614</v>
      </c>
      <c r="AS125" s="20">
        <f t="shared" si="72"/>
        <v>3.9854039278890232</v>
      </c>
      <c r="AT125" s="20">
        <f t="shared" si="72"/>
        <v>3.8582587471707956</v>
      </c>
      <c r="AU125" s="20">
        <f t="shared" si="66"/>
        <v>4.3050338305308049</v>
      </c>
    </row>
    <row r="126" spans="1:47">
      <c r="A126" s="66" t="s">
        <v>85</v>
      </c>
      <c r="B126" s="61" t="s">
        <v>63</v>
      </c>
      <c r="C126" s="66">
        <v>51911.269899999999</v>
      </c>
      <c r="D126" s="66">
        <v>8.0000000000000004E-4</v>
      </c>
      <c r="E126" s="35">
        <f t="shared" si="52"/>
        <v>8635.0617785109753</v>
      </c>
      <c r="F126" s="5">
        <f t="shared" si="71"/>
        <v>8635</v>
      </c>
      <c r="G126" s="1">
        <f t="shared" si="73"/>
        <v>2.3680249993049074E-2</v>
      </c>
      <c r="K126" s="1">
        <f t="shared" si="74"/>
        <v>2.3680249993049074E-2</v>
      </c>
      <c r="Q126" s="191">
        <f t="shared" si="53"/>
        <v>36892.769899999999</v>
      </c>
      <c r="R126" s="40"/>
      <c r="S126" s="36">
        <v>1</v>
      </c>
      <c r="T126" s="40"/>
      <c r="Z126" s="20">
        <f t="shared" si="54"/>
        <v>8635</v>
      </c>
      <c r="AA126" s="20">
        <f t="shared" si="55"/>
        <v>2.5955517956012635E-2</v>
      </c>
      <c r="AB126" s="20">
        <f t="shared" si="56"/>
        <v>5.027046905450229E-3</v>
      </c>
      <c r="AC126" s="20">
        <f t="shared" si="57"/>
        <v>2.3680249993049074E-2</v>
      </c>
      <c r="AD126" s="20">
        <f t="shared" si="67"/>
        <v>-2.2752679629635605E-3</v>
      </c>
      <c r="AE126" s="20">
        <f t="shared" si="58"/>
        <v>5.1768443032883499E-6</v>
      </c>
      <c r="AF126" s="20">
        <f t="shared" si="68"/>
        <v>2.3680249993049074E-2</v>
      </c>
      <c r="AG126" s="21"/>
      <c r="AH126" s="20">
        <f t="shared" si="59"/>
        <v>1.8653203087598845E-2</v>
      </c>
      <c r="AI126" s="20">
        <f t="shared" si="60"/>
        <v>0.57194476787877369</v>
      </c>
      <c r="AJ126" s="20">
        <f t="shared" si="61"/>
        <v>0.18051318388736395</v>
      </c>
      <c r="AK126" s="20">
        <f t="shared" si="62"/>
        <v>-0.23138817240993217</v>
      </c>
      <c r="AL126" s="20">
        <f t="shared" si="63"/>
        <v>-2.6460283865745482</v>
      </c>
      <c r="AM126" s="20">
        <f t="shared" si="64"/>
        <v>-3.952869397051141</v>
      </c>
      <c r="AN126" s="20">
        <f t="shared" si="72"/>
        <v>3.9545973716507237</v>
      </c>
      <c r="AO126" s="20">
        <f t="shared" si="72"/>
        <v>3.9551392030520858</v>
      </c>
      <c r="AP126" s="20">
        <f t="shared" si="72"/>
        <v>3.9535195651969564</v>
      </c>
      <c r="AQ126" s="20">
        <f t="shared" si="72"/>
        <v>3.9583692563320714</v>
      </c>
      <c r="AR126" s="20">
        <f t="shared" si="72"/>
        <v>3.9439209965329409</v>
      </c>
      <c r="AS126" s="20">
        <f t="shared" si="72"/>
        <v>3.9876448568211442</v>
      </c>
      <c r="AT126" s="20">
        <f t="shared" si="72"/>
        <v>3.8608308363441921</v>
      </c>
      <c r="AU126" s="20">
        <f t="shared" si="66"/>
        <v>4.308217375716981</v>
      </c>
    </row>
    <row r="127" spans="1:47">
      <c r="A127" s="154" t="s">
        <v>85</v>
      </c>
      <c r="B127" s="144"/>
      <c r="C127" s="146">
        <v>51911.271399999998</v>
      </c>
      <c r="D127" s="146"/>
      <c r="E127" s="35">
        <f t="shared" si="52"/>
        <v>8635.0656918043896</v>
      </c>
      <c r="F127" s="5">
        <f t="shared" si="71"/>
        <v>8635</v>
      </c>
      <c r="G127" s="1">
        <f t="shared" si="73"/>
        <v>2.5180249991535675E-2</v>
      </c>
      <c r="K127" s="35">
        <f t="shared" si="74"/>
        <v>2.5180249991535675E-2</v>
      </c>
      <c r="Q127" s="191">
        <f t="shared" si="53"/>
        <v>36892.771399999998</v>
      </c>
      <c r="R127" s="40"/>
      <c r="S127" s="36">
        <v>1</v>
      </c>
      <c r="T127" s="40"/>
      <c r="Z127" s="20">
        <f t="shared" si="54"/>
        <v>8635</v>
      </c>
      <c r="AA127" s="20">
        <f t="shared" si="55"/>
        <v>2.5955517956012635E-2</v>
      </c>
      <c r="AB127" s="20">
        <f t="shared" si="56"/>
        <v>6.5270469039368298E-3</v>
      </c>
      <c r="AC127" s="20">
        <f t="shared" si="57"/>
        <v>2.5180249991535675E-2</v>
      </c>
      <c r="AD127" s="20">
        <f t="shared" si="67"/>
        <v>-7.7526796447695973E-4</v>
      </c>
      <c r="AE127" s="20">
        <f t="shared" si="58"/>
        <v>6.0104041674424848E-7</v>
      </c>
      <c r="AF127" s="20">
        <f t="shared" si="68"/>
        <v>2.5180249991535675E-2</v>
      </c>
      <c r="AG127" s="21"/>
      <c r="AH127" s="20">
        <f t="shared" si="59"/>
        <v>1.8653203087598845E-2</v>
      </c>
      <c r="AI127" s="20">
        <f t="shared" si="60"/>
        <v>0.57194476787877369</v>
      </c>
      <c r="AJ127" s="20">
        <f t="shared" si="61"/>
        <v>0.18051318388736395</v>
      </c>
      <c r="AK127" s="20">
        <f t="shared" si="62"/>
        <v>-0.23138817240993217</v>
      </c>
      <c r="AL127" s="20">
        <f t="shared" si="63"/>
        <v>-2.6460283865745482</v>
      </c>
      <c r="AM127" s="20">
        <f t="shared" si="64"/>
        <v>-3.952869397051141</v>
      </c>
      <c r="AN127" s="20">
        <f t="shared" si="72"/>
        <v>3.9545973716507237</v>
      </c>
      <c r="AO127" s="20">
        <f t="shared" si="72"/>
        <v>3.9551392030520858</v>
      </c>
      <c r="AP127" s="20">
        <f t="shared" si="72"/>
        <v>3.9535195651969564</v>
      </c>
      <c r="AQ127" s="20">
        <f t="shared" si="72"/>
        <v>3.9583692563320714</v>
      </c>
      <c r="AR127" s="20">
        <f t="shared" si="72"/>
        <v>3.9439209965329409</v>
      </c>
      <c r="AS127" s="20">
        <f t="shared" si="72"/>
        <v>3.9876448568211442</v>
      </c>
      <c r="AT127" s="20">
        <f t="shared" si="72"/>
        <v>3.8608308363441921</v>
      </c>
      <c r="AU127" s="20">
        <f t="shared" si="66"/>
        <v>4.308217375716981</v>
      </c>
    </row>
    <row r="128" spans="1:47">
      <c r="A128" s="154" t="s">
        <v>85</v>
      </c>
      <c r="B128" s="144"/>
      <c r="C128" s="146">
        <v>51911.272799999999</v>
      </c>
      <c r="D128" s="146"/>
      <c r="E128" s="35">
        <f t="shared" si="52"/>
        <v>8635.0693442115826</v>
      </c>
      <c r="F128" s="5">
        <f t="shared" si="71"/>
        <v>8635</v>
      </c>
      <c r="G128" s="1">
        <f t="shared" si="73"/>
        <v>2.6580249992548488E-2</v>
      </c>
      <c r="K128" s="35">
        <f t="shared" si="74"/>
        <v>2.6580249992548488E-2</v>
      </c>
      <c r="Q128" s="191">
        <f t="shared" si="53"/>
        <v>36892.772799999999</v>
      </c>
      <c r="R128" s="40"/>
      <c r="S128" s="36">
        <v>1</v>
      </c>
      <c r="T128" s="40"/>
      <c r="Z128" s="20">
        <f t="shared" si="54"/>
        <v>8635</v>
      </c>
      <c r="AA128" s="20">
        <f t="shared" si="55"/>
        <v>2.5955517956012635E-2</v>
      </c>
      <c r="AB128" s="20">
        <f t="shared" si="56"/>
        <v>7.9270469049496431E-3</v>
      </c>
      <c r="AC128" s="20">
        <f t="shared" si="57"/>
        <v>2.6580249992548488E-2</v>
      </c>
      <c r="AD128" s="20">
        <f t="shared" si="67"/>
        <v>6.2473203653585357E-4</v>
      </c>
      <c r="AE128" s="20">
        <f t="shared" si="58"/>
        <v>3.902901174742351E-7</v>
      </c>
      <c r="AF128" s="20">
        <f t="shared" si="68"/>
        <v>2.6580249992548488E-2</v>
      </c>
      <c r="AG128" s="21"/>
      <c r="AH128" s="20">
        <f t="shared" si="59"/>
        <v>1.8653203087598845E-2</v>
      </c>
      <c r="AI128" s="20">
        <f t="shared" si="60"/>
        <v>0.57194476787877369</v>
      </c>
      <c r="AJ128" s="20">
        <f t="shared" si="61"/>
        <v>0.18051318388736395</v>
      </c>
      <c r="AK128" s="20">
        <f t="shared" si="62"/>
        <v>-0.23138817240993217</v>
      </c>
      <c r="AL128" s="20">
        <f t="shared" si="63"/>
        <v>-2.6460283865745482</v>
      </c>
      <c r="AM128" s="20">
        <f t="shared" si="64"/>
        <v>-3.952869397051141</v>
      </c>
      <c r="AN128" s="20">
        <f t="shared" si="72"/>
        <v>3.9545973716507237</v>
      </c>
      <c r="AO128" s="20">
        <f t="shared" si="72"/>
        <v>3.9551392030520858</v>
      </c>
      <c r="AP128" s="20">
        <f t="shared" si="72"/>
        <v>3.9535195651969564</v>
      </c>
      <c r="AQ128" s="20">
        <f t="shared" si="72"/>
        <v>3.9583692563320714</v>
      </c>
      <c r="AR128" s="20">
        <f t="shared" si="72"/>
        <v>3.9439209965329409</v>
      </c>
      <c r="AS128" s="20">
        <f t="shared" si="72"/>
        <v>3.9876448568211442</v>
      </c>
      <c r="AT128" s="20">
        <f t="shared" si="72"/>
        <v>3.8608308363441921</v>
      </c>
      <c r="AU128" s="20">
        <f t="shared" si="66"/>
        <v>4.308217375716981</v>
      </c>
    </row>
    <row r="129" spans="1:47">
      <c r="A129" s="144" t="s">
        <v>86</v>
      </c>
      <c r="B129" s="145"/>
      <c r="C129" s="146">
        <v>51960.334000000003</v>
      </c>
      <c r="D129" s="146"/>
      <c r="E129" s="35">
        <f t="shared" si="52"/>
        <v>8763.0632582576673</v>
      </c>
      <c r="F129" s="5">
        <f t="shared" si="71"/>
        <v>8763</v>
      </c>
      <c r="G129" s="1">
        <f t="shared" si="73"/>
        <v>2.4247449997346848E-2</v>
      </c>
      <c r="K129" s="1">
        <f t="shared" si="74"/>
        <v>2.4247449997346848E-2</v>
      </c>
      <c r="M129" s="52"/>
      <c r="N129" s="52"/>
      <c r="Q129" s="191">
        <f t="shared" si="53"/>
        <v>36941.834000000003</v>
      </c>
      <c r="R129" s="40"/>
      <c r="S129" s="36">
        <v>1</v>
      </c>
      <c r="T129" s="40"/>
      <c r="Z129" s="20">
        <f t="shared" si="54"/>
        <v>8763</v>
      </c>
      <c r="AA129" s="20">
        <f t="shared" si="55"/>
        <v>2.6290437129588853E-2</v>
      </c>
      <c r="AB129" s="20">
        <f t="shared" si="56"/>
        <v>5.1489367483301997E-3</v>
      </c>
      <c r="AC129" s="20">
        <f t="shared" si="57"/>
        <v>2.4247449997346848E-2</v>
      </c>
      <c r="AD129" s="20">
        <f t="shared" si="67"/>
        <v>-2.0429871322420051E-3</v>
      </c>
      <c r="AE129" s="20">
        <f t="shared" si="58"/>
        <v>4.1737964225064119E-6</v>
      </c>
      <c r="AF129" s="20">
        <f t="shared" si="68"/>
        <v>2.4247449997346848E-2</v>
      </c>
      <c r="AG129" s="21"/>
      <c r="AH129" s="20">
        <f t="shared" si="59"/>
        <v>1.9098513249016649E-2</v>
      </c>
      <c r="AI129" s="20">
        <f t="shared" si="60"/>
        <v>0.573743997779399</v>
      </c>
      <c r="AJ129" s="20">
        <f t="shared" si="61"/>
        <v>0.18810164322009301</v>
      </c>
      <c r="AK129" s="20">
        <f t="shared" si="62"/>
        <v>-0.23468614924719472</v>
      </c>
      <c r="AL129" s="20">
        <f t="shared" si="63"/>
        <v>-2.6383076395634073</v>
      </c>
      <c r="AM129" s="20">
        <f t="shared" si="64"/>
        <v>-3.8896543259427139</v>
      </c>
      <c r="AN129" s="20">
        <f t="shared" si="72"/>
        <v>3.9663721256400244</v>
      </c>
      <c r="AO129" s="20">
        <f t="shared" si="72"/>
        <v>3.9668744161386882</v>
      </c>
      <c r="AP129" s="20">
        <f t="shared" si="72"/>
        <v>3.9653539424960127</v>
      </c>
      <c r="AQ129" s="20">
        <f t="shared" si="72"/>
        <v>3.969964250203657</v>
      </c>
      <c r="AR129" s="20">
        <f t="shared" si="72"/>
        <v>3.95605500089186</v>
      </c>
      <c r="AS129" s="20">
        <f t="shared" si="72"/>
        <v>3.9986841902329764</v>
      </c>
      <c r="AT129" s="20">
        <f t="shared" si="72"/>
        <v>3.8735596545283699</v>
      </c>
      <c r="AU129" s="20">
        <f t="shared" si="66"/>
        <v>4.3238902135566164</v>
      </c>
    </row>
    <row r="130" spans="1:47">
      <c r="A130" s="144" t="s">
        <v>87</v>
      </c>
      <c r="B130" s="145"/>
      <c r="C130" s="146">
        <v>52193.386500000001</v>
      </c>
      <c r="D130" s="146"/>
      <c r="E130" s="35">
        <f t="shared" si="52"/>
        <v>9371.0651345514143</v>
      </c>
      <c r="F130" s="5">
        <f t="shared" si="71"/>
        <v>9371</v>
      </c>
      <c r="G130" s="1">
        <f t="shared" si="73"/>
        <v>2.4966649994894397E-2</v>
      </c>
      <c r="K130" s="1">
        <f t="shared" si="74"/>
        <v>2.4966649994894397E-2</v>
      </c>
      <c r="M130" s="52"/>
      <c r="N130" s="52"/>
      <c r="Q130" s="191">
        <f t="shared" si="53"/>
        <v>37174.886500000001</v>
      </c>
      <c r="R130" s="40"/>
      <c r="S130" s="36">
        <v>1</v>
      </c>
      <c r="T130" s="40"/>
      <c r="Z130" s="20">
        <f t="shared" si="54"/>
        <v>9371</v>
      </c>
      <c r="AA130" s="20">
        <f t="shared" si="55"/>
        <v>2.7845482677346822E-2</v>
      </c>
      <c r="AB130" s="20">
        <f t="shared" si="56"/>
        <v>3.7712846852896824E-3</v>
      </c>
      <c r="AC130" s="20">
        <f t="shared" si="57"/>
        <v>2.4966649994894397E-2</v>
      </c>
      <c r="AD130" s="20">
        <f t="shared" si="67"/>
        <v>-2.8788326824524257E-3</v>
      </c>
      <c r="AE130" s="20">
        <f t="shared" si="58"/>
        <v>8.287677613556229E-6</v>
      </c>
      <c r="AF130" s="20">
        <f t="shared" si="68"/>
        <v>2.4966649994894397E-2</v>
      </c>
      <c r="AG130" s="21"/>
      <c r="AH130" s="20">
        <f t="shared" si="59"/>
        <v>2.1195365309604714E-2</v>
      </c>
      <c r="AI130" s="20">
        <f t="shared" si="60"/>
        <v>0.58280684766411572</v>
      </c>
      <c r="AJ130" s="20">
        <f t="shared" si="61"/>
        <v>0.22465329200527615</v>
      </c>
      <c r="AK130" s="20">
        <f t="shared" si="62"/>
        <v>-0.25044289113810581</v>
      </c>
      <c r="AL130" s="20">
        <f t="shared" si="63"/>
        <v>-2.6009493490271978</v>
      </c>
      <c r="AM130" s="20">
        <f t="shared" si="64"/>
        <v>-3.6087474540256892</v>
      </c>
      <c r="AN130" s="20">
        <f t="shared" si="72"/>
        <v>4.022817090569629</v>
      </c>
      <c r="AO130" s="20">
        <f t="shared" si="72"/>
        <v>4.0231544013348923</v>
      </c>
      <c r="AP130" s="20">
        <f t="shared" si="72"/>
        <v>4.0220650758170509</v>
      </c>
      <c r="AQ130" s="20">
        <f t="shared" si="72"/>
        <v>4.0255881904349851</v>
      </c>
      <c r="AR130" s="20">
        <f t="shared" si="72"/>
        <v>4.0142474010545994</v>
      </c>
      <c r="AS130" s="20">
        <f t="shared" si="72"/>
        <v>4.0513335040909277</v>
      </c>
      <c r="AT130" s="20">
        <f t="shared" si="72"/>
        <v>3.9355436991566997</v>
      </c>
      <c r="AU130" s="20">
        <f t="shared" si="66"/>
        <v>4.3983361932948828</v>
      </c>
    </row>
    <row r="131" spans="1:47">
      <c r="A131" s="154" t="s">
        <v>88</v>
      </c>
      <c r="B131" s="150" t="s">
        <v>63</v>
      </c>
      <c r="C131" s="152">
        <v>52320.263400000003</v>
      </c>
      <c r="D131" s="152">
        <v>2.0000000000000001E-4</v>
      </c>
      <c r="E131" s="35">
        <f t="shared" si="52"/>
        <v>9702.0694930471873</v>
      </c>
      <c r="F131" s="5">
        <f t="shared" si="71"/>
        <v>9702</v>
      </c>
      <c r="G131" s="1">
        <f t="shared" si="73"/>
        <v>2.6637299997673836E-2</v>
      </c>
      <c r="K131" s="1">
        <f t="shared" si="74"/>
        <v>2.6637299997673836E-2</v>
      </c>
      <c r="Q131" s="191">
        <f t="shared" si="53"/>
        <v>37301.763400000003</v>
      </c>
      <c r="R131" s="40"/>
      <c r="S131" s="36">
        <v>1</v>
      </c>
      <c r="T131" s="40"/>
      <c r="Z131" s="20">
        <f t="shared" si="54"/>
        <v>9702</v>
      </c>
      <c r="AA131" s="20">
        <f t="shared" si="55"/>
        <v>2.8665576614897471E-2</v>
      </c>
      <c r="AB131" s="20">
        <f t="shared" si="56"/>
        <v>4.3147573397665194E-3</v>
      </c>
      <c r="AC131" s="20">
        <f t="shared" si="57"/>
        <v>2.6637299997673836E-2</v>
      </c>
      <c r="AD131" s="20">
        <f t="shared" si="67"/>
        <v>-2.0282766172236358E-3</v>
      </c>
      <c r="AE131" s="20">
        <f t="shared" si="58"/>
        <v>4.1139060359761552E-6</v>
      </c>
      <c r="AF131" s="20">
        <f t="shared" si="68"/>
        <v>2.6637299997673836E-2</v>
      </c>
      <c r="AG131" s="21"/>
      <c r="AH131" s="20">
        <f t="shared" si="59"/>
        <v>2.2322542657907316E-2</v>
      </c>
      <c r="AI131" s="20">
        <f t="shared" si="60"/>
        <v>0.58811791307355143</v>
      </c>
      <c r="AJ131" s="20">
        <f t="shared" si="61"/>
        <v>0.24491641326278504</v>
      </c>
      <c r="AK131" s="20">
        <f t="shared" si="62"/>
        <v>-0.2590847632468552</v>
      </c>
      <c r="AL131" s="20">
        <f t="shared" si="63"/>
        <v>-2.5801030886601799</v>
      </c>
      <c r="AM131" s="20">
        <f t="shared" si="64"/>
        <v>-3.4678769569632033</v>
      </c>
      <c r="AN131" s="20">
        <f t="shared" si="72"/>
        <v>4.0539249760779867</v>
      </c>
      <c r="AO131" s="20">
        <f t="shared" si="72"/>
        <v>4.0541887004047519</v>
      </c>
      <c r="AP131" s="20">
        <f t="shared" si="72"/>
        <v>4.0533031722211863</v>
      </c>
      <c r="AQ131" s="20">
        <f t="shared" si="72"/>
        <v>4.0562806073232611</v>
      </c>
      <c r="AR131" s="20">
        <f t="shared" si="72"/>
        <v>4.0463144937422735</v>
      </c>
      <c r="AS131" s="20">
        <f t="shared" si="72"/>
        <v>4.0801980035653092</v>
      </c>
      <c r="AT131" s="20">
        <f t="shared" si="72"/>
        <v>3.9703622342361196</v>
      </c>
      <c r="AU131" s="20">
        <f t="shared" si="66"/>
        <v>4.4388651723958148</v>
      </c>
    </row>
    <row r="132" spans="1:47">
      <c r="A132" s="155" t="s">
        <v>89</v>
      </c>
      <c r="B132" s="145" t="s">
        <v>63</v>
      </c>
      <c r="C132" s="149">
        <v>52503.869100000004</v>
      </c>
      <c r="D132" s="149">
        <v>2.0000000000000001E-4</v>
      </c>
      <c r="E132" s="35">
        <f t="shared" si="52"/>
        <v>10181.071478000053</v>
      </c>
      <c r="F132" s="5">
        <f t="shared" si="71"/>
        <v>10181</v>
      </c>
      <c r="G132" s="1">
        <f t="shared" si="73"/>
        <v>2.7398149999498855E-2</v>
      </c>
      <c r="K132" s="1">
        <f t="shared" si="74"/>
        <v>2.7398149999498855E-2</v>
      </c>
      <c r="O132" s="1">
        <f ca="1">+C$11+C$12*F132</f>
        <v>5.2268142901878853E-2</v>
      </c>
      <c r="Q132" s="191">
        <f t="shared" si="53"/>
        <v>37485.369100000004</v>
      </c>
      <c r="S132" s="36">
        <v>1</v>
      </c>
      <c r="W132" s="3"/>
      <c r="Z132" s="20">
        <f t="shared" si="54"/>
        <v>10181</v>
      </c>
      <c r="AA132" s="20">
        <f t="shared" si="55"/>
        <v>2.9816483284112058E-2</v>
      </c>
      <c r="AB132" s="20">
        <f t="shared" si="56"/>
        <v>3.4651818249151894E-3</v>
      </c>
      <c r="AC132" s="20">
        <f t="shared" si="57"/>
        <v>2.7398149999498855E-2</v>
      </c>
      <c r="AD132" s="20">
        <f t="shared" si="67"/>
        <v>-2.4183332846132027E-3</v>
      </c>
      <c r="AE132" s="20">
        <f t="shared" si="58"/>
        <v>5.8483358754680816E-6</v>
      </c>
      <c r="AF132" s="20">
        <f t="shared" si="68"/>
        <v>2.7398149999498855E-2</v>
      </c>
      <c r="AG132" s="21"/>
      <c r="AH132" s="20">
        <f t="shared" si="59"/>
        <v>2.3932968174583666E-2</v>
      </c>
      <c r="AI132" s="20">
        <f t="shared" si="60"/>
        <v>0.59630806388365531</v>
      </c>
      <c r="AJ132" s="20">
        <f t="shared" si="61"/>
        <v>0.27471502218764865</v>
      </c>
      <c r="AK132" s="20">
        <f t="shared" si="62"/>
        <v>-0.27166999980160228</v>
      </c>
      <c r="AL132" s="20">
        <f t="shared" si="63"/>
        <v>-2.5492432588729756</v>
      </c>
      <c r="AM132" s="20">
        <f t="shared" si="64"/>
        <v>-3.2770785519346912</v>
      </c>
      <c r="AN132" s="20">
        <f t="shared" si="72"/>
        <v>4.0994524411542796</v>
      </c>
      <c r="AO132" s="20">
        <f t="shared" si="72"/>
        <v>4.0996294870135452</v>
      </c>
      <c r="AP132" s="20">
        <f t="shared" si="72"/>
        <v>4.0989971308624629</v>
      </c>
      <c r="AQ132" s="20">
        <f t="shared" si="72"/>
        <v>4.1012583414499417</v>
      </c>
      <c r="AR132" s="20">
        <f t="shared" si="72"/>
        <v>4.0932057408245939</v>
      </c>
      <c r="AS132" s="20">
        <f t="shared" si="72"/>
        <v>4.1223189781702212</v>
      </c>
      <c r="AT132" s="20">
        <f t="shared" si="72"/>
        <v>4.0221138100408496</v>
      </c>
      <c r="AU132" s="20">
        <f t="shared" si="66"/>
        <v>4.497515870248824</v>
      </c>
    </row>
    <row r="133" spans="1:47">
      <c r="A133" s="155" t="s">
        <v>90</v>
      </c>
      <c r="B133" s="145" t="s">
        <v>63</v>
      </c>
      <c r="C133" s="149">
        <v>52503.869100000004</v>
      </c>
      <c r="D133" s="149">
        <v>2.0000000000000001E-4</v>
      </c>
      <c r="E133" s="35">
        <f t="shared" si="52"/>
        <v>10181.071478000053</v>
      </c>
      <c r="F133" s="5">
        <f t="shared" si="71"/>
        <v>10181</v>
      </c>
      <c r="G133" s="1">
        <f t="shared" si="73"/>
        <v>2.7398149999498855E-2</v>
      </c>
      <c r="K133" s="1">
        <f t="shared" si="74"/>
        <v>2.7398149999498855E-2</v>
      </c>
      <c r="O133" s="1">
        <f ca="1">+C$11+C$12*F133</f>
        <v>5.2268142901878853E-2</v>
      </c>
      <c r="Q133" s="191">
        <f t="shared" si="53"/>
        <v>37485.369100000004</v>
      </c>
      <c r="S133" s="36">
        <v>1</v>
      </c>
      <c r="Z133" s="20">
        <f t="shared" si="54"/>
        <v>10181</v>
      </c>
      <c r="AA133" s="20">
        <f t="shared" si="55"/>
        <v>2.9816483284112058E-2</v>
      </c>
      <c r="AB133" s="20">
        <f t="shared" si="56"/>
        <v>3.4651818249151894E-3</v>
      </c>
      <c r="AC133" s="20">
        <f t="shared" si="57"/>
        <v>2.7398149999498855E-2</v>
      </c>
      <c r="AD133" s="20">
        <f t="shared" si="67"/>
        <v>-2.4183332846132027E-3</v>
      </c>
      <c r="AE133" s="20">
        <f t="shared" si="58"/>
        <v>5.8483358754680816E-6</v>
      </c>
      <c r="AF133" s="20">
        <f t="shared" si="68"/>
        <v>2.7398149999498855E-2</v>
      </c>
      <c r="AG133" s="21"/>
      <c r="AH133" s="20">
        <f t="shared" si="59"/>
        <v>2.3932968174583666E-2</v>
      </c>
      <c r="AI133" s="20">
        <f t="shared" si="60"/>
        <v>0.59630806388365531</v>
      </c>
      <c r="AJ133" s="20">
        <f t="shared" si="61"/>
        <v>0.27471502218764865</v>
      </c>
      <c r="AK133" s="20">
        <f t="shared" si="62"/>
        <v>-0.27166999980160228</v>
      </c>
      <c r="AL133" s="20">
        <f t="shared" si="63"/>
        <v>-2.5492432588729756</v>
      </c>
      <c r="AM133" s="20">
        <f t="shared" si="64"/>
        <v>-3.2770785519346912</v>
      </c>
      <c r="AN133" s="20">
        <f t="shared" ref="AN133:AT148" si="75">$AU133+$AB$7*SIN(AO133)</f>
        <v>4.0994524411542796</v>
      </c>
      <c r="AO133" s="20">
        <f t="shared" si="75"/>
        <v>4.0996294870135452</v>
      </c>
      <c r="AP133" s="20">
        <f t="shared" si="75"/>
        <v>4.0989971308624629</v>
      </c>
      <c r="AQ133" s="20">
        <f t="shared" si="75"/>
        <v>4.1012583414499417</v>
      </c>
      <c r="AR133" s="20">
        <f t="shared" si="75"/>
        <v>4.0932057408245939</v>
      </c>
      <c r="AS133" s="20">
        <f t="shared" si="75"/>
        <v>4.1223189781702212</v>
      </c>
      <c r="AT133" s="20">
        <f t="shared" si="75"/>
        <v>4.0221138100408496</v>
      </c>
      <c r="AU133" s="20">
        <f t="shared" si="66"/>
        <v>4.497515870248824</v>
      </c>
    </row>
    <row r="134" spans="1:47">
      <c r="A134" s="156" t="s">
        <v>91</v>
      </c>
      <c r="B134" s="150"/>
      <c r="C134" s="151">
        <v>52516.9009537319</v>
      </c>
      <c r="D134" s="152">
        <v>4.0000000000000003E-5</v>
      </c>
      <c r="E134" s="35">
        <f t="shared" si="52"/>
        <v>10215.0697896276</v>
      </c>
      <c r="F134" s="5">
        <f t="shared" si="71"/>
        <v>10215</v>
      </c>
      <c r="G134" s="1">
        <f t="shared" si="73"/>
        <v>2.6750981895020232E-2</v>
      </c>
      <c r="K134" s="1">
        <f t="shared" si="74"/>
        <v>2.6750981895020232E-2</v>
      </c>
      <c r="Q134" s="191">
        <f t="shared" si="53"/>
        <v>37498.4009537319</v>
      </c>
      <c r="R134" s="40"/>
      <c r="S134" s="36">
        <v>1</v>
      </c>
      <c r="T134" s="40"/>
      <c r="Z134" s="20">
        <f t="shared" si="54"/>
        <v>10215</v>
      </c>
      <c r="AA134" s="20">
        <f t="shared" si="55"/>
        <v>2.9896483756023079E-2</v>
      </c>
      <c r="AB134" s="20">
        <f t="shared" si="56"/>
        <v>2.7047159120060713E-3</v>
      </c>
      <c r="AC134" s="20">
        <f t="shared" si="57"/>
        <v>2.6750981895020232E-2</v>
      </c>
      <c r="AD134" s="20">
        <f t="shared" si="67"/>
        <v>-3.1455018610028473E-3</v>
      </c>
      <c r="AE134" s="20">
        <f t="shared" si="58"/>
        <v>9.8941819575723755E-6</v>
      </c>
      <c r="AF134" s="20">
        <f t="shared" si="68"/>
        <v>2.6750981895020232E-2</v>
      </c>
      <c r="AG134" s="21"/>
      <c r="AH134" s="20">
        <f t="shared" si="59"/>
        <v>2.404626598301416E-2</v>
      </c>
      <c r="AI134" s="20">
        <f t="shared" si="60"/>
        <v>0.5969130598310739</v>
      </c>
      <c r="AJ134" s="20">
        <f t="shared" si="61"/>
        <v>0.2768520831904171</v>
      </c>
      <c r="AK134" s="20">
        <f t="shared" si="62"/>
        <v>-0.27256684820942201</v>
      </c>
      <c r="AL134" s="20">
        <f t="shared" si="63"/>
        <v>-2.5470199779598115</v>
      </c>
      <c r="AM134" s="20">
        <f t="shared" si="64"/>
        <v>-3.2640760952812014</v>
      </c>
      <c r="AN134" s="20">
        <f t="shared" si="75"/>
        <v>4.1027080391587907</v>
      </c>
      <c r="AO134" s="20">
        <f t="shared" si="75"/>
        <v>4.102879787305775</v>
      </c>
      <c r="AP134" s="20">
        <f t="shared" si="75"/>
        <v>4.1022634953797432</v>
      </c>
      <c r="AQ134" s="20">
        <f t="shared" si="75"/>
        <v>4.1044774972671654</v>
      </c>
      <c r="AR134" s="20">
        <f t="shared" si="75"/>
        <v>4.0965561509073396</v>
      </c>
      <c r="AS134" s="20">
        <f t="shared" si="75"/>
        <v>4.125327365682109</v>
      </c>
      <c r="AT134" s="20">
        <f t="shared" si="75"/>
        <v>4.0258490953785291</v>
      </c>
      <c r="AU134" s="20">
        <f t="shared" si="66"/>
        <v>4.5016789677999771</v>
      </c>
    </row>
    <row r="135" spans="1:47">
      <c r="A135" s="154" t="s">
        <v>88</v>
      </c>
      <c r="B135" s="150" t="s">
        <v>61</v>
      </c>
      <c r="C135" s="152">
        <v>52547.374499999998</v>
      </c>
      <c r="D135" s="152">
        <v>2.9999999999999997E-4</v>
      </c>
      <c r="E135" s="35">
        <f t="shared" si="52"/>
        <v>10294.571074996038</v>
      </c>
      <c r="F135" s="5">
        <f t="shared" si="71"/>
        <v>10294.5</v>
      </c>
      <c r="G135" s="1">
        <f t="shared" si="73"/>
        <v>2.7243674994679168E-2</v>
      </c>
      <c r="K135" s="1">
        <f t="shared" si="74"/>
        <v>2.7243674994679168E-2</v>
      </c>
      <c r="Q135" s="191">
        <f t="shared" si="53"/>
        <v>37528.874499999998</v>
      </c>
      <c r="R135" s="40"/>
      <c r="S135" s="36">
        <v>1</v>
      </c>
      <c r="T135" s="40"/>
      <c r="Z135" s="20">
        <f t="shared" si="54"/>
        <v>10294.5</v>
      </c>
      <c r="AA135" s="20">
        <f t="shared" si="55"/>
        <v>3.0082638279910701E-2</v>
      </c>
      <c r="AB135" s="20">
        <f t="shared" si="56"/>
        <v>2.9330456282510818E-3</v>
      </c>
      <c r="AC135" s="20">
        <f t="shared" si="57"/>
        <v>2.7243674994679168E-2</v>
      </c>
      <c r="AD135" s="20">
        <f t="shared" si="67"/>
        <v>-2.8389632852315327E-3</v>
      </c>
      <c r="AE135" s="20">
        <f t="shared" si="58"/>
        <v>8.0597125348926169E-6</v>
      </c>
      <c r="AF135" s="20">
        <f t="shared" si="68"/>
        <v>2.7243674994679168E-2</v>
      </c>
      <c r="AG135" s="21"/>
      <c r="AH135" s="20">
        <f t="shared" si="59"/>
        <v>2.4310629366428086E-2</v>
      </c>
      <c r="AI135" s="20">
        <f t="shared" si="60"/>
        <v>0.59834029143486911</v>
      </c>
      <c r="AJ135" s="20">
        <f t="shared" si="61"/>
        <v>0.28186057510144391</v>
      </c>
      <c r="AK135" s="20">
        <f t="shared" si="62"/>
        <v>-0.27466569970227367</v>
      </c>
      <c r="AL135" s="20">
        <f t="shared" si="63"/>
        <v>-2.5418038102695593</v>
      </c>
      <c r="AM135" s="20">
        <f t="shared" si="64"/>
        <v>-3.2339374846060025</v>
      </c>
      <c r="AN135" s="20">
        <f t="shared" si="75"/>
        <v>4.1103332113095901</v>
      </c>
      <c r="AO135" s="20">
        <f t="shared" si="75"/>
        <v>4.110492996695883</v>
      </c>
      <c r="AP135" s="20">
        <f t="shared" si="75"/>
        <v>4.1099132821170983</v>
      </c>
      <c r="AQ135" s="20">
        <f t="shared" si="75"/>
        <v>4.112018872602242</v>
      </c>
      <c r="AR135" s="20">
        <f t="shared" si="75"/>
        <v>4.1044016678471191</v>
      </c>
      <c r="AS135" s="20">
        <f t="shared" si="75"/>
        <v>4.1323723803883396</v>
      </c>
      <c r="AT135" s="20">
        <f t="shared" si="75"/>
        <v>4.0346152694643083</v>
      </c>
      <c r="AU135" s="20">
        <f t="shared" si="66"/>
        <v>4.5114132694269387</v>
      </c>
    </row>
    <row r="136" spans="1:47">
      <c r="A136" s="154" t="s">
        <v>88</v>
      </c>
      <c r="B136" s="150" t="s">
        <v>63</v>
      </c>
      <c r="C136" s="152">
        <v>52547.565300000002</v>
      </c>
      <c r="D136" s="152">
        <v>2.9999999999999997E-4</v>
      </c>
      <c r="E136" s="35">
        <f t="shared" si="52"/>
        <v>10295.068845918895</v>
      </c>
      <c r="F136" s="5">
        <f t="shared" si="71"/>
        <v>10295</v>
      </c>
      <c r="G136" s="1">
        <f t="shared" si="73"/>
        <v>2.6389250000647735E-2</v>
      </c>
      <c r="K136" s="1">
        <f t="shared" si="74"/>
        <v>2.6389250000647735E-2</v>
      </c>
      <c r="Q136" s="191">
        <f t="shared" si="53"/>
        <v>37529.065300000002</v>
      </c>
      <c r="R136" s="40"/>
      <c r="S136" s="36">
        <v>1</v>
      </c>
      <c r="T136" s="40"/>
      <c r="Z136" s="20">
        <f t="shared" si="54"/>
        <v>10295</v>
      </c>
      <c r="AA136" s="20">
        <f t="shared" si="55"/>
        <v>3.0083805023276532E-2</v>
      </c>
      <c r="AB136" s="20">
        <f t="shared" si="56"/>
        <v>2.0769604514765221E-3</v>
      </c>
      <c r="AC136" s="20">
        <f t="shared" si="57"/>
        <v>2.6389250000647735E-2</v>
      </c>
      <c r="AD136" s="20">
        <f t="shared" si="67"/>
        <v>-3.6945550226287968E-3</v>
      </c>
      <c r="AE136" s="20">
        <f t="shared" si="58"/>
        <v>1.3649736815231669E-5</v>
      </c>
      <c r="AF136" s="20">
        <f t="shared" si="68"/>
        <v>2.6389250000647735E-2</v>
      </c>
      <c r="AG136" s="21"/>
      <c r="AH136" s="20">
        <f t="shared" si="59"/>
        <v>2.4312289549171213E-2</v>
      </c>
      <c r="AI136" s="20">
        <f t="shared" si="60"/>
        <v>0.5983493239593054</v>
      </c>
      <c r="AJ136" s="20">
        <f t="shared" si="61"/>
        <v>0.28189212637957878</v>
      </c>
      <c r="AK136" s="20">
        <f t="shared" si="62"/>
        <v>-0.27467890802465794</v>
      </c>
      <c r="AL136" s="20">
        <f t="shared" si="63"/>
        <v>-2.5417709255399799</v>
      </c>
      <c r="AM136" s="20">
        <f t="shared" si="64"/>
        <v>-3.2337490922256946</v>
      </c>
      <c r="AN136" s="20">
        <f t="shared" si="75"/>
        <v>4.1103812255388199</v>
      </c>
      <c r="AO136" s="20">
        <f t="shared" si="75"/>
        <v>4.1105409375522184</v>
      </c>
      <c r="AP136" s="20">
        <f t="shared" si="75"/>
        <v>4.109961448662756</v>
      </c>
      <c r="AQ136" s="20">
        <f t="shared" si="75"/>
        <v>4.1120663661329457</v>
      </c>
      <c r="AR136" s="20">
        <f t="shared" si="75"/>
        <v>4.1044510616504519</v>
      </c>
      <c r="AS136" s="20">
        <f t="shared" si="75"/>
        <v>4.1324167370226643</v>
      </c>
      <c r="AT136" s="20">
        <f t="shared" si="75"/>
        <v>4.034670545507927</v>
      </c>
      <c r="AU136" s="20">
        <f t="shared" si="66"/>
        <v>4.51147449144975</v>
      </c>
    </row>
    <row r="137" spans="1:47">
      <c r="A137" s="156" t="s">
        <v>91</v>
      </c>
      <c r="B137" s="150"/>
      <c r="C137" s="151">
        <v>52550.823618043083</v>
      </c>
      <c r="D137" s="152">
        <v>4.0000000000000002E-4</v>
      </c>
      <c r="E137" s="35">
        <f t="shared" si="52"/>
        <v>10303.569348954714</v>
      </c>
      <c r="F137" s="5">
        <f t="shared" si="71"/>
        <v>10303.5</v>
      </c>
      <c r="G137" s="1">
        <f t="shared" si="73"/>
        <v>2.658206807973329E-2</v>
      </c>
      <c r="K137" s="1">
        <f t="shared" si="74"/>
        <v>2.658206807973329E-2</v>
      </c>
      <c r="Q137" s="191">
        <f t="shared" si="53"/>
        <v>37532.323618043083</v>
      </c>
      <c r="R137" s="40"/>
      <c r="S137" s="36">
        <v>1</v>
      </c>
      <c r="T137" s="40"/>
      <c r="Z137" s="20">
        <f t="shared" si="54"/>
        <v>10303.5</v>
      </c>
      <c r="AA137" s="20">
        <f t="shared" si="55"/>
        <v>3.0103631895336009E-2</v>
      </c>
      <c r="AB137" s="20">
        <f t="shared" si="56"/>
        <v>2.2415602060521234E-3</v>
      </c>
      <c r="AC137" s="20">
        <f t="shared" si="57"/>
        <v>2.658206807973329E-2</v>
      </c>
      <c r="AD137" s="20">
        <f t="shared" si="67"/>
        <v>-3.5215638156027192E-3</v>
      </c>
      <c r="AE137" s="20">
        <f t="shared" si="58"/>
        <v>1.2401411707362382E-5</v>
      </c>
      <c r="AF137" s="20">
        <f t="shared" si="68"/>
        <v>2.658206807973329E-2</v>
      </c>
      <c r="AG137" s="21"/>
      <c r="AH137" s="20">
        <f t="shared" si="59"/>
        <v>2.4340507873681166E-2</v>
      </c>
      <c r="AI137" s="20">
        <f t="shared" si="60"/>
        <v>0.5985029848996144</v>
      </c>
      <c r="AJ137" s="20">
        <f t="shared" si="61"/>
        <v>0.28242859652701574</v>
      </c>
      <c r="AK137" s="20">
        <f t="shared" si="62"/>
        <v>-0.27490346477090144</v>
      </c>
      <c r="AL137" s="20">
        <f t="shared" si="63"/>
        <v>-2.5412117338922444</v>
      </c>
      <c r="AM137" s="20">
        <f t="shared" si="64"/>
        <v>-3.2305486192328914</v>
      </c>
      <c r="AN137" s="20">
        <f t="shared" si="75"/>
        <v>4.1111975772981539</v>
      </c>
      <c r="AO137" s="20">
        <f t="shared" si="75"/>
        <v>4.1113560455119647</v>
      </c>
      <c r="AP137" s="20">
        <f t="shared" si="75"/>
        <v>4.1107803850219398</v>
      </c>
      <c r="AQ137" s="20">
        <f t="shared" si="75"/>
        <v>4.1128738781996379</v>
      </c>
      <c r="AR137" s="20">
        <f t="shared" si="75"/>
        <v>4.1052908538387376</v>
      </c>
      <c r="AS137" s="20">
        <f t="shared" si="75"/>
        <v>4.1331708937189688</v>
      </c>
      <c r="AT137" s="20">
        <f t="shared" si="75"/>
        <v>4.035610511697886</v>
      </c>
      <c r="AU137" s="20">
        <f t="shared" si="66"/>
        <v>4.5125152658375374</v>
      </c>
    </row>
    <row r="138" spans="1:47">
      <c r="A138" s="154" t="s">
        <v>92</v>
      </c>
      <c r="B138" s="150" t="s">
        <v>61</v>
      </c>
      <c r="C138" s="152">
        <v>52578.422899999998</v>
      </c>
      <c r="D138" s="152">
        <v>2.0000000000000001E-4</v>
      </c>
      <c r="E138" s="157">
        <f t="shared" si="52"/>
        <v>10375.57207458162</v>
      </c>
      <c r="F138" s="5">
        <f t="shared" si="71"/>
        <v>10375.5</v>
      </c>
      <c r="G138" s="1">
        <f t="shared" si="73"/>
        <v>2.7626824994513299E-2</v>
      </c>
      <c r="K138" s="1">
        <f t="shared" si="74"/>
        <v>2.7626824994513299E-2</v>
      </c>
      <c r="Q138" s="191">
        <f t="shared" si="53"/>
        <v>37559.922899999998</v>
      </c>
      <c r="R138" s="40"/>
      <c r="S138" s="36">
        <v>1</v>
      </c>
      <c r="T138" s="40"/>
      <c r="Z138" s="20">
        <f t="shared" si="54"/>
        <v>10375.5</v>
      </c>
      <c r="AA138" s="20">
        <f t="shared" si="55"/>
        <v>3.0270986114474013E-2</v>
      </c>
      <c r="AB138" s="20">
        <f t="shared" si="56"/>
        <v>3.0476563544091818E-3</v>
      </c>
      <c r="AC138" s="20">
        <f t="shared" si="57"/>
        <v>2.7626824994513299E-2</v>
      </c>
      <c r="AD138" s="20">
        <f t="shared" si="67"/>
        <v>-2.644161119960714E-3</v>
      </c>
      <c r="AE138" s="20">
        <f t="shared" si="58"/>
        <v>6.9915880283118973E-6</v>
      </c>
      <c r="AF138" s="20">
        <f t="shared" si="68"/>
        <v>2.7626824994513299E-2</v>
      </c>
      <c r="AG138" s="21"/>
      <c r="AH138" s="20">
        <f t="shared" si="59"/>
        <v>2.4579168640104117E-2</v>
      </c>
      <c r="AI138" s="20">
        <f t="shared" si="60"/>
        <v>0.59981280254707803</v>
      </c>
      <c r="AJ138" s="20">
        <f t="shared" si="61"/>
        <v>0.28698028841002515</v>
      </c>
      <c r="AK138" s="20">
        <f t="shared" si="62"/>
        <v>-0.27680674679700551</v>
      </c>
      <c r="AL138" s="20">
        <f t="shared" si="63"/>
        <v>-2.5364635339889783</v>
      </c>
      <c r="AM138" s="20">
        <f t="shared" si="64"/>
        <v>-3.20360396251766</v>
      </c>
      <c r="AN138" s="20">
        <f t="shared" si="75"/>
        <v>4.1181209170044708</v>
      </c>
      <c r="AO138" s="20">
        <f t="shared" si="75"/>
        <v>4.1182691157917066</v>
      </c>
      <c r="AP138" s="20">
        <f t="shared" si="75"/>
        <v>4.1177252549161549</v>
      </c>
      <c r="AQ138" s="20">
        <f t="shared" si="75"/>
        <v>4.1197232691230523</v>
      </c>
      <c r="AR138" s="20">
        <f t="shared" si="75"/>
        <v>4.1124117864928866</v>
      </c>
      <c r="AS138" s="20">
        <f t="shared" si="75"/>
        <v>4.1395662585413788</v>
      </c>
      <c r="AT138" s="20">
        <f t="shared" si="75"/>
        <v>4.0435933097522359</v>
      </c>
      <c r="AU138" s="20">
        <f t="shared" si="66"/>
        <v>4.5213312371223324</v>
      </c>
    </row>
    <row r="139" spans="1:47">
      <c r="A139" s="43" t="s">
        <v>88</v>
      </c>
      <c r="B139" s="58" t="s">
        <v>61</v>
      </c>
      <c r="C139" s="60">
        <v>52585.320099999997</v>
      </c>
      <c r="D139" s="60">
        <v>2.9999999999999997E-4</v>
      </c>
      <c r="E139" s="1">
        <f t="shared" si="52"/>
        <v>10393.565919492843</v>
      </c>
      <c r="F139" s="5">
        <f t="shared" si="71"/>
        <v>10393.5</v>
      </c>
      <c r="G139" s="1">
        <f t="shared" si="73"/>
        <v>2.5267524993978441E-2</v>
      </c>
      <c r="K139" s="1">
        <f t="shared" si="74"/>
        <v>2.5267524993978441E-2</v>
      </c>
      <c r="Q139" s="191">
        <f t="shared" si="53"/>
        <v>37566.820099999997</v>
      </c>
      <c r="R139" s="40"/>
      <c r="S139" s="36">
        <v>1</v>
      </c>
      <c r="T139" s="40"/>
      <c r="Z139" s="20">
        <f t="shared" si="54"/>
        <v>10393.5</v>
      </c>
      <c r="AA139" s="20">
        <f t="shared" si="55"/>
        <v>3.0312658538840617E-2</v>
      </c>
      <c r="AB139" s="20">
        <f t="shared" si="56"/>
        <v>6.2879412250237826E-4</v>
      </c>
      <c r="AC139" s="20">
        <f t="shared" si="57"/>
        <v>2.5267524993978441E-2</v>
      </c>
      <c r="AD139" s="20">
        <f t="shared" si="67"/>
        <v>-5.0451335448621765E-3</v>
      </c>
      <c r="AE139" s="20">
        <f t="shared" si="58"/>
        <v>2.5453372485493589E-5</v>
      </c>
      <c r="AF139" s="20">
        <f t="shared" si="68"/>
        <v>2.5267524993978441E-2</v>
      </c>
      <c r="AG139" s="21"/>
      <c r="AH139" s="20">
        <f t="shared" si="59"/>
        <v>2.4638730871476063E-2</v>
      </c>
      <c r="AI139" s="20">
        <f t="shared" si="60"/>
        <v>0.60014256605784788</v>
      </c>
      <c r="AJ139" s="20">
        <f t="shared" si="61"/>
        <v>0.28812030636010261</v>
      </c>
      <c r="AK139" s="20">
        <f t="shared" si="62"/>
        <v>-0.27728288912005172</v>
      </c>
      <c r="AL139" s="20">
        <f t="shared" si="63"/>
        <v>-2.5352732447272408</v>
      </c>
      <c r="AM139" s="20">
        <f t="shared" si="64"/>
        <v>-3.1969135570999665</v>
      </c>
      <c r="AN139" s="20">
        <f t="shared" si="75"/>
        <v>4.1198541010261049</v>
      </c>
      <c r="AO139" s="20">
        <f t="shared" si="75"/>
        <v>4.1199998062313252</v>
      </c>
      <c r="AP139" s="20">
        <f t="shared" si="75"/>
        <v>4.1194637198142914</v>
      </c>
      <c r="AQ139" s="20">
        <f t="shared" si="75"/>
        <v>4.1214382273573724</v>
      </c>
      <c r="AR139" s="20">
        <f t="shared" si="75"/>
        <v>4.1141940909253352</v>
      </c>
      <c r="AS139" s="20">
        <f t="shared" si="75"/>
        <v>4.1411671497744731</v>
      </c>
      <c r="AT139" s="20">
        <f t="shared" si="75"/>
        <v>4.0455948083928348</v>
      </c>
      <c r="AU139" s="20">
        <f t="shared" si="66"/>
        <v>4.5235352299435316</v>
      </c>
    </row>
    <row r="140" spans="1:47">
      <c r="A140" s="43" t="s">
        <v>93</v>
      </c>
      <c r="B140" s="58" t="s">
        <v>61</v>
      </c>
      <c r="C140" s="60">
        <v>52588.002099999998</v>
      </c>
      <c r="D140" s="43"/>
      <c r="E140" s="1">
        <f t="shared" si="52"/>
        <v>10400.56288812532</v>
      </c>
      <c r="F140" s="5">
        <f t="shared" si="71"/>
        <v>10400.5</v>
      </c>
      <c r="G140" s="1">
        <f t="shared" si="73"/>
        <v>2.4105574993882328E-2</v>
      </c>
      <c r="K140" s="1">
        <f t="shared" si="74"/>
        <v>2.4105574993882328E-2</v>
      </c>
      <c r="M140" s="52"/>
      <c r="Q140" s="191">
        <f t="shared" si="53"/>
        <v>37569.502099999998</v>
      </c>
      <c r="S140" s="36">
        <v>1</v>
      </c>
      <c r="U140" s="1" t="s">
        <v>94</v>
      </c>
      <c r="Z140" s="20">
        <f t="shared" si="54"/>
        <v>10400.5</v>
      </c>
      <c r="AA140" s="20">
        <f t="shared" si="55"/>
        <v>3.0328846436079665E-2</v>
      </c>
      <c r="AB140" s="20">
        <f t="shared" si="56"/>
        <v>-5.5630774594116542E-4</v>
      </c>
      <c r="AC140" s="20">
        <f t="shared" si="57"/>
        <v>2.4105574993882328E-2</v>
      </c>
      <c r="AD140" s="20">
        <f t="shared" si="67"/>
        <v>-6.2232714421973367E-3</v>
      </c>
      <c r="AE140" s="20">
        <f t="shared" si="58"/>
        <v>3.8729107443268917E-5</v>
      </c>
      <c r="AF140" s="20">
        <f t="shared" si="68"/>
        <v>2.4105574993882328E-2</v>
      </c>
      <c r="AG140" s="21"/>
      <c r="AH140" s="20">
        <f t="shared" si="59"/>
        <v>2.4661882739823494E-2</v>
      </c>
      <c r="AI140" s="20">
        <f t="shared" si="60"/>
        <v>0.60027105812994153</v>
      </c>
      <c r="AJ140" s="20">
        <f t="shared" si="61"/>
        <v>0.28856387361302843</v>
      </c>
      <c r="AK140" s="20">
        <f t="shared" si="62"/>
        <v>-0.27746809025365221</v>
      </c>
      <c r="AL140" s="20">
        <f t="shared" si="63"/>
        <v>-2.5348100023912257</v>
      </c>
      <c r="AM140" s="20">
        <f t="shared" si="64"/>
        <v>-3.1943166311390994</v>
      </c>
      <c r="AN140" s="20">
        <f t="shared" si="75"/>
        <v>4.1205283721217718</v>
      </c>
      <c r="AO140" s="20">
        <f t="shared" si="75"/>
        <v>4.1206731154993372</v>
      </c>
      <c r="AP140" s="20">
        <f t="shared" si="75"/>
        <v>4.1201400335783971</v>
      </c>
      <c r="AQ140" s="20">
        <f t="shared" si="75"/>
        <v>4.1221054390769325</v>
      </c>
      <c r="AR140" s="20">
        <f t="shared" si="75"/>
        <v>4.1148874334226795</v>
      </c>
      <c r="AS140" s="20">
        <f t="shared" si="75"/>
        <v>4.1417899436421823</v>
      </c>
      <c r="AT140" s="20">
        <f t="shared" si="75"/>
        <v>4.0463737959063018</v>
      </c>
      <c r="AU140" s="20">
        <f t="shared" si="66"/>
        <v>4.5243923382628868</v>
      </c>
    </row>
    <row r="141" spans="1:47">
      <c r="A141" s="43" t="s">
        <v>93</v>
      </c>
      <c r="B141" s="58" t="s">
        <v>63</v>
      </c>
      <c r="C141" s="60">
        <v>52588.194300000003</v>
      </c>
      <c r="D141" s="43"/>
      <c r="E141" s="1">
        <f t="shared" si="52"/>
        <v>10401.064311455371</v>
      </c>
      <c r="F141" s="5">
        <f t="shared" si="71"/>
        <v>10401</v>
      </c>
      <c r="G141" s="1">
        <f t="shared" si="73"/>
        <v>2.4651150000863709E-2</v>
      </c>
      <c r="K141" s="1">
        <f t="shared" si="74"/>
        <v>2.4651150000863709E-2</v>
      </c>
      <c r="M141" s="52"/>
      <c r="Q141" s="191">
        <f t="shared" si="53"/>
        <v>37569.694300000003</v>
      </c>
      <c r="S141" s="36">
        <v>1</v>
      </c>
      <c r="U141" s="1" t="s">
        <v>94</v>
      </c>
      <c r="Z141" s="20">
        <f t="shared" si="54"/>
        <v>10401</v>
      </c>
      <c r="AA141" s="20">
        <f t="shared" si="55"/>
        <v>3.03300023272009E-2</v>
      </c>
      <c r="AB141" s="20">
        <f t="shared" si="56"/>
        <v>-1.2386202816041386E-5</v>
      </c>
      <c r="AC141" s="20">
        <f t="shared" si="57"/>
        <v>2.4651150000863709E-2</v>
      </c>
      <c r="AD141" s="20">
        <f t="shared" si="67"/>
        <v>-5.6788523263371915E-3</v>
      </c>
      <c r="AE141" s="20">
        <f t="shared" si="58"/>
        <v>3.2249363744345329E-5</v>
      </c>
      <c r="AF141" s="20">
        <f t="shared" si="68"/>
        <v>2.4651150000863709E-2</v>
      </c>
      <c r="AG141" s="21"/>
      <c r="AH141" s="20">
        <f t="shared" si="59"/>
        <v>2.466353620367975E-2</v>
      </c>
      <c r="AI141" s="20">
        <f t="shared" si="60"/>
        <v>0.60028024151455883</v>
      </c>
      <c r="AJ141" s="20">
        <f t="shared" si="61"/>
        <v>0.28859556185475621</v>
      </c>
      <c r="AK141" s="20">
        <f t="shared" si="62"/>
        <v>-0.27748131964855949</v>
      </c>
      <c r="AL141" s="20">
        <f t="shared" si="63"/>
        <v>-2.5347769060964911</v>
      </c>
      <c r="AM141" s="20">
        <f t="shared" si="64"/>
        <v>-3.1941312411429212</v>
      </c>
      <c r="AN141" s="20">
        <f t="shared" si="75"/>
        <v>4.1205765398165495</v>
      </c>
      <c r="AO141" s="20">
        <f t="shared" si="75"/>
        <v>4.1207212146609926</v>
      </c>
      <c r="AP141" s="20">
        <f t="shared" si="75"/>
        <v>4.1201883469421112</v>
      </c>
      <c r="AQ141" s="20">
        <f t="shared" si="75"/>
        <v>4.1221531031408238</v>
      </c>
      <c r="AR141" s="20">
        <f t="shared" si="75"/>
        <v>4.1149369626911421</v>
      </c>
      <c r="AS141" s="20">
        <f t="shared" si="75"/>
        <v>4.1418344337614243</v>
      </c>
      <c r="AT141" s="20">
        <f t="shared" si="75"/>
        <v>4.0464294513084589</v>
      </c>
      <c r="AU141" s="20">
        <f t="shared" si="66"/>
        <v>4.5244535602856972</v>
      </c>
    </row>
    <row r="142" spans="1:47">
      <c r="A142" s="43" t="s">
        <v>93</v>
      </c>
      <c r="B142" s="58" t="s">
        <v>61</v>
      </c>
      <c r="C142" s="60">
        <v>52617.904199999997</v>
      </c>
      <c r="D142" s="43"/>
      <c r="E142" s="1">
        <f t="shared" si="52"/>
        <v>10478.573348880398</v>
      </c>
      <c r="F142" s="5">
        <f t="shared" si="71"/>
        <v>10478.5</v>
      </c>
      <c r="G142" s="1">
        <f t="shared" si="73"/>
        <v>2.8115274995798245E-2</v>
      </c>
      <c r="K142" s="1">
        <f t="shared" si="74"/>
        <v>2.8115274995798245E-2</v>
      </c>
      <c r="M142" s="52"/>
      <c r="Q142" s="191">
        <f t="shared" si="53"/>
        <v>37599.404199999997</v>
      </c>
      <c r="S142" s="36">
        <v>1</v>
      </c>
      <c r="U142" s="1" t="s">
        <v>94</v>
      </c>
      <c r="Z142" s="20">
        <f t="shared" si="54"/>
        <v>10478.5</v>
      </c>
      <c r="AA142" s="20">
        <f t="shared" si="55"/>
        <v>3.0508538165304851E-2</v>
      </c>
      <c r="AB142" s="20">
        <f t="shared" si="56"/>
        <v>3.1958434617143303E-3</v>
      </c>
      <c r="AC142" s="20">
        <f t="shared" si="57"/>
        <v>2.8115274995798245E-2</v>
      </c>
      <c r="AD142" s="20">
        <f t="shared" si="67"/>
        <v>-2.3932631695066063E-3</v>
      </c>
      <c r="AE142" s="20">
        <f t="shared" si="58"/>
        <v>5.7277085985168073E-6</v>
      </c>
      <c r="AF142" s="20">
        <f t="shared" si="68"/>
        <v>2.8115274995798245E-2</v>
      </c>
      <c r="AG142" s="21"/>
      <c r="AH142" s="20">
        <f t="shared" si="59"/>
        <v>2.4919431534083915E-2</v>
      </c>
      <c r="AI142" s="20">
        <f t="shared" si="60"/>
        <v>0.60171237664770594</v>
      </c>
      <c r="AJ142" s="20">
        <f t="shared" si="61"/>
        <v>0.29351510314224383</v>
      </c>
      <c r="AK142" s="20">
        <f t="shared" si="62"/>
        <v>-0.27953306988967636</v>
      </c>
      <c r="AL142" s="20">
        <f t="shared" si="63"/>
        <v>-2.5296347338139009</v>
      </c>
      <c r="AM142" s="20">
        <f t="shared" si="64"/>
        <v>-3.1655632628336896</v>
      </c>
      <c r="AN142" s="20">
        <f t="shared" si="75"/>
        <v>4.1280513965359829</v>
      </c>
      <c r="AO142" s="20">
        <f t="shared" si="75"/>
        <v>4.1281857187228352</v>
      </c>
      <c r="AP142" s="20">
        <f t="shared" si="75"/>
        <v>4.1276854014601714</v>
      </c>
      <c r="AQ142" s="20">
        <f t="shared" si="75"/>
        <v>4.1295508862573627</v>
      </c>
      <c r="AR142" s="20">
        <f t="shared" si="75"/>
        <v>4.1226217554154401</v>
      </c>
      <c r="AS142" s="20">
        <f t="shared" si="75"/>
        <v>4.1487383190807812</v>
      </c>
      <c r="AT142" s="20">
        <f t="shared" si="75"/>
        <v>4.0550777130740103</v>
      </c>
      <c r="AU142" s="20">
        <f t="shared" si="66"/>
        <v>4.5339429738214143</v>
      </c>
    </row>
    <row r="143" spans="1:47">
      <c r="A143" s="43" t="s">
        <v>93</v>
      </c>
      <c r="B143" s="58" t="s">
        <v>63</v>
      </c>
      <c r="C143" s="60">
        <v>52618.095300000001</v>
      </c>
      <c r="D143" s="43"/>
      <c r="E143" s="1">
        <f t="shared" si="52"/>
        <v>10479.071902461939</v>
      </c>
      <c r="F143" s="5">
        <f t="shared" si="71"/>
        <v>10479</v>
      </c>
      <c r="G143" s="1">
        <f t="shared" si="73"/>
        <v>2.7560849994188175E-2</v>
      </c>
      <c r="K143" s="1">
        <f t="shared" si="74"/>
        <v>2.7560849994188175E-2</v>
      </c>
      <c r="M143" s="52"/>
      <c r="Q143" s="191">
        <f t="shared" si="53"/>
        <v>37599.595300000001</v>
      </c>
      <c r="S143" s="36">
        <v>1</v>
      </c>
      <c r="U143" s="1" t="s">
        <v>94</v>
      </c>
      <c r="Z143" s="20">
        <f t="shared" si="54"/>
        <v>10479</v>
      </c>
      <c r="AA143" s="20">
        <f t="shared" si="55"/>
        <v>3.0509685944274285E-2</v>
      </c>
      <c r="AB143" s="20">
        <f t="shared" si="56"/>
        <v>2.6397700668724204E-3</v>
      </c>
      <c r="AC143" s="20">
        <f t="shared" si="57"/>
        <v>2.7560849994188175E-2</v>
      </c>
      <c r="AD143" s="20">
        <f t="shared" si="67"/>
        <v>-2.9488359500861108E-3</v>
      </c>
      <c r="AE143" s="20">
        <f t="shared" si="58"/>
        <v>8.6956334605202553E-6</v>
      </c>
      <c r="AF143" s="20">
        <f t="shared" si="68"/>
        <v>2.7560849994188175E-2</v>
      </c>
      <c r="AG143" s="21"/>
      <c r="AH143" s="20">
        <f t="shared" si="59"/>
        <v>2.4921079927315754E-2</v>
      </c>
      <c r="AI143" s="20">
        <f t="shared" si="60"/>
        <v>0.6017216726585497</v>
      </c>
      <c r="AJ143" s="20">
        <f t="shared" si="61"/>
        <v>0.29354689296558717</v>
      </c>
      <c r="AK143" s="20">
        <f t="shared" si="62"/>
        <v>-0.27954631467372631</v>
      </c>
      <c r="AL143" s="20">
        <f t="shared" si="63"/>
        <v>-2.5296014791058954</v>
      </c>
      <c r="AM143" s="20">
        <f t="shared" si="64"/>
        <v>-3.1653800258888003</v>
      </c>
      <c r="AN143" s="20">
        <f t="shared" si="75"/>
        <v>4.1280996788473932</v>
      </c>
      <c r="AO143" s="20">
        <f t="shared" si="75"/>
        <v>4.1282339359713305</v>
      </c>
      <c r="AP143" s="20">
        <f t="shared" si="75"/>
        <v>4.1277338245230863</v>
      </c>
      <c r="AQ143" s="20">
        <f t="shared" si="75"/>
        <v>4.1295986777330738</v>
      </c>
      <c r="AR143" s="20">
        <f t="shared" si="75"/>
        <v>4.1226713848327154</v>
      </c>
      <c r="AS143" s="20">
        <f t="shared" si="75"/>
        <v>4.1487829120103195</v>
      </c>
      <c r="AT143" s="20">
        <f t="shared" si="75"/>
        <v>4.0551336482292761</v>
      </c>
      <c r="AU143" s="20">
        <f t="shared" si="66"/>
        <v>4.5340041958442256</v>
      </c>
    </row>
    <row r="144" spans="1:47">
      <c r="A144" s="71" t="s">
        <v>89</v>
      </c>
      <c r="B144" s="61" t="s">
        <v>63</v>
      </c>
      <c r="C144" s="66">
        <v>52629.593999999997</v>
      </c>
      <c r="D144" s="66">
        <v>1E-4</v>
      </c>
      <c r="E144" s="1">
        <f t="shared" si="52"/>
        <v>10509.070427150311</v>
      </c>
      <c r="F144" s="5">
        <f t="shared" si="71"/>
        <v>10509</v>
      </c>
      <c r="G144" s="1">
        <f t="shared" si="73"/>
        <v>2.6995349995559081E-2</v>
      </c>
      <c r="K144" s="1">
        <f t="shared" si="74"/>
        <v>2.6995349995559081E-2</v>
      </c>
      <c r="O144" s="1">
        <f ca="1">+C$11+C$12*F144</f>
        <v>5.1587183030107175E-2</v>
      </c>
      <c r="Q144" s="191">
        <f t="shared" si="53"/>
        <v>37611.093999999997</v>
      </c>
      <c r="S144" s="36">
        <v>1</v>
      </c>
      <c r="W144" s="3"/>
      <c r="Z144" s="20">
        <f t="shared" si="54"/>
        <v>10509</v>
      </c>
      <c r="AA144" s="20">
        <f t="shared" si="55"/>
        <v>3.057845671948491E-2</v>
      </c>
      <c r="AB144" s="20">
        <f t="shared" si="56"/>
        <v>1.9754267578327225E-3</v>
      </c>
      <c r="AC144" s="20">
        <f t="shared" si="57"/>
        <v>2.6995349995559081E-2</v>
      </c>
      <c r="AD144" s="20">
        <f t="shared" si="67"/>
        <v>-3.5831067239258281E-3</v>
      </c>
      <c r="AE144" s="20">
        <f t="shared" si="58"/>
        <v>1.2838653795042481E-5</v>
      </c>
      <c r="AF144" s="20">
        <f t="shared" si="68"/>
        <v>2.6995349995559081E-2</v>
      </c>
      <c r="AG144" s="21"/>
      <c r="AH144" s="20">
        <f t="shared" si="59"/>
        <v>2.5019923237726359E-2</v>
      </c>
      <c r="AI144" s="20">
        <f t="shared" si="60"/>
        <v>0.60228076478013925</v>
      </c>
      <c r="AJ144" s="20">
        <f t="shared" si="61"/>
        <v>0.29545547896108304</v>
      </c>
      <c r="AK144" s="20">
        <f t="shared" si="62"/>
        <v>-0.28034118144449383</v>
      </c>
      <c r="AL144" s="20">
        <f t="shared" si="63"/>
        <v>-2.5276043209638361</v>
      </c>
      <c r="AM144" s="20">
        <f t="shared" si="64"/>
        <v>-3.1544107223238558</v>
      </c>
      <c r="AN144" s="20">
        <f t="shared" si="75"/>
        <v>4.1309979727602304</v>
      </c>
      <c r="AO144" s="20">
        <f t="shared" si="75"/>
        <v>4.131128366222617</v>
      </c>
      <c r="AP144" s="20">
        <f t="shared" si="75"/>
        <v>4.1306405057355979</v>
      </c>
      <c r="AQ144" s="20">
        <f t="shared" si="75"/>
        <v>4.132467672951039</v>
      </c>
      <c r="AR144" s="20">
        <f t="shared" si="75"/>
        <v>4.125650327835884</v>
      </c>
      <c r="AS144" s="20">
        <f t="shared" si="75"/>
        <v>4.1514597228632297</v>
      </c>
      <c r="AT144" s="20">
        <f t="shared" si="75"/>
        <v>4.0584930428703583</v>
      </c>
      <c r="AU144" s="20">
        <f t="shared" si="66"/>
        <v>4.5376775172128898</v>
      </c>
    </row>
    <row r="145" spans="1:47">
      <c r="A145" s="71" t="s">
        <v>90</v>
      </c>
      <c r="B145" s="61" t="s">
        <v>63</v>
      </c>
      <c r="C145" s="66">
        <v>52629.593999999997</v>
      </c>
      <c r="D145" s="66">
        <v>1E-4</v>
      </c>
      <c r="E145" s="1">
        <f t="shared" si="52"/>
        <v>10509.070427150311</v>
      </c>
      <c r="F145" s="5">
        <f t="shared" si="71"/>
        <v>10509</v>
      </c>
      <c r="G145" s="1">
        <f t="shared" si="73"/>
        <v>2.6995349995559081E-2</v>
      </c>
      <c r="K145" s="1">
        <f t="shared" si="74"/>
        <v>2.6995349995559081E-2</v>
      </c>
      <c r="O145" s="1">
        <f ca="1">+C$11+C$12*F145</f>
        <v>5.1587183030107175E-2</v>
      </c>
      <c r="Q145" s="191">
        <f t="shared" si="53"/>
        <v>37611.093999999997</v>
      </c>
      <c r="S145" s="36">
        <v>1</v>
      </c>
      <c r="Z145" s="20">
        <f t="shared" si="54"/>
        <v>10509</v>
      </c>
      <c r="AA145" s="20">
        <f t="shared" si="55"/>
        <v>3.057845671948491E-2</v>
      </c>
      <c r="AB145" s="20">
        <f t="shared" si="56"/>
        <v>1.9754267578327225E-3</v>
      </c>
      <c r="AC145" s="20">
        <f t="shared" si="57"/>
        <v>2.6995349995559081E-2</v>
      </c>
      <c r="AD145" s="20">
        <f t="shared" si="67"/>
        <v>-3.5831067239258281E-3</v>
      </c>
      <c r="AE145" s="20">
        <f t="shared" si="58"/>
        <v>1.2838653795042481E-5</v>
      </c>
      <c r="AF145" s="20">
        <f t="shared" si="68"/>
        <v>2.6995349995559081E-2</v>
      </c>
      <c r="AG145" s="21"/>
      <c r="AH145" s="20">
        <f t="shared" si="59"/>
        <v>2.5019923237726359E-2</v>
      </c>
      <c r="AI145" s="20">
        <f t="shared" si="60"/>
        <v>0.60228076478013925</v>
      </c>
      <c r="AJ145" s="20">
        <f t="shared" si="61"/>
        <v>0.29545547896108304</v>
      </c>
      <c r="AK145" s="20">
        <f t="shared" si="62"/>
        <v>-0.28034118144449383</v>
      </c>
      <c r="AL145" s="20">
        <f t="shared" si="63"/>
        <v>-2.5276043209638361</v>
      </c>
      <c r="AM145" s="20">
        <f t="shared" si="64"/>
        <v>-3.1544107223238558</v>
      </c>
      <c r="AN145" s="20">
        <f t="shared" si="75"/>
        <v>4.1309979727602304</v>
      </c>
      <c r="AO145" s="20">
        <f t="shared" si="75"/>
        <v>4.131128366222617</v>
      </c>
      <c r="AP145" s="20">
        <f t="shared" si="75"/>
        <v>4.1306405057355979</v>
      </c>
      <c r="AQ145" s="20">
        <f t="shared" si="75"/>
        <v>4.132467672951039</v>
      </c>
      <c r="AR145" s="20">
        <f t="shared" si="75"/>
        <v>4.125650327835884</v>
      </c>
      <c r="AS145" s="20">
        <f t="shared" si="75"/>
        <v>4.1514597228632297</v>
      </c>
      <c r="AT145" s="20">
        <f t="shared" si="75"/>
        <v>4.0584930428703583</v>
      </c>
      <c r="AU145" s="20">
        <f t="shared" si="66"/>
        <v>4.5376775172128898</v>
      </c>
    </row>
    <row r="146" spans="1:47">
      <c r="A146" s="43" t="s">
        <v>95</v>
      </c>
      <c r="B146" s="58" t="s">
        <v>63</v>
      </c>
      <c r="C146" s="60">
        <v>52897.529600000002</v>
      </c>
      <c r="D146" s="43"/>
      <c r="E146" s="1">
        <f t="shared" si="52"/>
        <v>11208.077507211217</v>
      </c>
      <c r="F146" s="5">
        <f t="shared" ref="F146:F177" si="76">+ROUND(2*E146,0)/2</f>
        <v>11208</v>
      </c>
      <c r="G146" s="1">
        <f t="shared" si="73"/>
        <v>2.9709199996432289E-2</v>
      </c>
      <c r="K146" s="1">
        <f t="shared" si="74"/>
        <v>2.9709199996432289E-2</v>
      </c>
      <c r="M146" s="52"/>
      <c r="Q146" s="191">
        <f t="shared" si="53"/>
        <v>37879.029600000002</v>
      </c>
      <c r="S146" s="36">
        <v>1</v>
      </c>
      <c r="U146" s="1" t="s">
        <v>96</v>
      </c>
      <c r="Z146" s="20">
        <f t="shared" si="54"/>
        <v>11208</v>
      </c>
      <c r="AA146" s="20">
        <f t="shared" si="55"/>
        <v>3.2125080072948758E-2</v>
      </c>
      <c r="AB146" s="20">
        <f t="shared" si="56"/>
        <v>2.4220931536729599E-3</v>
      </c>
      <c r="AC146" s="20">
        <f t="shared" si="57"/>
        <v>2.9709199996432289E-2</v>
      </c>
      <c r="AD146" s="20">
        <f t="shared" si="67"/>
        <v>-2.415880076516469E-3</v>
      </c>
      <c r="AE146" s="20">
        <f t="shared" si="58"/>
        <v>5.8364765441092202E-6</v>
      </c>
      <c r="AF146" s="20">
        <f t="shared" si="68"/>
        <v>2.9709199996432289E-2</v>
      </c>
      <c r="AG146" s="21"/>
      <c r="AH146" s="20">
        <f t="shared" si="59"/>
        <v>2.728710684275933E-2</v>
      </c>
      <c r="AI146" s="20">
        <f t="shared" si="60"/>
        <v>0.61607894529967033</v>
      </c>
      <c r="AJ146" s="20">
        <f t="shared" si="61"/>
        <v>0.3406053450019359</v>
      </c>
      <c r="AK146" s="20">
        <f t="shared" si="62"/>
        <v>-0.2989588463908569</v>
      </c>
      <c r="AL146" s="20">
        <f t="shared" si="63"/>
        <v>-2.4799759026458053</v>
      </c>
      <c r="AM146" s="20">
        <f t="shared" si="64"/>
        <v>-2.9118156517095142</v>
      </c>
      <c r="AN146" s="20">
        <f t="shared" si="75"/>
        <v>4.1993134486681631</v>
      </c>
      <c r="AO146" s="20">
        <f t="shared" si="75"/>
        <v>4.1993743503350487</v>
      </c>
      <c r="AP146" s="20">
        <f t="shared" si="75"/>
        <v>4.1991193997148004</v>
      </c>
      <c r="AQ146" s="20">
        <f t="shared" si="75"/>
        <v>4.2001874617440711</v>
      </c>
      <c r="AR146" s="20">
        <f t="shared" si="75"/>
        <v>4.1957264736278299</v>
      </c>
      <c r="AS146" s="20">
        <f t="shared" si="75"/>
        <v>4.2146001316469288</v>
      </c>
      <c r="AT146" s="20">
        <f t="shared" si="75"/>
        <v>4.1386051141328286</v>
      </c>
      <c r="AU146" s="20">
        <f t="shared" si="66"/>
        <v>4.6232659051027722</v>
      </c>
    </row>
    <row r="147" spans="1:47">
      <c r="A147" s="72" t="s">
        <v>97</v>
      </c>
      <c r="B147" s="73"/>
      <c r="C147" s="66">
        <v>52902.5124</v>
      </c>
      <c r="D147" s="66">
        <v>1E-4</v>
      </c>
      <c r="E147" s="1">
        <f t="shared" si="52"/>
        <v>11221.076946175379</v>
      </c>
      <c r="F147" s="5">
        <f t="shared" si="76"/>
        <v>11221</v>
      </c>
      <c r="G147" s="1">
        <f t="shared" si="73"/>
        <v>2.9494149996025953E-2</v>
      </c>
      <c r="K147" s="1">
        <f t="shared" si="74"/>
        <v>2.9494149996025953E-2</v>
      </c>
      <c r="Q147" s="191">
        <f t="shared" si="53"/>
        <v>37884.0124</v>
      </c>
      <c r="R147" s="40"/>
      <c r="S147" s="36">
        <v>1</v>
      </c>
      <c r="T147" s="40"/>
      <c r="Z147" s="20">
        <f t="shared" si="54"/>
        <v>11221</v>
      </c>
      <c r="AA147" s="20">
        <f t="shared" si="55"/>
        <v>3.2152787974466364E-2</v>
      </c>
      <c r="AB147" s="20">
        <f t="shared" si="56"/>
        <v>2.1655733463359361E-3</v>
      </c>
      <c r="AC147" s="20">
        <f t="shared" si="57"/>
        <v>2.9494149996025953E-2</v>
      </c>
      <c r="AD147" s="20">
        <f t="shared" si="67"/>
        <v>-2.6586379784404104E-3</v>
      </c>
      <c r="AE147" s="20">
        <f t="shared" si="58"/>
        <v>7.0683559004057123E-6</v>
      </c>
      <c r="AF147" s="20">
        <f t="shared" si="68"/>
        <v>2.9494149996025953E-2</v>
      </c>
      <c r="AG147" s="21"/>
      <c r="AH147" s="20">
        <f t="shared" si="59"/>
        <v>2.7328576649690017E-2</v>
      </c>
      <c r="AI147" s="20">
        <f t="shared" si="60"/>
        <v>0.61635015077814104</v>
      </c>
      <c r="AJ147" s="20">
        <f t="shared" si="61"/>
        <v>0.34145763257462225</v>
      </c>
      <c r="AK147" s="20">
        <f t="shared" si="62"/>
        <v>-0.29930680124182008</v>
      </c>
      <c r="AL147" s="20">
        <f t="shared" si="63"/>
        <v>-2.4790692637272365</v>
      </c>
      <c r="AM147" s="20">
        <f t="shared" si="64"/>
        <v>-2.9075244499918629</v>
      </c>
      <c r="AN147" s="20">
        <f t="shared" si="75"/>
        <v>4.2005988230777858</v>
      </c>
      <c r="AO147" s="20">
        <f t="shared" si="75"/>
        <v>4.2006587697300244</v>
      </c>
      <c r="AP147" s="20">
        <f t="shared" si="75"/>
        <v>4.2004072427543404</v>
      </c>
      <c r="AQ147" s="20">
        <f t="shared" si="75"/>
        <v>4.2014633678531323</v>
      </c>
      <c r="AR147" s="20">
        <f t="shared" si="75"/>
        <v>4.1970420969702671</v>
      </c>
      <c r="AS147" s="20">
        <f t="shared" si="75"/>
        <v>4.2157899919851589</v>
      </c>
      <c r="AT147" s="20">
        <f t="shared" si="75"/>
        <v>4.1401285623784645</v>
      </c>
      <c r="AU147" s="20">
        <f t="shared" si="66"/>
        <v>4.6248576776958608</v>
      </c>
    </row>
    <row r="148" spans="1:47">
      <c r="A148" s="43" t="s">
        <v>98</v>
      </c>
      <c r="B148" s="58" t="s">
        <v>63</v>
      </c>
      <c r="C148" s="60">
        <v>52917.460500000001</v>
      </c>
      <c r="D148" s="60">
        <v>2.0000000000000001E-4</v>
      </c>
      <c r="E148" s="1">
        <f t="shared" si="52"/>
        <v>11260.074480409201</v>
      </c>
      <c r="F148" s="5">
        <f t="shared" si="76"/>
        <v>11260</v>
      </c>
      <c r="G148" s="1">
        <f t="shared" si="73"/>
        <v>2.8548999995109625E-2</v>
      </c>
      <c r="K148" s="1">
        <f t="shared" si="74"/>
        <v>2.8548999995109625E-2</v>
      </c>
      <c r="Q148" s="191">
        <f t="shared" si="53"/>
        <v>37898.960500000001</v>
      </c>
      <c r="R148" s="40"/>
      <c r="S148" s="36">
        <v>1</v>
      </c>
      <c r="T148" s="40"/>
      <c r="Z148" s="20">
        <f t="shared" si="54"/>
        <v>11260</v>
      </c>
      <c r="AA148" s="20">
        <f t="shared" si="55"/>
        <v>3.2235670204855918E-2</v>
      </c>
      <c r="AB148" s="20">
        <f t="shared" si="56"/>
        <v>1.0961763190788752E-3</v>
      </c>
      <c r="AC148" s="20">
        <f t="shared" si="57"/>
        <v>2.8548999995109625E-2</v>
      </c>
      <c r="AD148" s="20">
        <f t="shared" si="67"/>
        <v>-3.6866702097462928E-3</v>
      </c>
      <c r="AE148" s="20">
        <f t="shared" si="58"/>
        <v>1.3591537235430775E-5</v>
      </c>
      <c r="AF148" s="20">
        <f t="shared" si="68"/>
        <v>2.8548999995109625E-2</v>
      </c>
      <c r="AG148" s="21"/>
      <c r="AH148" s="20">
        <f t="shared" si="59"/>
        <v>2.745282367603075E-2</v>
      </c>
      <c r="AI148" s="20">
        <f t="shared" si="60"/>
        <v>0.61716709711394846</v>
      </c>
      <c r="AJ148" s="20">
        <f t="shared" si="61"/>
        <v>0.34401730597588742</v>
      </c>
      <c r="AK148" s="20">
        <f t="shared" si="62"/>
        <v>-0.30035102221468224</v>
      </c>
      <c r="AL148" s="20">
        <f t="shared" si="63"/>
        <v>-2.4763445570747686</v>
      </c>
      <c r="AM148" s="20">
        <f t="shared" si="64"/>
        <v>-2.8946959791007454</v>
      </c>
      <c r="AN148" s="20">
        <f t="shared" si="75"/>
        <v>4.204458331251649</v>
      </c>
      <c r="AO148" s="20">
        <f t="shared" si="75"/>
        <v>4.2045154785279584</v>
      </c>
      <c r="AP148" s="20">
        <f t="shared" si="75"/>
        <v>4.2042740358526425</v>
      </c>
      <c r="AQ148" s="20">
        <f t="shared" si="75"/>
        <v>4.2052948264672469</v>
      </c>
      <c r="AR148" s="20">
        <f t="shared" si="75"/>
        <v>4.2009917339894622</v>
      </c>
      <c r="AS148" s="20">
        <f t="shared" si="75"/>
        <v>4.2193633449757479</v>
      </c>
      <c r="AT148" s="20">
        <f t="shared" si="75"/>
        <v>4.1447062768559784</v>
      </c>
      <c r="AU148" s="20">
        <f t="shared" si="66"/>
        <v>4.6296329954751245</v>
      </c>
    </row>
    <row r="149" spans="1:47">
      <c r="A149" s="56" t="s">
        <v>99</v>
      </c>
      <c r="B149" s="74" t="s">
        <v>63</v>
      </c>
      <c r="C149" s="75">
        <v>52924.360800000002</v>
      </c>
      <c r="D149" s="75">
        <v>1E-4</v>
      </c>
      <c r="E149" s="1">
        <f t="shared" ref="E149:E212" si="77">(C149-C$7)/C$8</f>
        <v>11278.076412793494</v>
      </c>
      <c r="F149" s="5">
        <f t="shared" si="76"/>
        <v>11278</v>
      </c>
      <c r="G149" s="1">
        <f t="shared" si="73"/>
        <v>2.9289699996297713E-2</v>
      </c>
      <c r="K149" s="1">
        <f t="shared" si="74"/>
        <v>2.9289699996297713E-2</v>
      </c>
      <c r="Q149" s="191">
        <f t="shared" ref="Q149:Q212" si="78">C149-15018.5</f>
        <v>37905.860800000002</v>
      </c>
      <c r="R149" s="40"/>
      <c r="S149" s="36">
        <v>1</v>
      </c>
      <c r="T149" s="40"/>
      <c r="Z149" s="20">
        <f t="shared" ref="Z149:Z212" si="79">F149</f>
        <v>11278</v>
      </c>
      <c r="AA149" s="20">
        <f t="shared" ref="AA149:AA212" si="80">AB$3+AB$4*Z149+AB$5*Z149^2+AH149</f>
        <v>3.2273800884667816E-2</v>
      </c>
      <c r="AB149" s="20">
        <f t="shared" ref="AB149:AB212" si="81">IF(S149&lt;&gt;0,G149-AH149,-9999)</f>
        <v>1.779614188386635E-3</v>
      </c>
      <c r="AC149" s="20">
        <f t="shared" ref="AC149:AC212" si="82">+G149-P149</f>
        <v>2.9289699996297713E-2</v>
      </c>
      <c r="AD149" s="20">
        <f t="shared" si="67"/>
        <v>-2.9841008883701031E-3</v>
      </c>
      <c r="AE149" s="20">
        <f t="shared" ref="AE149:AE212" si="83">+(G149-AA149)^2*S149</f>
        <v>8.9048581119712387E-6</v>
      </c>
      <c r="AF149" s="20">
        <f t="shared" si="68"/>
        <v>2.9289699996297713E-2</v>
      </c>
      <c r="AG149" s="21"/>
      <c r="AH149" s="20">
        <f t="shared" ref="AH149:AH212" si="84">$AB$6*($AB$11/AI149*AJ149+$AB$12)</f>
        <v>2.7510085807911078E-2</v>
      </c>
      <c r="AI149" s="20">
        <f t="shared" ref="AI149:AI212" si="85">1+$AB$7*COS(AL149)</f>
        <v>0.61754584053098194</v>
      </c>
      <c r="AJ149" s="20">
        <f t="shared" ref="AJ149:AJ212" si="86">SIN(AL149+RADIANS($AB$9))</f>
        <v>0.34520011804000916</v>
      </c>
      <c r="AK149" s="20">
        <f t="shared" ref="AK149:AK212" si="87">$AB$7*SIN(AL149)</f>
        <v>-0.30083314973987219</v>
      </c>
      <c r="AL149" s="20">
        <f t="shared" ref="AL149:AL212" si="88">2*ATAN(AM149)</f>
        <v>-2.4750845659286447</v>
      </c>
      <c r="AM149" s="20">
        <f t="shared" ref="AM149:AM212" si="89">SQRT((1+$AB$7)/(1-$AB$7))*TAN(AN149/2)</f>
        <v>-2.8887978391279776</v>
      </c>
      <c r="AN149" s="20">
        <f t="shared" ref="AN149:AT164" si="90">$AU149+$AB$7*SIN(AO149)</f>
        <v>4.2062413616719896</v>
      </c>
      <c r="AO149" s="20">
        <f t="shared" si="90"/>
        <v>4.2062972497506665</v>
      </c>
      <c r="AP149" s="20">
        <f t="shared" si="90"/>
        <v>4.2060603676127108</v>
      </c>
      <c r="AQ149" s="20">
        <f t="shared" si="90"/>
        <v>4.207065090633348</v>
      </c>
      <c r="AR149" s="20">
        <f t="shared" si="90"/>
        <v>4.2028160466262765</v>
      </c>
      <c r="AS149" s="20">
        <f t="shared" si="90"/>
        <v>4.2210145105231094</v>
      </c>
      <c r="AT149" s="20">
        <f t="shared" si="90"/>
        <v>4.1468227975391798</v>
      </c>
      <c r="AU149" s="20">
        <f t="shared" ref="AU149:AU212" si="91">RADIANS($AB$9)+$AB$18*(F149-AB$15)</f>
        <v>4.6318369882963228</v>
      </c>
    </row>
    <row r="150" spans="1:47">
      <c r="A150" s="158" t="s">
        <v>100</v>
      </c>
      <c r="B150" s="153" t="s">
        <v>61</v>
      </c>
      <c r="C150" s="159">
        <v>52927.618799999997</v>
      </c>
      <c r="D150" s="159">
        <v>1E-4</v>
      </c>
      <c r="E150" s="1">
        <f t="shared" si="77"/>
        <v>11286.576086098699</v>
      </c>
      <c r="F150" s="5">
        <f t="shared" si="76"/>
        <v>11286.5</v>
      </c>
      <c r="G150" s="1">
        <f t="shared" si="73"/>
        <v>2.9164474995923229E-2</v>
      </c>
      <c r="K150" s="1">
        <f t="shared" si="74"/>
        <v>2.9164474995923229E-2</v>
      </c>
      <c r="Q150" s="191">
        <f t="shared" si="78"/>
        <v>37909.118799999997</v>
      </c>
      <c r="R150" s="40"/>
      <c r="S150" s="36">
        <v>1</v>
      </c>
      <c r="T150" s="40"/>
      <c r="Z150" s="20">
        <f t="shared" si="79"/>
        <v>11286.5</v>
      </c>
      <c r="AA150" s="20">
        <f t="shared" si="80"/>
        <v>3.2291780009295147E-2</v>
      </c>
      <c r="AB150" s="20">
        <f t="shared" si="81"/>
        <v>1.6273669831895626E-3</v>
      </c>
      <c r="AC150" s="20">
        <f t="shared" si="82"/>
        <v>2.9164474995923229E-2</v>
      </c>
      <c r="AD150" s="20">
        <f t="shared" ref="AD150:AD213" si="92">IF(S150&lt;&gt;0,G150-AA150,-9999)</f>
        <v>-3.1273050133719185E-3</v>
      </c>
      <c r="AE150" s="20">
        <f t="shared" si="83"/>
        <v>9.7800366466611352E-6</v>
      </c>
      <c r="AF150" s="20">
        <f t="shared" ref="AF150:AF213" si="93">IF(S150&lt;&gt;0,G150-P150,-9999)</f>
        <v>2.9164474995923229E-2</v>
      </c>
      <c r="AG150" s="21"/>
      <c r="AH150" s="20">
        <f t="shared" si="84"/>
        <v>2.7537108012733666E-2</v>
      </c>
      <c r="AI150" s="20">
        <f t="shared" si="85"/>
        <v>0.61772506425589069</v>
      </c>
      <c r="AJ150" s="20">
        <f t="shared" si="86"/>
        <v>0.34575898136802968</v>
      </c>
      <c r="AK150" s="20">
        <f t="shared" si="87"/>
        <v>-0.30106086025819201</v>
      </c>
      <c r="AL150" s="20">
        <f t="shared" si="88"/>
        <v>-2.4744890334374259</v>
      </c>
      <c r="AM150" s="20">
        <f t="shared" si="89"/>
        <v>-2.8860175594946171</v>
      </c>
      <c r="AN150" s="20">
        <f t="shared" si="90"/>
        <v>4.2070837269721117</v>
      </c>
      <c r="AO150" s="20">
        <f t="shared" si="90"/>
        <v>4.2071390275530955</v>
      </c>
      <c r="AP150" s="20">
        <f t="shared" si="90"/>
        <v>4.2069042785574169</v>
      </c>
      <c r="AQ150" s="20">
        <f t="shared" si="90"/>
        <v>4.2079014668554766</v>
      </c>
      <c r="AR150" s="20">
        <f t="shared" si="90"/>
        <v>4.2036778363680956</v>
      </c>
      <c r="AS150" s="20">
        <f t="shared" si="90"/>
        <v>4.2217946539433617</v>
      </c>
      <c r="AT150" s="20">
        <f t="shared" si="90"/>
        <v>4.1478230845772801</v>
      </c>
      <c r="AU150" s="20">
        <f t="shared" si="91"/>
        <v>4.6328777626841111</v>
      </c>
    </row>
    <row r="151" spans="1:47">
      <c r="A151" s="72" t="s">
        <v>100</v>
      </c>
      <c r="B151" s="70" t="s">
        <v>63</v>
      </c>
      <c r="C151" s="63">
        <v>52941.418899999997</v>
      </c>
      <c r="D151" s="63">
        <v>1E-4</v>
      </c>
      <c r="E151" s="1">
        <f t="shared" si="77"/>
        <v>11322.578646436141</v>
      </c>
      <c r="F151" s="5">
        <f t="shared" si="76"/>
        <v>11322.5</v>
      </c>
      <c r="G151" s="1">
        <f t="shared" si="73"/>
        <v>3.0145874996378552E-2</v>
      </c>
      <c r="K151" s="1">
        <f t="shared" si="74"/>
        <v>3.0145874996378552E-2</v>
      </c>
      <c r="Q151" s="191">
        <f t="shared" si="78"/>
        <v>37922.918899999997</v>
      </c>
      <c r="R151" s="40"/>
      <c r="S151" s="36">
        <v>1</v>
      </c>
      <c r="T151" s="40"/>
      <c r="Z151" s="20">
        <f t="shared" si="79"/>
        <v>11322.5</v>
      </c>
      <c r="AA151" s="20">
        <f t="shared" si="80"/>
        <v>3.2367733961180895E-2</v>
      </c>
      <c r="AB151" s="20">
        <f t="shared" si="81"/>
        <v>2.4944504591095963E-3</v>
      </c>
      <c r="AC151" s="20">
        <f t="shared" si="82"/>
        <v>3.0145874996378552E-2</v>
      </c>
      <c r="AD151" s="20">
        <f t="shared" si="92"/>
        <v>-2.2218589648023424E-3</v>
      </c>
      <c r="AE151" s="20">
        <f t="shared" si="83"/>
        <v>4.9366572594725366E-6</v>
      </c>
      <c r="AF151" s="20">
        <f t="shared" si="93"/>
        <v>3.0145874996378552E-2</v>
      </c>
      <c r="AG151" s="21"/>
      <c r="AH151" s="20">
        <f t="shared" si="84"/>
        <v>2.7651424537268956E-2</v>
      </c>
      <c r="AI151" s="20">
        <f t="shared" si="85"/>
        <v>0.61848678920000433</v>
      </c>
      <c r="AJ151" s="20">
        <f t="shared" si="86"/>
        <v>0.3481281626141749</v>
      </c>
      <c r="AK151" s="20">
        <f t="shared" si="87"/>
        <v>-0.30202555862483488</v>
      </c>
      <c r="AL151" s="20">
        <f t="shared" si="88"/>
        <v>-2.4719629459142825</v>
      </c>
      <c r="AM151" s="20">
        <f t="shared" si="89"/>
        <v>-2.8742772902736764</v>
      </c>
      <c r="AN151" s="20">
        <f t="shared" si="90"/>
        <v>4.2106540942771717</v>
      </c>
      <c r="AO151" s="20">
        <f t="shared" si="90"/>
        <v>4.2107069567349935</v>
      </c>
      <c r="AP151" s="20">
        <f t="shared" si="90"/>
        <v>4.2104810977713143</v>
      </c>
      <c r="AQ151" s="20">
        <f t="shared" si="90"/>
        <v>4.2114467489193919</v>
      </c>
      <c r="AR151" s="20">
        <f t="shared" si="90"/>
        <v>4.2073299702945182</v>
      </c>
      <c r="AS151" s="20">
        <f t="shared" si="90"/>
        <v>4.2251018474646136</v>
      </c>
      <c r="AT151" s="20">
        <f t="shared" si="90"/>
        <v>4.1520654199341296</v>
      </c>
      <c r="AU151" s="20">
        <f t="shared" si="91"/>
        <v>4.6372857483265086</v>
      </c>
    </row>
    <row r="152" spans="1:47">
      <c r="A152" s="158" t="s">
        <v>100</v>
      </c>
      <c r="B152" s="153" t="s">
        <v>63</v>
      </c>
      <c r="C152" s="159">
        <v>52941.609600000003</v>
      </c>
      <c r="D152" s="159">
        <v>1E-4</v>
      </c>
      <c r="E152" s="1">
        <f t="shared" si="77"/>
        <v>11323.076156472778</v>
      </c>
      <c r="F152" s="5">
        <f t="shared" si="76"/>
        <v>11323</v>
      </c>
      <c r="G152" s="1">
        <f t="shared" si="73"/>
        <v>2.9191449997597374E-2</v>
      </c>
      <c r="K152" s="1">
        <f t="shared" si="74"/>
        <v>2.9191449997597374E-2</v>
      </c>
      <c r="Q152" s="191">
        <f t="shared" si="78"/>
        <v>37923.109600000003</v>
      </c>
      <c r="R152" s="40"/>
      <c r="S152" s="36">
        <v>1</v>
      </c>
      <c r="T152" s="40"/>
      <c r="Z152" s="20">
        <f t="shared" si="79"/>
        <v>11323</v>
      </c>
      <c r="AA152" s="20">
        <f t="shared" si="80"/>
        <v>3.2368786673648398E-2</v>
      </c>
      <c r="AB152" s="20">
        <f t="shared" si="81"/>
        <v>1.5384392227124656E-3</v>
      </c>
      <c r="AC152" s="20">
        <f t="shared" si="82"/>
        <v>2.9191449997597374E-2</v>
      </c>
      <c r="AD152" s="20">
        <f t="shared" si="92"/>
        <v>-3.1773366760510235E-3</v>
      </c>
      <c r="AE152" s="20">
        <f t="shared" si="83"/>
        <v>1.0095468352978967E-5</v>
      </c>
      <c r="AF152" s="20">
        <f t="shared" si="93"/>
        <v>2.9191449997597374E-2</v>
      </c>
      <c r="AG152" s="21"/>
      <c r="AH152" s="20">
        <f t="shared" si="84"/>
        <v>2.7653010774884908E-2</v>
      </c>
      <c r="AI152" s="20">
        <f t="shared" si="85"/>
        <v>0.61849739908976609</v>
      </c>
      <c r="AJ152" s="20">
        <f t="shared" si="86"/>
        <v>0.3481610933478857</v>
      </c>
      <c r="AK152" s="20">
        <f t="shared" si="87"/>
        <v>-0.30203896036156042</v>
      </c>
      <c r="AL152" s="20">
        <f t="shared" si="88"/>
        <v>-2.4719278175813737</v>
      </c>
      <c r="AM152" s="20">
        <f t="shared" si="89"/>
        <v>-2.8741146284858607</v>
      </c>
      <c r="AN152" s="20">
        <f t="shared" si="90"/>
        <v>4.2107037135734453</v>
      </c>
      <c r="AO152" s="20">
        <f t="shared" si="90"/>
        <v>4.2107565427346145</v>
      </c>
      <c r="AP152" s="20">
        <f t="shared" si="90"/>
        <v>4.210530805605873</v>
      </c>
      <c r="AQ152" s="20">
        <f t="shared" si="90"/>
        <v>4.2114960230007412</v>
      </c>
      <c r="AR152" s="20">
        <f t="shared" si="90"/>
        <v>4.2073807194899375</v>
      </c>
      <c r="AS152" s="20">
        <f t="shared" si="90"/>
        <v>4.2251478157302191</v>
      </c>
      <c r="AT152" s="20">
        <f t="shared" si="90"/>
        <v>4.1521244076327086</v>
      </c>
      <c r="AU152" s="20">
        <f t="shared" si="91"/>
        <v>4.63734697034932</v>
      </c>
    </row>
    <row r="153" spans="1:47">
      <c r="A153" s="160" t="s">
        <v>101</v>
      </c>
      <c r="B153" s="161" t="s">
        <v>61</v>
      </c>
      <c r="C153" s="160">
        <v>52949.47</v>
      </c>
      <c r="D153" s="160">
        <v>3.8E-3</v>
      </c>
      <c r="E153" s="1">
        <f t="shared" si="77"/>
        <v>11343.582857531201</v>
      </c>
      <c r="F153" s="5">
        <f t="shared" si="76"/>
        <v>11343.5</v>
      </c>
      <c r="G153" s="1">
        <f t="shared" si="73"/>
        <v>3.1760024998220615E-2</v>
      </c>
      <c r="K153" s="1">
        <f t="shared" si="74"/>
        <v>3.1760024998220615E-2</v>
      </c>
      <c r="Q153" s="191">
        <f t="shared" si="78"/>
        <v>37930.97</v>
      </c>
      <c r="R153" s="40"/>
      <c r="S153" s="36">
        <v>1</v>
      </c>
      <c r="T153" s="40"/>
      <c r="Z153" s="20">
        <f t="shared" si="79"/>
        <v>11343.5</v>
      </c>
      <c r="AA153" s="20">
        <f t="shared" si="80"/>
        <v>3.2411895735303765E-2</v>
      </c>
      <c r="AB153" s="20">
        <f t="shared" si="81"/>
        <v>4.0420138437027367E-3</v>
      </c>
      <c r="AC153" s="20">
        <f t="shared" si="82"/>
        <v>3.1760024998220615E-2</v>
      </c>
      <c r="AD153" s="20">
        <f t="shared" si="92"/>
        <v>-6.518707370831503E-4</v>
      </c>
      <c r="AE153" s="20">
        <f t="shared" si="83"/>
        <v>4.2493545786532968E-7</v>
      </c>
      <c r="AF153" s="20">
        <f t="shared" si="93"/>
        <v>3.1760024998220615E-2</v>
      </c>
      <c r="AG153" s="21"/>
      <c r="AH153" s="20">
        <f t="shared" si="84"/>
        <v>2.7718011154517878E-2</v>
      </c>
      <c r="AI153" s="20">
        <f t="shared" si="85"/>
        <v>0.61893312342621276</v>
      </c>
      <c r="AJ153" s="20">
        <f t="shared" si="86"/>
        <v>0.34951185429715126</v>
      </c>
      <c r="AK153" s="20">
        <f t="shared" si="87"/>
        <v>-0.3025885054919692</v>
      </c>
      <c r="AL153" s="20">
        <f t="shared" si="88"/>
        <v>-2.4704865193088827</v>
      </c>
      <c r="AM153" s="20">
        <f t="shared" si="89"/>
        <v>-2.8674548248310869</v>
      </c>
      <c r="AN153" s="20">
        <f t="shared" si="90"/>
        <v>4.212738834945954</v>
      </c>
      <c r="AO153" s="20">
        <f t="shared" si="90"/>
        <v>4.2127903121623138</v>
      </c>
      <c r="AP153" s="20">
        <f t="shared" si="90"/>
        <v>4.2125695318711127</v>
      </c>
      <c r="AQ153" s="20">
        <f t="shared" si="90"/>
        <v>4.2135170657857879</v>
      </c>
      <c r="AR153" s="20">
        <f t="shared" si="90"/>
        <v>4.2094620301184271</v>
      </c>
      <c r="AS153" s="20">
        <f t="shared" si="90"/>
        <v>4.2270333467645909</v>
      </c>
      <c r="AT153" s="20">
        <f t="shared" si="90"/>
        <v>4.1545444692533868</v>
      </c>
      <c r="AU153" s="20">
        <f t="shared" si="91"/>
        <v>4.6398570732845741</v>
      </c>
    </row>
    <row r="154" spans="1:47">
      <c r="A154" s="160" t="s">
        <v>101</v>
      </c>
      <c r="B154" s="161" t="s">
        <v>61</v>
      </c>
      <c r="C154" s="160">
        <v>52949.47</v>
      </c>
      <c r="D154" s="160">
        <v>3.8E-3</v>
      </c>
      <c r="E154" s="1">
        <f t="shared" si="77"/>
        <v>11343.582857531201</v>
      </c>
      <c r="F154" s="5">
        <f t="shared" si="76"/>
        <v>11343.5</v>
      </c>
      <c r="G154" s="1">
        <f t="shared" si="73"/>
        <v>3.1760024998220615E-2</v>
      </c>
      <c r="K154" s="1">
        <f t="shared" si="74"/>
        <v>3.1760024998220615E-2</v>
      </c>
      <c r="Q154" s="191">
        <f t="shared" si="78"/>
        <v>37930.97</v>
      </c>
      <c r="R154" s="40"/>
      <c r="S154" s="36">
        <v>1</v>
      </c>
      <c r="T154" s="40"/>
      <c r="Z154" s="20">
        <f t="shared" si="79"/>
        <v>11343.5</v>
      </c>
      <c r="AA154" s="20">
        <f t="shared" si="80"/>
        <v>3.2411895735303765E-2</v>
      </c>
      <c r="AB154" s="20">
        <f t="shared" si="81"/>
        <v>4.0420138437027367E-3</v>
      </c>
      <c r="AC154" s="20">
        <f t="shared" si="82"/>
        <v>3.1760024998220615E-2</v>
      </c>
      <c r="AD154" s="20">
        <f t="shared" si="92"/>
        <v>-6.518707370831503E-4</v>
      </c>
      <c r="AE154" s="20">
        <f t="shared" si="83"/>
        <v>4.2493545786532968E-7</v>
      </c>
      <c r="AF154" s="20">
        <f t="shared" si="93"/>
        <v>3.1760024998220615E-2</v>
      </c>
      <c r="AG154" s="21"/>
      <c r="AH154" s="20">
        <f t="shared" si="84"/>
        <v>2.7718011154517878E-2</v>
      </c>
      <c r="AI154" s="20">
        <f t="shared" si="85"/>
        <v>0.61893312342621276</v>
      </c>
      <c r="AJ154" s="20">
        <f t="shared" si="86"/>
        <v>0.34951185429715126</v>
      </c>
      <c r="AK154" s="20">
        <f t="shared" si="87"/>
        <v>-0.3025885054919692</v>
      </c>
      <c r="AL154" s="20">
        <f t="shared" si="88"/>
        <v>-2.4704865193088827</v>
      </c>
      <c r="AM154" s="20">
        <f t="shared" si="89"/>
        <v>-2.8674548248310869</v>
      </c>
      <c r="AN154" s="20">
        <f t="shared" si="90"/>
        <v>4.212738834945954</v>
      </c>
      <c r="AO154" s="20">
        <f t="shared" si="90"/>
        <v>4.2127903121623138</v>
      </c>
      <c r="AP154" s="20">
        <f t="shared" si="90"/>
        <v>4.2125695318711127</v>
      </c>
      <c r="AQ154" s="20">
        <f t="shared" si="90"/>
        <v>4.2135170657857879</v>
      </c>
      <c r="AR154" s="20">
        <f t="shared" si="90"/>
        <v>4.2094620301184271</v>
      </c>
      <c r="AS154" s="20">
        <f t="shared" si="90"/>
        <v>4.2270333467645909</v>
      </c>
      <c r="AT154" s="20">
        <f t="shared" si="90"/>
        <v>4.1545444692533868</v>
      </c>
      <c r="AU154" s="20">
        <f t="shared" si="91"/>
        <v>4.6398570732845741</v>
      </c>
    </row>
    <row r="155" spans="1:47">
      <c r="A155" s="160" t="s">
        <v>101</v>
      </c>
      <c r="B155" s="161" t="s">
        <v>63</v>
      </c>
      <c r="C155" s="160">
        <v>52949.659</v>
      </c>
      <c r="D155" s="160">
        <v>2.8999999999999998E-3</v>
      </c>
      <c r="E155" s="1">
        <f t="shared" si="77"/>
        <v>11344.075932501941</v>
      </c>
      <c r="F155" s="5">
        <f t="shared" si="76"/>
        <v>11344</v>
      </c>
      <c r="G155" s="1">
        <f t="shared" si="73"/>
        <v>2.9105599998729303E-2</v>
      </c>
      <c r="K155" s="1">
        <f t="shared" si="74"/>
        <v>2.9105599998729303E-2</v>
      </c>
      <c r="Q155" s="191">
        <f t="shared" si="78"/>
        <v>37931.159</v>
      </c>
      <c r="R155" s="40"/>
      <c r="S155" s="36">
        <v>1</v>
      </c>
      <c r="T155" s="40"/>
      <c r="Z155" s="20">
        <f t="shared" si="79"/>
        <v>11344</v>
      </c>
      <c r="AA155" s="20">
        <f t="shared" si="80"/>
        <v>3.241294590232139E-2</v>
      </c>
      <c r="AB155" s="20">
        <f t="shared" si="81"/>
        <v>1.3860043331726073E-3</v>
      </c>
      <c r="AC155" s="20">
        <f t="shared" si="82"/>
        <v>2.9105599998729303E-2</v>
      </c>
      <c r="AD155" s="20">
        <f t="shared" si="92"/>
        <v>-3.3073459035920863E-3</v>
      </c>
      <c r="AE155" s="20">
        <f t="shared" si="83"/>
        <v>1.0938536926007354E-5</v>
      </c>
      <c r="AF155" s="20">
        <f t="shared" si="93"/>
        <v>2.9105599998729303E-2</v>
      </c>
      <c r="AG155" s="21"/>
      <c r="AH155" s="20">
        <f t="shared" si="84"/>
        <v>2.7719595665556696E-2</v>
      </c>
      <c r="AI155" s="20">
        <f t="shared" si="85"/>
        <v>0.61894376840336629</v>
      </c>
      <c r="AJ155" s="20">
        <f t="shared" si="86"/>
        <v>0.34954481434873597</v>
      </c>
      <c r="AK155" s="20">
        <f t="shared" si="87"/>
        <v>-0.30260191083160431</v>
      </c>
      <c r="AL155" s="20">
        <f t="shared" si="88"/>
        <v>-2.4704513403739048</v>
      </c>
      <c r="AM155" s="20">
        <f t="shared" si="89"/>
        <v>-2.8672926177160241</v>
      </c>
      <c r="AN155" s="20">
        <f t="shared" si="90"/>
        <v>4.212788489883561</v>
      </c>
      <c r="AO155" s="20">
        <f t="shared" si="90"/>
        <v>4.2128399344467793</v>
      </c>
      <c r="AP155" s="20">
        <f t="shared" si="90"/>
        <v>4.2126192741197954</v>
      </c>
      <c r="AQ155" s="20">
        <f t="shared" si="90"/>
        <v>4.2135663791774203</v>
      </c>
      <c r="AR155" s="20">
        <f t="shared" si="90"/>
        <v>4.2095128082821036</v>
      </c>
      <c r="AS155" s="20">
        <f t="shared" si="90"/>
        <v>4.2270793556779394</v>
      </c>
      <c r="AT155" s="20">
        <f t="shared" si="90"/>
        <v>4.1546035333436588</v>
      </c>
      <c r="AU155" s="20">
        <f t="shared" si="91"/>
        <v>4.6399182953073845</v>
      </c>
    </row>
    <row r="156" spans="1:47">
      <c r="A156" s="160" t="s">
        <v>101</v>
      </c>
      <c r="B156" s="74" t="s">
        <v>63</v>
      </c>
      <c r="C156" s="75">
        <v>52949.659</v>
      </c>
      <c r="D156" s="75">
        <v>2.8999999999999998E-3</v>
      </c>
      <c r="E156" s="1">
        <f t="shared" si="77"/>
        <v>11344.075932501941</v>
      </c>
      <c r="F156" s="5">
        <f t="shared" si="76"/>
        <v>11344</v>
      </c>
      <c r="G156" s="1">
        <f t="shared" ref="G156:G187" si="94">C156-(C$7+C$8*F156)</f>
        <v>2.9105599998729303E-2</v>
      </c>
      <c r="K156" s="1">
        <f t="shared" ref="K156:K187" si="95">G156</f>
        <v>2.9105599998729303E-2</v>
      </c>
      <c r="Q156" s="191">
        <f t="shared" si="78"/>
        <v>37931.159</v>
      </c>
      <c r="R156" s="40"/>
      <c r="S156" s="36">
        <v>1</v>
      </c>
      <c r="T156" s="40"/>
      <c r="Z156" s="20">
        <f t="shared" si="79"/>
        <v>11344</v>
      </c>
      <c r="AA156" s="20">
        <f t="shared" si="80"/>
        <v>3.241294590232139E-2</v>
      </c>
      <c r="AB156" s="20">
        <f t="shared" si="81"/>
        <v>1.3860043331726073E-3</v>
      </c>
      <c r="AC156" s="20">
        <f t="shared" si="82"/>
        <v>2.9105599998729303E-2</v>
      </c>
      <c r="AD156" s="20">
        <f t="shared" si="92"/>
        <v>-3.3073459035920863E-3</v>
      </c>
      <c r="AE156" s="20">
        <f t="shared" si="83"/>
        <v>1.0938536926007354E-5</v>
      </c>
      <c r="AF156" s="20">
        <f t="shared" si="93"/>
        <v>2.9105599998729303E-2</v>
      </c>
      <c r="AG156" s="21"/>
      <c r="AH156" s="20">
        <f t="shared" si="84"/>
        <v>2.7719595665556696E-2</v>
      </c>
      <c r="AI156" s="20">
        <f t="shared" si="85"/>
        <v>0.61894376840336629</v>
      </c>
      <c r="AJ156" s="20">
        <f t="shared" si="86"/>
        <v>0.34954481434873597</v>
      </c>
      <c r="AK156" s="20">
        <f t="shared" si="87"/>
        <v>-0.30260191083160431</v>
      </c>
      <c r="AL156" s="20">
        <f t="shared" si="88"/>
        <v>-2.4704513403739048</v>
      </c>
      <c r="AM156" s="20">
        <f t="shared" si="89"/>
        <v>-2.8672926177160241</v>
      </c>
      <c r="AN156" s="20">
        <f t="shared" si="90"/>
        <v>4.212788489883561</v>
      </c>
      <c r="AO156" s="20">
        <f t="shared" si="90"/>
        <v>4.2128399344467793</v>
      </c>
      <c r="AP156" s="20">
        <f t="shared" si="90"/>
        <v>4.2126192741197954</v>
      </c>
      <c r="AQ156" s="20">
        <f t="shared" si="90"/>
        <v>4.2135663791774203</v>
      </c>
      <c r="AR156" s="20">
        <f t="shared" si="90"/>
        <v>4.2095128082821036</v>
      </c>
      <c r="AS156" s="20">
        <f t="shared" si="90"/>
        <v>4.2270793556779394</v>
      </c>
      <c r="AT156" s="20">
        <f t="shared" si="90"/>
        <v>4.1546035333436588</v>
      </c>
      <c r="AU156" s="20">
        <f t="shared" si="91"/>
        <v>4.6399182953073845</v>
      </c>
    </row>
    <row r="157" spans="1:47">
      <c r="A157" s="71" t="s">
        <v>89</v>
      </c>
      <c r="B157" s="61" t="s">
        <v>61</v>
      </c>
      <c r="C157" s="66">
        <v>52973.808900000004</v>
      </c>
      <c r="D157" s="66">
        <v>2.0000000000000001E-4</v>
      </c>
      <c r="E157" s="1">
        <f t="shared" si="77"/>
        <v>11407.079695655346</v>
      </c>
      <c r="F157" s="5">
        <f t="shared" si="76"/>
        <v>11407</v>
      </c>
      <c r="G157" s="1">
        <f t="shared" si="94"/>
        <v>3.0548050002835225E-2</v>
      </c>
      <c r="K157" s="1">
        <f t="shared" si="95"/>
        <v>3.0548050002835225E-2</v>
      </c>
      <c r="O157" s="1">
        <f ca="1">+C$11+C$12*F157</f>
        <v>4.9722847771415196E-2</v>
      </c>
      <c r="Q157" s="191">
        <f t="shared" si="78"/>
        <v>37955.308900000004</v>
      </c>
      <c r="S157" s="36">
        <v>1</v>
      </c>
      <c r="Z157" s="20">
        <f t="shared" si="79"/>
        <v>11407</v>
      </c>
      <c r="AA157" s="20">
        <f t="shared" si="80"/>
        <v>3.2544779390719786E-2</v>
      </c>
      <c r="AB157" s="20">
        <f t="shared" si="81"/>
        <v>2.6291375069489829E-3</v>
      </c>
      <c r="AC157" s="20">
        <f t="shared" si="82"/>
        <v>3.0548050002835225E-2</v>
      </c>
      <c r="AD157" s="20">
        <f t="shared" si="92"/>
        <v>-1.9967293878845604E-3</v>
      </c>
      <c r="AE157" s="20">
        <f t="shared" si="83"/>
        <v>3.9869282484418512E-6</v>
      </c>
      <c r="AF157" s="20">
        <f t="shared" si="93"/>
        <v>3.0548050002835225E-2</v>
      </c>
      <c r="AG157" s="21"/>
      <c r="AH157" s="20">
        <f t="shared" si="84"/>
        <v>2.7918912495886242E-2</v>
      </c>
      <c r="AI157" s="20">
        <f t="shared" si="85"/>
        <v>0.62029175548908766</v>
      </c>
      <c r="AJ157" s="20">
        <f t="shared" si="86"/>
        <v>0.35370337807151714</v>
      </c>
      <c r="AK157" s="20">
        <f t="shared" si="87"/>
        <v>-0.30429166457201345</v>
      </c>
      <c r="AL157" s="20">
        <f t="shared" si="88"/>
        <v>-2.4660090957246306</v>
      </c>
      <c r="AM157" s="20">
        <f t="shared" si="89"/>
        <v>-2.8469404154298874</v>
      </c>
      <c r="AN157" s="20">
        <f t="shared" si="90"/>
        <v>4.2190518363671714</v>
      </c>
      <c r="AO157" s="20">
        <f t="shared" si="90"/>
        <v>4.2190992870983246</v>
      </c>
      <c r="AP157" s="20">
        <f t="shared" si="90"/>
        <v>4.2188933896223793</v>
      </c>
      <c r="AQ157" s="20">
        <f t="shared" si="90"/>
        <v>4.219787388808359</v>
      </c>
      <c r="AR157" s="20">
        <f t="shared" si="90"/>
        <v>4.2159163947082634</v>
      </c>
      <c r="AS157" s="20">
        <f t="shared" si="90"/>
        <v>4.2328843152682296</v>
      </c>
      <c r="AT157" s="20">
        <f t="shared" si="90"/>
        <v>4.162060165366932</v>
      </c>
      <c r="AU157" s="20">
        <f t="shared" si="91"/>
        <v>4.64763227018158</v>
      </c>
    </row>
    <row r="158" spans="1:47">
      <c r="A158" s="71" t="s">
        <v>90</v>
      </c>
      <c r="B158" s="61" t="s">
        <v>61</v>
      </c>
      <c r="C158" s="66">
        <v>52973.808900000004</v>
      </c>
      <c r="D158" s="66">
        <v>2.0000000000000001E-4</v>
      </c>
      <c r="E158" s="1">
        <f t="shared" si="77"/>
        <v>11407.079695655346</v>
      </c>
      <c r="F158" s="5">
        <f t="shared" si="76"/>
        <v>11407</v>
      </c>
      <c r="G158" s="1">
        <f t="shared" si="94"/>
        <v>3.0548050002835225E-2</v>
      </c>
      <c r="K158" s="1">
        <f t="shared" si="95"/>
        <v>3.0548050002835225E-2</v>
      </c>
      <c r="O158" s="1">
        <f ca="1">+C$11+C$12*F158</f>
        <v>4.9722847771415196E-2</v>
      </c>
      <c r="Q158" s="191">
        <f t="shared" si="78"/>
        <v>37955.308900000004</v>
      </c>
      <c r="S158" s="36">
        <v>1</v>
      </c>
      <c r="Z158" s="20">
        <f t="shared" si="79"/>
        <v>11407</v>
      </c>
      <c r="AA158" s="20">
        <f t="shared" si="80"/>
        <v>3.2544779390719786E-2</v>
      </c>
      <c r="AB158" s="20">
        <f t="shared" si="81"/>
        <v>2.6291375069489829E-3</v>
      </c>
      <c r="AC158" s="20">
        <f t="shared" si="82"/>
        <v>3.0548050002835225E-2</v>
      </c>
      <c r="AD158" s="20">
        <f t="shared" si="92"/>
        <v>-1.9967293878845604E-3</v>
      </c>
      <c r="AE158" s="20">
        <f t="shared" si="83"/>
        <v>3.9869282484418512E-6</v>
      </c>
      <c r="AF158" s="20">
        <f t="shared" si="93"/>
        <v>3.0548050002835225E-2</v>
      </c>
      <c r="AG158" s="21"/>
      <c r="AH158" s="20">
        <f t="shared" si="84"/>
        <v>2.7918912495886242E-2</v>
      </c>
      <c r="AI158" s="20">
        <f t="shared" si="85"/>
        <v>0.62029175548908766</v>
      </c>
      <c r="AJ158" s="20">
        <f t="shared" si="86"/>
        <v>0.35370337807151714</v>
      </c>
      <c r="AK158" s="20">
        <f t="shared" si="87"/>
        <v>-0.30429166457201345</v>
      </c>
      <c r="AL158" s="20">
        <f t="shared" si="88"/>
        <v>-2.4660090957246306</v>
      </c>
      <c r="AM158" s="20">
        <f t="shared" si="89"/>
        <v>-2.8469404154298874</v>
      </c>
      <c r="AN158" s="20">
        <f t="shared" si="90"/>
        <v>4.2190518363671714</v>
      </c>
      <c r="AO158" s="20">
        <f t="shared" si="90"/>
        <v>4.2190992870983246</v>
      </c>
      <c r="AP158" s="20">
        <f t="shared" si="90"/>
        <v>4.2188933896223793</v>
      </c>
      <c r="AQ158" s="20">
        <f t="shared" si="90"/>
        <v>4.219787388808359</v>
      </c>
      <c r="AR158" s="20">
        <f t="shared" si="90"/>
        <v>4.2159163947082634</v>
      </c>
      <c r="AS158" s="20">
        <f t="shared" si="90"/>
        <v>4.2328843152682296</v>
      </c>
      <c r="AT158" s="20">
        <f t="shared" si="90"/>
        <v>4.162060165366932</v>
      </c>
      <c r="AU158" s="20">
        <f t="shared" si="91"/>
        <v>4.64763227018158</v>
      </c>
    </row>
    <row r="159" spans="1:47">
      <c r="A159" s="72" t="s">
        <v>97</v>
      </c>
      <c r="B159" s="73"/>
      <c r="C159" s="66">
        <v>52981.475700000003</v>
      </c>
      <c r="D159" s="66">
        <v>4.0000000000000002E-4</v>
      </c>
      <c r="E159" s="1">
        <f t="shared" si="77"/>
        <v>11427.081320976544</v>
      </c>
      <c r="F159" s="5">
        <f t="shared" si="76"/>
        <v>11427</v>
      </c>
      <c r="G159" s="1">
        <f t="shared" si="94"/>
        <v>3.117105000274023E-2</v>
      </c>
      <c r="K159" s="1">
        <f t="shared" si="95"/>
        <v>3.117105000274023E-2</v>
      </c>
      <c r="Q159" s="191">
        <f t="shared" si="78"/>
        <v>37962.975700000003</v>
      </c>
      <c r="R159" s="40"/>
      <c r="S159" s="36">
        <v>1</v>
      </c>
      <c r="T159" s="40"/>
      <c r="Z159" s="20">
        <f t="shared" si="79"/>
        <v>11427</v>
      </c>
      <c r="AA159" s="20">
        <f t="shared" si="80"/>
        <v>3.2586428008030653E-2</v>
      </c>
      <c r="AB159" s="20">
        <f t="shared" si="81"/>
        <v>3.1890008764486472E-3</v>
      </c>
      <c r="AC159" s="20">
        <f t="shared" si="82"/>
        <v>3.117105000274023E-2</v>
      </c>
      <c r="AD159" s="20">
        <f t="shared" si="92"/>
        <v>-1.4153780052904227E-3</v>
      </c>
      <c r="AE159" s="20">
        <f t="shared" si="83"/>
        <v>2.003294897859896E-6</v>
      </c>
      <c r="AF159" s="20">
        <f t="shared" si="93"/>
        <v>3.117105000274023E-2</v>
      </c>
      <c r="AG159" s="21"/>
      <c r="AH159" s="20">
        <f t="shared" si="84"/>
        <v>2.7982049126291583E-2</v>
      </c>
      <c r="AI159" s="20">
        <f t="shared" si="85"/>
        <v>0.62072248952129727</v>
      </c>
      <c r="AJ159" s="20">
        <f t="shared" si="86"/>
        <v>0.35502588400522633</v>
      </c>
      <c r="AK159" s="20">
        <f t="shared" si="87"/>
        <v>-0.30482837486468178</v>
      </c>
      <c r="AL159" s="20">
        <f t="shared" si="88"/>
        <v>-2.4645948130462547</v>
      </c>
      <c r="AM159" s="20">
        <f t="shared" si="89"/>
        <v>-2.840514779179149</v>
      </c>
      <c r="AN159" s="20">
        <f t="shared" si="90"/>
        <v>4.2210430448163363</v>
      </c>
      <c r="AO159" s="20">
        <f t="shared" si="90"/>
        <v>4.2210892768728545</v>
      </c>
      <c r="AP159" s="20">
        <f t="shared" si="90"/>
        <v>4.2208879210726957</v>
      </c>
      <c r="AQ159" s="20">
        <f t="shared" si="90"/>
        <v>4.2217654461769403</v>
      </c>
      <c r="AR159" s="20">
        <f t="shared" si="90"/>
        <v>4.2179515844137621</v>
      </c>
      <c r="AS159" s="20">
        <f t="shared" si="90"/>
        <v>4.2347304454958525</v>
      </c>
      <c r="AT159" s="20">
        <f t="shared" si="90"/>
        <v>4.1644333917929552</v>
      </c>
      <c r="AU159" s="20">
        <f t="shared" si="91"/>
        <v>4.6500811510940228</v>
      </c>
    </row>
    <row r="160" spans="1:47">
      <c r="A160" s="56" t="s">
        <v>99</v>
      </c>
      <c r="B160" s="74" t="s">
        <v>63</v>
      </c>
      <c r="C160" s="75">
        <v>53022.1057</v>
      </c>
      <c r="D160" s="75">
        <v>8.9999999999999998E-4</v>
      </c>
      <c r="E160" s="1">
        <f t="shared" si="77"/>
        <v>11533.079395375289</v>
      </c>
      <c r="F160" s="5">
        <f t="shared" si="76"/>
        <v>11533</v>
      </c>
      <c r="G160" s="1">
        <f t="shared" si="94"/>
        <v>3.0432949999521952E-2</v>
      </c>
      <c r="K160" s="1">
        <f t="shared" si="95"/>
        <v>3.0432949999521952E-2</v>
      </c>
      <c r="Q160" s="191">
        <f t="shared" si="78"/>
        <v>38003.6057</v>
      </c>
      <c r="R160" s="40"/>
      <c r="S160" s="36">
        <v>1</v>
      </c>
      <c r="T160" s="40"/>
      <c r="Z160" s="20">
        <f t="shared" si="79"/>
        <v>11533</v>
      </c>
      <c r="AA160" s="20">
        <f t="shared" si="80"/>
        <v>3.2805512215387266E-2</v>
      </c>
      <c r="AB160" s="20">
        <f t="shared" si="81"/>
        <v>2.117409393399633E-3</v>
      </c>
      <c r="AC160" s="20">
        <f t="shared" si="82"/>
        <v>3.0432949999521952E-2</v>
      </c>
      <c r="AD160" s="20">
        <f t="shared" si="92"/>
        <v>-2.3725622158653134E-3</v>
      </c>
      <c r="AE160" s="20">
        <f t="shared" si="83"/>
        <v>5.6290514681517262E-6</v>
      </c>
      <c r="AF160" s="20">
        <f t="shared" si="93"/>
        <v>3.0432949999521952E-2</v>
      </c>
      <c r="AG160" s="21"/>
      <c r="AH160" s="20">
        <f t="shared" si="84"/>
        <v>2.8315540606122319E-2</v>
      </c>
      <c r="AI160" s="20">
        <f t="shared" si="85"/>
        <v>0.62302816408071304</v>
      </c>
      <c r="AJ160" s="20">
        <f t="shared" si="86"/>
        <v>0.36205396717825261</v>
      </c>
      <c r="AK160" s="20">
        <f t="shared" si="87"/>
        <v>-0.30767515824519809</v>
      </c>
      <c r="AL160" s="20">
        <f t="shared" si="88"/>
        <v>-2.4570661587800258</v>
      </c>
      <c r="AM160" s="20">
        <f t="shared" si="89"/>
        <v>-2.8067388809748106</v>
      </c>
      <c r="AN160" s="20">
        <f t="shared" si="90"/>
        <v>4.2316195694575889</v>
      </c>
      <c r="AO160" s="20">
        <f t="shared" si="90"/>
        <v>4.2316597243013465</v>
      </c>
      <c r="AP160" s="20">
        <f t="shared" si="90"/>
        <v>4.2314812989536552</v>
      </c>
      <c r="AQ160" s="20">
        <f t="shared" si="90"/>
        <v>4.2322745875626149</v>
      </c>
      <c r="AR160" s="20">
        <f t="shared" si="90"/>
        <v>4.2287567725815105</v>
      </c>
      <c r="AS160" s="20">
        <f t="shared" si="90"/>
        <v>4.2445419992797158</v>
      </c>
      <c r="AT160" s="20">
        <f t="shared" si="90"/>
        <v>4.1770601250766664</v>
      </c>
      <c r="AU160" s="20">
        <f t="shared" si="91"/>
        <v>4.6630602199299709</v>
      </c>
    </row>
    <row r="161" spans="1:47">
      <c r="A161" s="72" t="s">
        <v>102</v>
      </c>
      <c r="B161" s="70"/>
      <c r="C161" s="66">
        <v>53316.488899999997</v>
      </c>
      <c r="D161" s="66">
        <v>3.0000000000000001E-3</v>
      </c>
      <c r="E161" s="1">
        <f t="shared" si="77"/>
        <v>12301.084621448197</v>
      </c>
      <c r="F161" s="5">
        <f t="shared" si="76"/>
        <v>12301</v>
      </c>
      <c r="G161" s="1">
        <f t="shared" si="94"/>
        <v>3.2436149995191954E-2</v>
      </c>
      <c r="K161" s="1">
        <f t="shared" si="95"/>
        <v>3.2436149995191954E-2</v>
      </c>
      <c r="Q161" s="191">
        <f t="shared" si="78"/>
        <v>38297.988899999997</v>
      </c>
      <c r="R161" s="40"/>
      <c r="S161" s="36">
        <v>1</v>
      </c>
      <c r="T161" s="40"/>
      <c r="Z161" s="20">
        <f t="shared" si="79"/>
        <v>12301</v>
      </c>
      <c r="AA161" s="20">
        <f t="shared" si="80"/>
        <v>3.4305285782607706E-2</v>
      </c>
      <c r="AB161" s="20">
        <f t="shared" si="81"/>
        <v>1.7657487724835781E-3</v>
      </c>
      <c r="AC161" s="20">
        <f t="shared" si="82"/>
        <v>3.2436149995191954E-2</v>
      </c>
      <c r="AD161" s="20">
        <f t="shared" si="92"/>
        <v>-1.8691357874157516E-3</v>
      </c>
      <c r="AE161" s="20">
        <f t="shared" si="83"/>
        <v>3.4936685917983017E-6</v>
      </c>
      <c r="AF161" s="20">
        <f t="shared" si="93"/>
        <v>3.2436149995191954E-2</v>
      </c>
      <c r="AG161" s="21"/>
      <c r="AH161" s="20">
        <f t="shared" si="84"/>
        <v>3.0670401222708376E-2</v>
      </c>
      <c r="AI161" s="20">
        <f t="shared" si="85"/>
        <v>0.64093973770402879</v>
      </c>
      <c r="AJ161" s="20">
        <f t="shared" si="86"/>
        <v>0.41393672593010966</v>
      </c>
      <c r="AK161" s="20">
        <f t="shared" si="87"/>
        <v>-0.32840142526717797</v>
      </c>
      <c r="AL161" s="20">
        <f t="shared" si="88"/>
        <v>-2.4007621162165882</v>
      </c>
      <c r="AM161" s="20">
        <f t="shared" si="89"/>
        <v>-2.5750565943663632</v>
      </c>
      <c r="AN161" s="20">
        <f t="shared" si="90"/>
        <v>4.3094692187062931</v>
      </c>
      <c r="AO161" s="20">
        <f t="shared" si="90"/>
        <v>4.3094812320082232</v>
      </c>
      <c r="AP161" s="20">
        <f t="shared" si="90"/>
        <v>4.3094182706398012</v>
      </c>
      <c r="AQ161" s="20">
        <f t="shared" si="90"/>
        <v>4.3097483527818747</v>
      </c>
      <c r="AR161" s="20">
        <f t="shared" si="90"/>
        <v>4.3080206922174193</v>
      </c>
      <c r="AS161" s="20">
        <f t="shared" si="90"/>
        <v>4.3171424056343826</v>
      </c>
      <c r="AT161" s="20">
        <f t="shared" si="90"/>
        <v>4.2709914796502213</v>
      </c>
      <c r="AU161" s="20">
        <f t="shared" si="91"/>
        <v>4.7570972469677821</v>
      </c>
    </row>
    <row r="162" spans="1:47">
      <c r="A162" s="72" t="s">
        <v>103</v>
      </c>
      <c r="B162" s="70" t="s">
        <v>63</v>
      </c>
      <c r="C162" s="63">
        <v>53317.256800000003</v>
      </c>
      <c r="D162" s="66">
        <v>2.0000000000000001E-4</v>
      </c>
      <c r="E162" s="1">
        <f t="shared" si="77"/>
        <v>12303.087966792315</v>
      </c>
      <c r="F162" s="5">
        <f t="shared" si="76"/>
        <v>12303</v>
      </c>
      <c r="G162" s="1">
        <f t="shared" si="94"/>
        <v>3.3718450002197642E-2</v>
      </c>
      <c r="K162" s="1">
        <f t="shared" si="95"/>
        <v>3.3718450002197642E-2</v>
      </c>
      <c r="Q162" s="191">
        <f t="shared" si="78"/>
        <v>38298.756800000003</v>
      </c>
      <c r="R162" s="40"/>
      <c r="S162" s="36">
        <v>1</v>
      </c>
      <c r="T162" s="40"/>
      <c r="Z162" s="20">
        <f t="shared" si="79"/>
        <v>12303</v>
      </c>
      <c r="AA162" s="20">
        <f t="shared" si="80"/>
        <v>3.4308980102859259E-2</v>
      </c>
      <c r="AB162" s="20">
        <f t="shared" si="81"/>
        <v>3.0420676193778154E-3</v>
      </c>
      <c r="AC162" s="20">
        <f t="shared" si="82"/>
        <v>3.3718450002197642E-2</v>
      </c>
      <c r="AD162" s="20">
        <f t="shared" si="92"/>
        <v>-5.9053010066161676E-4</v>
      </c>
      <c r="AE162" s="20">
        <f t="shared" si="83"/>
        <v>3.4872579978741923E-7</v>
      </c>
      <c r="AF162" s="20">
        <f t="shared" si="93"/>
        <v>3.3718450002197642E-2</v>
      </c>
      <c r="AG162" s="21"/>
      <c r="AH162" s="20">
        <f t="shared" si="84"/>
        <v>3.0676382382819826E-2</v>
      </c>
      <c r="AI162" s="20">
        <f t="shared" si="85"/>
        <v>0.64098929546603123</v>
      </c>
      <c r="AJ162" s="20">
        <f t="shared" si="86"/>
        <v>0.41407408051793981</v>
      </c>
      <c r="AK162" s="20">
        <f t="shared" si="87"/>
        <v>-0.32845560142519847</v>
      </c>
      <c r="AL162" s="20">
        <f t="shared" si="88"/>
        <v>-2.4006112226129743</v>
      </c>
      <c r="AM162" s="20">
        <f t="shared" si="89"/>
        <v>-2.574480977953824</v>
      </c>
      <c r="AN162" s="20">
        <f t="shared" si="90"/>
        <v>4.3096748854426563</v>
      </c>
      <c r="AO162" s="20">
        <f t="shared" si="90"/>
        <v>4.3096868547790308</v>
      </c>
      <c r="AP162" s="20">
        <f t="shared" si="90"/>
        <v>4.3096240935416361</v>
      </c>
      <c r="AQ162" s="20">
        <f t="shared" si="90"/>
        <v>4.3099532851476958</v>
      </c>
      <c r="AR162" s="20">
        <f t="shared" si="90"/>
        <v>4.3082294504533234</v>
      </c>
      <c r="AS162" s="20">
        <f t="shared" si="90"/>
        <v>4.3173352915873799</v>
      </c>
      <c r="AT162" s="20">
        <f t="shared" si="90"/>
        <v>4.2712417080059106</v>
      </c>
      <c r="AU162" s="20">
        <f t="shared" si="91"/>
        <v>4.7573421350590266</v>
      </c>
    </row>
    <row r="163" spans="1:47">
      <c r="A163" s="155" t="s">
        <v>103</v>
      </c>
      <c r="B163" s="70" t="s">
        <v>63</v>
      </c>
      <c r="C163" s="63">
        <v>53317.256800000003</v>
      </c>
      <c r="D163" s="63">
        <v>2.0000000000000001E-4</v>
      </c>
      <c r="E163" s="1">
        <f t="shared" si="77"/>
        <v>12303.087966792315</v>
      </c>
      <c r="F163" s="5">
        <f t="shared" si="76"/>
        <v>12303</v>
      </c>
      <c r="G163" s="1">
        <f t="shared" si="94"/>
        <v>3.3718450002197642E-2</v>
      </c>
      <c r="K163" s="1">
        <f t="shared" si="95"/>
        <v>3.3718450002197642E-2</v>
      </c>
      <c r="Q163" s="191">
        <f t="shared" si="78"/>
        <v>38298.756800000003</v>
      </c>
      <c r="R163" s="40"/>
      <c r="S163" s="36">
        <v>1</v>
      </c>
      <c r="T163" s="40"/>
      <c r="Z163" s="20">
        <f t="shared" si="79"/>
        <v>12303</v>
      </c>
      <c r="AA163" s="20">
        <f t="shared" si="80"/>
        <v>3.4308980102859259E-2</v>
      </c>
      <c r="AB163" s="20">
        <f t="shared" si="81"/>
        <v>3.0420676193778154E-3</v>
      </c>
      <c r="AC163" s="20">
        <f t="shared" si="82"/>
        <v>3.3718450002197642E-2</v>
      </c>
      <c r="AD163" s="20">
        <f t="shared" si="92"/>
        <v>-5.9053010066161676E-4</v>
      </c>
      <c r="AE163" s="20">
        <f t="shared" si="83"/>
        <v>3.4872579978741923E-7</v>
      </c>
      <c r="AF163" s="20">
        <f t="shared" si="93"/>
        <v>3.3718450002197642E-2</v>
      </c>
      <c r="AG163" s="21"/>
      <c r="AH163" s="20">
        <f t="shared" si="84"/>
        <v>3.0676382382819826E-2</v>
      </c>
      <c r="AI163" s="20">
        <f t="shared" si="85"/>
        <v>0.64098929546603123</v>
      </c>
      <c r="AJ163" s="20">
        <f t="shared" si="86"/>
        <v>0.41407408051793981</v>
      </c>
      <c r="AK163" s="20">
        <f t="shared" si="87"/>
        <v>-0.32845560142519847</v>
      </c>
      <c r="AL163" s="20">
        <f t="shared" si="88"/>
        <v>-2.4006112226129743</v>
      </c>
      <c r="AM163" s="20">
        <f t="shared" si="89"/>
        <v>-2.574480977953824</v>
      </c>
      <c r="AN163" s="20">
        <f t="shared" si="90"/>
        <v>4.3096748854426563</v>
      </c>
      <c r="AO163" s="20">
        <f t="shared" si="90"/>
        <v>4.3096868547790308</v>
      </c>
      <c r="AP163" s="20">
        <f t="shared" si="90"/>
        <v>4.3096240935416361</v>
      </c>
      <c r="AQ163" s="20">
        <f t="shared" si="90"/>
        <v>4.3099532851476958</v>
      </c>
      <c r="AR163" s="20">
        <f t="shared" si="90"/>
        <v>4.3082294504533234</v>
      </c>
      <c r="AS163" s="20">
        <f t="shared" si="90"/>
        <v>4.3173352915873799</v>
      </c>
      <c r="AT163" s="20">
        <f t="shared" si="90"/>
        <v>4.2712417080059106</v>
      </c>
      <c r="AU163" s="20">
        <f t="shared" si="91"/>
        <v>4.7573421350590266</v>
      </c>
    </row>
    <row r="164" spans="1:47">
      <c r="A164" s="158" t="s">
        <v>100</v>
      </c>
      <c r="B164" s="70" t="s">
        <v>63</v>
      </c>
      <c r="C164" s="63">
        <v>53345.237800000003</v>
      </c>
      <c r="D164" s="63">
        <v>1E-4</v>
      </c>
      <c r="E164" s="1">
        <f t="shared" si="77"/>
        <v>12376.086542223065</v>
      </c>
      <c r="F164" s="5">
        <f t="shared" si="76"/>
        <v>12376</v>
      </c>
      <c r="G164" s="1">
        <f t="shared" si="94"/>
        <v>3.3172399998875335E-2</v>
      </c>
      <c r="K164" s="1">
        <f t="shared" si="95"/>
        <v>3.3172399998875335E-2</v>
      </c>
      <c r="Q164" s="191">
        <f t="shared" si="78"/>
        <v>38326.737800000003</v>
      </c>
      <c r="R164" s="40"/>
      <c r="S164" s="36">
        <v>1</v>
      </c>
      <c r="T164" s="40"/>
      <c r="Z164" s="20">
        <f t="shared" si="79"/>
        <v>12376</v>
      </c>
      <c r="AA164" s="20">
        <f t="shared" si="80"/>
        <v>3.4443033904805236E-2</v>
      </c>
      <c r="AB164" s="20">
        <f t="shared" si="81"/>
        <v>2.2782806673974677E-3</v>
      </c>
      <c r="AC164" s="20">
        <f t="shared" si="82"/>
        <v>3.3172399998875335E-2</v>
      </c>
      <c r="AD164" s="20">
        <f t="shared" si="92"/>
        <v>-1.2706339059299007E-3</v>
      </c>
      <c r="AE164" s="20">
        <f t="shared" si="83"/>
        <v>1.6145105228986757E-6</v>
      </c>
      <c r="AF164" s="20">
        <f t="shared" si="93"/>
        <v>3.3172399998875335E-2</v>
      </c>
      <c r="AG164" s="21"/>
      <c r="AH164" s="20">
        <f t="shared" si="84"/>
        <v>3.0894119331477867E-2</v>
      </c>
      <c r="AI164" s="20">
        <f t="shared" si="85"/>
        <v>0.64280903719627203</v>
      </c>
      <c r="AJ164" s="20">
        <f t="shared" si="86"/>
        <v>0.41909560385449518</v>
      </c>
      <c r="AK164" s="20">
        <f t="shared" si="87"/>
        <v>-0.33043363050529728</v>
      </c>
      <c r="AL164" s="20">
        <f t="shared" si="88"/>
        <v>-2.3950875715491859</v>
      </c>
      <c r="AM164" s="20">
        <f t="shared" si="89"/>
        <v>-2.5535625866864922</v>
      </c>
      <c r="AN164" s="20">
        <f t="shared" si="90"/>
        <v>4.3171926296447287</v>
      </c>
      <c r="AO164" s="20">
        <f t="shared" si="90"/>
        <v>4.317203075493274</v>
      </c>
      <c r="AP164" s="20">
        <f t="shared" si="90"/>
        <v>4.3171473168972216</v>
      </c>
      <c r="AQ164" s="20">
        <f t="shared" si="90"/>
        <v>4.3174450354552123</v>
      </c>
      <c r="AR164" s="20">
        <f t="shared" si="90"/>
        <v>4.3158578444491065</v>
      </c>
      <c r="AS164" s="20">
        <f t="shared" si="90"/>
        <v>4.3243904460959595</v>
      </c>
      <c r="AT164" s="20">
        <f t="shared" si="90"/>
        <v>4.2803949908361183</v>
      </c>
      <c r="AU164" s="20">
        <f t="shared" si="91"/>
        <v>4.7662805503894434</v>
      </c>
    </row>
    <row r="165" spans="1:47">
      <c r="A165" s="154" t="s">
        <v>104</v>
      </c>
      <c r="B165" s="58" t="s">
        <v>63</v>
      </c>
      <c r="C165" s="60">
        <v>53631.189599999998</v>
      </c>
      <c r="D165" s="43"/>
      <c r="E165" s="1">
        <f t="shared" si="77"/>
        <v>13122.095406876191</v>
      </c>
      <c r="F165" s="5">
        <f t="shared" si="76"/>
        <v>13122</v>
      </c>
      <c r="G165" s="1">
        <f t="shared" si="94"/>
        <v>3.6570299998857081E-2</v>
      </c>
      <c r="K165" s="1">
        <f t="shared" si="95"/>
        <v>3.6570299998857081E-2</v>
      </c>
      <c r="M165" s="52"/>
      <c r="Q165" s="191">
        <f t="shared" si="78"/>
        <v>38612.689599999998</v>
      </c>
      <c r="S165" s="36">
        <v>1</v>
      </c>
      <c r="U165" s="1" t="s">
        <v>105</v>
      </c>
      <c r="Z165" s="20">
        <f t="shared" si="79"/>
        <v>13122</v>
      </c>
      <c r="AA165" s="20">
        <f t="shared" si="80"/>
        <v>3.5720496632267812E-2</v>
      </c>
      <c r="AB165" s="20">
        <f t="shared" si="81"/>
        <v>3.5197206771989953E-3</v>
      </c>
      <c r="AC165" s="20">
        <f t="shared" si="82"/>
        <v>3.6570299998857081E-2</v>
      </c>
      <c r="AD165" s="20">
        <f t="shared" si="92"/>
        <v>8.4980336658926903E-4</v>
      </c>
      <c r="AE165" s="20">
        <f t="shared" si="83"/>
        <v>7.2216576186645556E-7</v>
      </c>
      <c r="AF165" s="20">
        <f t="shared" si="93"/>
        <v>3.6570299998857081E-2</v>
      </c>
      <c r="AG165" s="21"/>
      <c r="AH165" s="20">
        <f t="shared" si="84"/>
        <v>3.3050579321658086E-2</v>
      </c>
      <c r="AI165" s="20">
        <f t="shared" si="85"/>
        <v>0.66268296261902648</v>
      </c>
      <c r="AJ165" s="20">
        <f t="shared" si="86"/>
        <v>0.47132107820557528</v>
      </c>
      <c r="AK165" s="20">
        <f t="shared" si="87"/>
        <v>-0.35069785338677001</v>
      </c>
      <c r="AL165" s="20">
        <f t="shared" si="88"/>
        <v>-2.3367485021668228</v>
      </c>
      <c r="AM165" s="20">
        <f t="shared" si="89"/>
        <v>-2.3493415282183276</v>
      </c>
      <c r="AN165" s="20">
        <f t="shared" ref="AN165:AT180" si="96">$AU165+$AB$7*SIN(AO165)</f>
        <v>4.3952909346984281</v>
      </c>
      <c r="AO165" s="20">
        <f t="shared" si="96"/>
        <v>4.3952927511396371</v>
      </c>
      <c r="AP165" s="20">
        <f t="shared" si="96"/>
        <v>4.3952807793247821</v>
      </c>
      <c r="AQ165" s="20">
        <f t="shared" si="96"/>
        <v>4.3953596913034234</v>
      </c>
      <c r="AR165" s="20">
        <f t="shared" si="96"/>
        <v>4.3948398937510564</v>
      </c>
      <c r="AS165" s="20">
        <f t="shared" si="96"/>
        <v>4.3982791220807416</v>
      </c>
      <c r="AT165" s="20">
        <f t="shared" si="96"/>
        <v>4.3761546809338432</v>
      </c>
      <c r="AU165" s="20">
        <f t="shared" si="91"/>
        <v>4.8576238084235666</v>
      </c>
    </row>
    <row r="166" spans="1:47">
      <c r="A166" s="162" t="s">
        <v>106</v>
      </c>
      <c r="B166" s="46" t="s">
        <v>61</v>
      </c>
      <c r="C166" s="47">
        <v>53649.396699999998</v>
      </c>
      <c r="D166" s="45" t="s">
        <v>107</v>
      </c>
      <c r="E166" s="1">
        <f t="shared" si="77"/>
        <v>13169.595223277507</v>
      </c>
      <c r="F166" s="5">
        <f t="shared" si="76"/>
        <v>13169.5</v>
      </c>
      <c r="G166" s="1">
        <f t="shared" si="94"/>
        <v>3.6499924994132016E-2</v>
      </c>
      <c r="K166" s="1">
        <f t="shared" si="95"/>
        <v>3.6499924994132016E-2</v>
      </c>
      <c r="O166" s="1">
        <f ca="1">+C$11+C$12*F166</f>
        <v>4.6063726509227451E-2</v>
      </c>
      <c r="Q166" s="191">
        <f t="shared" si="78"/>
        <v>38630.896699999998</v>
      </c>
      <c r="S166" s="36">
        <v>1</v>
      </c>
      <c r="Z166" s="20">
        <f t="shared" si="79"/>
        <v>13169.5</v>
      </c>
      <c r="AA166" s="20">
        <f t="shared" si="80"/>
        <v>3.5795831447317107E-2</v>
      </c>
      <c r="AB166" s="20">
        <f t="shared" si="81"/>
        <v>3.3165728026845476E-3</v>
      </c>
      <c r="AC166" s="20">
        <f t="shared" si="82"/>
        <v>3.6499924994132016E-2</v>
      </c>
      <c r="AD166" s="20">
        <f t="shared" si="92"/>
        <v>7.0409354681490871E-4</v>
      </c>
      <c r="AE166" s="20">
        <f t="shared" si="83"/>
        <v>4.9574772266639806E-7</v>
      </c>
      <c r="AF166" s="20">
        <f t="shared" si="93"/>
        <v>3.6499924994132016E-2</v>
      </c>
      <c r="AG166" s="21"/>
      <c r="AH166" s="20">
        <f t="shared" si="84"/>
        <v>3.3183352191447468E-2</v>
      </c>
      <c r="AI166" s="20">
        <f t="shared" si="85"/>
        <v>0.6640315517425468</v>
      </c>
      <c r="AJ166" s="20">
        <f t="shared" si="86"/>
        <v>0.47470289185361708</v>
      </c>
      <c r="AK166" s="20">
        <f t="shared" si="87"/>
        <v>-0.35199001385414963</v>
      </c>
      <c r="AL166" s="20">
        <f t="shared" si="88"/>
        <v>-2.3329101337228746</v>
      </c>
      <c r="AM166" s="20">
        <f t="shared" si="89"/>
        <v>-2.3368857334568496</v>
      </c>
      <c r="AN166" s="20">
        <f t="shared" si="96"/>
        <v>4.4003460004512807</v>
      </c>
      <c r="AO166" s="20">
        <f t="shared" si="96"/>
        <v>4.4003475727596451</v>
      </c>
      <c r="AP166" s="20">
        <f t="shared" si="96"/>
        <v>4.4003370477056052</v>
      </c>
      <c r="AQ166" s="20">
        <f t="shared" si="96"/>
        <v>4.4004075091095052</v>
      </c>
      <c r="AR166" s="20">
        <f t="shared" si="96"/>
        <v>4.3999360886634324</v>
      </c>
      <c r="AS166" s="20">
        <f t="shared" si="96"/>
        <v>4.4031033473928574</v>
      </c>
      <c r="AT166" s="20">
        <f t="shared" si="96"/>
        <v>4.3823884944789899</v>
      </c>
      <c r="AU166" s="20">
        <f t="shared" si="91"/>
        <v>4.8634399005906195</v>
      </c>
    </row>
    <row r="167" spans="1:47">
      <c r="A167" s="149" t="s">
        <v>108</v>
      </c>
      <c r="B167" s="61" t="s">
        <v>61</v>
      </c>
      <c r="C167" s="66">
        <v>53649.396710000001</v>
      </c>
      <c r="D167" s="66">
        <v>1E-4</v>
      </c>
      <c r="E167" s="1">
        <f t="shared" si="77"/>
        <v>13169.595249366139</v>
      </c>
      <c r="F167" s="5">
        <f t="shared" si="76"/>
        <v>13169.5</v>
      </c>
      <c r="G167" s="1">
        <f t="shared" si="94"/>
        <v>3.6509924997517373E-2</v>
      </c>
      <c r="K167" s="1">
        <f t="shared" si="95"/>
        <v>3.6509924997517373E-2</v>
      </c>
      <c r="Q167" s="191">
        <f t="shared" si="78"/>
        <v>38630.896710000001</v>
      </c>
      <c r="R167" s="40"/>
      <c r="S167" s="36">
        <v>1</v>
      </c>
      <c r="T167" s="40"/>
      <c r="Z167" s="20">
        <f t="shared" si="79"/>
        <v>13169.5</v>
      </c>
      <c r="AA167" s="20">
        <f t="shared" si="80"/>
        <v>3.5795831447317107E-2</v>
      </c>
      <c r="AB167" s="20">
        <f t="shared" si="81"/>
        <v>3.3265728060699051E-3</v>
      </c>
      <c r="AC167" s="20">
        <f t="shared" si="82"/>
        <v>3.6509924997517373E-2</v>
      </c>
      <c r="AD167" s="20">
        <f t="shared" si="92"/>
        <v>7.1409355020026627E-4</v>
      </c>
      <c r="AE167" s="20">
        <f t="shared" si="83"/>
        <v>5.0992959843762019E-7</v>
      </c>
      <c r="AF167" s="20">
        <f t="shared" si="93"/>
        <v>3.6509924997517373E-2</v>
      </c>
      <c r="AG167" s="21"/>
      <c r="AH167" s="20">
        <f t="shared" si="84"/>
        <v>3.3183352191447468E-2</v>
      </c>
      <c r="AI167" s="20">
        <f t="shared" si="85"/>
        <v>0.6640315517425468</v>
      </c>
      <c r="AJ167" s="20">
        <f t="shared" si="86"/>
        <v>0.47470289185361708</v>
      </c>
      <c r="AK167" s="20">
        <f t="shared" si="87"/>
        <v>-0.35199001385414963</v>
      </c>
      <c r="AL167" s="20">
        <f t="shared" si="88"/>
        <v>-2.3329101337228746</v>
      </c>
      <c r="AM167" s="20">
        <f t="shared" si="89"/>
        <v>-2.3368857334568496</v>
      </c>
      <c r="AN167" s="20">
        <f t="shared" si="96"/>
        <v>4.4003460004512807</v>
      </c>
      <c r="AO167" s="20">
        <f t="shared" si="96"/>
        <v>4.4003475727596451</v>
      </c>
      <c r="AP167" s="20">
        <f t="shared" si="96"/>
        <v>4.4003370477056052</v>
      </c>
      <c r="AQ167" s="20">
        <f t="shared" si="96"/>
        <v>4.4004075091095052</v>
      </c>
      <c r="AR167" s="20">
        <f t="shared" si="96"/>
        <v>4.3999360886634324</v>
      </c>
      <c r="AS167" s="20">
        <f t="shared" si="96"/>
        <v>4.4031033473928574</v>
      </c>
      <c r="AT167" s="20">
        <f t="shared" si="96"/>
        <v>4.3823884944789899</v>
      </c>
      <c r="AU167" s="20">
        <f t="shared" si="91"/>
        <v>4.8634399005906195</v>
      </c>
    </row>
    <row r="168" spans="1:47">
      <c r="A168" s="71" t="s">
        <v>109</v>
      </c>
      <c r="B168" s="73"/>
      <c r="C168" s="66">
        <v>53683.320200000002</v>
      </c>
      <c r="D168" s="66">
        <v>8.0000000000000004E-4</v>
      </c>
      <c r="E168" s="1">
        <f t="shared" si="77"/>
        <v>13258.096962801665</v>
      </c>
      <c r="F168" s="5">
        <f t="shared" si="76"/>
        <v>13258</v>
      </c>
      <c r="G168" s="1">
        <f t="shared" si="94"/>
        <v>3.7166699999943376E-2</v>
      </c>
      <c r="K168" s="1">
        <f t="shared" si="95"/>
        <v>3.7166699999943376E-2</v>
      </c>
      <c r="Q168" s="191">
        <f t="shared" si="78"/>
        <v>38664.820200000002</v>
      </c>
      <c r="R168" s="40"/>
      <c r="S168" s="36">
        <v>1</v>
      </c>
      <c r="T168" s="40"/>
      <c r="Z168" s="20">
        <f t="shared" si="79"/>
        <v>13258</v>
      </c>
      <c r="AA168" s="20">
        <f t="shared" si="80"/>
        <v>3.5934171590338543E-2</v>
      </c>
      <c r="AB168" s="20">
        <f t="shared" si="81"/>
        <v>3.7375221692556373E-3</v>
      </c>
      <c r="AC168" s="20">
        <f t="shared" si="82"/>
        <v>3.7166699999943376E-2</v>
      </c>
      <c r="AD168" s="20">
        <f t="shared" si="92"/>
        <v>1.2325284096048328E-3</v>
      </c>
      <c r="AE168" s="20">
        <f t="shared" si="83"/>
        <v>1.5191262804830185E-6</v>
      </c>
      <c r="AF168" s="20">
        <f t="shared" si="93"/>
        <v>3.7166699999943376E-2</v>
      </c>
      <c r="AG168" s="21"/>
      <c r="AH168" s="20">
        <f t="shared" si="84"/>
        <v>3.3429177830687738E-2</v>
      </c>
      <c r="AI168" s="20">
        <f t="shared" si="85"/>
        <v>0.66657223711885161</v>
      </c>
      <c r="AJ168" s="20">
        <f t="shared" si="86"/>
        <v>0.48102182312857866</v>
      </c>
      <c r="AK168" s="20">
        <f t="shared" si="87"/>
        <v>-0.35439765097646758</v>
      </c>
      <c r="AL168" s="20">
        <f t="shared" si="88"/>
        <v>-2.3257167056746333</v>
      </c>
      <c r="AM168" s="20">
        <f t="shared" si="89"/>
        <v>-2.3138408340443162</v>
      </c>
      <c r="AN168" s="20">
        <f t="shared" si="96"/>
        <v>4.4097919544685755</v>
      </c>
      <c r="AO168" s="20">
        <f t="shared" si="96"/>
        <v>4.4097931354615456</v>
      </c>
      <c r="AP168" s="20">
        <f t="shared" si="96"/>
        <v>4.4097849910123896</v>
      </c>
      <c r="AQ168" s="20">
        <f t="shared" si="96"/>
        <v>4.4098411616724738</v>
      </c>
      <c r="AR168" s="20">
        <f t="shared" si="96"/>
        <v>4.4094539689903778</v>
      </c>
      <c r="AS168" s="20">
        <f t="shared" si="96"/>
        <v>4.4121327750634496</v>
      </c>
      <c r="AT168" s="20">
        <f t="shared" si="96"/>
        <v>4.3940464649522486</v>
      </c>
      <c r="AU168" s="20">
        <f t="shared" si="91"/>
        <v>4.8742761986281797</v>
      </c>
    </row>
    <row r="169" spans="1:47">
      <c r="A169" s="71" t="s">
        <v>103</v>
      </c>
      <c r="B169" s="70" t="s">
        <v>63</v>
      </c>
      <c r="C169" s="63">
        <v>53686.00387</v>
      </c>
      <c r="D169" s="63">
        <v>6.9999999999999994E-5</v>
      </c>
      <c r="E169" s="1">
        <f t="shared" si="77"/>
        <v>13265.098288234143</v>
      </c>
      <c r="F169" s="5">
        <f t="shared" si="76"/>
        <v>13265</v>
      </c>
      <c r="G169" s="1">
        <f t="shared" si="94"/>
        <v>3.7674749997677281E-2</v>
      </c>
      <c r="K169" s="1">
        <f t="shared" si="95"/>
        <v>3.7674749997677281E-2</v>
      </c>
      <c r="Q169" s="191">
        <f t="shared" si="78"/>
        <v>38667.50387</v>
      </c>
      <c r="R169" s="40"/>
      <c r="S169" s="36">
        <v>1</v>
      </c>
      <c r="T169" s="40"/>
      <c r="Z169" s="20">
        <f t="shared" si="79"/>
        <v>13265</v>
      </c>
      <c r="AA169" s="20">
        <f t="shared" si="80"/>
        <v>3.5945000554637022E-2</v>
      </c>
      <c r="AB169" s="20">
        <f t="shared" si="81"/>
        <v>4.2262154575746086E-3</v>
      </c>
      <c r="AC169" s="20">
        <f t="shared" si="82"/>
        <v>3.7674749997677281E-2</v>
      </c>
      <c r="AD169" s="20">
        <f t="shared" si="92"/>
        <v>1.7297494430402599E-3</v>
      </c>
      <c r="AE169" s="20">
        <f t="shared" si="83"/>
        <v>2.9920331356980893E-6</v>
      </c>
      <c r="AF169" s="20">
        <f t="shared" si="93"/>
        <v>3.7674749997677281E-2</v>
      </c>
      <c r="AG169" s="21"/>
      <c r="AH169" s="20">
        <f t="shared" si="84"/>
        <v>3.3448534540102673E-2</v>
      </c>
      <c r="AI169" s="20">
        <f t="shared" si="85"/>
        <v>0.66677476750439002</v>
      </c>
      <c r="AJ169" s="20">
        <f t="shared" si="86"/>
        <v>0.48152262950858349</v>
      </c>
      <c r="AK169" s="20">
        <f t="shared" si="87"/>
        <v>-0.35458808849961693</v>
      </c>
      <c r="AL169" s="20">
        <f t="shared" si="88"/>
        <v>-2.3251453814046159</v>
      </c>
      <c r="AM169" s="20">
        <f t="shared" si="89"/>
        <v>-2.3120269758697303</v>
      </c>
      <c r="AN169" s="20">
        <f t="shared" si="96"/>
        <v>4.4105406352793821</v>
      </c>
      <c r="AO169" s="20">
        <f t="shared" si="96"/>
        <v>4.4105417885954932</v>
      </c>
      <c r="AP169" s="20">
        <f t="shared" si="96"/>
        <v>4.4105338158897993</v>
      </c>
      <c r="AQ169" s="20">
        <f t="shared" si="96"/>
        <v>4.4105889342117823</v>
      </c>
      <c r="AR169" s="20">
        <f t="shared" si="96"/>
        <v>4.410208079685102</v>
      </c>
      <c r="AS169" s="20">
        <f t="shared" si="96"/>
        <v>4.4128492786563198</v>
      </c>
      <c r="AT169" s="20">
        <f t="shared" si="96"/>
        <v>4.3949709721523096</v>
      </c>
      <c r="AU169" s="20">
        <f t="shared" si="91"/>
        <v>4.875133306947534</v>
      </c>
    </row>
    <row r="170" spans="1:47">
      <c r="A170" s="71" t="s">
        <v>103</v>
      </c>
      <c r="B170" s="70" t="s">
        <v>63</v>
      </c>
      <c r="C170" s="63">
        <v>53689.070200000002</v>
      </c>
      <c r="D170" s="63">
        <v>1E-4</v>
      </c>
      <c r="E170" s="1">
        <f t="shared" si="77"/>
        <v>13273.097920906337</v>
      </c>
      <c r="F170" s="5">
        <f t="shared" si="76"/>
        <v>13273</v>
      </c>
      <c r="G170" s="1">
        <f t="shared" si="94"/>
        <v>3.7533950002398342E-2</v>
      </c>
      <c r="K170" s="1">
        <f t="shared" si="95"/>
        <v>3.7533950002398342E-2</v>
      </c>
      <c r="Q170" s="191">
        <f t="shared" si="78"/>
        <v>38670.570200000002</v>
      </c>
      <c r="R170" s="40"/>
      <c r="S170" s="36">
        <v>1</v>
      </c>
      <c r="T170" s="40"/>
      <c r="Z170" s="20">
        <f t="shared" si="79"/>
        <v>13273</v>
      </c>
      <c r="AA170" s="20">
        <f t="shared" si="80"/>
        <v>3.5957356067605001E-2</v>
      </c>
      <c r="AB170" s="20">
        <f t="shared" si="81"/>
        <v>4.0633092756359873E-3</v>
      </c>
      <c r="AC170" s="20">
        <f t="shared" si="82"/>
        <v>3.7533950002398342E-2</v>
      </c>
      <c r="AD170" s="20">
        <f t="shared" si="92"/>
        <v>1.5765939347933411E-3</v>
      </c>
      <c r="AE170" s="20">
        <f t="shared" si="83"/>
        <v>2.4856484352271497E-6</v>
      </c>
      <c r="AF170" s="20">
        <f t="shared" si="93"/>
        <v>3.7533950002398342E-2</v>
      </c>
      <c r="AG170" s="21"/>
      <c r="AH170" s="20">
        <f t="shared" si="84"/>
        <v>3.3470640726762355E-2</v>
      </c>
      <c r="AI170" s="20">
        <f t="shared" si="85"/>
        <v>0.66700651489127005</v>
      </c>
      <c r="AJ170" s="20">
        <f t="shared" si="86"/>
        <v>0.48209515982269846</v>
      </c>
      <c r="AK170" s="20">
        <f t="shared" si="87"/>
        <v>-0.35480573128503373</v>
      </c>
      <c r="AL170" s="20">
        <f t="shared" si="88"/>
        <v>-2.324492014058658</v>
      </c>
      <c r="AM170" s="20">
        <f t="shared" si="89"/>
        <v>-2.3099555792910875</v>
      </c>
      <c r="AN170" s="20">
        <f t="shared" si="96"/>
        <v>4.4113965490783213</v>
      </c>
      <c r="AO170" s="20">
        <f t="shared" si="96"/>
        <v>4.4113976713196053</v>
      </c>
      <c r="AP170" s="20">
        <f t="shared" si="96"/>
        <v>4.4113898920406891</v>
      </c>
      <c r="AQ170" s="20">
        <f t="shared" si="96"/>
        <v>4.4114438213338909</v>
      </c>
      <c r="AR170" s="20">
        <f t="shared" si="96"/>
        <v>4.4110701528239789</v>
      </c>
      <c r="AS170" s="20">
        <f t="shared" si="96"/>
        <v>4.4136685583462292</v>
      </c>
      <c r="AT170" s="20">
        <f t="shared" si="96"/>
        <v>4.3960279837379037</v>
      </c>
      <c r="AU170" s="20">
        <f t="shared" si="91"/>
        <v>4.8761128593125118</v>
      </c>
    </row>
    <row r="171" spans="1:47">
      <c r="A171" s="71" t="s">
        <v>103</v>
      </c>
      <c r="B171" s="70" t="s">
        <v>63</v>
      </c>
      <c r="C171" s="63">
        <v>53693.286339999999</v>
      </c>
      <c r="D171" s="63">
        <v>8.0000000000000007E-5</v>
      </c>
      <c r="E171" s="1">
        <f t="shared" si="77"/>
        <v>13284.097249515622</v>
      </c>
      <c r="F171" s="5">
        <f t="shared" si="76"/>
        <v>13284</v>
      </c>
      <c r="G171" s="1">
        <f t="shared" si="94"/>
        <v>3.7276599992765114E-2</v>
      </c>
      <c r="K171" s="1">
        <f t="shared" si="95"/>
        <v>3.7276599992765114E-2</v>
      </c>
      <c r="Q171" s="191">
        <f t="shared" si="78"/>
        <v>38674.786339999999</v>
      </c>
      <c r="R171" s="40"/>
      <c r="S171" s="36">
        <v>1</v>
      </c>
      <c r="T171" s="40"/>
      <c r="Z171" s="20">
        <f t="shared" si="79"/>
        <v>13284</v>
      </c>
      <c r="AA171" s="20">
        <f t="shared" si="80"/>
        <v>3.5974309231420892E-2</v>
      </c>
      <c r="AB171" s="20">
        <f t="shared" si="81"/>
        <v>3.7755907761271509E-3</v>
      </c>
      <c r="AC171" s="20">
        <f t="shared" si="82"/>
        <v>3.7276599992765114E-2</v>
      </c>
      <c r="AD171" s="20">
        <f t="shared" si="92"/>
        <v>1.3022907613442214E-3</v>
      </c>
      <c r="AE171" s="20">
        <f t="shared" si="83"/>
        <v>1.6959612270825118E-6</v>
      </c>
      <c r="AF171" s="20">
        <f t="shared" si="93"/>
        <v>3.7276599992765114E-2</v>
      </c>
      <c r="AG171" s="21"/>
      <c r="AH171" s="20">
        <f t="shared" si="84"/>
        <v>3.3501009216637963E-2</v>
      </c>
      <c r="AI171" s="20">
        <f t="shared" si="85"/>
        <v>0.66732566315886099</v>
      </c>
      <c r="AJ171" s="20">
        <f t="shared" si="86"/>
        <v>0.48288270276923984</v>
      </c>
      <c r="AK171" s="20">
        <f t="shared" si="87"/>
        <v>-0.35510498966485093</v>
      </c>
      <c r="AL171" s="20">
        <f t="shared" si="88"/>
        <v>-2.323592891854493</v>
      </c>
      <c r="AM171" s="20">
        <f t="shared" si="89"/>
        <v>-2.3071101621296637</v>
      </c>
      <c r="AN171" s="20">
        <f t="shared" si="96"/>
        <v>4.4125739164480526</v>
      </c>
      <c r="AO171" s="20">
        <f t="shared" si="96"/>
        <v>4.4125749969159811</v>
      </c>
      <c r="AP171" s="20">
        <f t="shared" si="96"/>
        <v>4.4125674786843154</v>
      </c>
      <c r="AQ171" s="20">
        <f t="shared" si="96"/>
        <v>4.4126197966679328</v>
      </c>
      <c r="AR171" s="20">
        <f t="shared" si="96"/>
        <v>4.4122559088806543</v>
      </c>
      <c r="AS171" s="20">
        <f t="shared" si="96"/>
        <v>4.4147957982359465</v>
      </c>
      <c r="AT171" s="20">
        <f t="shared" si="96"/>
        <v>4.3974821268117887</v>
      </c>
      <c r="AU171" s="20">
        <f t="shared" si="91"/>
        <v>4.8774597438143559</v>
      </c>
    </row>
    <row r="172" spans="1:47">
      <c r="A172" s="71" t="s">
        <v>109</v>
      </c>
      <c r="B172" s="73"/>
      <c r="C172" s="66">
        <v>53701.335500000001</v>
      </c>
      <c r="D172" s="66">
        <v>2.9999999999999997E-4</v>
      </c>
      <c r="E172" s="1">
        <f t="shared" si="77"/>
        <v>13305.096399417855</v>
      </c>
      <c r="F172" s="5">
        <f t="shared" si="76"/>
        <v>13305</v>
      </c>
      <c r="G172" s="1">
        <f t="shared" si="94"/>
        <v>3.6950749999959953E-2</v>
      </c>
      <c r="K172" s="1">
        <f t="shared" si="95"/>
        <v>3.6950749999959953E-2</v>
      </c>
      <c r="Q172" s="191">
        <f t="shared" si="78"/>
        <v>38682.835500000001</v>
      </c>
      <c r="R172" s="40"/>
      <c r="S172" s="36">
        <v>1</v>
      </c>
      <c r="T172" s="40"/>
      <c r="Z172" s="20">
        <f t="shared" si="79"/>
        <v>13305</v>
      </c>
      <c r="AA172" s="20">
        <f t="shared" si="80"/>
        <v>3.6006559405704679E-2</v>
      </c>
      <c r="AB172" s="20">
        <f t="shared" si="81"/>
        <v>3.3918533280868843E-3</v>
      </c>
      <c r="AC172" s="20">
        <f t="shared" si="82"/>
        <v>3.6950749999959953E-2</v>
      </c>
      <c r="AD172" s="20">
        <f t="shared" si="92"/>
        <v>9.4419059425527446E-4</v>
      </c>
      <c r="AE172" s="20">
        <f t="shared" si="83"/>
        <v>8.9149587828012834E-7</v>
      </c>
      <c r="AF172" s="20">
        <f t="shared" si="93"/>
        <v>3.6950749999959953E-2</v>
      </c>
      <c r="AG172" s="21"/>
      <c r="AH172" s="20">
        <f t="shared" si="84"/>
        <v>3.3558896671873069E-2</v>
      </c>
      <c r="AI172" s="20">
        <f t="shared" si="85"/>
        <v>0.66793654383594436</v>
      </c>
      <c r="AJ172" s="20">
        <f t="shared" si="86"/>
        <v>0.48438720257182249</v>
      </c>
      <c r="AK172" s="20">
        <f t="shared" si="87"/>
        <v>-0.35567629827969666</v>
      </c>
      <c r="AL172" s="20">
        <f t="shared" si="88"/>
        <v>-2.3218739931242234</v>
      </c>
      <c r="AM172" s="20">
        <f t="shared" si="89"/>
        <v>-2.3016868246808775</v>
      </c>
      <c r="AN172" s="20">
        <f t="shared" si="96"/>
        <v>4.4148231835242937</v>
      </c>
      <c r="AO172" s="20">
        <f t="shared" si="96"/>
        <v>4.4148241872456628</v>
      </c>
      <c r="AP172" s="20">
        <f t="shared" si="96"/>
        <v>4.4148171518294612</v>
      </c>
      <c r="AQ172" s="20">
        <f t="shared" si="96"/>
        <v>4.4148664687963359</v>
      </c>
      <c r="AR172" s="20">
        <f t="shared" si="96"/>
        <v>4.4145209328614179</v>
      </c>
      <c r="AS172" s="20">
        <f t="shared" si="96"/>
        <v>4.4169501574322325</v>
      </c>
      <c r="AT172" s="20">
        <f t="shared" si="96"/>
        <v>4.4002606358540524</v>
      </c>
      <c r="AU172" s="20">
        <f t="shared" si="91"/>
        <v>4.8800310687724204</v>
      </c>
    </row>
    <row r="173" spans="1:47">
      <c r="A173" s="71" t="s">
        <v>109</v>
      </c>
      <c r="B173" s="73"/>
      <c r="C173" s="66">
        <v>53705.552600000003</v>
      </c>
      <c r="D173" s="66">
        <v>8.9999999999999998E-4</v>
      </c>
      <c r="E173" s="1">
        <f t="shared" si="77"/>
        <v>13316.098232534938</v>
      </c>
      <c r="F173" s="5">
        <f t="shared" si="76"/>
        <v>13316</v>
      </c>
      <c r="G173" s="1">
        <f t="shared" si="94"/>
        <v>3.7653400002454873E-2</v>
      </c>
      <c r="K173" s="1">
        <f t="shared" si="95"/>
        <v>3.7653400002454873E-2</v>
      </c>
      <c r="Q173" s="191">
        <f t="shared" si="78"/>
        <v>38687.052600000003</v>
      </c>
      <c r="R173" s="40"/>
      <c r="S173" s="36">
        <v>1</v>
      </c>
      <c r="T173" s="40"/>
      <c r="Z173" s="20">
        <f t="shared" si="79"/>
        <v>13316</v>
      </c>
      <c r="AA173" s="20">
        <f t="shared" si="80"/>
        <v>3.6023391981956789E-2</v>
      </c>
      <c r="AB173" s="20">
        <f t="shared" si="81"/>
        <v>4.0642279765356476E-3</v>
      </c>
      <c r="AC173" s="20">
        <f t="shared" si="82"/>
        <v>3.7653400002454873E-2</v>
      </c>
      <c r="AD173" s="20">
        <f t="shared" si="92"/>
        <v>1.6300080204980846E-3</v>
      </c>
      <c r="AE173" s="20">
        <f t="shared" si="83"/>
        <v>2.6569261468880841E-6</v>
      </c>
      <c r="AF173" s="20">
        <f t="shared" si="93"/>
        <v>3.7653400002454873E-2</v>
      </c>
      <c r="AG173" s="21"/>
      <c r="AH173" s="20">
        <f t="shared" si="84"/>
        <v>3.3589172025919226E-2</v>
      </c>
      <c r="AI173" s="20">
        <f t="shared" si="85"/>
        <v>0.66825736810536673</v>
      </c>
      <c r="AJ173" s="20">
        <f t="shared" si="86"/>
        <v>0.48517580219676404</v>
      </c>
      <c r="AK173" s="20">
        <f t="shared" si="87"/>
        <v>-0.35597555289821137</v>
      </c>
      <c r="AL173" s="20">
        <f t="shared" si="88"/>
        <v>-2.320972360543188</v>
      </c>
      <c r="AM173" s="20">
        <f t="shared" si="89"/>
        <v>-2.2988506336170174</v>
      </c>
      <c r="AN173" s="20">
        <f t="shared" si="96"/>
        <v>4.4160021931209368</v>
      </c>
      <c r="AO173" s="20">
        <f t="shared" si="96"/>
        <v>4.4160031581774941</v>
      </c>
      <c r="AP173" s="20">
        <f t="shared" si="96"/>
        <v>4.415996367663042</v>
      </c>
      <c r="AQ173" s="20">
        <f t="shared" si="96"/>
        <v>4.4160441515791709</v>
      </c>
      <c r="AR173" s="20">
        <f t="shared" si="96"/>
        <v>4.4157080613883499</v>
      </c>
      <c r="AS173" s="20">
        <f t="shared" si="96"/>
        <v>4.4180798695393575</v>
      </c>
      <c r="AT173" s="20">
        <f t="shared" si="96"/>
        <v>4.4017173114036865</v>
      </c>
      <c r="AU173" s="20">
        <f t="shared" si="91"/>
        <v>4.8813779532742636</v>
      </c>
    </row>
    <row r="174" spans="1:47">
      <c r="A174" s="43" t="s">
        <v>110</v>
      </c>
      <c r="B174" s="58" t="s">
        <v>63</v>
      </c>
      <c r="C174" s="60">
        <v>53768.032399999996</v>
      </c>
      <c r="D174" s="43"/>
      <c r="E174" s="1">
        <f t="shared" si="77"/>
        <v>13479.099425958972</v>
      </c>
      <c r="F174" s="5">
        <f t="shared" si="76"/>
        <v>13479</v>
      </c>
      <c r="G174" s="1">
        <f t="shared" si="94"/>
        <v>3.811084999324521E-2</v>
      </c>
      <c r="K174" s="1">
        <f t="shared" si="95"/>
        <v>3.811084999324521E-2</v>
      </c>
      <c r="M174" s="52"/>
      <c r="Q174" s="191">
        <f t="shared" si="78"/>
        <v>38749.532399999996</v>
      </c>
      <c r="S174" s="36">
        <v>1</v>
      </c>
      <c r="U174" s="1" t="s">
        <v>111</v>
      </c>
      <c r="Z174" s="20">
        <f t="shared" si="79"/>
        <v>13479</v>
      </c>
      <c r="AA174" s="20">
        <f t="shared" si="80"/>
        <v>3.6267897801706708E-2</v>
      </c>
      <c r="AB174" s="20">
        <f t="shared" si="81"/>
        <v>4.0768686759334177E-3</v>
      </c>
      <c r="AC174" s="20">
        <f t="shared" si="82"/>
        <v>3.811084999324521E-2</v>
      </c>
      <c r="AD174" s="20">
        <f t="shared" si="92"/>
        <v>1.8429521915385022E-3</v>
      </c>
      <c r="AE174" s="20">
        <f t="shared" si="83"/>
        <v>3.3964727802965682E-6</v>
      </c>
      <c r="AF174" s="20">
        <f t="shared" si="93"/>
        <v>3.811084999324521E-2</v>
      </c>
      <c r="AG174" s="21"/>
      <c r="AH174" s="20">
        <f t="shared" si="84"/>
        <v>3.4033981317311793E-2</v>
      </c>
      <c r="AI174" s="20">
        <f t="shared" si="85"/>
        <v>0.67307986699341615</v>
      </c>
      <c r="AJ174" s="20">
        <f t="shared" si="86"/>
        <v>0.49690394294273132</v>
      </c>
      <c r="AK174" s="20">
        <f t="shared" si="87"/>
        <v>-0.36040948199585848</v>
      </c>
      <c r="AL174" s="20">
        <f t="shared" si="88"/>
        <v>-2.3075091366908325</v>
      </c>
      <c r="AM174" s="20">
        <f t="shared" si="89"/>
        <v>-2.2571884677926413</v>
      </c>
      <c r="AN174" s="20">
        <f t="shared" si="96"/>
        <v>4.4335399234494988</v>
      </c>
      <c r="AO174" s="20">
        <f t="shared" si="96"/>
        <v>4.4335404264595732</v>
      </c>
      <c r="AP174" s="20">
        <f t="shared" si="96"/>
        <v>4.4335366708248625</v>
      </c>
      <c r="AQ174" s="20">
        <f t="shared" si="96"/>
        <v>4.4335647127887094</v>
      </c>
      <c r="AR174" s="20">
        <f t="shared" si="96"/>
        <v>4.4333553998660635</v>
      </c>
      <c r="AS174" s="20">
        <f t="shared" si="96"/>
        <v>4.4349214791136999</v>
      </c>
      <c r="AT174" s="20">
        <f t="shared" si="96"/>
        <v>4.423404463734105</v>
      </c>
      <c r="AU174" s="20">
        <f t="shared" si="91"/>
        <v>4.9013363327106747</v>
      </c>
    </row>
    <row r="175" spans="1:47">
      <c r="A175" s="154" t="s">
        <v>110</v>
      </c>
      <c r="B175" s="150" t="s">
        <v>63</v>
      </c>
      <c r="C175" s="152">
        <v>53786.048300000002</v>
      </c>
      <c r="D175" s="154"/>
      <c r="E175" s="1">
        <f t="shared" si="77"/>
        <v>13526.100427892545</v>
      </c>
      <c r="F175" s="5">
        <f t="shared" si="76"/>
        <v>13526</v>
      </c>
      <c r="G175" s="1">
        <f t="shared" si="94"/>
        <v>3.8494899999932386E-2</v>
      </c>
      <c r="K175" s="1">
        <f t="shared" si="95"/>
        <v>3.8494899999932386E-2</v>
      </c>
      <c r="M175" s="52"/>
      <c r="Q175" s="191">
        <f t="shared" si="78"/>
        <v>38767.548300000002</v>
      </c>
      <c r="S175" s="36">
        <v>1</v>
      </c>
      <c r="U175" s="1" t="s">
        <v>111</v>
      </c>
      <c r="Z175" s="20">
        <f t="shared" si="79"/>
        <v>13526</v>
      </c>
      <c r="AA175" s="20">
        <f t="shared" si="80"/>
        <v>3.6336663344530271E-2</v>
      </c>
      <c r="AB175" s="20">
        <f t="shared" si="81"/>
        <v>4.3340120538515742E-3</v>
      </c>
      <c r="AC175" s="20">
        <f t="shared" si="82"/>
        <v>3.8494899999932386E-2</v>
      </c>
      <c r="AD175" s="20">
        <f t="shared" si="92"/>
        <v>2.1582366554021154E-3</v>
      </c>
      <c r="AE175" s="20">
        <f t="shared" si="83"/>
        <v>4.657985460721309E-6</v>
      </c>
      <c r="AF175" s="20">
        <f t="shared" si="93"/>
        <v>3.8494899999932386E-2</v>
      </c>
      <c r="AG175" s="21"/>
      <c r="AH175" s="20">
        <f t="shared" si="84"/>
        <v>3.4160887946080812E-2</v>
      </c>
      <c r="AI175" s="20">
        <f t="shared" si="85"/>
        <v>0.67449457134561652</v>
      </c>
      <c r="AJ175" s="20">
        <f t="shared" si="86"/>
        <v>0.50030045630778053</v>
      </c>
      <c r="AK175" s="20">
        <f t="shared" si="87"/>
        <v>-0.36168768847458937</v>
      </c>
      <c r="AL175" s="20">
        <f t="shared" si="88"/>
        <v>-2.3035908204308253</v>
      </c>
      <c r="AM175" s="20">
        <f t="shared" si="89"/>
        <v>-2.2453001525071978</v>
      </c>
      <c r="AN175" s="20">
        <f t="shared" si="96"/>
        <v>4.4386203989277639</v>
      </c>
      <c r="AO175" s="20">
        <f t="shared" si="96"/>
        <v>4.4386208025444533</v>
      </c>
      <c r="AP175" s="20">
        <f t="shared" si="96"/>
        <v>4.4386177345298137</v>
      </c>
      <c r="AQ175" s="20">
        <f t="shared" si="96"/>
        <v>4.4386410562941041</v>
      </c>
      <c r="AR175" s="20">
        <f t="shared" si="96"/>
        <v>4.4384638225649651</v>
      </c>
      <c r="AS175" s="20">
        <f t="shared" si="96"/>
        <v>4.4398135273719284</v>
      </c>
      <c r="AT175" s="20">
        <f t="shared" si="96"/>
        <v>4.4296932068092429</v>
      </c>
      <c r="AU175" s="20">
        <f t="shared" si="91"/>
        <v>4.9070912028549163</v>
      </c>
    </row>
    <row r="176" spans="1:47">
      <c r="A176" s="154" t="s">
        <v>110</v>
      </c>
      <c r="B176" s="150" t="s">
        <v>63</v>
      </c>
      <c r="C176" s="152">
        <v>53819.013200000001</v>
      </c>
      <c r="D176" s="154"/>
      <c r="E176" s="1">
        <f t="shared" si="77"/>
        <v>13612.101312035969</v>
      </c>
      <c r="F176" s="5">
        <f t="shared" si="76"/>
        <v>13612</v>
      </c>
      <c r="G176" s="1">
        <f t="shared" si="94"/>
        <v>3.8833799997519236E-2</v>
      </c>
      <c r="K176" s="1">
        <f t="shared" si="95"/>
        <v>3.8833799997519236E-2</v>
      </c>
      <c r="M176" s="52"/>
      <c r="Q176" s="191">
        <f t="shared" si="78"/>
        <v>38800.513200000001</v>
      </c>
      <c r="S176" s="36">
        <v>1</v>
      </c>
      <c r="U176" s="1" t="s">
        <v>111</v>
      </c>
      <c r="Z176" s="20">
        <f t="shared" si="79"/>
        <v>13612</v>
      </c>
      <c r="AA176" s="20">
        <f t="shared" si="80"/>
        <v>3.6460441171490061E-2</v>
      </c>
      <c r="AB176" s="20">
        <f t="shared" si="81"/>
        <v>4.4423023949473478E-3</v>
      </c>
      <c r="AC176" s="20">
        <f t="shared" si="82"/>
        <v>3.8833799997519236E-2</v>
      </c>
      <c r="AD176" s="20">
        <f t="shared" si="92"/>
        <v>2.3733588260291746E-3</v>
      </c>
      <c r="AE176" s="20">
        <f t="shared" si="83"/>
        <v>5.6328321170905817E-6</v>
      </c>
      <c r="AF176" s="20">
        <f t="shared" si="93"/>
        <v>3.8833799997519236E-2</v>
      </c>
      <c r="AG176" s="21"/>
      <c r="AH176" s="20">
        <f t="shared" si="84"/>
        <v>3.4391497602571888E-2</v>
      </c>
      <c r="AI176" s="20">
        <f t="shared" si="85"/>
        <v>0.67711172686245447</v>
      </c>
      <c r="AJ176" s="20">
        <f t="shared" si="86"/>
        <v>0.50653243902342915</v>
      </c>
      <c r="AK176" s="20">
        <f t="shared" si="87"/>
        <v>-0.3640260033951136</v>
      </c>
      <c r="AL176" s="20">
        <f t="shared" si="88"/>
        <v>-2.2963782124825243</v>
      </c>
      <c r="AM176" s="20">
        <f t="shared" si="89"/>
        <v>-2.2236880305952318</v>
      </c>
      <c r="AN176" s="20">
        <f t="shared" si="96"/>
        <v>4.4479443669254275</v>
      </c>
      <c r="AO176" s="20">
        <f t="shared" si="96"/>
        <v>4.4479446210995475</v>
      </c>
      <c r="AP176" s="20">
        <f t="shared" si="96"/>
        <v>4.4479426225999097</v>
      </c>
      <c r="AQ176" s="20">
        <f t="shared" si="96"/>
        <v>4.4479583366385587</v>
      </c>
      <c r="AR176" s="20">
        <f t="shared" si="96"/>
        <v>4.4478348030363692</v>
      </c>
      <c r="AS176" s="20">
        <f t="shared" si="96"/>
        <v>4.4488074691502426</v>
      </c>
      <c r="AT176" s="20">
        <f t="shared" si="96"/>
        <v>4.4412411887042973</v>
      </c>
      <c r="AU176" s="20">
        <f t="shared" si="91"/>
        <v>4.9176213907784208</v>
      </c>
    </row>
    <row r="177" spans="1:47">
      <c r="A177" s="149" t="s">
        <v>112</v>
      </c>
      <c r="B177" s="153" t="s">
        <v>63</v>
      </c>
      <c r="C177" s="159">
        <v>53983.4548</v>
      </c>
      <c r="D177" s="159">
        <v>2.9999999999999997E-4</v>
      </c>
      <c r="E177" s="1">
        <f t="shared" si="77"/>
        <v>14041.10679938644</v>
      </c>
      <c r="F177" s="5">
        <f t="shared" si="76"/>
        <v>14041</v>
      </c>
      <c r="G177" s="1">
        <f t="shared" si="94"/>
        <v>4.0937149999081157E-2</v>
      </c>
      <c r="K177" s="1">
        <f t="shared" si="95"/>
        <v>4.0937149999081157E-2</v>
      </c>
      <c r="Q177" s="191">
        <f t="shared" si="78"/>
        <v>38964.9548</v>
      </c>
      <c r="R177" s="40"/>
      <c r="S177" s="36">
        <v>1</v>
      </c>
      <c r="T177" s="40"/>
      <c r="Z177" s="20">
        <f t="shared" si="79"/>
        <v>14041</v>
      </c>
      <c r="AA177" s="20">
        <f t="shared" si="80"/>
        <v>3.7036928194409256E-2</v>
      </c>
      <c r="AB177" s="20">
        <f t="shared" si="81"/>
        <v>5.427633330198002E-3</v>
      </c>
      <c r="AC177" s="20">
        <f t="shared" si="82"/>
        <v>4.0937149999081157E-2</v>
      </c>
      <c r="AD177" s="20">
        <f t="shared" si="92"/>
        <v>3.9002218046719009E-3</v>
      </c>
      <c r="AE177" s="20">
        <f t="shared" si="83"/>
        <v>1.521173012563814E-5</v>
      </c>
      <c r="AF177" s="20">
        <f t="shared" si="93"/>
        <v>4.0937149999081157E-2</v>
      </c>
      <c r="AG177" s="21"/>
      <c r="AH177" s="20">
        <f t="shared" si="84"/>
        <v>3.5509516668883155E-2</v>
      </c>
      <c r="AI177" s="20">
        <f t="shared" si="85"/>
        <v>0.69073923155341732</v>
      </c>
      <c r="AJ177" s="20">
        <f t="shared" si="86"/>
        <v>0.53794743179325744</v>
      </c>
      <c r="AK177" s="20">
        <f t="shared" si="87"/>
        <v>-0.37567212456794641</v>
      </c>
      <c r="AL177" s="20">
        <f t="shared" si="88"/>
        <v>-2.259536255681982</v>
      </c>
      <c r="AM177" s="20">
        <f t="shared" si="89"/>
        <v>-2.1184770171581566</v>
      </c>
      <c r="AN177" s="20">
        <f t="shared" si="96"/>
        <v>4.4950093812988658</v>
      </c>
      <c r="AO177" s="20">
        <f t="shared" si="96"/>
        <v>4.4950093168818661</v>
      </c>
      <c r="AP177" s="20">
        <f t="shared" si="96"/>
        <v>4.4950099307046179</v>
      </c>
      <c r="AQ177" s="20">
        <f t="shared" si="96"/>
        <v>4.4950040817220893</v>
      </c>
      <c r="AR177" s="20">
        <f t="shared" si="96"/>
        <v>4.4950598216905835</v>
      </c>
      <c r="AS177" s="20">
        <f t="shared" si="96"/>
        <v>4.4945291982252646</v>
      </c>
      <c r="AT177" s="20">
        <f t="shared" si="96"/>
        <v>4.4996333437160168</v>
      </c>
      <c r="AU177" s="20">
        <f t="shared" si="91"/>
        <v>4.9701498863503231</v>
      </c>
    </row>
    <row r="178" spans="1:47">
      <c r="A178" s="155" t="s">
        <v>113</v>
      </c>
      <c r="B178" s="153" t="s">
        <v>61</v>
      </c>
      <c r="C178" s="159">
        <v>53992.462</v>
      </c>
      <c r="D178" s="149">
        <v>1E-4</v>
      </c>
      <c r="E178" s="1">
        <f t="shared" si="77"/>
        <v>14064.605343706509</v>
      </c>
      <c r="F178" s="5">
        <f t="shared" ref="F178:F209" si="97">+ROUND(2*E178,0)/2</f>
        <v>14064.5</v>
      </c>
      <c r="G178" s="1">
        <f t="shared" si="94"/>
        <v>4.0379174999543466E-2</v>
      </c>
      <c r="K178" s="1">
        <f t="shared" si="95"/>
        <v>4.0379174999543466E-2</v>
      </c>
      <c r="Q178" s="191">
        <f t="shared" si="78"/>
        <v>38973.962</v>
      </c>
      <c r="R178" s="40"/>
      <c r="S178" s="36">
        <v>1</v>
      </c>
      <c r="T178" s="40"/>
      <c r="Z178" s="20">
        <f t="shared" si="79"/>
        <v>14064.5</v>
      </c>
      <c r="AA178" s="20">
        <f t="shared" si="80"/>
        <v>3.7066469321303898E-2</v>
      </c>
      <c r="AB178" s="20">
        <f t="shared" si="81"/>
        <v>4.8100382092443467E-3</v>
      </c>
      <c r="AC178" s="20">
        <f t="shared" si="82"/>
        <v>4.0379174999543466E-2</v>
      </c>
      <c r="AD178" s="20">
        <f t="shared" si="92"/>
        <v>3.3127056782395678E-3</v>
      </c>
      <c r="AE178" s="20">
        <f t="shared" si="83"/>
        <v>1.0974018910640674E-5</v>
      </c>
      <c r="AF178" s="20">
        <f t="shared" si="93"/>
        <v>4.0379174999543466E-2</v>
      </c>
      <c r="AG178" s="21"/>
      <c r="AH178" s="20">
        <f t="shared" si="84"/>
        <v>3.5569136790299119E-2</v>
      </c>
      <c r="AI178" s="20">
        <f t="shared" si="85"/>
        <v>0.69151425716960557</v>
      </c>
      <c r="AJ178" s="20">
        <f t="shared" si="86"/>
        <v>0.53968391054477605</v>
      </c>
      <c r="AK178" s="20">
        <f t="shared" si="87"/>
        <v>-0.37630880211329792</v>
      </c>
      <c r="AL178" s="20">
        <f t="shared" si="88"/>
        <v>-2.2574749657894566</v>
      </c>
      <c r="AM178" s="20">
        <f t="shared" si="89"/>
        <v>-2.1128332151757712</v>
      </c>
      <c r="AN178" s="20">
        <f t="shared" si="96"/>
        <v>4.4976149870382063</v>
      </c>
      <c r="AO178" s="20">
        <f t="shared" si="96"/>
        <v>4.4976149182312977</v>
      </c>
      <c r="AP178" s="20">
        <f t="shared" si="96"/>
        <v>4.4976155817144701</v>
      </c>
      <c r="AQ178" s="20">
        <f t="shared" si="96"/>
        <v>4.4976091840409635</v>
      </c>
      <c r="AR178" s="20">
        <f t="shared" si="96"/>
        <v>4.4976708817850346</v>
      </c>
      <c r="AS178" s="20">
        <f t="shared" si="96"/>
        <v>4.4970766079331863</v>
      </c>
      <c r="AT178" s="20">
        <f t="shared" si="96"/>
        <v>4.5028696435358171</v>
      </c>
      <c r="AU178" s="20">
        <f t="shared" si="91"/>
        <v>4.9730273214224434</v>
      </c>
    </row>
    <row r="179" spans="1:47">
      <c r="A179" s="149" t="s">
        <v>108</v>
      </c>
      <c r="B179" s="145" t="s">
        <v>61</v>
      </c>
      <c r="C179" s="149">
        <v>54002.42856</v>
      </c>
      <c r="D179" s="149">
        <v>1E-4</v>
      </c>
      <c r="E179" s="1">
        <f t="shared" si="77"/>
        <v>14090.606726142632</v>
      </c>
      <c r="F179" s="5">
        <f t="shared" si="97"/>
        <v>14090.5</v>
      </c>
      <c r="G179" s="1">
        <f t="shared" si="94"/>
        <v>4.0909074996307027E-2</v>
      </c>
      <c r="K179" s="1">
        <f t="shared" si="95"/>
        <v>4.0909074996307027E-2</v>
      </c>
      <c r="Q179" s="191">
        <f t="shared" si="78"/>
        <v>38983.92856</v>
      </c>
      <c r="R179" s="40"/>
      <c r="S179" s="36">
        <v>1</v>
      </c>
      <c r="T179" s="40"/>
      <c r="Z179" s="20">
        <f t="shared" si="79"/>
        <v>14090.5</v>
      </c>
      <c r="AA179" s="20">
        <f t="shared" si="80"/>
        <v>3.7098899091484373E-2</v>
      </c>
      <c r="AB179" s="20">
        <f t="shared" si="81"/>
        <v>5.2741793630701125E-3</v>
      </c>
      <c r="AC179" s="20">
        <f t="shared" si="82"/>
        <v>4.0909074996307027E-2</v>
      </c>
      <c r="AD179" s="20">
        <f t="shared" si="92"/>
        <v>3.8101759048226533E-3</v>
      </c>
      <c r="AE179" s="20">
        <f t="shared" si="83"/>
        <v>1.4517440425691124E-5</v>
      </c>
      <c r="AF179" s="20">
        <f t="shared" si="93"/>
        <v>4.0909074996307027E-2</v>
      </c>
      <c r="AG179" s="21"/>
      <c r="AH179" s="20">
        <f t="shared" si="84"/>
        <v>3.5634895633236914E-2</v>
      </c>
      <c r="AI179" s="20">
        <f t="shared" si="85"/>
        <v>0.69237529590607227</v>
      </c>
      <c r="AJ179" s="20">
        <f t="shared" si="86"/>
        <v>0.54160698946144947</v>
      </c>
      <c r="AK179" s="20">
        <f t="shared" si="87"/>
        <v>-0.37701300973399959</v>
      </c>
      <c r="AL179" s="20">
        <f t="shared" si="88"/>
        <v>-2.2551889882750267</v>
      </c>
      <c r="AM179" s="20">
        <f t="shared" si="89"/>
        <v>-2.1066028943984527</v>
      </c>
      <c r="AN179" s="20">
        <f t="shared" si="96"/>
        <v>4.5005011966759385</v>
      </c>
      <c r="AO179" s="20">
        <f t="shared" si="96"/>
        <v>4.5005011239536437</v>
      </c>
      <c r="AP179" s="20">
        <f t="shared" si="96"/>
        <v>4.5005018345972605</v>
      </c>
      <c r="AQ179" s="20">
        <f t="shared" si="96"/>
        <v>4.5004948902752631</v>
      </c>
      <c r="AR179" s="20">
        <f t="shared" si="96"/>
        <v>4.500562758946101</v>
      </c>
      <c r="AS179" s="20">
        <f t="shared" si="96"/>
        <v>4.4999003761064742</v>
      </c>
      <c r="AT179" s="20">
        <f t="shared" si="96"/>
        <v>4.506454766384846</v>
      </c>
      <c r="AU179" s="20">
        <f t="shared" si="91"/>
        <v>4.9762108666086196</v>
      </c>
    </row>
    <row r="180" spans="1:47">
      <c r="A180" s="162" t="s">
        <v>106</v>
      </c>
      <c r="B180" s="163" t="s">
        <v>61</v>
      </c>
      <c r="C180" s="164">
        <v>54002.428599999999</v>
      </c>
      <c r="D180" s="162" t="s">
        <v>107</v>
      </c>
      <c r="E180" s="1">
        <f t="shared" si="77"/>
        <v>14090.606830497121</v>
      </c>
      <c r="F180" s="5">
        <f t="shared" si="97"/>
        <v>14090.5</v>
      </c>
      <c r="G180" s="1">
        <f t="shared" si="94"/>
        <v>4.0949074995296542E-2</v>
      </c>
      <c r="K180" s="1">
        <f t="shared" si="95"/>
        <v>4.0949074995296542E-2</v>
      </c>
      <c r="O180" s="1">
        <f ca="1">+C$11+C$12*F180</f>
        <v>4.4151641015624653E-2</v>
      </c>
      <c r="Q180" s="191">
        <f t="shared" si="78"/>
        <v>38983.928599999999</v>
      </c>
      <c r="S180" s="36">
        <v>1</v>
      </c>
      <c r="Z180" s="20">
        <f t="shared" si="79"/>
        <v>14090.5</v>
      </c>
      <c r="AA180" s="20">
        <f t="shared" si="80"/>
        <v>3.7098899091484373E-2</v>
      </c>
      <c r="AB180" s="20">
        <f t="shared" si="81"/>
        <v>5.3141793620596275E-3</v>
      </c>
      <c r="AC180" s="20">
        <f t="shared" si="82"/>
        <v>4.0949074995296542E-2</v>
      </c>
      <c r="AD180" s="20">
        <f t="shared" si="92"/>
        <v>3.8501759038121683E-3</v>
      </c>
      <c r="AE180" s="20">
        <f t="shared" si="83"/>
        <v>1.4823854490295848E-5</v>
      </c>
      <c r="AF180" s="20">
        <f t="shared" si="93"/>
        <v>4.0949074995296542E-2</v>
      </c>
      <c r="AG180" s="21"/>
      <c r="AH180" s="20">
        <f t="shared" si="84"/>
        <v>3.5634895633236914E-2</v>
      </c>
      <c r="AI180" s="20">
        <f t="shared" si="85"/>
        <v>0.69237529590607227</v>
      </c>
      <c r="AJ180" s="20">
        <f t="shared" si="86"/>
        <v>0.54160698946144947</v>
      </c>
      <c r="AK180" s="20">
        <f t="shared" si="87"/>
        <v>-0.37701300973399959</v>
      </c>
      <c r="AL180" s="20">
        <f t="shared" si="88"/>
        <v>-2.2551889882750267</v>
      </c>
      <c r="AM180" s="20">
        <f t="shared" si="89"/>
        <v>-2.1066028943984527</v>
      </c>
      <c r="AN180" s="20">
        <f t="shared" si="96"/>
        <v>4.5005011966759385</v>
      </c>
      <c r="AO180" s="20">
        <f t="shared" si="96"/>
        <v>4.5005011239536437</v>
      </c>
      <c r="AP180" s="20">
        <f t="shared" si="96"/>
        <v>4.5005018345972605</v>
      </c>
      <c r="AQ180" s="20">
        <f t="shared" si="96"/>
        <v>4.5004948902752631</v>
      </c>
      <c r="AR180" s="20">
        <f t="shared" si="96"/>
        <v>4.500562758946101</v>
      </c>
      <c r="AS180" s="20">
        <f t="shared" si="96"/>
        <v>4.4999003761064742</v>
      </c>
      <c r="AT180" s="20">
        <f t="shared" si="96"/>
        <v>4.506454766384846</v>
      </c>
      <c r="AU180" s="20">
        <f t="shared" si="91"/>
        <v>4.9762108666086196</v>
      </c>
    </row>
    <row r="181" spans="1:47">
      <c r="A181" s="154" t="s">
        <v>114</v>
      </c>
      <c r="B181" s="150" t="s">
        <v>63</v>
      </c>
      <c r="C181" s="152">
        <v>54003.386599999998</v>
      </c>
      <c r="D181" s="152"/>
      <c r="E181" s="1">
        <f t="shared" si="77"/>
        <v>14093.106120560471</v>
      </c>
      <c r="F181" s="5">
        <f t="shared" si="97"/>
        <v>14093</v>
      </c>
      <c r="G181" s="1">
        <f t="shared" si="94"/>
        <v>4.0676949996850453E-2</v>
      </c>
      <c r="K181" s="1">
        <f t="shared" si="95"/>
        <v>4.0676949996850453E-2</v>
      </c>
      <c r="M181" s="52"/>
      <c r="Q181" s="191">
        <f t="shared" si="78"/>
        <v>38984.886599999998</v>
      </c>
      <c r="S181" s="36">
        <v>1</v>
      </c>
      <c r="Z181" s="20">
        <f t="shared" si="79"/>
        <v>14093</v>
      </c>
      <c r="AA181" s="20">
        <f t="shared" si="80"/>
        <v>3.7102003229647303E-2</v>
      </c>
      <c r="AB181" s="20">
        <f t="shared" si="81"/>
        <v>5.0357427285979695E-3</v>
      </c>
      <c r="AC181" s="20">
        <f t="shared" si="82"/>
        <v>4.0676949996850453E-2</v>
      </c>
      <c r="AD181" s="20">
        <f t="shared" si="92"/>
        <v>3.5749467672031507E-3</v>
      </c>
      <c r="AE181" s="20">
        <f t="shared" si="83"/>
        <v>1.2780244388336258E-5</v>
      </c>
      <c r="AF181" s="20">
        <f t="shared" si="93"/>
        <v>4.0676949996850453E-2</v>
      </c>
      <c r="AG181" s="21"/>
      <c r="AH181" s="20">
        <f t="shared" si="84"/>
        <v>3.5641207268252484E-2</v>
      </c>
      <c r="AI181" s="20">
        <f t="shared" si="85"/>
        <v>0.69245828606228854</v>
      </c>
      <c r="AJ181" s="20">
        <f t="shared" si="86"/>
        <v>0.54179200418118956</v>
      </c>
      <c r="AK181" s="20">
        <f t="shared" si="87"/>
        <v>-0.37708071054592596</v>
      </c>
      <c r="AL181" s="20">
        <f t="shared" si="88"/>
        <v>-2.2549688825941292</v>
      </c>
      <c r="AM181" s="20">
        <f t="shared" si="89"/>
        <v>-2.1060045904378843</v>
      </c>
      <c r="AN181" s="20">
        <f t="shared" ref="AN181:AT196" si="98">$AU181+$AB$7*SIN(AO181)</f>
        <v>4.500778906264796</v>
      </c>
      <c r="AO181" s="20">
        <f t="shared" si="98"/>
        <v>4.500778833215084</v>
      </c>
      <c r="AP181" s="20">
        <f t="shared" si="98"/>
        <v>4.500779547981006</v>
      </c>
      <c r="AQ181" s="20">
        <f t="shared" si="98"/>
        <v>4.5007725543483064</v>
      </c>
      <c r="AR181" s="20">
        <f t="shared" si="98"/>
        <v>4.5008409933891134</v>
      </c>
      <c r="AS181" s="20">
        <f t="shared" si="98"/>
        <v>4.5001721899054221</v>
      </c>
      <c r="AT181" s="20">
        <f t="shared" si="98"/>
        <v>4.506799740701668</v>
      </c>
      <c r="AU181" s="20">
        <f t="shared" si="91"/>
        <v>4.9765169767226745</v>
      </c>
    </row>
    <row r="182" spans="1:47">
      <c r="A182" s="156" t="s">
        <v>115</v>
      </c>
      <c r="B182" s="153" t="s">
        <v>61</v>
      </c>
      <c r="C182" s="152">
        <v>54016.803</v>
      </c>
      <c r="D182" s="152">
        <v>1E-3</v>
      </c>
      <c r="E182" s="1">
        <f t="shared" si="77"/>
        <v>14128.107660441436</v>
      </c>
      <c r="F182" s="5">
        <f t="shared" si="97"/>
        <v>14128</v>
      </c>
      <c r="G182" s="1">
        <f t="shared" si="94"/>
        <v>4.1267199994763359E-2</v>
      </c>
      <c r="K182" s="1">
        <f t="shared" si="95"/>
        <v>4.1267199994763359E-2</v>
      </c>
      <c r="Q182" s="191">
        <f t="shared" si="78"/>
        <v>38998.303</v>
      </c>
      <c r="R182" s="40"/>
      <c r="S182" s="36">
        <v>1</v>
      </c>
      <c r="T182" s="40"/>
      <c r="Z182" s="20">
        <f t="shared" si="79"/>
        <v>14128</v>
      </c>
      <c r="AA182" s="20">
        <f t="shared" si="80"/>
        <v>3.7145200232196633E-2</v>
      </c>
      <c r="AB182" s="20">
        <f t="shared" si="81"/>
        <v>5.5378395884772835E-3</v>
      </c>
      <c r="AC182" s="20">
        <f t="shared" si="82"/>
        <v>4.1267199994763359E-2</v>
      </c>
      <c r="AD182" s="20">
        <f t="shared" si="92"/>
        <v>4.1219997625667262E-3</v>
      </c>
      <c r="AE182" s="20">
        <f t="shared" si="83"/>
        <v>1.6990882042600148E-5</v>
      </c>
      <c r="AF182" s="20">
        <f t="shared" si="93"/>
        <v>4.1267199994763359E-2</v>
      </c>
      <c r="AG182" s="21"/>
      <c r="AH182" s="20">
        <f t="shared" si="84"/>
        <v>3.5729360406286076E-2</v>
      </c>
      <c r="AI182" s="20">
        <f t="shared" si="85"/>
        <v>0.69362381056350975</v>
      </c>
      <c r="AJ182" s="20">
        <f t="shared" si="86"/>
        <v>0.54438410938874182</v>
      </c>
      <c r="AK182" s="20">
        <f t="shared" si="87"/>
        <v>-0.37802830399844572</v>
      </c>
      <c r="AL182" s="20">
        <f t="shared" si="88"/>
        <v>-2.2518818486608234</v>
      </c>
      <c r="AM182" s="20">
        <f t="shared" si="89"/>
        <v>-2.0976423576932439</v>
      </c>
      <c r="AN182" s="20">
        <f t="shared" si="98"/>
        <v>4.5046703424546877</v>
      </c>
      <c r="AO182" s="20">
        <f t="shared" si="98"/>
        <v>4.5046702656589552</v>
      </c>
      <c r="AP182" s="20">
        <f t="shared" si="98"/>
        <v>4.5046710309469145</v>
      </c>
      <c r="AQ182" s="20">
        <f t="shared" si="98"/>
        <v>4.5046634047922787</v>
      </c>
      <c r="AR182" s="20">
        <f t="shared" si="98"/>
        <v>4.5047394123527278</v>
      </c>
      <c r="AS182" s="20">
        <f t="shared" si="98"/>
        <v>4.5039830889575221</v>
      </c>
      <c r="AT182" s="20">
        <f t="shared" si="98"/>
        <v>4.511634000953487</v>
      </c>
      <c r="AU182" s="20">
        <f t="shared" si="91"/>
        <v>4.9808025183194502</v>
      </c>
    </row>
    <row r="183" spans="1:47">
      <c r="A183" s="154" t="s">
        <v>114</v>
      </c>
      <c r="B183" s="165" t="s">
        <v>63</v>
      </c>
      <c r="C183" s="152">
        <v>54017.569600000003</v>
      </c>
      <c r="D183" s="152"/>
      <c r="E183" s="1">
        <f t="shared" si="77"/>
        <v>14130.10761426458</v>
      </c>
      <c r="F183" s="5">
        <f t="shared" si="97"/>
        <v>14130</v>
      </c>
      <c r="G183" s="1">
        <f t="shared" si="94"/>
        <v>4.1249499998230021E-2</v>
      </c>
      <c r="K183" s="1">
        <f t="shared" si="95"/>
        <v>4.1249499998230021E-2</v>
      </c>
      <c r="M183" s="52"/>
      <c r="Q183" s="191">
        <f t="shared" si="78"/>
        <v>38999.069600000003</v>
      </c>
      <c r="S183" s="36">
        <v>1</v>
      </c>
      <c r="Z183" s="20">
        <f t="shared" si="79"/>
        <v>14130</v>
      </c>
      <c r="AA183" s="20">
        <f t="shared" si="80"/>
        <v>3.7147653884517511E-2</v>
      </c>
      <c r="AB183" s="20">
        <f t="shared" si="81"/>
        <v>5.5151141320437733E-3</v>
      </c>
      <c r="AC183" s="20">
        <f t="shared" si="82"/>
        <v>4.1249499998230021E-2</v>
      </c>
      <c r="AD183" s="20">
        <f t="shared" si="92"/>
        <v>4.1018461137125109E-3</v>
      </c>
      <c r="AE183" s="20">
        <f t="shared" si="83"/>
        <v>1.6825141540578427E-5</v>
      </c>
      <c r="AF183" s="20">
        <f t="shared" si="93"/>
        <v>4.1249499998230021E-2</v>
      </c>
      <c r="AG183" s="21"/>
      <c r="AH183" s="20">
        <f t="shared" si="84"/>
        <v>3.5734385866186248E-2</v>
      </c>
      <c r="AI183" s="20">
        <f t="shared" si="85"/>
        <v>0.69369061899412032</v>
      </c>
      <c r="AJ183" s="20">
        <f t="shared" si="86"/>
        <v>0.54453233663572376</v>
      </c>
      <c r="AK183" s="20">
        <f t="shared" si="87"/>
        <v>-0.37808243966807065</v>
      </c>
      <c r="AL183" s="20">
        <f t="shared" si="88"/>
        <v>-2.2517051326678388</v>
      </c>
      <c r="AM183" s="20">
        <f t="shared" si="89"/>
        <v>-2.0971653037881852</v>
      </c>
      <c r="AN183" s="20">
        <f t="shared" si="98"/>
        <v>4.5048929081170304</v>
      </c>
      <c r="AO183" s="20">
        <f t="shared" si="98"/>
        <v>4.5048928311522403</v>
      </c>
      <c r="AP183" s="20">
        <f t="shared" si="98"/>
        <v>4.5048935989357224</v>
      </c>
      <c r="AQ183" s="20">
        <f t="shared" si="98"/>
        <v>4.5048859398252663</v>
      </c>
      <c r="AR183" s="20">
        <f t="shared" si="98"/>
        <v>4.5049623566215509</v>
      </c>
      <c r="AS183" s="20">
        <f t="shared" si="98"/>
        <v>4.5042011658580492</v>
      </c>
      <c r="AT183" s="20">
        <f t="shared" si="98"/>
        <v>4.5119105047515884</v>
      </c>
      <c r="AU183" s="20">
        <f t="shared" si="91"/>
        <v>4.9810474064106938</v>
      </c>
    </row>
    <row r="184" spans="1:47">
      <c r="A184" s="154" t="s">
        <v>110</v>
      </c>
      <c r="B184" s="165" t="s">
        <v>63</v>
      </c>
      <c r="C184" s="152">
        <v>54022.169199999997</v>
      </c>
      <c r="D184" s="152"/>
      <c r="E184" s="1">
        <f t="shared" si="77"/>
        <v>14142.10733720339</v>
      </c>
      <c r="F184" s="5">
        <f t="shared" si="97"/>
        <v>14142</v>
      </c>
      <c r="G184" s="1">
        <f t="shared" si="94"/>
        <v>4.1143299989926163E-2</v>
      </c>
      <c r="K184" s="1">
        <f t="shared" si="95"/>
        <v>4.1143299989926163E-2</v>
      </c>
      <c r="M184" s="52"/>
      <c r="Q184" s="191">
        <f t="shared" si="78"/>
        <v>39003.669199999997</v>
      </c>
      <c r="S184" s="36">
        <v>1</v>
      </c>
      <c r="U184" s="1" t="s">
        <v>111</v>
      </c>
      <c r="Z184" s="20">
        <f t="shared" si="79"/>
        <v>14142</v>
      </c>
      <c r="AA184" s="20">
        <f t="shared" si="80"/>
        <v>3.7162342214520978E-2</v>
      </c>
      <c r="AB184" s="20">
        <f t="shared" si="81"/>
        <v>5.3787883972786429E-3</v>
      </c>
      <c r="AC184" s="20">
        <f t="shared" si="82"/>
        <v>4.1143299989926163E-2</v>
      </c>
      <c r="AD184" s="20">
        <f t="shared" si="92"/>
        <v>3.9809577754051848E-3</v>
      </c>
      <c r="AE184" s="20">
        <f t="shared" si="83"/>
        <v>1.5848024809558997E-5</v>
      </c>
      <c r="AF184" s="20">
        <f t="shared" si="93"/>
        <v>4.1143299989926163E-2</v>
      </c>
      <c r="AG184" s="21"/>
      <c r="AH184" s="20">
        <f t="shared" si="84"/>
        <v>3.576451159264752E-2</v>
      </c>
      <c r="AI184" s="20">
        <f t="shared" si="85"/>
        <v>0.69409194113510919</v>
      </c>
      <c r="AJ184" s="20">
        <f t="shared" si="86"/>
        <v>0.54542194256215049</v>
      </c>
      <c r="AK184" s="20">
        <f t="shared" si="87"/>
        <v>-0.37840722455983844</v>
      </c>
      <c r="AL184" s="20">
        <f t="shared" si="88"/>
        <v>-2.2506441212031292</v>
      </c>
      <c r="AM184" s="20">
        <f t="shared" si="89"/>
        <v>-2.0943047618192572</v>
      </c>
      <c r="AN184" s="20">
        <f t="shared" si="98"/>
        <v>4.5062287525662468</v>
      </c>
      <c r="AO184" s="20">
        <f t="shared" si="98"/>
        <v>4.5062286746831388</v>
      </c>
      <c r="AP184" s="20">
        <f t="shared" si="98"/>
        <v>4.5062294565896854</v>
      </c>
      <c r="AQ184" s="20">
        <f t="shared" si="98"/>
        <v>4.5062216067807341</v>
      </c>
      <c r="AR184" s="20">
        <f t="shared" si="98"/>
        <v>4.5063004268878499</v>
      </c>
      <c r="AS184" s="20">
        <f t="shared" si="98"/>
        <v>4.5055103361532831</v>
      </c>
      <c r="AT184" s="20">
        <f t="shared" si="98"/>
        <v>4.5135701182924075</v>
      </c>
      <c r="AU184" s="20">
        <f t="shared" si="91"/>
        <v>4.9825167349581605</v>
      </c>
    </row>
    <row r="185" spans="1:47">
      <c r="A185" s="154" t="s">
        <v>110</v>
      </c>
      <c r="B185" s="165" t="s">
        <v>63</v>
      </c>
      <c r="C185" s="152">
        <v>54049.001100000001</v>
      </c>
      <c r="D185" s="152"/>
      <c r="E185" s="1">
        <f t="shared" si="77"/>
        <v>14212.108068989271</v>
      </c>
      <c r="F185" s="5">
        <f t="shared" si="97"/>
        <v>14212</v>
      </c>
      <c r="G185" s="1">
        <f t="shared" si="94"/>
        <v>4.142380000121193E-2</v>
      </c>
      <c r="K185" s="1">
        <f t="shared" si="95"/>
        <v>4.142380000121193E-2</v>
      </c>
      <c r="M185" s="52"/>
      <c r="Q185" s="191">
        <f t="shared" si="78"/>
        <v>39030.501100000001</v>
      </c>
      <c r="S185" s="36">
        <v>1</v>
      </c>
      <c r="U185" s="1" t="s">
        <v>111</v>
      </c>
      <c r="Z185" s="20">
        <f t="shared" si="79"/>
        <v>14212</v>
      </c>
      <c r="AA185" s="20">
        <f t="shared" si="80"/>
        <v>3.7246870652224331E-2</v>
      </c>
      <c r="AB185" s="20">
        <f t="shared" si="81"/>
        <v>5.484484666303642E-3</v>
      </c>
      <c r="AC185" s="20">
        <f t="shared" si="82"/>
        <v>4.142380000121193E-2</v>
      </c>
      <c r="AD185" s="20">
        <f t="shared" si="92"/>
        <v>4.1769293489875986E-3</v>
      </c>
      <c r="AE185" s="20">
        <f t="shared" si="83"/>
        <v>1.7446738786433965E-5</v>
      </c>
      <c r="AF185" s="20">
        <f t="shared" si="93"/>
        <v>4.142380000121193E-2</v>
      </c>
      <c r="AG185" s="21"/>
      <c r="AH185" s="20">
        <f t="shared" si="84"/>
        <v>3.5939315334908288E-2</v>
      </c>
      <c r="AI185" s="20">
        <f t="shared" si="85"/>
        <v>0.69644918949587686</v>
      </c>
      <c r="AJ185" s="20">
        <f t="shared" si="86"/>
        <v>0.55061957206040602</v>
      </c>
      <c r="AK185" s="20">
        <f t="shared" si="87"/>
        <v>-0.38030076718283845</v>
      </c>
      <c r="AL185" s="20">
        <f t="shared" si="88"/>
        <v>-2.2444302924267268</v>
      </c>
      <c r="AM185" s="20">
        <f t="shared" si="89"/>
        <v>-2.0776787009788791</v>
      </c>
      <c r="AN185" s="20">
        <f t="shared" si="98"/>
        <v>4.5140366424563778</v>
      </c>
      <c r="AO185" s="20">
        <f t="shared" si="98"/>
        <v>4.514036562160185</v>
      </c>
      <c r="AP185" s="20">
        <f t="shared" si="98"/>
        <v>4.5140373995832821</v>
      </c>
      <c r="AQ185" s="20">
        <f t="shared" si="98"/>
        <v>4.5140286661222708</v>
      </c>
      <c r="AR185" s="20">
        <f t="shared" si="98"/>
        <v>4.5141197657977123</v>
      </c>
      <c r="AS185" s="20">
        <f t="shared" si="98"/>
        <v>4.5131715174241496</v>
      </c>
      <c r="AT185" s="20">
        <f t="shared" si="98"/>
        <v>4.5232713620655964</v>
      </c>
      <c r="AU185" s="20">
        <f t="shared" si="91"/>
        <v>4.9910878181517102</v>
      </c>
    </row>
    <row r="186" spans="1:47">
      <c r="A186" s="154" t="s">
        <v>110</v>
      </c>
      <c r="B186" s="165" t="s">
        <v>61</v>
      </c>
      <c r="C186" s="152">
        <v>54049.192499999997</v>
      </c>
      <c r="D186" s="152"/>
      <c r="E186" s="1">
        <f t="shared" si="77"/>
        <v>14212.607405229477</v>
      </c>
      <c r="F186" s="5">
        <f t="shared" si="97"/>
        <v>14212.5</v>
      </c>
      <c r="G186" s="1">
        <f t="shared" si="94"/>
        <v>4.1169374992023222E-2</v>
      </c>
      <c r="K186" s="1">
        <f t="shared" si="95"/>
        <v>4.1169374992023222E-2</v>
      </c>
      <c r="M186" s="52"/>
      <c r="Q186" s="191">
        <f t="shared" si="78"/>
        <v>39030.692499999997</v>
      </c>
      <c r="S186" s="36">
        <v>1</v>
      </c>
      <c r="U186" s="1" t="s">
        <v>111</v>
      </c>
      <c r="Z186" s="20">
        <f t="shared" si="79"/>
        <v>14212.5</v>
      </c>
      <c r="AA186" s="20">
        <f t="shared" si="80"/>
        <v>3.7247467306496855E-2</v>
      </c>
      <c r="AB186" s="20">
        <f t="shared" si="81"/>
        <v>5.2288168047020106E-3</v>
      </c>
      <c r="AC186" s="20">
        <f t="shared" si="82"/>
        <v>4.1169374992023222E-2</v>
      </c>
      <c r="AD186" s="20">
        <f t="shared" si="92"/>
        <v>3.9219076855263671E-3</v>
      </c>
      <c r="AE186" s="20">
        <f t="shared" si="83"/>
        <v>1.5381359893790785E-5</v>
      </c>
      <c r="AF186" s="20">
        <f t="shared" si="93"/>
        <v>4.1169374992023222E-2</v>
      </c>
      <c r="AG186" s="21"/>
      <c r="AH186" s="20">
        <f t="shared" si="84"/>
        <v>3.5940558187321212E-2</v>
      </c>
      <c r="AI186" s="20">
        <f t="shared" si="85"/>
        <v>0.69646612703757615</v>
      </c>
      <c r="AJ186" s="20">
        <f t="shared" si="86"/>
        <v>0.55065674858475988</v>
      </c>
      <c r="AK186" s="20">
        <f t="shared" si="87"/>
        <v>-0.38031428587682137</v>
      </c>
      <c r="AL186" s="20">
        <f t="shared" si="88"/>
        <v>-2.2443857559910403</v>
      </c>
      <c r="AM186" s="20">
        <f t="shared" si="89"/>
        <v>-2.0775603119361201</v>
      </c>
      <c r="AN186" s="20">
        <f t="shared" si="98"/>
        <v>4.5140925085046106</v>
      </c>
      <c r="AO186" s="20">
        <f t="shared" si="98"/>
        <v>4.5140924282073183</v>
      </c>
      <c r="AP186" s="20">
        <f t="shared" si="98"/>
        <v>4.5140932658747195</v>
      </c>
      <c r="AQ186" s="20">
        <f t="shared" si="98"/>
        <v>4.5140845274371646</v>
      </c>
      <c r="AR186" s="20">
        <f t="shared" si="98"/>
        <v>4.5141757043862967</v>
      </c>
      <c r="AS186" s="20">
        <f t="shared" si="98"/>
        <v>4.5132263905193906</v>
      </c>
      <c r="AT186" s="20">
        <f t="shared" si="98"/>
        <v>4.5233407803810648</v>
      </c>
      <c r="AU186" s="20">
        <f t="shared" si="91"/>
        <v>4.9911490401745215</v>
      </c>
    </row>
    <row r="187" spans="1:47">
      <c r="A187" s="154" t="s">
        <v>110</v>
      </c>
      <c r="B187" s="165" t="s">
        <v>63</v>
      </c>
      <c r="C187" s="152">
        <v>54056.283730000003</v>
      </c>
      <c r="D187" s="152"/>
      <c r="E187" s="1">
        <f t="shared" si="77"/>
        <v>14231.107447688724</v>
      </c>
      <c r="F187" s="5">
        <f t="shared" si="97"/>
        <v>14231</v>
      </c>
      <c r="G187" s="1">
        <f t="shared" si="94"/>
        <v>4.118564999953378E-2</v>
      </c>
      <c r="K187" s="1">
        <f t="shared" si="95"/>
        <v>4.118564999953378E-2</v>
      </c>
      <c r="M187" s="52"/>
      <c r="Q187" s="191">
        <f t="shared" si="78"/>
        <v>39037.783730000003</v>
      </c>
      <c r="S187" s="36">
        <v>1</v>
      </c>
      <c r="U187" s="1" t="s">
        <v>111</v>
      </c>
      <c r="Z187" s="20">
        <f t="shared" si="79"/>
        <v>14231</v>
      </c>
      <c r="AA187" s="20">
        <f t="shared" si="80"/>
        <v>3.7269472117945623E-2</v>
      </c>
      <c r="AB187" s="20">
        <f t="shared" si="81"/>
        <v>5.1991639631989925E-3</v>
      </c>
      <c r="AC187" s="20">
        <f t="shared" si="82"/>
        <v>4.118564999953378E-2</v>
      </c>
      <c r="AD187" s="20">
        <f t="shared" si="92"/>
        <v>3.9161778815881565E-3</v>
      </c>
      <c r="AE187" s="20">
        <f t="shared" si="83"/>
        <v>1.5336449200240302E-5</v>
      </c>
      <c r="AF187" s="20">
        <f t="shared" si="93"/>
        <v>4.118564999953378E-2</v>
      </c>
      <c r="AG187" s="21"/>
      <c r="AH187" s="20">
        <f t="shared" si="84"/>
        <v>3.5986486036334787E-2</v>
      </c>
      <c r="AI187" s="20">
        <f t="shared" si="85"/>
        <v>0.69709381974921936</v>
      </c>
      <c r="AJ187" s="20">
        <f t="shared" si="86"/>
        <v>0.55203278303149028</v>
      </c>
      <c r="AK187" s="20">
        <f t="shared" si="87"/>
        <v>-0.38081440892309609</v>
      </c>
      <c r="AL187" s="20">
        <f t="shared" si="88"/>
        <v>-2.2427363829648175</v>
      </c>
      <c r="AM187" s="20">
        <f t="shared" si="89"/>
        <v>-2.0731835644585717</v>
      </c>
      <c r="AN187" s="20">
        <f t="shared" si="98"/>
        <v>4.5161605084051413</v>
      </c>
      <c r="AO187" s="20">
        <f t="shared" si="98"/>
        <v>4.5161604282083063</v>
      </c>
      <c r="AP187" s="20">
        <f t="shared" si="98"/>
        <v>4.5161612735294154</v>
      </c>
      <c r="AQ187" s="20">
        <f t="shared" si="98"/>
        <v>4.516152363535908</v>
      </c>
      <c r="AR187" s="20">
        <f t="shared" si="98"/>
        <v>4.5162462982131641</v>
      </c>
      <c r="AS187" s="20">
        <f t="shared" si="98"/>
        <v>4.5152582031746684</v>
      </c>
      <c r="AT187" s="20">
        <f t="shared" si="98"/>
        <v>4.5259104904402321</v>
      </c>
      <c r="AU187" s="20">
        <f t="shared" si="91"/>
        <v>4.9934142550185312</v>
      </c>
    </row>
    <row r="188" spans="1:47">
      <c r="A188" s="154" t="s">
        <v>110</v>
      </c>
      <c r="B188" s="165" t="s">
        <v>63</v>
      </c>
      <c r="C188" s="152">
        <v>54091.165000000001</v>
      </c>
      <c r="D188" s="152"/>
      <c r="E188" s="1">
        <f t="shared" si="77"/>
        <v>14322.107877237893</v>
      </c>
      <c r="F188" s="5">
        <f t="shared" si="97"/>
        <v>14322</v>
      </c>
      <c r="G188" s="1">
        <f t="shared" ref="G188:G193" si="99">C188-(C$7+C$8*F188)</f>
        <v>4.1350299994519446E-2</v>
      </c>
      <c r="K188" s="1">
        <f t="shared" ref="K188:K193" si="100">G188</f>
        <v>4.1350299994519446E-2</v>
      </c>
      <c r="M188" s="52"/>
      <c r="Q188" s="191">
        <f t="shared" si="78"/>
        <v>39072.665000000001</v>
      </c>
      <c r="S188" s="36">
        <v>1</v>
      </c>
      <c r="U188" s="1" t="s">
        <v>111</v>
      </c>
      <c r="Z188" s="20">
        <f t="shared" si="79"/>
        <v>14322</v>
      </c>
      <c r="AA188" s="20">
        <f t="shared" si="80"/>
        <v>3.7375674002902773E-2</v>
      </c>
      <c r="AB188" s="20">
        <f t="shared" si="81"/>
        <v>5.1395480360288473E-3</v>
      </c>
      <c r="AC188" s="20">
        <f t="shared" si="82"/>
        <v>4.1350299994519446E-2</v>
      </c>
      <c r="AD188" s="20">
        <f t="shared" si="92"/>
        <v>3.9746259916166732E-3</v>
      </c>
      <c r="AE188" s="20">
        <f t="shared" si="83"/>
        <v>1.5797651773234821E-5</v>
      </c>
      <c r="AF188" s="20">
        <f t="shared" si="93"/>
        <v>4.1350299994519446E-2</v>
      </c>
      <c r="AG188" s="21"/>
      <c r="AH188" s="20">
        <f t="shared" si="84"/>
        <v>3.6210751958490599E-2</v>
      </c>
      <c r="AI188" s="20">
        <f t="shared" si="85"/>
        <v>0.70021005347205945</v>
      </c>
      <c r="AJ188" s="20">
        <f t="shared" si="86"/>
        <v>0.5588155893488902</v>
      </c>
      <c r="AK188" s="20">
        <f t="shared" si="87"/>
        <v>-0.38327243057431104</v>
      </c>
      <c r="AL188" s="20">
        <f t="shared" si="88"/>
        <v>-2.2345796754171152</v>
      </c>
      <c r="AM188" s="20">
        <f t="shared" si="89"/>
        <v>-2.0517571242658428</v>
      </c>
      <c r="AN188" s="20">
        <f t="shared" si="98"/>
        <v>4.5263601050166411</v>
      </c>
      <c r="AO188" s="20">
        <f t="shared" si="98"/>
        <v>4.5263600286939853</v>
      </c>
      <c r="AP188" s="20">
        <f t="shared" si="98"/>
        <v>4.5263608767348344</v>
      </c>
      <c r="AQ188" s="20">
        <f t="shared" si="98"/>
        <v>4.5263514541473651</v>
      </c>
      <c r="AR188" s="20">
        <f t="shared" si="98"/>
        <v>4.5264561750914689</v>
      </c>
      <c r="AS188" s="20">
        <f t="shared" si="98"/>
        <v>4.5252955814883649</v>
      </c>
      <c r="AT188" s="20">
        <f t="shared" si="98"/>
        <v>4.5385855766786536</v>
      </c>
      <c r="AU188" s="20">
        <f t="shared" si="91"/>
        <v>5.0045566631701472</v>
      </c>
    </row>
    <row r="189" spans="1:47">
      <c r="A189" s="149" t="s">
        <v>116</v>
      </c>
      <c r="B189" s="145" t="s">
        <v>61</v>
      </c>
      <c r="C189" s="149">
        <v>54093.273999999998</v>
      </c>
      <c r="D189" s="149">
        <v>2.9999999999999997E-4</v>
      </c>
      <c r="E189" s="1">
        <f t="shared" si="77"/>
        <v>14327.60996778445</v>
      </c>
      <c r="F189" s="5">
        <f t="shared" si="97"/>
        <v>14327.5</v>
      </c>
      <c r="G189" s="1">
        <f t="shared" si="99"/>
        <v>4.2151624991674908E-2</v>
      </c>
      <c r="K189" s="1">
        <f t="shared" si="100"/>
        <v>4.2151624991674908E-2</v>
      </c>
      <c r="Q189" s="191">
        <f t="shared" si="78"/>
        <v>39074.773999999998</v>
      </c>
      <c r="R189" s="40"/>
      <c r="S189" s="36">
        <v>1</v>
      </c>
      <c r="T189" s="40"/>
      <c r="Z189" s="20">
        <f t="shared" si="79"/>
        <v>14327.5</v>
      </c>
      <c r="AA189" s="20">
        <f t="shared" si="80"/>
        <v>3.7381983460705287E-2</v>
      </c>
      <c r="AB189" s="20">
        <f t="shared" si="81"/>
        <v>5.9274071408357068E-3</v>
      </c>
      <c r="AC189" s="20">
        <f t="shared" si="82"/>
        <v>4.2151624991674908E-2</v>
      </c>
      <c r="AD189" s="20">
        <f t="shared" si="92"/>
        <v>4.7696415309696205E-3</v>
      </c>
      <c r="AE189" s="20">
        <f t="shared" si="83"/>
        <v>2.2749480333950225E-5</v>
      </c>
      <c r="AF189" s="20">
        <f t="shared" si="93"/>
        <v>4.2151624991674908E-2</v>
      </c>
      <c r="AG189" s="21"/>
      <c r="AH189" s="20">
        <f t="shared" si="84"/>
        <v>3.6224217850839201E-2</v>
      </c>
      <c r="AI189" s="20">
        <f t="shared" si="85"/>
        <v>0.70039993591110827</v>
      </c>
      <c r="AJ189" s="20">
        <f t="shared" si="86"/>
        <v>0.55922629252611333</v>
      </c>
      <c r="AK189" s="20">
        <f t="shared" si="87"/>
        <v>-0.38342087798592484</v>
      </c>
      <c r="AL189" s="20">
        <f t="shared" si="88"/>
        <v>-2.2340843471468763</v>
      </c>
      <c r="AM189" s="20">
        <f t="shared" si="89"/>
        <v>-2.050467521894674</v>
      </c>
      <c r="AN189" s="20">
        <f t="shared" si="98"/>
        <v>4.5269780262393349</v>
      </c>
      <c r="AO189" s="20">
        <f t="shared" si="98"/>
        <v>4.5269779502986163</v>
      </c>
      <c r="AP189" s="20">
        <f t="shared" si="98"/>
        <v>4.5269787968753352</v>
      </c>
      <c r="AQ189" s="20">
        <f t="shared" si="98"/>
        <v>4.5269693595702218</v>
      </c>
      <c r="AR189" s="20">
        <f t="shared" si="98"/>
        <v>4.5270745898160376</v>
      </c>
      <c r="AS189" s="20">
        <f t="shared" si="98"/>
        <v>4.5259045464555259</v>
      </c>
      <c r="AT189" s="20">
        <f t="shared" si="98"/>
        <v>4.5393535091814314</v>
      </c>
      <c r="AU189" s="20">
        <f t="shared" si="91"/>
        <v>5.0052301054210684</v>
      </c>
    </row>
    <row r="190" spans="1:47">
      <c r="A190" s="159" t="s">
        <v>119</v>
      </c>
      <c r="B190" s="153" t="s">
        <v>63</v>
      </c>
      <c r="C190" s="159">
        <v>54117.23</v>
      </c>
      <c r="D190" s="159">
        <v>1E-4</v>
      </c>
      <c r="E190" s="1">
        <f t="shared" si="77"/>
        <v>14390.107872541947</v>
      </c>
      <c r="F190" s="5">
        <f t="shared" si="97"/>
        <v>14390</v>
      </c>
      <c r="G190" s="1">
        <f t="shared" si="99"/>
        <v>4.1348500002641231E-2</v>
      </c>
      <c r="K190" s="1">
        <f t="shared" si="100"/>
        <v>4.1348500002641231E-2</v>
      </c>
      <c r="Q190" s="191">
        <f t="shared" si="78"/>
        <v>39098.730000000003</v>
      </c>
      <c r="R190" s="40"/>
      <c r="S190" s="36">
        <v>1</v>
      </c>
      <c r="T190" s="40"/>
      <c r="Z190" s="20">
        <f t="shared" si="79"/>
        <v>14390</v>
      </c>
      <c r="AA190" s="20">
        <f t="shared" si="80"/>
        <v>3.7452797538360075E-2</v>
      </c>
      <c r="AB190" s="20">
        <f t="shared" si="81"/>
        <v>4.9719792300568985E-3</v>
      </c>
      <c r="AC190" s="20">
        <f t="shared" si="82"/>
        <v>4.1348500002641231E-2</v>
      </c>
      <c r="AD190" s="20">
        <f t="shared" si="92"/>
        <v>3.8957024642811561E-3</v>
      </c>
      <c r="AE190" s="20">
        <f t="shared" si="83"/>
        <v>1.5176497690206272E-5</v>
      </c>
      <c r="AF190" s="20">
        <f t="shared" si="93"/>
        <v>4.1348500002641231E-2</v>
      </c>
      <c r="AG190" s="21"/>
      <c r="AH190" s="20">
        <f t="shared" si="84"/>
        <v>3.6376520772584332E-2</v>
      </c>
      <c r="AI190" s="20">
        <f t="shared" si="85"/>
        <v>0.70257014454385147</v>
      </c>
      <c r="AJ190" s="20">
        <f t="shared" si="86"/>
        <v>0.56389936862302259</v>
      </c>
      <c r="AK190" s="20">
        <f t="shared" si="87"/>
        <v>-0.38510680227814731</v>
      </c>
      <c r="AL190" s="20">
        <f t="shared" si="88"/>
        <v>-2.2284366576231678</v>
      </c>
      <c r="AM190" s="20">
        <f t="shared" si="89"/>
        <v>-2.035855623052508</v>
      </c>
      <c r="AN190" s="20">
        <f t="shared" si="98"/>
        <v>4.5340116713365761</v>
      </c>
      <c r="AO190" s="20">
        <f t="shared" si="98"/>
        <v>4.5340116006012199</v>
      </c>
      <c r="AP190" s="20">
        <f t="shared" si="98"/>
        <v>4.5340124198925116</v>
      </c>
      <c r="AQ190" s="20">
        <f t="shared" si="98"/>
        <v>4.5340029306905203</v>
      </c>
      <c r="AR190" s="20">
        <f t="shared" si="98"/>
        <v>4.5341128672239623</v>
      </c>
      <c r="AS190" s="20">
        <f t="shared" si="98"/>
        <v>4.5328432883817271</v>
      </c>
      <c r="AT190" s="20">
        <f t="shared" si="98"/>
        <v>4.5480948468525719</v>
      </c>
      <c r="AU190" s="20">
        <f t="shared" si="91"/>
        <v>5.0128828582724534</v>
      </c>
    </row>
    <row r="191" spans="1:47">
      <c r="A191" s="166" t="s">
        <v>115</v>
      </c>
      <c r="B191" s="167" t="s">
        <v>61</v>
      </c>
      <c r="C191" s="166">
        <v>54131.604399999997</v>
      </c>
      <c r="D191" s="166">
        <v>5.0000000000000001E-4</v>
      </c>
      <c r="E191" s="1">
        <f t="shared" si="77"/>
        <v>14427.608702486243</v>
      </c>
      <c r="F191" s="5">
        <f t="shared" si="97"/>
        <v>14427.5</v>
      </c>
      <c r="G191" s="1">
        <f t="shared" si="99"/>
        <v>4.1666624994832091E-2</v>
      </c>
      <c r="K191" s="1">
        <f t="shared" si="100"/>
        <v>4.1666624994832091E-2</v>
      </c>
      <c r="O191" s="1">
        <f ca="1">+C$11+C$12*F191</f>
        <v>4.3451996269322654E-2</v>
      </c>
      <c r="Q191" s="191">
        <f t="shared" si="78"/>
        <v>39113.104399999997</v>
      </c>
      <c r="S191" s="36">
        <v>1</v>
      </c>
      <c r="Z191" s="20">
        <f t="shared" si="79"/>
        <v>14427.5</v>
      </c>
      <c r="AA191" s="20">
        <f t="shared" si="80"/>
        <v>3.7494500514478467E-2</v>
      </c>
      <c r="AB191" s="20">
        <f t="shared" si="81"/>
        <v>5.1993617123971478E-3</v>
      </c>
      <c r="AC191" s="20">
        <f t="shared" si="82"/>
        <v>4.1666624994832091E-2</v>
      </c>
      <c r="AD191" s="20">
        <f t="shared" si="92"/>
        <v>4.1721244803536242E-3</v>
      </c>
      <c r="AE191" s="20">
        <f t="shared" si="83"/>
        <v>1.7406622679565999E-5</v>
      </c>
      <c r="AF191" s="20">
        <f t="shared" si="93"/>
        <v>4.1666624994832091E-2</v>
      </c>
      <c r="AG191" s="21"/>
      <c r="AH191" s="20">
        <f t="shared" si="84"/>
        <v>3.6467263282434943E-2</v>
      </c>
      <c r="AI191" s="20">
        <f t="shared" si="85"/>
        <v>0.70388333700681593</v>
      </c>
      <c r="AJ191" s="20">
        <f t="shared" si="86"/>
        <v>0.5667084800539397</v>
      </c>
      <c r="AK191" s="20">
        <f t="shared" si="87"/>
        <v>-0.38611745619091936</v>
      </c>
      <c r="AL191" s="20">
        <f t="shared" si="88"/>
        <v>-2.2250311859217096</v>
      </c>
      <c r="AM191" s="20">
        <f t="shared" si="89"/>
        <v>-2.0271257978135915</v>
      </c>
      <c r="AN191" s="20">
        <f t="shared" si="98"/>
        <v>4.5382423439154129</v>
      </c>
      <c r="AO191" s="20">
        <f t="shared" si="98"/>
        <v>4.5382422769042066</v>
      </c>
      <c r="AP191" s="20">
        <f t="shared" si="98"/>
        <v>4.5382430717183198</v>
      </c>
      <c r="AQ191" s="20">
        <f t="shared" si="98"/>
        <v>4.538233644728229</v>
      </c>
      <c r="AR191" s="20">
        <f t="shared" si="98"/>
        <v>4.5383454872517683</v>
      </c>
      <c r="AS191" s="20">
        <f t="shared" si="98"/>
        <v>4.5370231293968404</v>
      </c>
      <c r="AT191" s="20">
        <f t="shared" si="98"/>
        <v>4.5533527192033487</v>
      </c>
      <c r="AU191" s="20">
        <f t="shared" si="91"/>
        <v>5.017474509983284</v>
      </c>
    </row>
    <row r="192" spans="1:47">
      <c r="A192" s="154" t="s">
        <v>115</v>
      </c>
      <c r="B192" s="167" t="s">
        <v>63</v>
      </c>
      <c r="C192" s="166">
        <v>54131.7958</v>
      </c>
      <c r="D192" s="166">
        <v>2.0000000000000001E-4</v>
      </c>
      <c r="E192" s="1">
        <f t="shared" si="77"/>
        <v>14428.108038726466</v>
      </c>
      <c r="F192" s="5">
        <f t="shared" si="97"/>
        <v>14428</v>
      </c>
      <c r="G192" s="1">
        <f t="shared" si="99"/>
        <v>4.1412200000195298E-2</v>
      </c>
      <c r="K192" s="1">
        <f t="shared" si="100"/>
        <v>4.1412200000195298E-2</v>
      </c>
      <c r="Q192" s="191">
        <f t="shared" si="78"/>
        <v>39113.2958</v>
      </c>
      <c r="R192" s="40"/>
      <c r="S192" s="36">
        <v>1</v>
      </c>
      <c r="T192" s="40"/>
      <c r="Z192" s="20">
        <f t="shared" si="79"/>
        <v>14428</v>
      </c>
      <c r="AA192" s="20">
        <f t="shared" si="80"/>
        <v>3.7495052549191867E-2</v>
      </c>
      <c r="AB192" s="20">
        <f t="shared" si="81"/>
        <v>4.9437300817123178E-3</v>
      </c>
      <c r="AC192" s="20">
        <f t="shared" si="82"/>
        <v>4.1412200000195298E-2</v>
      </c>
      <c r="AD192" s="20">
        <f t="shared" si="92"/>
        <v>3.9171474510034318E-3</v>
      </c>
      <c r="AE192" s="20">
        <f t="shared" si="83"/>
        <v>1.5344044152902682E-5</v>
      </c>
      <c r="AF192" s="20">
        <f t="shared" si="93"/>
        <v>4.1412200000195298E-2</v>
      </c>
      <c r="AG192" s="21"/>
      <c r="AH192" s="20">
        <f t="shared" si="84"/>
        <v>3.6468469918482981E-2</v>
      </c>
      <c r="AI192" s="20">
        <f t="shared" si="85"/>
        <v>0.70390090269662853</v>
      </c>
      <c r="AJ192" s="20">
        <f t="shared" si="86"/>
        <v>0.56674596143582034</v>
      </c>
      <c r="AK192" s="20">
        <f t="shared" si="87"/>
        <v>-0.3861309268288336</v>
      </c>
      <c r="AL192" s="20">
        <f t="shared" si="88"/>
        <v>-2.2249856935899786</v>
      </c>
      <c r="AM192" s="20">
        <f t="shared" si="89"/>
        <v>-2.0270095875742045</v>
      </c>
      <c r="AN192" s="20">
        <f t="shared" si="98"/>
        <v>4.5382988063119125</v>
      </c>
      <c r="AO192" s="20">
        <f t="shared" si="98"/>
        <v>4.5382987393526815</v>
      </c>
      <c r="AP192" s="20">
        <f t="shared" si="98"/>
        <v>4.5382995338052972</v>
      </c>
      <c r="AQ192" s="20">
        <f t="shared" si="98"/>
        <v>4.5382901080777565</v>
      </c>
      <c r="AR192" s="20">
        <f t="shared" si="98"/>
        <v>4.5384019715410426</v>
      </c>
      <c r="AS192" s="20">
        <f t="shared" si="98"/>
        <v>4.5370789452196281</v>
      </c>
      <c r="AT192" s="20">
        <f t="shared" si="98"/>
        <v>4.5534228903038301</v>
      </c>
      <c r="AU192" s="20">
        <f t="shared" si="91"/>
        <v>5.0175357320060954</v>
      </c>
    </row>
    <row r="193" spans="1:47">
      <c r="A193" s="154" t="s">
        <v>115</v>
      </c>
      <c r="B193" s="167" t="s">
        <v>63</v>
      </c>
      <c r="C193" s="160">
        <v>54133.712399999997</v>
      </c>
      <c r="D193" s="166">
        <v>2.0000000000000001E-4</v>
      </c>
      <c r="E193" s="1">
        <f t="shared" si="77"/>
        <v>14433.108184170529</v>
      </c>
      <c r="F193" s="5">
        <f t="shared" si="97"/>
        <v>14433</v>
      </c>
      <c r="G193" s="1">
        <f t="shared" si="99"/>
        <v>4.1467949995421804E-2</v>
      </c>
      <c r="K193" s="1">
        <f t="shared" si="100"/>
        <v>4.1467949995421804E-2</v>
      </c>
      <c r="Q193" s="191">
        <f t="shared" si="78"/>
        <v>39115.212399999997</v>
      </c>
      <c r="R193" s="40"/>
      <c r="S193" s="36">
        <v>1</v>
      </c>
      <c r="T193" s="40"/>
      <c r="Z193" s="20">
        <f t="shared" si="79"/>
        <v>14433</v>
      </c>
      <c r="AA193" s="20">
        <f t="shared" si="80"/>
        <v>3.7500567083929542E-2</v>
      </c>
      <c r="AB193" s="20">
        <f t="shared" si="81"/>
        <v>4.9874184565213905E-3</v>
      </c>
      <c r="AC193" s="20">
        <f t="shared" si="82"/>
        <v>4.1467949995421804E-2</v>
      </c>
      <c r="AD193" s="20">
        <f t="shared" si="92"/>
        <v>3.9673829114922621E-3</v>
      </c>
      <c r="AE193" s="20">
        <f t="shared" si="83"/>
        <v>1.5740127166400818E-5</v>
      </c>
      <c r="AF193" s="20">
        <f t="shared" si="93"/>
        <v>4.1467949995421804E-2</v>
      </c>
      <c r="AG193" s="21"/>
      <c r="AH193" s="20">
        <f t="shared" si="84"/>
        <v>3.6480531538900414E-2</v>
      </c>
      <c r="AI193" s="20">
        <f t="shared" si="85"/>
        <v>0.70407664154738114</v>
      </c>
      <c r="AJ193" s="20">
        <f t="shared" si="86"/>
        <v>0.56712081362603395</v>
      </c>
      <c r="AK193" s="20">
        <f t="shared" si="87"/>
        <v>-0.38626562622072441</v>
      </c>
      <c r="AL193" s="20">
        <f t="shared" si="88"/>
        <v>-2.2245306453455855</v>
      </c>
      <c r="AM193" s="20">
        <f t="shared" si="89"/>
        <v>-2.0258477554589667</v>
      </c>
      <c r="AN193" s="20">
        <f t="shared" si="98"/>
        <v>4.5388635077961519</v>
      </c>
      <c r="AO193" s="20">
        <f t="shared" si="98"/>
        <v>4.5388634413596138</v>
      </c>
      <c r="AP193" s="20">
        <f t="shared" si="98"/>
        <v>4.5388642321498898</v>
      </c>
      <c r="AQ193" s="20">
        <f t="shared" si="98"/>
        <v>4.5388548196504068</v>
      </c>
      <c r="AR193" s="20">
        <f t="shared" si="98"/>
        <v>4.5389668861468628</v>
      </c>
      <c r="AS193" s="20">
        <f t="shared" si="98"/>
        <v>4.5376372262319018</v>
      </c>
      <c r="AT193" s="20">
        <f t="shared" si="98"/>
        <v>4.5541246969788016</v>
      </c>
      <c r="AU193" s="20">
        <f t="shared" si="91"/>
        <v>5.0181479522342052</v>
      </c>
    </row>
    <row r="194" spans="1:47">
      <c r="A194" s="166" t="s">
        <v>115</v>
      </c>
      <c r="B194" s="167" t="s">
        <v>61</v>
      </c>
      <c r="C194" s="166">
        <v>54134.712299999999</v>
      </c>
      <c r="D194" s="166">
        <v>1E-4</v>
      </c>
      <c r="E194" s="1">
        <f t="shared" si="77"/>
        <v>14435.716785563382</v>
      </c>
      <c r="F194" s="5">
        <f t="shared" si="97"/>
        <v>14435.5</v>
      </c>
      <c r="O194" s="1">
        <f t="shared" ref="O194:O225" ca="1" si="101">+C$11+C$12*F194</f>
        <v>4.3435387491962373E-2</v>
      </c>
      <c r="Q194" s="191">
        <f t="shared" si="78"/>
        <v>39116.212299999999</v>
      </c>
      <c r="R194" s="1">
        <f>C194-(C$7+C$8*F194)</f>
        <v>8.309582499350654E-2</v>
      </c>
      <c r="S194" s="36">
        <v>1</v>
      </c>
      <c r="Z194" s="20">
        <f t="shared" si="79"/>
        <v>14435.5</v>
      </c>
      <c r="AA194" s="20">
        <f t="shared" si="80"/>
        <v>3.7503320386299957E-2</v>
      </c>
      <c r="AB194" s="20">
        <f t="shared" si="81"/>
        <v>-3.6486559115247091E-2</v>
      </c>
      <c r="AC194" s="20">
        <f t="shared" si="82"/>
        <v>0</v>
      </c>
      <c r="AD194" s="20">
        <f t="shared" si="92"/>
        <v>-3.7503320386299957E-2</v>
      </c>
      <c r="AE194" s="20">
        <f t="shared" si="83"/>
        <v>1.406499039997462E-3</v>
      </c>
      <c r="AF194" s="20">
        <f t="shared" si="93"/>
        <v>0</v>
      </c>
      <c r="AG194" s="21"/>
      <c r="AH194" s="20">
        <f t="shared" si="84"/>
        <v>3.6486559115247091E-2</v>
      </c>
      <c r="AI194" s="20">
        <f t="shared" si="85"/>
        <v>0.70416456687989948</v>
      </c>
      <c r="AJ194" s="20">
        <f t="shared" si="86"/>
        <v>0.56730826587385619</v>
      </c>
      <c r="AK194" s="20">
        <f t="shared" si="87"/>
        <v>-0.38633297113786191</v>
      </c>
      <c r="AL194" s="20">
        <f t="shared" si="88"/>
        <v>-2.2243030359959457</v>
      </c>
      <c r="AM194" s="20">
        <f t="shared" si="89"/>
        <v>-2.0252670235553909</v>
      </c>
      <c r="AN194" s="20">
        <f t="shared" si="98"/>
        <v>4.5391459114162176</v>
      </c>
      <c r="AO194" s="20">
        <f t="shared" si="98"/>
        <v>4.5391458452429827</v>
      </c>
      <c r="AP194" s="20">
        <f t="shared" si="98"/>
        <v>4.5391466341702342</v>
      </c>
      <c r="AQ194" s="20">
        <f t="shared" si="98"/>
        <v>4.5391372286925682</v>
      </c>
      <c r="AR194" s="20">
        <f t="shared" si="98"/>
        <v>4.5392493923803725</v>
      </c>
      <c r="AS194" s="20">
        <f t="shared" si="98"/>
        <v>4.5379164504956941</v>
      </c>
      <c r="AT194" s="20">
        <f t="shared" si="98"/>
        <v>4.5544756655392238</v>
      </c>
      <c r="AU194" s="20">
        <f t="shared" si="91"/>
        <v>5.018454062348261</v>
      </c>
    </row>
    <row r="195" spans="1:47">
      <c r="A195" s="162" t="s">
        <v>120</v>
      </c>
      <c r="B195" s="163" t="s">
        <v>61</v>
      </c>
      <c r="C195" s="164">
        <v>54135.438600000001</v>
      </c>
      <c r="D195" s="162" t="s">
        <v>80</v>
      </c>
      <c r="E195" s="1">
        <f t="shared" si="77"/>
        <v>14437.611602236679</v>
      </c>
      <c r="F195" s="5">
        <f t="shared" si="97"/>
        <v>14437.5</v>
      </c>
      <c r="G195" s="1">
        <f t="shared" ref="G195:G226" si="102">C195-(C$7+C$8*F195)</f>
        <v>4.2778124996402767E-2</v>
      </c>
      <c r="K195" s="1">
        <f t="shared" ref="K195:K226" si="103">G195</f>
        <v>4.2778124996402767E-2</v>
      </c>
      <c r="O195" s="1">
        <f t="shared" ca="1" si="101"/>
        <v>4.34312352976223E-2</v>
      </c>
      <c r="Q195" s="191">
        <f t="shared" si="78"/>
        <v>39116.938600000001</v>
      </c>
      <c r="S195" s="36">
        <v>1</v>
      </c>
      <c r="Z195" s="20">
        <f t="shared" si="79"/>
        <v>14437.5</v>
      </c>
      <c r="AA195" s="20">
        <f t="shared" si="80"/>
        <v>3.7505521123855891E-2</v>
      </c>
      <c r="AB195" s="20">
        <f t="shared" si="81"/>
        <v>6.2867453734732626E-3</v>
      </c>
      <c r="AC195" s="20">
        <f t="shared" si="82"/>
        <v>4.2778124996402767E-2</v>
      </c>
      <c r="AD195" s="20">
        <f t="shared" si="92"/>
        <v>5.2726038725468757E-3</v>
      </c>
      <c r="AE195" s="20">
        <f t="shared" si="83"/>
        <v>2.7800351596796309E-5</v>
      </c>
      <c r="AF195" s="20">
        <f t="shared" si="93"/>
        <v>4.2778124996402767E-2</v>
      </c>
      <c r="AG195" s="21"/>
      <c r="AH195" s="20">
        <f t="shared" si="84"/>
        <v>3.6491379622929504E-2</v>
      </c>
      <c r="AI195" s="20">
        <f t="shared" si="85"/>
        <v>0.70423493399865289</v>
      </c>
      <c r="AJ195" s="20">
        <f t="shared" si="86"/>
        <v>0.56745824021992564</v>
      </c>
      <c r="AK195" s="20">
        <f t="shared" si="87"/>
        <v>-0.38638684476931184</v>
      </c>
      <c r="AL195" s="20">
        <f t="shared" si="88"/>
        <v>-2.2241209075786066</v>
      </c>
      <c r="AM195" s="20">
        <f t="shared" si="89"/>
        <v>-2.0248025263542107</v>
      </c>
      <c r="AN195" s="20">
        <f t="shared" si="98"/>
        <v>4.5393718597073232</v>
      </c>
      <c r="AO195" s="20">
        <f t="shared" si="98"/>
        <v>4.5393717937456408</v>
      </c>
      <c r="AP195" s="20">
        <f t="shared" si="98"/>
        <v>4.5393725811674308</v>
      </c>
      <c r="AQ195" s="20">
        <f t="shared" si="98"/>
        <v>4.539363181501221</v>
      </c>
      <c r="AR195" s="20">
        <f t="shared" si="98"/>
        <v>4.5394754208740133</v>
      </c>
      <c r="AS195" s="20">
        <f t="shared" si="98"/>
        <v>4.5381398701337803</v>
      </c>
      <c r="AT195" s="20">
        <f t="shared" si="98"/>
        <v>4.5547564716907383</v>
      </c>
      <c r="AU195" s="20">
        <f t="shared" si="91"/>
        <v>5.0186989504395054</v>
      </c>
    </row>
    <row r="196" spans="1:47">
      <c r="A196" s="162" t="s">
        <v>120</v>
      </c>
      <c r="B196" s="163" t="s">
        <v>63</v>
      </c>
      <c r="C196" s="164">
        <v>54174.342600000004</v>
      </c>
      <c r="D196" s="162" t="s">
        <v>80</v>
      </c>
      <c r="E196" s="1">
        <f t="shared" si="77"/>
        <v>14539.106780341755</v>
      </c>
      <c r="F196" s="5">
        <f t="shared" si="97"/>
        <v>14539</v>
      </c>
      <c r="G196" s="1">
        <f t="shared" si="102"/>
        <v>4.0929850001703016E-2</v>
      </c>
      <c r="K196" s="1">
        <f t="shared" si="103"/>
        <v>4.0929850001703016E-2</v>
      </c>
      <c r="O196" s="1">
        <f t="shared" ca="1" si="101"/>
        <v>4.322051143486369E-2</v>
      </c>
      <c r="Q196" s="191">
        <f t="shared" si="78"/>
        <v>39155.842600000004</v>
      </c>
      <c r="S196" s="36">
        <v>1</v>
      </c>
      <c r="W196" s="3"/>
      <c r="Z196" s="20">
        <f t="shared" si="79"/>
        <v>14539</v>
      </c>
      <c r="AA196" s="20">
        <f t="shared" si="80"/>
        <v>3.7614970756093123E-2</v>
      </c>
      <c r="AB196" s="20">
        <f t="shared" si="81"/>
        <v>4.1956577715207347E-3</v>
      </c>
      <c r="AC196" s="20">
        <f t="shared" si="82"/>
        <v>4.0929850001703016E-2</v>
      </c>
      <c r="AD196" s="20">
        <f t="shared" si="92"/>
        <v>3.3148792456098933E-3</v>
      </c>
      <c r="AE196" s="20">
        <f t="shared" si="83"/>
        <v>1.0988424412975215E-5</v>
      </c>
      <c r="AF196" s="20">
        <f t="shared" si="93"/>
        <v>4.0929850001703016E-2</v>
      </c>
      <c r="AG196" s="21"/>
      <c r="AH196" s="20">
        <f t="shared" si="84"/>
        <v>3.6734192230182282E-2</v>
      </c>
      <c r="AI196" s="20">
        <f t="shared" si="85"/>
        <v>0.70783763616519813</v>
      </c>
      <c r="AJ196" s="20">
        <f t="shared" si="86"/>
        <v>0.57508401091069694</v>
      </c>
      <c r="AK196" s="20">
        <f t="shared" si="87"/>
        <v>-0.38911813275151591</v>
      </c>
      <c r="AL196" s="20">
        <f t="shared" si="88"/>
        <v>-2.2148297325282384</v>
      </c>
      <c r="AM196" s="20">
        <f t="shared" si="89"/>
        <v>-2.0013314511089324</v>
      </c>
      <c r="AN196" s="20">
        <f t="shared" si="98"/>
        <v>4.5508685565024081</v>
      </c>
      <c r="AO196" s="20">
        <f t="shared" si="98"/>
        <v>4.5508685019992221</v>
      </c>
      <c r="AP196" s="20">
        <f t="shared" si="98"/>
        <v>4.5508691984978862</v>
      </c>
      <c r="AQ196" s="20">
        <f t="shared" si="98"/>
        <v>4.550860298134225</v>
      </c>
      <c r="AR196" s="20">
        <f t="shared" si="98"/>
        <v>4.5509740700304988</v>
      </c>
      <c r="AS196" s="20">
        <f t="shared" si="98"/>
        <v>4.5495256756343334</v>
      </c>
      <c r="AT196" s="20">
        <f t="shared" si="98"/>
        <v>4.5690438720632702</v>
      </c>
      <c r="AU196" s="20">
        <f t="shared" si="91"/>
        <v>5.0311270210701533</v>
      </c>
    </row>
    <row r="197" spans="1:47">
      <c r="A197" s="154" t="s">
        <v>115</v>
      </c>
      <c r="B197" s="167"/>
      <c r="C197" s="166">
        <v>54185.651599999997</v>
      </c>
      <c r="D197" s="166">
        <v>5.0000000000000001E-4</v>
      </c>
      <c r="E197" s="1">
        <f t="shared" si="77"/>
        <v>14568.610403855781</v>
      </c>
      <c r="F197" s="5">
        <f t="shared" si="97"/>
        <v>14568.5</v>
      </c>
      <c r="G197" s="1">
        <f t="shared" si="102"/>
        <v>4.2318774998420849E-2</v>
      </c>
      <c r="K197" s="1">
        <f t="shared" si="103"/>
        <v>4.2318774998420849E-2</v>
      </c>
      <c r="O197" s="1">
        <f t="shared" ca="1" si="101"/>
        <v>4.3159266568347635E-2</v>
      </c>
      <c r="Q197" s="191">
        <f t="shared" si="78"/>
        <v>39167.151599999997</v>
      </c>
      <c r="R197" s="40"/>
      <c r="S197" s="36">
        <v>1</v>
      </c>
      <c r="T197" s="40"/>
      <c r="Z197" s="20">
        <f t="shared" si="79"/>
        <v>14568.5</v>
      </c>
      <c r="AA197" s="20">
        <f t="shared" si="80"/>
        <v>3.7645951077475141E-2</v>
      </c>
      <c r="AB197" s="20">
        <f t="shared" si="81"/>
        <v>5.5146910871569574E-3</v>
      </c>
      <c r="AC197" s="20">
        <f t="shared" si="82"/>
        <v>4.2318774998420849E-2</v>
      </c>
      <c r="AD197" s="20">
        <f t="shared" si="92"/>
        <v>4.6728239209457081E-3</v>
      </c>
      <c r="AE197" s="20">
        <f t="shared" si="83"/>
        <v>2.1835283396162423E-5</v>
      </c>
      <c r="AF197" s="20">
        <f t="shared" si="93"/>
        <v>4.2318774998420849E-2</v>
      </c>
      <c r="AG197" s="21"/>
      <c r="AH197" s="20">
        <f t="shared" si="84"/>
        <v>3.6804083911263892E-2</v>
      </c>
      <c r="AI197" s="20">
        <f t="shared" si="85"/>
        <v>0.70889644640811056</v>
      </c>
      <c r="AJ197" s="20">
        <f t="shared" si="86"/>
        <v>0.57730569327219494</v>
      </c>
      <c r="AK197" s="20">
        <f t="shared" si="87"/>
        <v>-0.38991087335920688</v>
      </c>
      <c r="AL197" s="20">
        <f t="shared" si="88"/>
        <v>-2.2121114522520475</v>
      </c>
      <c r="AM197" s="20">
        <f t="shared" si="89"/>
        <v>-1.9945469597433421</v>
      </c>
      <c r="AN197" s="20">
        <f t="shared" ref="AN197:AT212" si="104">$AU197+$AB$7*SIN(AO197)</f>
        <v>4.5542210140874531</v>
      </c>
      <c r="AO197" s="20">
        <f t="shared" si="104"/>
        <v>4.5542209630404873</v>
      </c>
      <c r="AP197" s="20">
        <f t="shared" si="104"/>
        <v>4.5542216290792812</v>
      </c>
      <c r="AQ197" s="20">
        <f t="shared" si="104"/>
        <v>4.5542129391109967</v>
      </c>
      <c r="AR197" s="20">
        <f t="shared" si="104"/>
        <v>4.5543263564506411</v>
      </c>
      <c r="AS197" s="20">
        <f t="shared" si="104"/>
        <v>4.5528523753328454</v>
      </c>
      <c r="AT197" s="20">
        <f t="shared" si="104"/>
        <v>4.5732097668277287</v>
      </c>
      <c r="AU197" s="20">
        <f t="shared" si="91"/>
        <v>5.034739120416007</v>
      </c>
    </row>
    <row r="198" spans="1:47">
      <c r="A198" s="166" t="s">
        <v>121</v>
      </c>
      <c r="B198" s="167" t="s">
        <v>63</v>
      </c>
      <c r="C198" s="166">
        <v>54389.380799999999</v>
      </c>
      <c r="D198" s="166">
        <v>1E-4</v>
      </c>
      <c r="E198" s="1">
        <f t="shared" si="77"/>
        <v>15100.111828881583</v>
      </c>
      <c r="F198" s="5">
        <f t="shared" si="97"/>
        <v>15100</v>
      </c>
      <c r="G198" s="1">
        <f t="shared" si="102"/>
        <v>4.2864999995799735E-2</v>
      </c>
      <c r="K198" s="1">
        <f t="shared" si="103"/>
        <v>4.2864999995799735E-2</v>
      </c>
      <c r="O198" s="1">
        <f t="shared" ca="1" si="101"/>
        <v>4.2055820922473709E-2</v>
      </c>
      <c r="Q198" s="191">
        <f t="shared" si="78"/>
        <v>39370.880799999999</v>
      </c>
      <c r="S198" s="36">
        <v>1</v>
      </c>
      <c r="Z198" s="20">
        <f t="shared" si="79"/>
        <v>15100</v>
      </c>
      <c r="AA198" s="20">
        <f t="shared" si="80"/>
        <v>3.8137289154758447E-2</v>
      </c>
      <c r="AB198" s="20">
        <f t="shared" si="81"/>
        <v>4.8568871362681884E-3</v>
      </c>
      <c r="AC198" s="20">
        <f t="shared" si="82"/>
        <v>4.2864999995799735E-2</v>
      </c>
      <c r="AD198" s="20">
        <f t="shared" si="92"/>
        <v>4.7277108410412882E-3</v>
      </c>
      <c r="AE198" s="20">
        <f t="shared" si="83"/>
        <v>2.2351249796499325E-5</v>
      </c>
      <c r="AF198" s="20">
        <f t="shared" si="93"/>
        <v>4.2864999995799735E-2</v>
      </c>
      <c r="AG198" s="21"/>
      <c r="AH198" s="20">
        <f t="shared" si="84"/>
        <v>3.8008112859531547E-2</v>
      </c>
      <c r="AI198" s="20">
        <f t="shared" si="85"/>
        <v>0.72891956171218886</v>
      </c>
      <c r="AJ198" s="20">
        <f t="shared" si="86"/>
        <v>0.61772822482099499</v>
      </c>
      <c r="AK198" s="20">
        <f t="shared" si="87"/>
        <v>-0.40408806472754633</v>
      </c>
      <c r="AL198" s="20">
        <f t="shared" si="88"/>
        <v>-2.1616860136494465</v>
      </c>
      <c r="AM198" s="20">
        <f t="shared" si="89"/>
        <v>-1.8750180910100733</v>
      </c>
      <c r="AN198" s="20">
        <f t="shared" si="104"/>
        <v>4.6155079138728166</v>
      </c>
      <c r="AO198" s="20">
        <f t="shared" si="104"/>
        <v>4.6155079070796221</v>
      </c>
      <c r="AP198" s="20">
        <f t="shared" si="104"/>
        <v>4.615508051407442</v>
      </c>
      <c r="AQ198" s="20">
        <f t="shared" si="104"/>
        <v>4.6155049850729117</v>
      </c>
      <c r="AR198" s="20">
        <f t="shared" si="104"/>
        <v>4.6155701520825714</v>
      </c>
      <c r="AS198" s="20">
        <f t="shared" si="104"/>
        <v>4.6141944735754743</v>
      </c>
      <c r="AT198" s="20">
        <f t="shared" si="104"/>
        <v>4.6492906767072952</v>
      </c>
      <c r="AU198" s="20">
        <f t="shared" si="91"/>
        <v>5.099818130664179</v>
      </c>
    </row>
    <row r="199" spans="1:47">
      <c r="A199" s="166" t="s">
        <v>115</v>
      </c>
      <c r="B199" s="167" t="s">
        <v>61</v>
      </c>
      <c r="C199" s="166">
        <v>54418.703800000003</v>
      </c>
      <c r="D199" s="166">
        <v>2.0000000000000001E-4</v>
      </c>
      <c r="E199" s="1">
        <f t="shared" si="77"/>
        <v>15176.611497490861</v>
      </c>
      <c r="F199" s="5">
        <f t="shared" si="97"/>
        <v>15176.5</v>
      </c>
      <c r="G199" s="1">
        <f t="shared" si="102"/>
        <v>4.2737975003547035E-2</v>
      </c>
      <c r="K199" s="1">
        <f t="shared" si="103"/>
        <v>4.2737975003547035E-2</v>
      </c>
      <c r="O199" s="1">
        <f t="shared" ca="1" si="101"/>
        <v>4.189699948896599E-2</v>
      </c>
      <c r="Q199" s="191">
        <f t="shared" si="78"/>
        <v>39400.203800000003</v>
      </c>
      <c r="S199" s="36">
        <v>1</v>
      </c>
      <c r="Z199" s="20">
        <f t="shared" si="79"/>
        <v>15176.5</v>
      </c>
      <c r="AA199" s="20">
        <f t="shared" si="80"/>
        <v>3.8197147428839763E-2</v>
      </c>
      <c r="AB199" s="20">
        <f t="shared" si="81"/>
        <v>4.5656109709084972E-3</v>
      </c>
      <c r="AC199" s="20">
        <f t="shared" si="82"/>
        <v>4.2737975003547035E-2</v>
      </c>
      <c r="AD199" s="20">
        <f t="shared" si="92"/>
        <v>4.5408275747072721E-3</v>
      </c>
      <c r="AE199" s="20">
        <f t="shared" si="83"/>
        <v>2.0619115063221927E-5</v>
      </c>
      <c r="AF199" s="20">
        <f t="shared" si="93"/>
        <v>4.2737975003547035E-2</v>
      </c>
      <c r="AG199" s="21"/>
      <c r="AH199" s="20">
        <f t="shared" si="84"/>
        <v>3.8172364032638538E-2</v>
      </c>
      <c r="AI199" s="20">
        <f t="shared" si="85"/>
        <v>0.73195584910525047</v>
      </c>
      <c r="AJ199" s="20">
        <f t="shared" si="86"/>
        <v>0.62360494364221275</v>
      </c>
      <c r="AK199" s="20">
        <f t="shared" si="87"/>
        <v>-0.40610848458100235</v>
      </c>
      <c r="AL199" s="20">
        <f t="shared" si="88"/>
        <v>-2.1541908615621264</v>
      </c>
      <c r="AM199" s="20">
        <f t="shared" si="89"/>
        <v>-1.8582131942181022</v>
      </c>
      <c r="AN199" s="20">
        <f t="shared" si="104"/>
        <v>4.6244724094065797</v>
      </c>
      <c r="AO199" s="20">
        <f t="shared" si="104"/>
        <v>4.6244724051332708</v>
      </c>
      <c r="AP199" s="20">
        <f t="shared" si="104"/>
        <v>4.6244725051536291</v>
      </c>
      <c r="AQ199" s="20">
        <f t="shared" si="104"/>
        <v>4.6244701641234141</v>
      </c>
      <c r="AR199" s="20">
        <f t="shared" si="104"/>
        <v>4.6245249735062499</v>
      </c>
      <c r="AS199" s="20">
        <f t="shared" si="104"/>
        <v>4.6232505673663367</v>
      </c>
      <c r="AT199" s="20">
        <f t="shared" si="104"/>
        <v>4.6603993999276172</v>
      </c>
      <c r="AU199" s="20">
        <f t="shared" si="91"/>
        <v>5.1091851001542743</v>
      </c>
    </row>
    <row r="200" spans="1:47">
      <c r="A200" s="166" t="s">
        <v>122</v>
      </c>
      <c r="B200" s="167" t="s">
        <v>63</v>
      </c>
      <c r="C200" s="166">
        <v>54434.227200000001</v>
      </c>
      <c r="D200" s="166">
        <v>1E-4</v>
      </c>
      <c r="E200" s="1">
        <f t="shared" si="77"/>
        <v>15217.109910193825</v>
      </c>
      <c r="F200" s="5">
        <f t="shared" si="97"/>
        <v>15217</v>
      </c>
      <c r="G200" s="1">
        <f t="shared" si="102"/>
        <v>4.2129549998207949E-2</v>
      </c>
      <c r="K200" s="1">
        <f t="shared" si="103"/>
        <v>4.2129549998207949E-2</v>
      </c>
      <c r="O200" s="1">
        <f t="shared" ca="1" si="101"/>
        <v>4.1812917553579548E-2</v>
      </c>
      <c r="Q200" s="191">
        <f t="shared" si="78"/>
        <v>39415.727200000001</v>
      </c>
      <c r="S200" s="36">
        <v>1</v>
      </c>
      <c r="Z200" s="20">
        <f t="shared" si="79"/>
        <v>15217</v>
      </c>
      <c r="AA200" s="20">
        <f t="shared" si="80"/>
        <v>3.8227683597492221E-2</v>
      </c>
      <c r="AB200" s="20">
        <f t="shared" si="81"/>
        <v>3.87119819523251E-3</v>
      </c>
      <c r="AC200" s="20">
        <f t="shared" si="82"/>
        <v>4.2129549998207949E-2</v>
      </c>
      <c r="AD200" s="20">
        <f t="shared" si="92"/>
        <v>3.9018664007157283E-3</v>
      </c>
      <c r="AE200" s="20">
        <f t="shared" si="83"/>
        <v>1.5224561409034312E-5</v>
      </c>
      <c r="AF200" s="20">
        <f t="shared" si="93"/>
        <v>4.2129549998207949E-2</v>
      </c>
      <c r="AG200" s="21"/>
      <c r="AH200" s="20">
        <f t="shared" si="84"/>
        <v>3.8258351802975439E-2</v>
      </c>
      <c r="AI200" s="20">
        <f t="shared" si="85"/>
        <v>0.73357973579577895</v>
      </c>
      <c r="AJ200" s="20">
        <f t="shared" si="86"/>
        <v>0.62672176225324061</v>
      </c>
      <c r="AK200" s="20">
        <f t="shared" si="87"/>
        <v>-0.40717565116165599</v>
      </c>
      <c r="AL200" s="20">
        <f t="shared" si="88"/>
        <v>-2.1501974613195363</v>
      </c>
      <c r="AM200" s="20">
        <f t="shared" si="89"/>
        <v>-1.849354831246649</v>
      </c>
      <c r="AN200" s="20">
        <f t="shared" si="104"/>
        <v>4.62923347395067</v>
      </c>
      <c r="AO200" s="20">
        <f t="shared" si="104"/>
        <v>4.6292334706960139</v>
      </c>
      <c r="AP200" s="20">
        <f t="shared" si="104"/>
        <v>4.6292335512245897</v>
      </c>
      <c r="AQ200" s="20">
        <f t="shared" si="104"/>
        <v>4.6292315587633208</v>
      </c>
      <c r="AR200" s="20">
        <f t="shared" si="104"/>
        <v>4.6292808708130568</v>
      </c>
      <c r="AS200" s="20">
        <f t="shared" si="104"/>
        <v>4.6280688868297526</v>
      </c>
      <c r="AT200" s="20">
        <f t="shared" si="104"/>
        <v>4.6662964397737996</v>
      </c>
      <c r="AU200" s="20">
        <f t="shared" si="91"/>
        <v>5.1141440840019712</v>
      </c>
    </row>
    <row r="201" spans="1:47">
      <c r="A201" s="166" t="s">
        <v>122</v>
      </c>
      <c r="B201" s="167" t="s">
        <v>61</v>
      </c>
      <c r="C201" s="166">
        <v>54480.415200000003</v>
      </c>
      <c r="D201" s="166">
        <v>5.0000000000000001E-4</v>
      </c>
      <c r="E201" s="1">
        <f t="shared" si="77"/>
        <v>15337.608041139672</v>
      </c>
      <c r="F201" s="5">
        <f t="shared" si="97"/>
        <v>15337.5</v>
      </c>
      <c r="G201" s="1">
        <f t="shared" si="102"/>
        <v>4.1413124999962747E-2</v>
      </c>
      <c r="K201" s="1">
        <f t="shared" si="103"/>
        <v>4.1413124999962747E-2</v>
      </c>
      <c r="O201" s="1">
        <f t="shared" ca="1" si="101"/>
        <v>4.1562747844590256E-2</v>
      </c>
      <c r="Q201" s="191">
        <f t="shared" si="78"/>
        <v>39461.915200000003</v>
      </c>
      <c r="S201" s="36">
        <v>1</v>
      </c>
      <c r="Z201" s="20">
        <f t="shared" si="79"/>
        <v>15337.5</v>
      </c>
      <c r="AA201" s="20">
        <f t="shared" si="80"/>
        <v>3.8313741645559743E-2</v>
      </c>
      <c r="AB201" s="20">
        <f t="shared" si="81"/>
        <v>2.9029730172680998E-3</v>
      </c>
      <c r="AC201" s="20">
        <f t="shared" si="82"/>
        <v>4.1413124999962747E-2</v>
      </c>
      <c r="AD201" s="20">
        <f t="shared" si="92"/>
        <v>3.0993833544030042E-3</v>
      </c>
      <c r="AE201" s="20">
        <f t="shared" si="83"/>
        <v>9.6061771775504182E-6</v>
      </c>
      <c r="AF201" s="20">
        <f t="shared" si="93"/>
        <v>4.1413124999962747E-2</v>
      </c>
      <c r="AG201" s="21"/>
      <c r="AH201" s="20">
        <f t="shared" si="84"/>
        <v>3.8510151982694647E-2</v>
      </c>
      <c r="AI201" s="20">
        <f t="shared" si="85"/>
        <v>0.73847974099973379</v>
      </c>
      <c r="AJ201" s="20">
        <f t="shared" si="86"/>
        <v>0.63601761425547976</v>
      </c>
      <c r="AK201" s="20">
        <f t="shared" si="87"/>
        <v>-0.41034000805429532</v>
      </c>
      <c r="AL201" s="20">
        <f t="shared" si="88"/>
        <v>-2.1382100541748303</v>
      </c>
      <c r="AM201" s="20">
        <f t="shared" si="89"/>
        <v>-1.823152112281641</v>
      </c>
      <c r="AN201" s="20">
        <f t="shared" si="104"/>
        <v>4.6434620217370925</v>
      </c>
      <c r="AO201" s="20">
        <f t="shared" si="104"/>
        <v>4.6434620204797374</v>
      </c>
      <c r="AP201" s="20">
        <f t="shared" si="104"/>
        <v>4.643462057998458</v>
      </c>
      <c r="AQ201" s="20">
        <f t="shared" si="104"/>
        <v>4.6434609384714092</v>
      </c>
      <c r="AR201" s="20">
        <f t="shared" si="104"/>
        <v>4.6434943520314649</v>
      </c>
      <c r="AS201" s="20">
        <f t="shared" si="104"/>
        <v>4.642503952172059</v>
      </c>
      <c r="AT201" s="20">
        <f t="shared" si="104"/>
        <v>4.6839069932424042</v>
      </c>
      <c r="AU201" s="20">
        <f t="shared" si="91"/>
        <v>5.1288985914994401</v>
      </c>
    </row>
    <row r="202" spans="1:47">
      <c r="A202" s="166" t="s">
        <v>122</v>
      </c>
      <c r="B202" s="167" t="s">
        <v>63</v>
      </c>
      <c r="C202" s="166">
        <v>54489.423900000002</v>
      </c>
      <c r="D202" s="166">
        <v>2.9999999999999997E-4</v>
      </c>
      <c r="E202" s="1">
        <f t="shared" si="77"/>
        <v>15361.110498753156</v>
      </c>
      <c r="F202" s="5">
        <f t="shared" si="97"/>
        <v>15361</v>
      </c>
      <c r="G202" s="1">
        <f t="shared" si="102"/>
        <v>4.2355149998911656E-2</v>
      </c>
      <c r="K202" s="1">
        <f t="shared" si="103"/>
        <v>4.2355149998911656E-2</v>
      </c>
      <c r="O202" s="1">
        <f t="shared" ca="1" si="101"/>
        <v>4.1513959561094417E-2</v>
      </c>
      <c r="Q202" s="191">
        <f t="shared" si="78"/>
        <v>39470.923900000002</v>
      </c>
      <c r="S202" s="36">
        <v>1</v>
      </c>
      <c r="Z202" s="20">
        <f t="shared" si="79"/>
        <v>15361</v>
      </c>
      <c r="AA202" s="20">
        <f t="shared" si="80"/>
        <v>3.8329677954979241E-2</v>
      </c>
      <c r="AB202" s="20">
        <f t="shared" si="81"/>
        <v>3.7966065969963214E-3</v>
      </c>
      <c r="AC202" s="20">
        <f t="shared" si="82"/>
        <v>4.2355149998911656E-2</v>
      </c>
      <c r="AD202" s="20">
        <f t="shared" si="92"/>
        <v>4.0254720439324154E-3</v>
      </c>
      <c r="AE202" s="20">
        <f t="shared" si="83"/>
        <v>1.6204425176481417E-5</v>
      </c>
      <c r="AF202" s="20">
        <f t="shared" si="93"/>
        <v>4.2355149998911656E-2</v>
      </c>
      <c r="AG202" s="21"/>
      <c r="AH202" s="20">
        <f t="shared" si="84"/>
        <v>3.8558543401915335E-2</v>
      </c>
      <c r="AI202" s="20">
        <f t="shared" si="85"/>
        <v>0.73944743736033447</v>
      </c>
      <c r="AJ202" s="20">
        <f t="shared" si="86"/>
        <v>0.63783430688284559</v>
      </c>
      <c r="AK202" s="20">
        <f t="shared" si="87"/>
        <v>-0.41095514375594411</v>
      </c>
      <c r="AL202" s="20">
        <f t="shared" si="88"/>
        <v>-2.1358535422420513</v>
      </c>
      <c r="AM202" s="20">
        <f t="shared" si="89"/>
        <v>-1.8180683887995421</v>
      </c>
      <c r="AN202" s="20">
        <f t="shared" si="104"/>
        <v>4.646247975790172</v>
      </c>
      <c r="AO202" s="20">
        <f t="shared" si="104"/>
        <v>4.6462479747771006</v>
      </c>
      <c r="AP202" s="20">
        <f t="shared" si="104"/>
        <v>4.6462480062778457</v>
      </c>
      <c r="AQ202" s="20">
        <f t="shared" si="104"/>
        <v>4.6462470267906717</v>
      </c>
      <c r="AR202" s="20">
        <f t="shared" si="104"/>
        <v>4.6462774898387122</v>
      </c>
      <c r="AS202" s="20">
        <f t="shared" si="104"/>
        <v>4.6453365265328141</v>
      </c>
      <c r="AT202" s="20">
        <f t="shared" si="104"/>
        <v>4.6873527244040529</v>
      </c>
      <c r="AU202" s="20">
        <f t="shared" si="91"/>
        <v>5.1317760265715613</v>
      </c>
    </row>
    <row r="203" spans="1:47">
      <c r="A203" s="166" t="s">
        <v>123</v>
      </c>
      <c r="B203" s="167" t="s">
        <v>63</v>
      </c>
      <c r="C203" s="166">
        <v>54514.337899999999</v>
      </c>
      <c r="D203" s="166" t="s">
        <v>124</v>
      </c>
      <c r="E203" s="1">
        <f t="shared" si="77"/>
        <v>15426.107693573984</v>
      </c>
      <c r="F203" s="5">
        <f t="shared" si="97"/>
        <v>15426</v>
      </c>
      <c r="G203" s="1">
        <f t="shared" si="102"/>
        <v>4.1279899996879976E-2</v>
      </c>
      <c r="K203" s="1">
        <f t="shared" si="103"/>
        <v>4.1279899996879976E-2</v>
      </c>
      <c r="O203" s="1">
        <f t="shared" ca="1" si="101"/>
        <v>4.1379013245042104E-2</v>
      </c>
      <c r="Q203" s="191">
        <f t="shared" si="78"/>
        <v>39495.837899999999</v>
      </c>
      <c r="S203" s="36">
        <v>1</v>
      </c>
      <c r="Z203" s="20">
        <f t="shared" si="79"/>
        <v>15426</v>
      </c>
      <c r="AA203" s="20">
        <f t="shared" si="80"/>
        <v>3.8372297784597935E-2</v>
      </c>
      <c r="AB203" s="20">
        <f t="shared" si="81"/>
        <v>2.5887430000598594E-3</v>
      </c>
      <c r="AC203" s="20">
        <f t="shared" si="82"/>
        <v>4.1279899996879976E-2</v>
      </c>
      <c r="AD203" s="20">
        <f t="shared" si="92"/>
        <v>2.9076022122820414E-3</v>
      </c>
      <c r="AE203" s="20">
        <f t="shared" si="83"/>
        <v>8.4541506248674209E-6</v>
      </c>
      <c r="AF203" s="20">
        <f t="shared" si="93"/>
        <v>4.1279899996879976E-2</v>
      </c>
      <c r="AG203" s="21"/>
      <c r="AH203" s="20">
        <f t="shared" si="84"/>
        <v>3.8691156996820117E-2</v>
      </c>
      <c r="AI203" s="20">
        <f t="shared" si="85"/>
        <v>0.74214490672811761</v>
      </c>
      <c r="AJ203" s="20">
        <f t="shared" si="86"/>
        <v>0.64286549162764883</v>
      </c>
      <c r="AK203" s="20">
        <f t="shared" si="87"/>
        <v>-0.41265302489054212</v>
      </c>
      <c r="AL203" s="20">
        <f t="shared" si="88"/>
        <v>-2.1293031950613721</v>
      </c>
      <c r="AM203" s="20">
        <f t="shared" si="89"/>
        <v>-1.8040509624446293</v>
      </c>
      <c r="AN203" s="20">
        <f t="shared" si="104"/>
        <v>4.6539728928639565</v>
      </c>
      <c r="AO203" s="20">
        <f t="shared" si="104"/>
        <v>4.6539728923437655</v>
      </c>
      <c r="AP203" s="20">
        <f t="shared" si="104"/>
        <v>4.6539729106547929</v>
      </c>
      <c r="AQ203" s="20">
        <f t="shared" si="104"/>
        <v>4.653972266099677</v>
      </c>
      <c r="AR203" s="20">
        <f t="shared" si="104"/>
        <v>4.6539949589618592</v>
      </c>
      <c r="AS203" s="20">
        <f t="shared" si="104"/>
        <v>4.6532012439680388</v>
      </c>
      <c r="AT203" s="20">
        <f t="shared" si="104"/>
        <v>4.6969026201776094</v>
      </c>
      <c r="AU203" s="20">
        <f t="shared" si="91"/>
        <v>5.1397348895370003</v>
      </c>
    </row>
    <row r="204" spans="1:47">
      <c r="A204" s="154" t="s">
        <v>125</v>
      </c>
      <c r="B204" s="154" t="s">
        <v>61</v>
      </c>
      <c r="C204" s="152">
        <v>54799.137600000002</v>
      </c>
      <c r="D204" s="152" t="s">
        <v>50</v>
      </c>
      <c r="E204" s="1">
        <f t="shared" si="77"/>
        <v>16169.11088799541</v>
      </c>
      <c r="F204" s="5">
        <f t="shared" si="97"/>
        <v>16169</v>
      </c>
      <c r="G204" s="1">
        <f t="shared" si="102"/>
        <v>4.2504349999944679E-2</v>
      </c>
      <c r="K204" s="1">
        <f t="shared" si="103"/>
        <v>4.2504349999944679E-2</v>
      </c>
      <c r="O204" s="1">
        <f t="shared" ca="1" si="101"/>
        <v>3.9836473047705649E-2</v>
      </c>
      <c r="Q204" s="191">
        <f t="shared" si="78"/>
        <v>39780.637600000002</v>
      </c>
      <c r="S204" s="36">
        <v>1</v>
      </c>
      <c r="Z204" s="20">
        <f t="shared" si="79"/>
        <v>16169</v>
      </c>
      <c r="AA204" s="20">
        <f t="shared" si="80"/>
        <v>3.8698438712271493E-2</v>
      </c>
      <c r="AB204" s="20">
        <f t="shared" si="81"/>
        <v>2.4349443338596427E-3</v>
      </c>
      <c r="AC204" s="20">
        <f t="shared" si="82"/>
        <v>4.2504349999944679E-2</v>
      </c>
      <c r="AD204" s="20">
        <f t="shared" si="92"/>
        <v>3.805911287673186E-3</v>
      </c>
      <c r="AE204" s="20">
        <f t="shared" si="83"/>
        <v>1.4484960729638169E-5</v>
      </c>
      <c r="AF204" s="20">
        <f t="shared" si="93"/>
        <v>4.2504349999944679E-2</v>
      </c>
      <c r="AG204" s="21"/>
      <c r="AH204" s="20">
        <f t="shared" si="84"/>
        <v>4.0069405666085037E-2</v>
      </c>
      <c r="AI204" s="20">
        <f t="shared" si="85"/>
        <v>0.77529011002723791</v>
      </c>
      <c r="AJ204" s="20">
        <f t="shared" si="86"/>
        <v>0.70093871398382745</v>
      </c>
      <c r="AK204" s="20">
        <f t="shared" si="87"/>
        <v>-0.43159846318771183</v>
      </c>
      <c r="AL204" s="20">
        <f t="shared" si="88"/>
        <v>-2.0508237604734623</v>
      </c>
      <c r="AM204" s="20">
        <f t="shared" si="89"/>
        <v>-1.6480639855776984</v>
      </c>
      <c r="AN204" s="20">
        <f t="shared" si="104"/>
        <v>4.7443676031444602</v>
      </c>
      <c r="AO204" s="20">
        <f t="shared" si="104"/>
        <v>4.7443676032619502</v>
      </c>
      <c r="AP204" s="20">
        <f t="shared" si="104"/>
        <v>4.7443676108137476</v>
      </c>
      <c r="AQ204" s="20">
        <f t="shared" si="104"/>
        <v>4.7443680962097927</v>
      </c>
      <c r="AR204" s="20">
        <f t="shared" si="104"/>
        <v>4.7443992798797954</v>
      </c>
      <c r="AS204" s="20">
        <f t="shared" si="104"/>
        <v>4.7463426881296531</v>
      </c>
      <c r="AT204" s="20">
        <f t="shared" si="104"/>
        <v>4.808031802461457</v>
      </c>
      <c r="AU204" s="20">
        <f t="shared" si="91"/>
        <v>5.2307108154342572</v>
      </c>
    </row>
    <row r="205" spans="1:47">
      <c r="A205" s="154" t="s">
        <v>126</v>
      </c>
      <c r="B205" s="153"/>
      <c r="C205" s="159">
        <v>54819.834600000002</v>
      </c>
      <c r="D205" s="159">
        <v>1E-4</v>
      </c>
      <c r="E205" s="1">
        <f t="shared" si="77"/>
        <v>16223.10651058539</v>
      </c>
      <c r="F205" s="5">
        <f t="shared" si="97"/>
        <v>16223</v>
      </c>
      <c r="G205" s="1">
        <f t="shared" si="102"/>
        <v>4.0826450000167824E-2</v>
      </c>
      <c r="K205" s="1">
        <f t="shared" si="103"/>
        <v>4.0826450000167824E-2</v>
      </c>
      <c r="O205" s="1">
        <f t="shared" ca="1" si="101"/>
        <v>3.9724363800523729E-2</v>
      </c>
      <c r="Q205" s="191">
        <f t="shared" si="78"/>
        <v>39801.334600000002</v>
      </c>
      <c r="R205" s="40"/>
      <c r="S205" s="36">
        <v>1</v>
      </c>
      <c r="T205" s="40"/>
      <c r="Z205" s="20">
        <f t="shared" si="79"/>
        <v>16223</v>
      </c>
      <c r="AA205" s="20">
        <f t="shared" si="80"/>
        <v>3.8709911666788915E-2</v>
      </c>
      <c r="AB205" s="20">
        <f t="shared" si="81"/>
        <v>6.6742772355511681E-4</v>
      </c>
      <c r="AC205" s="20">
        <f t="shared" si="82"/>
        <v>4.0826450000167824E-2</v>
      </c>
      <c r="AD205" s="20">
        <f t="shared" si="92"/>
        <v>2.116538333378909E-3</v>
      </c>
      <c r="AE205" s="20">
        <f t="shared" si="83"/>
        <v>4.4797345166623695E-6</v>
      </c>
      <c r="AF205" s="20">
        <f t="shared" si="93"/>
        <v>4.0826450000167824E-2</v>
      </c>
      <c r="AG205" s="21"/>
      <c r="AH205" s="20">
        <f t="shared" si="84"/>
        <v>4.0159022276612708E-2</v>
      </c>
      <c r="AI205" s="20">
        <f t="shared" si="85"/>
        <v>0.77787520264819032</v>
      </c>
      <c r="AJ205" s="20">
        <f t="shared" si="86"/>
        <v>0.70519143540219753</v>
      </c>
      <c r="AK205" s="20">
        <f t="shared" si="87"/>
        <v>-0.43293457066741964</v>
      </c>
      <c r="AL205" s="20">
        <f t="shared" si="88"/>
        <v>-2.0448434570836045</v>
      </c>
      <c r="AM205" s="20">
        <f t="shared" si="89"/>
        <v>-1.6370066952538052</v>
      </c>
      <c r="AN205" s="20">
        <f t="shared" si="104"/>
        <v>4.7510952551118137</v>
      </c>
      <c r="AO205" s="20">
        <f t="shared" si="104"/>
        <v>4.7510952553985284</v>
      </c>
      <c r="AP205" s="20">
        <f t="shared" si="104"/>
        <v>4.7510952706254406</v>
      </c>
      <c r="AQ205" s="20">
        <f t="shared" si="104"/>
        <v>4.7510960792915382</v>
      </c>
      <c r="AR205" s="20">
        <f t="shared" si="104"/>
        <v>4.7511390014447326</v>
      </c>
      <c r="AS205" s="20">
        <f t="shared" si="104"/>
        <v>4.7533527493261571</v>
      </c>
      <c r="AT205" s="20">
        <f t="shared" si="104"/>
        <v>4.8162469511234578</v>
      </c>
      <c r="AU205" s="20">
        <f t="shared" si="91"/>
        <v>5.2373227938978539</v>
      </c>
    </row>
    <row r="206" spans="1:47">
      <c r="A206" s="166" t="s">
        <v>123</v>
      </c>
      <c r="B206" s="167" t="s">
        <v>61</v>
      </c>
      <c r="C206" s="166">
        <v>54827.308799999999</v>
      </c>
      <c r="D206" s="166" t="s">
        <v>127</v>
      </c>
      <c r="E206" s="1">
        <f t="shared" si="77"/>
        <v>16242.605669031633</v>
      </c>
      <c r="F206" s="5">
        <f t="shared" si="97"/>
        <v>16242.5</v>
      </c>
      <c r="G206" s="1">
        <f t="shared" si="102"/>
        <v>4.0503874995920341E-2</v>
      </c>
      <c r="K206" s="1">
        <f t="shared" si="103"/>
        <v>4.0503874995920341E-2</v>
      </c>
      <c r="O206" s="1">
        <f t="shared" ca="1" si="101"/>
        <v>3.9683879905708035E-2</v>
      </c>
      <c r="Q206" s="191">
        <f t="shared" si="78"/>
        <v>39808.808799999999</v>
      </c>
      <c r="S206" s="36">
        <v>1</v>
      </c>
      <c r="Z206" s="20">
        <f t="shared" si="79"/>
        <v>16242.5</v>
      </c>
      <c r="AA206" s="20">
        <f t="shared" si="80"/>
        <v>3.8713624537344588E-2</v>
      </c>
      <c r="AB206" s="20">
        <f t="shared" si="81"/>
        <v>3.1286541823816183E-4</v>
      </c>
      <c r="AC206" s="20">
        <f t="shared" si="82"/>
        <v>4.0503874995920341E-2</v>
      </c>
      <c r="AD206" s="20">
        <f t="shared" si="92"/>
        <v>1.7902504585757539E-3</v>
      </c>
      <c r="AE206" s="20">
        <f t="shared" si="83"/>
        <v>3.2049967044306973E-6</v>
      </c>
      <c r="AF206" s="20">
        <f t="shared" si="93"/>
        <v>4.0503874995920341E-2</v>
      </c>
      <c r="AG206" s="21"/>
      <c r="AH206" s="20">
        <f t="shared" si="84"/>
        <v>4.019100957768218E-2</v>
      </c>
      <c r="AI206" s="20">
        <f t="shared" si="85"/>
        <v>0.77881492225462989</v>
      </c>
      <c r="AJ206" s="20">
        <f t="shared" si="86"/>
        <v>0.70672789883989129</v>
      </c>
      <c r="AK206" s="20">
        <f t="shared" si="87"/>
        <v>-0.43341542365303531</v>
      </c>
      <c r="AL206" s="20">
        <f t="shared" si="88"/>
        <v>-2.0426740815562576</v>
      </c>
      <c r="AM206" s="20">
        <f t="shared" si="89"/>
        <v>-1.6330223442845428</v>
      </c>
      <c r="AN206" s="20">
        <f t="shared" si="104"/>
        <v>4.7535302041513567</v>
      </c>
      <c r="AO206" s="20">
        <f t="shared" si="104"/>
        <v>4.7535302045336234</v>
      </c>
      <c r="AP206" s="20">
        <f t="shared" si="104"/>
        <v>4.7535302236341836</v>
      </c>
      <c r="AQ206" s="20">
        <f t="shared" si="104"/>
        <v>4.7535311780139526</v>
      </c>
      <c r="AR206" s="20">
        <f t="shared" si="104"/>
        <v>4.7535788364714682</v>
      </c>
      <c r="AS206" s="20">
        <f t="shared" si="104"/>
        <v>4.7558924236610407</v>
      </c>
      <c r="AT206" s="20">
        <f t="shared" si="104"/>
        <v>4.8192180603136752</v>
      </c>
      <c r="AU206" s="20">
        <f t="shared" si="91"/>
        <v>5.2397104527874863</v>
      </c>
    </row>
    <row r="207" spans="1:47">
      <c r="A207" s="166" t="s">
        <v>123</v>
      </c>
      <c r="B207" s="167" t="s">
        <v>63</v>
      </c>
      <c r="C207" s="166">
        <v>54831.335200000001</v>
      </c>
      <c r="D207" s="166" t="s">
        <v>124</v>
      </c>
      <c r="E207" s="1">
        <f t="shared" si="77"/>
        <v>16253.1099921121</v>
      </c>
      <c r="F207" s="5">
        <f t="shared" si="97"/>
        <v>16253</v>
      </c>
      <c r="G207" s="1">
        <f t="shared" si="102"/>
        <v>4.216094999719644E-2</v>
      </c>
      <c r="K207" s="1">
        <f t="shared" si="103"/>
        <v>4.216094999719644E-2</v>
      </c>
      <c r="O207" s="1">
        <f t="shared" ca="1" si="101"/>
        <v>3.9662080885422661E-2</v>
      </c>
      <c r="Q207" s="191">
        <f t="shared" si="78"/>
        <v>39812.835200000001</v>
      </c>
      <c r="S207" s="36">
        <v>1</v>
      </c>
      <c r="Z207" s="20">
        <f t="shared" si="79"/>
        <v>16253</v>
      </c>
      <c r="AA207" s="20">
        <f t="shared" si="80"/>
        <v>3.8715528695424467E-2</v>
      </c>
      <c r="AB207" s="20">
        <f t="shared" si="81"/>
        <v>1.9527992849894399E-3</v>
      </c>
      <c r="AC207" s="20">
        <f t="shared" si="82"/>
        <v>4.216094999719644E-2</v>
      </c>
      <c r="AD207" s="20">
        <f t="shared" si="92"/>
        <v>3.4454213017719726E-3</v>
      </c>
      <c r="AE207" s="20">
        <f t="shared" si="83"/>
        <v>1.1870927946704074E-5</v>
      </c>
      <c r="AF207" s="20">
        <f t="shared" si="93"/>
        <v>4.216094999719644E-2</v>
      </c>
      <c r="AG207" s="21"/>
      <c r="AH207" s="20">
        <f t="shared" si="84"/>
        <v>4.0208150712207E-2</v>
      </c>
      <c r="AI207" s="20">
        <f t="shared" si="85"/>
        <v>0.77932229905072714</v>
      </c>
      <c r="AJ207" s="20">
        <f t="shared" si="86"/>
        <v>0.70755538389718464</v>
      </c>
      <c r="AK207" s="20">
        <f t="shared" si="87"/>
        <v>-0.43367397936849839</v>
      </c>
      <c r="AL207" s="20">
        <f t="shared" si="88"/>
        <v>-2.0415037830001443</v>
      </c>
      <c r="AM207" s="20">
        <f t="shared" si="89"/>
        <v>-1.6308787892157226</v>
      </c>
      <c r="AN207" s="20">
        <f t="shared" si="104"/>
        <v>4.7548425497085134</v>
      </c>
      <c r="AO207" s="20">
        <f t="shared" si="104"/>
        <v>4.7548425501519871</v>
      </c>
      <c r="AP207" s="20">
        <f t="shared" si="104"/>
        <v>4.7548425716262805</v>
      </c>
      <c r="AQ207" s="20">
        <f t="shared" si="104"/>
        <v>4.7548436114617907</v>
      </c>
      <c r="AR207" s="20">
        <f t="shared" si="104"/>
        <v>4.754893932307751</v>
      </c>
      <c r="AS207" s="20">
        <f t="shared" si="104"/>
        <v>4.7572617620035151</v>
      </c>
      <c r="AT207" s="20">
        <f t="shared" si="104"/>
        <v>4.8208188814707187</v>
      </c>
      <c r="AU207" s="20">
        <f t="shared" si="91"/>
        <v>5.240996115266519</v>
      </c>
    </row>
    <row r="208" spans="1:47">
      <c r="A208" s="166" t="s">
        <v>123</v>
      </c>
      <c r="B208" s="167" t="s">
        <v>61</v>
      </c>
      <c r="C208" s="166">
        <v>54831.525500000003</v>
      </c>
      <c r="D208" s="166" t="s">
        <v>124</v>
      </c>
      <c r="E208" s="1">
        <f t="shared" si="77"/>
        <v>16253.606458603814</v>
      </c>
      <c r="F208" s="5">
        <f t="shared" si="97"/>
        <v>16253.5</v>
      </c>
      <c r="G208" s="1">
        <f t="shared" si="102"/>
        <v>4.0806525001244154E-2</v>
      </c>
      <c r="K208" s="1">
        <f t="shared" si="103"/>
        <v>4.0806525001244154E-2</v>
      </c>
      <c r="O208" s="1">
        <f t="shared" ca="1" si="101"/>
        <v>3.9661042836837641E-2</v>
      </c>
      <c r="Q208" s="191">
        <f t="shared" si="78"/>
        <v>39813.025500000003</v>
      </c>
      <c r="S208" s="36">
        <v>1</v>
      </c>
      <c r="Z208" s="20">
        <f t="shared" si="79"/>
        <v>16253.5</v>
      </c>
      <c r="AA208" s="20">
        <f t="shared" si="80"/>
        <v>3.8715617706029506E-2</v>
      </c>
      <c r="AB208" s="20">
        <f t="shared" si="81"/>
        <v>5.9755949365854211E-4</v>
      </c>
      <c r="AC208" s="20">
        <f t="shared" si="82"/>
        <v>4.0806525001244154E-2</v>
      </c>
      <c r="AD208" s="20">
        <f t="shared" si="92"/>
        <v>2.0909072952146474E-3</v>
      </c>
      <c r="AE208" s="20">
        <f t="shared" si="83"/>
        <v>4.3718933171818324E-6</v>
      </c>
      <c r="AF208" s="20">
        <f t="shared" si="93"/>
        <v>4.0806525001244154E-2</v>
      </c>
      <c r="AG208" s="21"/>
      <c r="AH208" s="20">
        <f t="shared" si="84"/>
        <v>4.0208965507585612E-2</v>
      </c>
      <c r="AI208" s="20">
        <f t="shared" si="85"/>
        <v>0.77934648389223571</v>
      </c>
      <c r="AJ208" s="20">
        <f t="shared" si="86"/>
        <v>0.70759479066437092</v>
      </c>
      <c r="AK208" s="20">
        <f t="shared" si="87"/>
        <v>-0.43368628512652563</v>
      </c>
      <c r="AL208" s="20">
        <f t="shared" si="88"/>
        <v>-2.0414480164576996</v>
      </c>
      <c r="AM208" s="20">
        <f t="shared" si="89"/>
        <v>-1.6307767476184236</v>
      </c>
      <c r="AN208" s="20">
        <f t="shared" si="104"/>
        <v>4.7549050636800168</v>
      </c>
      <c r="AO208" s="20">
        <f t="shared" si="104"/>
        <v>4.7549050641265911</v>
      </c>
      <c r="AP208" s="20">
        <f t="shared" si="104"/>
        <v>4.7549050857192592</v>
      </c>
      <c r="AQ208" s="20">
        <f t="shared" si="104"/>
        <v>4.7549061297502817</v>
      </c>
      <c r="AR208" s="20">
        <f t="shared" si="104"/>
        <v>4.7549565793507655</v>
      </c>
      <c r="AS208" s="20">
        <f t="shared" si="104"/>
        <v>4.7573270004265495</v>
      </c>
      <c r="AT208" s="20">
        <f t="shared" si="104"/>
        <v>4.8208951283774475</v>
      </c>
      <c r="AU208" s="20">
        <f t="shared" si="91"/>
        <v>5.2410573372893294</v>
      </c>
    </row>
    <row r="209" spans="1:47">
      <c r="A209" s="149" t="s">
        <v>128</v>
      </c>
      <c r="B209" s="145" t="s">
        <v>63</v>
      </c>
      <c r="C209" s="149">
        <v>54831.719599999997</v>
      </c>
      <c r="D209" s="149">
        <v>5.9999999999999995E-4</v>
      </c>
      <c r="E209" s="1">
        <f t="shared" si="77"/>
        <v>16254.112838772166</v>
      </c>
      <c r="F209" s="5">
        <f t="shared" si="97"/>
        <v>16254</v>
      </c>
      <c r="G209" s="1">
        <f t="shared" si="102"/>
        <v>4.3252099996607285E-2</v>
      </c>
      <c r="K209" s="1">
        <f t="shared" si="103"/>
        <v>4.3252099996607285E-2</v>
      </c>
      <c r="O209" s="1">
        <f t="shared" ca="1" si="101"/>
        <v>3.9660004788252622E-2</v>
      </c>
      <c r="Q209" s="191">
        <f t="shared" si="78"/>
        <v>39813.219599999997</v>
      </c>
      <c r="R209" s="40"/>
      <c r="S209" s="36">
        <v>1</v>
      </c>
      <c r="T209" s="40"/>
      <c r="Z209" s="20">
        <f t="shared" si="79"/>
        <v>16254</v>
      </c>
      <c r="AA209" s="20">
        <f t="shared" si="80"/>
        <v>3.8715706565280214E-2</v>
      </c>
      <c r="AB209" s="20">
        <f t="shared" si="81"/>
        <v>3.0423198255004197E-3</v>
      </c>
      <c r="AC209" s="20">
        <f t="shared" si="82"/>
        <v>4.3252099996607285E-2</v>
      </c>
      <c r="AD209" s="20">
        <f t="shared" si="92"/>
        <v>4.536393431327071E-3</v>
      </c>
      <c r="AE209" s="20">
        <f t="shared" si="83"/>
        <v>2.0578865363787398E-5</v>
      </c>
      <c r="AF209" s="20">
        <f t="shared" si="93"/>
        <v>4.3252099996607285E-2</v>
      </c>
      <c r="AG209" s="21"/>
      <c r="AH209" s="20">
        <f t="shared" si="84"/>
        <v>4.0209780171106865E-2</v>
      </c>
      <c r="AI209" s="20">
        <f t="shared" si="85"/>
        <v>0.7793706709211532</v>
      </c>
      <c r="AJ209" s="20">
        <f t="shared" si="86"/>
        <v>0.7076341976767434</v>
      </c>
      <c r="AK209" s="20">
        <f t="shared" si="87"/>
        <v>-0.43369859029951141</v>
      </c>
      <c r="AL209" s="20">
        <f t="shared" si="88"/>
        <v>-2.0413922464538721</v>
      </c>
      <c r="AM209" s="20">
        <f t="shared" si="89"/>
        <v>-1.6306747089678775</v>
      </c>
      <c r="AN209" s="20">
        <f t="shared" si="104"/>
        <v>4.7549675795915851</v>
      </c>
      <c r="AO209" s="20">
        <f t="shared" si="104"/>
        <v>4.7549675800412778</v>
      </c>
      <c r="AP209" s="20">
        <f t="shared" si="104"/>
        <v>4.7549676017528171</v>
      </c>
      <c r="AQ209" s="20">
        <f t="shared" si="104"/>
        <v>4.754968649990964</v>
      </c>
      <c r="AR209" s="20">
        <f t="shared" si="104"/>
        <v>4.7550192285260291</v>
      </c>
      <c r="AS209" s="20">
        <f t="shared" si="104"/>
        <v>4.7573922417448387</v>
      </c>
      <c r="AT209" s="20">
        <f t="shared" si="104"/>
        <v>4.8209713768590019</v>
      </c>
      <c r="AU209" s="20">
        <f t="shared" si="91"/>
        <v>5.2411185593121399</v>
      </c>
    </row>
    <row r="210" spans="1:47">
      <c r="A210" s="166" t="s">
        <v>129</v>
      </c>
      <c r="B210" s="167" t="s">
        <v>63</v>
      </c>
      <c r="C210" s="166">
        <v>54841.684300000001</v>
      </c>
      <c r="D210" s="166">
        <v>1E-4</v>
      </c>
      <c r="E210" s="1">
        <f t="shared" si="77"/>
        <v>16280.109368724457</v>
      </c>
      <c r="F210" s="5">
        <f t="shared" ref="F210:F240" si="105">+ROUND(2*E210,0)/2</f>
        <v>16280</v>
      </c>
      <c r="G210" s="1">
        <f t="shared" si="102"/>
        <v>4.1921999996702652E-2</v>
      </c>
      <c r="K210" s="1">
        <f t="shared" si="103"/>
        <v>4.1921999996702652E-2</v>
      </c>
      <c r="O210" s="1">
        <f t="shared" ca="1" si="101"/>
        <v>3.9606026261831698E-2</v>
      </c>
      <c r="Q210" s="191">
        <f t="shared" si="78"/>
        <v>39823.184300000001</v>
      </c>
      <c r="S210" s="36">
        <v>1</v>
      </c>
      <c r="Z210" s="20">
        <f t="shared" si="79"/>
        <v>16280</v>
      </c>
      <c r="AA210" s="20">
        <f t="shared" si="80"/>
        <v>3.8720118294247929E-2</v>
      </c>
      <c r="AB210" s="20">
        <f t="shared" si="81"/>
        <v>1.6700394077344277E-3</v>
      </c>
      <c r="AC210" s="20">
        <f t="shared" si="82"/>
        <v>4.1921999996702652E-2</v>
      </c>
      <c r="AD210" s="20">
        <f t="shared" si="92"/>
        <v>3.201881702454723E-3</v>
      </c>
      <c r="AE210" s="20">
        <f t="shared" si="83"/>
        <v>1.0252046436514355E-5</v>
      </c>
      <c r="AF210" s="20">
        <f t="shared" si="93"/>
        <v>4.1921999996702652E-2</v>
      </c>
      <c r="AG210" s="21"/>
      <c r="AH210" s="20">
        <f t="shared" si="84"/>
        <v>4.0251960588968225E-2</v>
      </c>
      <c r="AI210" s="20">
        <f t="shared" si="85"/>
        <v>0.78063141650915191</v>
      </c>
      <c r="AJ210" s="20">
        <f t="shared" si="86"/>
        <v>0.70968369432329304</v>
      </c>
      <c r="AK210" s="20">
        <f t="shared" si="87"/>
        <v>-0.43433764821252169</v>
      </c>
      <c r="AL210" s="20">
        <f t="shared" si="88"/>
        <v>-2.0384874260199988</v>
      </c>
      <c r="AM210" s="20">
        <f t="shared" si="89"/>
        <v>-1.625372748215022</v>
      </c>
      <c r="AN210" s="20">
        <f t="shared" si="104"/>
        <v>4.7582210847610549</v>
      </c>
      <c r="AO210" s="20">
        <f t="shared" si="104"/>
        <v>4.7582210853989624</v>
      </c>
      <c r="AP210" s="20">
        <f t="shared" si="104"/>
        <v>4.7582211140127111</v>
      </c>
      <c r="AQ210" s="20">
        <f t="shared" si="104"/>
        <v>4.7582223974826539</v>
      </c>
      <c r="AR210" s="20">
        <f t="shared" si="104"/>
        <v>4.7582799306481967</v>
      </c>
      <c r="AS210" s="20">
        <f t="shared" si="104"/>
        <v>4.7607887836160181</v>
      </c>
      <c r="AT210" s="20">
        <f t="shared" si="104"/>
        <v>4.8249384666100497</v>
      </c>
      <c r="AU210" s="20">
        <f t="shared" si="91"/>
        <v>5.2443021044983169</v>
      </c>
    </row>
    <row r="211" spans="1:47">
      <c r="A211" s="166" t="s">
        <v>123</v>
      </c>
      <c r="B211" s="167" t="s">
        <v>61</v>
      </c>
      <c r="C211" s="166">
        <v>54842.259700000002</v>
      </c>
      <c r="D211" s="166" t="s">
        <v>130</v>
      </c>
      <c r="E211" s="1">
        <f t="shared" si="77"/>
        <v>16281.610508079841</v>
      </c>
      <c r="F211" s="5">
        <f t="shared" si="105"/>
        <v>16281.5</v>
      </c>
      <c r="G211" s="1">
        <f t="shared" si="102"/>
        <v>4.235872499702964E-2</v>
      </c>
      <c r="K211" s="1">
        <f t="shared" si="103"/>
        <v>4.235872499702964E-2</v>
      </c>
      <c r="O211" s="1">
        <f t="shared" ca="1" si="101"/>
        <v>3.9602912116076645E-2</v>
      </c>
      <c r="Q211" s="191">
        <f t="shared" si="78"/>
        <v>39823.759700000002</v>
      </c>
      <c r="S211" s="36">
        <v>1</v>
      </c>
      <c r="Z211" s="20">
        <f t="shared" si="79"/>
        <v>16281.5</v>
      </c>
      <c r="AA211" s="20">
        <f t="shared" si="80"/>
        <v>3.872036028324817E-2</v>
      </c>
      <c r="AB211" s="20">
        <f t="shared" si="81"/>
        <v>2.1043418477403319E-3</v>
      </c>
      <c r="AC211" s="20">
        <f t="shared" si="82"/>
        <v>4.235872499702964E-2</v>
      </c>
      <c r="AD211" s="20">
        <f t="shared" si="92"/>
        <v>3.6383647137814695E-3</v>
      </c>
      <c r="AE211" s="20">
        <f t="shared" si="83"/>
        <v>1.3237697790490115E-5</v>
      </c>
      <c r="AF211" s="20">
        <f t="shared" si="93"/>
        <v>4.235872499702964E-2</v>
      </c>
      <c r="AG211" s="21"/>
      <c r="AH211" s="20">
        <f t="shared" si="84"/>
        <v>4.0254383149289308E-2</v>
      </c>
      <c r="AI211" s="20">
        <f t="shared" si="85"/>
        <v>0.78070433300495534</v>
      </c>
      <c r="AJ211" s="20">
        <f t="shared" si="86"/>
        <v>0.7098019540253574</v>
      </c>
      <c r="AK211" s="20">
        <f t="shared" si="87"/>
        <v>-0.43437446807422275</v>
      </c>
      <c r="AL211" s="20">
        <f t="shared" si="88"/>
        <v>-2.0383195533858656</v>
      </c>
      <c r="AM211" s="20">
        <f t="shared" si="89"/>
        <v>-1.6250671075630885</v>
      </c>
      <c r="AN211" s="20">
        <f t="shared" si="104"/>
        <v>4.7584089475696789</v>
      </c>
      <c r="AO211" s="20">
        <f t="shared" si="104"/>
        <v>4.7584089482201311</v>
      </c>
      <c r="AP211" s="20">
        <f t="shared" si="104"/>
        <v>4.7584089772775844</v>
      </c>
      <c r="AQ211" s="20">
        <f t="shared" si="104"/>
        <v>4.7584102753328619</v>
      </c>
      <c r="AR211" s="20">
        <f t="shared" si="104"/>
        <v>4.7584682248148091</v>
      </c>
      <c r="AS211" s="20">
        <f t="shared" si="104"/>
        <v>4.7609849772591017</v>
      </c>
      <c r="AT211" s="20">
        <f t="shared" si="104"/>
        <v>4.8251674669249534</v>
      </c>
      <c r="AU211" s="20">
        <f t="shared" si="91"/>
        <v>5.2444857705667491</v>
      </c>
    </row>
    <row r="212" spans="1:47">
      <c r="A212" s="166" t="s">
        <v>123</v>
      </c>
      <c r="B212" s="167" t="s">
        <v>63</v>
      </c>
      <c r="C212" s="166">
        <v>54842.4516</v>
      </c>
      <c r="D212" s="166" t="s">
        <v>130</v>
      </c>
      <c r="E212" s="1">
        <f t="shared" si="77"/>
        <v>16282.11114875119</v>
      </c>
      <c r="F212" s="5">
        <f t="shared" si="105"/>
        <v>16282</v>
      </c>
      <c r="G212" s="1">
        <f t="shared" si="102"/>
        <v>4.2604299997037742E-2</v>
      </c>
      <c r="K212" s="1">
        <f t="shared" si="103"/>
        <v>4.2604299997037742E-2</v>
      </c>
      <c r="O212" s="1">
        <f t="shared" ca="1" si="101"/>
        <v>3.9601874067491626E-2</v>
      </c>
      <c r="Q212" s="191">
        <f t="shared" si="78"/>
        <v>39823.9516</v>
      </c>
      <c r="S212" s="36">
        <v>1</v>
      </c>
      <c r="Z212" s="20">
        <f t="shared" si="79"/>
        <v>16282</v>
      </c>
      <c r="AA212" s="20">
        <f t="shared" si="80"/>
        <v>3.8720440641815221E-2</v>
      </c>
      <c r="AB212" s="20">
        <f t="shared" si="81"/>
        <v>2.3491095930804964E-3</v>
      </c>
      <c r="AC212" s="20">
        <f t="shared" si="82"/>
        <v>4.2604299997037742E-2</v>
      </c>
      <c r="AD212" s="20">
        <f t="shared" si="92"/>
        <v>3.8838593552225215E-3</v>
      </c>
      <c r="AE212" s="20">
        <f t="shared" si="83"/>
        <v>1.5084363491149499E-5</v>
      </c>
      <c r="AF212" s="20">
        <f t="shared" si="93"/>
        <v>4.2604299997037742E-2</v>
      </c>
      <c r="AG212" s="21"/>
      <c r="AH212" s="20">
        <f t="shared" si="84"/>
        <v>4.0255190403957246E-2</v>
      </c>
      <c r="AI212" s="20">
        <f t="shared" si="85"/>
        <v>0.78072864290444977</v>
      </c>
      <c r="AJ212" s="20">
        <f t="shared" si="86"/>
        <v>0.70984137439012085</v>
      </c>
      <c r="AK212" s="20">
        <f t="shared" si="87"/>
        <v>-0.43438674016944989</v>
      </c>
      <c r="AL212" s="20">
        <f t="shared" si="88"/>
        <v>-2.0382635888716645</v>
      </c>
      <c r="AM212" s="20">
        <f t="shared" si="89"/>
        <v>-1.6249652331877991</v>
      </c>
      <c r="AN212" s="20">
        <f t="shared" si="104"/>
        <v>4.7584715724054929</v>
      </c>
      <c r="AO212" s="20">
        <f t="shared" si="104"/>
        <v>4.758471573060171</v>
      </c>
      <c r="AP212" s="20">
        <f t="shared" si="104"/>
        <v>4.7584716022666873</v>
      </c>
      <c r="AQ212" s="20">
        <f t="shared" si="104"/>
        <v>4.7584729052090342</v>
      </c>
      <c r="AR212" s="20">
        <f t="shared" si="104"/>
        <v>4.7585309938317444</v>
      </c>
      <c r="AS212" s="20">
        <f t="shared" si="104"/>
        <v>4.7610503809469336</v>
      </c>
      <c r="AT212" s="20">
        <f t="shared" si="104"/>
        <v>4.8252438035066554</v>
      </c>
      <c r="AU212" s="20">
        <f t="shared" si="91"/>
        <v>5.2445469925895605</v>
      </c>
    </row>
    <row r="213" spans="1:47">
      <c r="A213" s="166" t="s">
        <v>129</v>
      </c>
      <c r="B213" s="167" t="s">
        <v>63</v>
      </c>
      <c r="C213" s="166">
        <v>54871.581400000003</v>
      </c>
      <c r="D213" s="166">
        <v>1E-4</v>
      </c>
      <c r="E213" s="1">
        <f t="shared" ref="E213:E240" si="106">(C213-C$7)/C$8</f>
        <v>16358.106785168149</v>
      </c>
      <c r="F213" s="5">
        <f t="shared" si="105"/>
        <v>16358</v>
      </c>
      <c r="G213" s="1">
        <f t="shared" si="102"/>
        <v>4.0931700001237914E-2</v>
      </c>
      <c r="K213" s="1">
        <f t="shared" si="103"/>
        <v>4.0931700001237914E-2</v>
      </c>
      <c r="O213" s="1">
        <f t="shared" ca="1" si="101"/>
        <v>3.9444090682568919E-2</v>
      </c>
      <c r="Q213" s="191">
        <f t="shared" ref="Q213:Q240" si="107">C213-15018.5</f>
        <v>39853.081400000003</v>
      </c>
      <c r="S213" s="36">
        <v>1</v>
      </c>
      <c r="Z213" s="20">
        <f t="shared" ref="Z213:Z276" si="108">F213</f>
        <v>16358</v>
      </c>
      <c r="AA213" s="20">
        <f t="shared" ref="AA213:AA276" si="109">AB$3+AB$4*Z213+AB$5*Z213^2+AH213</f>
        <v>3.8730875670239237E-2</v>
      </c>
      <c r="AB213" s="20">
        <f t="shared" ref="AB213:AB276" si="110">IF(S213&lt;&gt;0,G213-AH213,-9999)</f>
        <v>5.5535965074965388E-4</v>
      </c>
      <c r="AC213" s="20">
        <f t="shared" ref="AC213:AC276" si="111">+G213-P213</f>
        <v>4.0931700001237914E-2</v>
      </c>
      <c r="AD213" s="20">
        <f t="shared" si="92"/>
        <v>2.2008243309986769E-3</v>
      </c>
      <c r="AE213" s="20">
        <f t="shared" ref="AE213:AE276" si="112">+(G213-AA213)^2*S213</f>
        <v>4.8436277359157739E-6</v>
      </c>
      <c r="AF213" s="20">
        <f t="shared" si="93"/>
        <v>4.0931700001237914E-2</v>
      </c>
      <c r="AG213" s="21"/>
      <c r="AH213" s="20">
        <f t="shared" ref="AH213:AH276" si="113">$AB$6*($AB$11/AI213*AJ213+$AB$12)</f>
        <v>4.037634035048826E-2</v>
      </c>
      <c r="AI213" s="20">
        <f t="shared" ref="AI213:AI276" si="114">1+$AB$7*COS(AL213)</f>
        <v>0.78444947792162434</v>
      </c>
      <c r="AJ213" s="20">
        <f t="shared" ref="AJ213:AJ276" si="115">SIN(AL213+RADIANS($AB$9))</f>
        <v>0.71583582077339925</v>
      </c>
      <c r="AK213" s="20">
        <f t="shared" ref="AK213:AK276" si="116">$AB$7*SIN(AL213)</f>
        <v>-0.43624504640087908</v>
      </c>
      <c r="AL213" s="20">
        <f t="shared" ref="AL213:AL276" si="117">2*ATAN(AM213)</f>
        <v>-2.0297162042676455</v>
      </c>
      <c r="AM213" s="20">
        <f t="shared" ref="AM213:AM276" si="118">SQRT((1+$AB$7)/(1-$AB$7))*TAN(AN213/2)</f>
        <v>-1.6095140135316122</v>
      </c>
      <c r="AN213" s="20">
        <f t="shared" ref="AN213:AT228" si="119">$AU213+$AB$7*SIN(AO213)</f>
        <v>4.7680133269289131</v>
      </c>
      <c r="AO213" s="20">
        <f t="shared" si="119"/>
        <v>4.768013328542275</v>
      </c>
      <c r="AP213" s="20">
        <f t="shared" si="119"/>
        <v>4.7680133881806324</v>
      </c>
      <c r="AQ213" s="20">
        <f t="shared" si="119"/>
        <v>4.7680155926836285</v>
      </c>
      <c r="AR213" s="20">
        <f t="shared" si="119"/>
        <v>4.7680970199210497</v>
      </c>
      <c r="AS213" s="20">
        <f t="shared" si="119"/>
        <v>4.7710255903036662</v>
      </c>
      <c r="AT213" s="20">
        <f t="shared" si="119"/>
        <v>4.8368652052636598</v>
      </c>
      <c r="AU213" s="20">
        <f t="shared" ref="AU213:AU276" si="120">RADIANS($AB$9)+$AB$18*(F213-AB$15)</f>
        <v>5.2538527400568444</v>
      </c>
    </row>
    <row r="214" spans="1:47">
      <c r="A214" s="154" t="s">
        <v>131</v>
      </c>
      <c r="B214" s="154" t="s">
        <v>61</v>
      </c>
      <c r="C214" s="152">
        <v>55052.500999999997</v>
      </c>
      <c r="D214" s="152" t="s">
        <v>50</v>
      </c>
      <c r="E214" s="1">
        <f t="shared" si="106"/>
        <v>16830.101105153179</v>
      </c>
      <c r="F214" s="5">
        <f t="shared" si="105"/>
        <v>16830</v>
      </c>
      <c r="G214" s="1">
        <f t="shared" si="102"/>
        <v>3.8754499990318436E-2</v>
      </c>
      <c r="K214" s="1">
        <f t="shared" si="103"/>
        <v>3.8754499990318436E-2</v>
      </c>
      <c r="O214" s="1">
        <f t="shared" ca="1" si="101"/>
        <v>3.8464172818312117E-2</v>
      </c>
      <c r="Q214" s="191">
        <f t="shared" si="107"/>
        <v>40034.000999999997</v>
      </c>
      <c r="S214" s="36">
        <v>1</v>
      </c>
      <c r="Z214" s="20">
        <f t="shared" si="108"/>
        <v>16830</v>
      </c>
      <c r="AA214" s="20">
        <f t="shared" si="109"/>
        <v>3.8713438513337778E-2</v>
      </c>
      <c r="AB214" s="20">
        <f t="shared" si="110"/>
        <v>-2.3020871324749559E-3</v>
      </c>
      <c r="AC214" s="20">
        <f t="shared" si="111"/>
        <v>3.8754499990318436E-2</v>
      </c>
      <c r="AD214" s="20">
        <f t="shared" ref="AD214:AD277" si="121">IF(S214&lt;&gt;0,G214-AA214,-9999)</f>
        <v>4.1061476980658318E-5</v>
      </c>
      <c r="AE214" s="20">
        <f t="shared" si="112"/>
        <v>1.6860448918331329E-9</v>
      </c>
      <c r="AF214" s="20">
        <f t="shared" ref="AF214:AF277" si="122">IF(S214&lt;&gt;0,G214-P214,-9999)</f>
        <v>3.8754499990318436E-2</v>
      </c>
      <c r="AG214" s="21"/>
      <c r="AH214" s="20">
        <f t="shared" si="113"/>
        <v>4.1056587122793392E-2</v>
      </c>
      <c r="AI214" s="20">
        <f t="shared" si="114"/>
        <v>0.80874875735511809</v>
      </c>
      <c r="AJ214" s="20">
        <f t="shared" si="115"/>
        <v>0.75312698394086097</v>
      </c>
      <c r="AK214" s="20">
        <f t="shared" si="116"/>
        <v>-0.44743125758528984</v>
      </c>
      <c r="AL214" s="20">
        <f t="shared" si="117"/>
        <v>-1.9747341761775412</v>
      </c>
      <c r="AM214" s="20">
        <f t="shared" si="118"/>
        <v>-1.514966208978501</v>
      </c>
      <c r="AN214" s="20">
        <f t="shared" si="119"/>
        <v>4.8283206118511099</v>
      </c>
      <c r="AO214" s="20">
        <f t="shared" si="119"/>
        <v>4.8283206721186849</v>
      </c>
      <c r="AP214" s="20">
        <f t="shared" si="119"/>
        <v>4.8283217428681242</v>
      </c>
      <c r="AQ214" s="20">
        <f t="shared" si="119"/>
        <v>4.8283407647959722</v>
      </c>
      <c r="AR214" s="20">
        <f t="shared" si="119"/>
        <v>4.8286781741809586</v>
      </c>
      <c r="AS214" s="20">
        <f t="shared" si="119"/>
        <v>4.8345089833574164</v>
      </c>
      <c r="AT214" s="20">
        <f t="shared" si="119"/>
        <v>4.9098406945610336</v>
      </c>
      <c r="AU214" s="20">
        <f t="shared" si="120"/>
        <v>5.3116463295904985</v>
      </c>
    </row>
    <row r="215" spans="1:47">
      <c r="A215" s="168" t="s">
        <v>132</v>
      </c>
      <c r="B215" s="153"/>
      <c r="C215" s="159">
        <v>55065.9185</v>
      </c>
      <c r="D215" s="159">
        <v>2.0000000000000001E-4</v>
      </c>
      <c r="E215" s="1">
        <f t="shared" si="106"/>
        <v>16865.105514782656</v>
      </c>
      <c r="F215" s="5">
        <f t="shared" si="105"/>
        <v>16865</v>
      </c>
      <c r="G215" s="1">
        <f t="shared" si="102"/>
        <v>4.0444749996822793E-2</v>
      </c>
      <c r="K215" s="1">
        <f t="shared" si="103"/>
        <v>4.0444749996822793E-2</v>
      </c>
      <c r="O215" s="1">
        <f t="shared" ca="1" si="101"/>
        <v>3.8391509417360872E-2</v>
      </c>
      <c r="Q215" s="191">
        <f t="shared" si="107"/>
        <v>40047.4185</v>
      </c>
      <c r="R215" s="40"/>
      <c r="S215" s="36">
        <v>1</v>
      </c>
      <c r="T215" s="40"/>
      <c r="Z215" s="20">
        <f t="shared" si="108"/>
        <v>16865</v>
      </c>
      <c r="AA215" s="20">
        <f t="shared" si="109"/>
        <v>3.8706270238497598E-2</v>
      </c>
      <c r="AB215" s="20">
        <f t="shared" si="110"/>
        <v>-6.5709583573336089E-4</v>
      </c>
      <c r="AC215" s="20">
        <f t="shared" si="111"/>
        <v>4.0444749996822793E-2</v>
      </c>
      <c r="AD215" s="20">
        <f t="shared" si="121"/>
        <v>1.7384797583251954E-3</v>
      </c>
      <c r="AE215" s="20">
        <f t="shared" si="112"/>
        <v>3.02231187010643E-6</v>
      </c>
      <c r="AF215" s="20">
        <f t="shared" si="122"/>
        <v>4.0444749996822793E-2</v>
      </c>
      <c r="AG215" s="21"/>
      <c r="AH215" s="20">
        <f t="shared" si="113"/>
        <v>4.1101845832556154E-2</v>
      </c>
      <c r="AI215" s="20">
        <f t="shared" si="114"/>
        <v>0.81063578920173951</v>
      </c>
      <c r="AJ215" s="20">
        <f t="shared" si="115"/>
        <v>0.75589237616680149</v>
      </c>
      <c r="AK215" s="20">
        <f t="shared" si="116"/>
        <v>-0.44823315779437545</v>
      </c>
      <c r="AL215" s="20">
        <f t="shared" si="117"/>
        <v>-1.9705204795693931</v>
      </c>
      <c r="AM215" s="20">
        <f t="shared" si="118"/>
        <v>-1.5080459633152345</v>
      </c>
      <c r="AN215" s="20">
        <f t="shared" si="119"/>
        <v>4.8328670451992153</v>
      </c>
      <c r="AO215" s="20">
        <f t="shared" si="119"/>
        <v>4.8328671183238461</v>
      </c>
      <c r="AP215" s="20">
        <f t="shared" si="119"/>
        <v>4.8328683686962384</v>
      </c>
      <c r="AQ215" s="20">
        <f t="shared" si="119"/>
        <v>4.8328897470608805</v>
      </c>
      <c r="AR215" s="20">
        <f t="shared" si="119"/>
        <v>4.8332546835612975</v>
      </c>
      <c r="AS215" s="20">
        <f t="shared" si="119"/>
        <v>4.839323350504424</v>
      </c>
      <c r="AT215" s="20">
        <f t="shared" si="119"/>
        <v>4.9153060985449279</v>
      </c>
      <c r="AU215" s="20">
        <f t="shared" si="120"/>
        <v>5.3159318711872743</v>
      </c>
    </row>
    <row r="216" spans="1:47">
      <c r="A216" s="154" t="s">
        <v>131</v>
      </c>
      <c r="B216" s="154" t="s">
        <v>61</v>
      </c>
      <c r="C216" s="152">
        <v>55076.457999999999</v>
      </c>
      <c r="D216" s="152" t="s">
        <v>50</v>
      </c>
      <c r="E216" s="1">
        <f t="shared" si="106"/>
        <v>16892.601618772944</v>
      </c>
      <c r="F216" s="5">
        <f t="shared" si="105"/>
        <v>16892.5</v>
      </c>
      <c r="G216" s="1">
        <f t="shared" si="102"/>
        <v>3.8951374997850507E-2</v>
      </c>
      <c r="K216" s="1">
        <f t="shared" si="103"/>
        <v>3.8951374997850507E-2</v>
      </c>
      <c r="O216" s="1">
        <f t="shared" ca="1" si="101"/>
        <v>3.8334416745184889E-2</v>
      </c>
      <c r="Q216" s="191">
        <f t="shared" si="107"/>
        <v>40057.957999999999</v>
      </c>
      <c r="S216" s="36">
        <v>1</v>
      </c>
      <c r="W216" s="3"/>
      <c r="Z216" s="20">
        <f t="shared" si="108"/>
        <v>16892.5</v>
      </c>
      <c r="AA216" s="20">
        <f t="shared" si="109"/>
        <v>3.870004745464678E-2</v>
      </c>
      <c r="AB216" s="20">
        <f t="shared" si="110"/>
        <v>-2.1855077024500388E-3</v>
      </c>
      <c r="AC216" s="20">
        <f t="shared" si="111"/>
        <v>3.8951374997850507E-2</v>
      </c>
      <c r="AD216" s="20">
        <f t="shared" si="121"/>
        <v>2.5132754320372763E-4</v>
      </c>
      <c r="AE216" s="20">
        <f t="shared" si="112"/>
        <v>6.3165533972821573E-8</v>
      </c>
      <c r="AF216" s="20">
        <f t="shared" si="122"/>
        <v>3.8951374997850507E-2</v>
      </c>
      <c r="AG216" s="21"/>
      <c r="AH216" s="20">
        <f t="shared" si="113"/>
        <v>4.1136882700300546E-2</v>
      </c>
      <c r="AI216" s="20">
        <f t="shared" si="114"/>
        <v>0.81212702542863235</v>
      </c>
      <c r="AJ216" s="20">
        <f t="shared" si="115"/>
        <v>0.75806479162191431</v>
      </c>
      <c r="AK216" s="20">
        <f t="shared" si="116"/>
        <v>-0.44886023827386601</v>
      </c>
      <c r="AL216" s="20">
        <f t="shared" si="117"/>
        <v>-1.9671958873699937</v>
      </c>
      <c r="AM216" s="20">
        <f t="shared" si="118"/>
        <v>-1.5026168738016838</v>
      </c>
      <c r="AN216" s="20">
        <f t="shared" si="119"/>
        <v>4.8364466967882818</v>
      </c>
      <c r="AO216" s="20">
        <f t="shared" si="119"/>
        <v>4.8364467815242103</v>
      </c>
      <c r="AP216" s="20">
        <f t="shared" si="119"/>
        <v>4.8364481888370943</v>
      </c>
      <c r="AQ216" s="20">
        <f t="shared" si="119"/>
        <v>4.8364715594763386</v>
      </c>
      <c r="AR216" s="20">
        <f t="shared" si="119"/>
        <v>4.8368590274119727</v>
      </c>
      <c r="AS216" s="20">
        <f t="shared" si="119"/>
        <v>4.8431165725861716</v>
      </c>
      <c r="AT216" s="20">
        <f t="shared" si="119"/>
        <v>4.9196055073646159</v>
      </c>
      <c r="AU216" s="20">
        <f t="shared" si="120"/>
        <v>5.3192990824418835</v>
      </c>
    </row>
    <row r="217" spans="1:47">
      <c r="A217" s="154" t="s">
        <v>131</v>
      </c>
      <c r="B217" s="154" t="s">
        <v>61</v>
      </c>
      <c r="C217" s="152">
        <v>55095.432399999998</v>
      </c>
      <c r="D217" s="152" t="s">
        <v>50</v>
      </c>
      <c r="E217" s="1">
        <f t="shared" si="106"/>
        <v>16942.103215200994</v>
      </c>
      <c r="F217" s="5">
        <f t="shared" si="105"/>
        <v>16942</v>
      </c>
      <c r="G217" s="1">
        <f t="shared" si="102"/>
        <v>3.9563299993460532E-2</v>
      </c>
      <c r="K217" s="1">
        <f t="shared" si="103"/>
        <v>3.9563299993460532E-2</v>
      </c>
      <c r="O217" s="1">
        <f t="shared" ca="1" si="101"/>
        <v>3.8231649935268126E-2</v>
      </c>
      <c r="Q217" s="191">
        <f t="shared" si="107"/>
        <v>40076.932399999998</v>
      </c>
      <c r="S217" s="36">
        <v>1</v>
      </c>
      <c r="Z217" s="20">
        <f t="shared" si="108"/>
        <v>16942</v>
      </c>
      <c r="AA217" s="20">
        <f t="shared" si="109"/>
        <v>3.8687526433973357E-2</v>
      </c>
      <c r="AB217" s="20">
        <f t="shared" si="110"/>
        <v>-1.6354776844433455E-3</v>
      </c>
      <c r="AC217" s="20">
        <f t="shared" si="111"/>
        <v>3.9563299993460532E-2</v>
      </c>
      <c r="AD217" s="20">
        <f t="shared" si="121"/>
        <v>8.7577355948717517E-4</v>
      </c>
      <c r="AE217" s="20">
        <f t="shared" si="112"/>
        <v>7.669793274968367E-7</v>
      </c>
      <c r="AF217" s="20">
        <f t="shared" si="122"/>
        <v>3.9563299993460532E-2</v>
      </c>
      <c r="AG217" s="21"/>
      <c r="AH217" s="20">
        <f t="shared" si="113"/>
        <v>4.1198777677903878E-2</v>
      </c>
      <c r="AI217" s="20">
        <f t="shared" si="114"/>
        <v>0.81483040380688943</v>
      </c>
      <c r="AJ217" s="20">
        <f t="shared" si="115"/>
        <v>0.76197405906280424</v>
      </c>
      <c r="AK217" s="20">
        <f t="shared" si="116"/>
        <v>-0.44998220934082028</v>
      </c>
      <c r="AL217" s="20">
        <f t="shared" si="117"/>
        <v>-1.9611806613777696</v>
      </c>
      <c r="AM217" s="20">
        <f t="shared" si="118"/>
        <v>-1.4928625525323835</v>
      </c>
      <c r="AN217" s="20">
        <f t="shared" si="119"/>
        <v>4.8429067138937594</v>
      </c>
      <c r="AO217" s="20">
        <f t="shared" si="119"/>
        <v>4.8429068233375618</v>
      </c>
      <c r="AP217" s="20">
        <f t="shared" si="119"/>
        <v>4.8429085515104768</v>
      </c>
      <c r="AQ217" s="20">
        <f t="shared" si="119"/>
        <v>4.8429358372182731</v>
      </c>
      <c r="AR217" s="20">
        <f t="shared" si="119"/>
        <v>4.8433658956253147</v>
      </c>
      <c r="AS217" s="20">
        <f t="shared" si="119"/>
        <v>4.8499677330317787</v>
      </c>
      <c r="AT217" s="20">
        <f t="shared" si="119"/>
        <v>4.927355856155196</v>
      </c>
      <c r="AU217" s="20">
        <f t="shared" si="120"/>
        <v>5.3253600627001791</v>
      </c>
    </row>
    <row r="218" spans="1:47">
      <c r="A218" s="154" t="s">
        <v>133</v>
      </c>
      <c r="B218" s="154" t="s">
        <v>61</v>
      </c>
      <c r="C218" s="152">
        <v>55139.128799999999</v>
      </c>
      <c r="D218" s="152" t="s">
        <v>50</v>
      </c>
      <c r="E218" s="1">
        <f t="shared" si="106"/>
        <v>17056.101104892296</v>
      </c>
      <c r="F218" s="5">
        <f t="shared" si="105"/>
        <v>17056</v>
      </c>
      <c r="G218" s="1">
        <f t="shared" si="102"/>
        <v>3.8754399996832944E-2</v>
      </c>
      <c r="K218" s="1">
        <f t="shared" si="103"/>
        <v>3.8754399996832944E-2</v>
      </c>
      <c r="O218" s="1">
        <f t="shared" ca="1" si="101"/>
        <v>3.799497485788407E-2</v>
      </c>
      <c r="Q218" s="191">
        <f t="shared" si="107"/>
        <v>40120.628799999999</v>
      </c>
      <c r="S218" s="36">
        <v>1</v>
      </c>
      <c r="Z218" s="20">
        <f t="shared" si="108"/>
        <v>17056</v>
      </c>
      <c r="AA218" s="20">
        <f t="shared" si="109"/>
        <v>3.8652147320907548E-2</v>
      </c>
      <c r="AB218" s="20">
        <f t="shared" si="110"/>
        <v>-2.581107675129396E-3</v>
      </c>
      <c r="AC218" s="20">
        <f t="shared" si="111"/>
        <v>3.8754399996832944E-2</v>
      </c>
      <c r="AD218" s="20">
        <f t="shared" si="121"/>
        <v>1.0225267592539611E-4</v>
      </c>
      <c r="AE218" s="20">
        <f t="shared" si="112"/>
        <v>1.0455609733904081E-8</v>
      </c>
      <c r="AF218" s="20">
        <f t="shared" si="122"/>
        <v>3.8754399996832944E-2</v>
      </c>
      <c r="AG218" s="21"/>
      <c r="AH218" s="20">
        <f t="shared" si="113"/>
        <v>4.133550767196234E-2</v>
      </c>
      <c r="AI218" s="20">
        <f t="shared" si="114"/>
        <v>0.82115130982040363</v>
      </c>
      <c r="AJ218" s="20">
        <f t="shared" si="115"/>
        <v>0.77097012032246837</v>
      </c>
      <c r="AK218" s="20">
        <f t="shared" si="116"/>
        <v>-0.45253167192872612</v>
      </c>
      <c r="AL218" s="20">
        <f t="shared" si="117"/>
        <v>-1.9471735578902849</v>
      </c>
      <c r="AM218" s="20">
        <f t="shared" si="118"/>
        <v>-1.4704842222004546</v>
      </c>
      <c r="AN218" s="20">
        <f t="shared" si="119"/>
        <v>4.8578666880191808</v>
      </c>
      <c r="AO218" s="20">
        <f t="shared" si="119"/>
        <v>4.8578668773975089</v>
      </c>
      <c r="AP218" s="20">
        <f t="shared" si="119"/>
        <v>4.8578695621069858</v>
      </c>
      <c r="AQ218" s="20">
        <f t="shared" si="119"/>
        <v>4.8579076164246962</v>
      </c>
      <c r="AR218" s="20">
        <f t="shared" si="119"/>
        <v>4.8584459572279579</v>
      </c>
      <c r="AS218" s="20">
        <f t="shared" si="119"/>
        <v>4.8658609251479001</v>
      </c>
      <c r="AT218" s="20">
        <f t="shared" si="119"/>
        <v>4.9452606509791313</v>
      </c>
      <c r="AU218" s="20">
        <f t="shared" si="120"/>
        <v>5.3393186839011051</v>
      </c>
    </row>
    <row r="219" spans="1:47">
      <c r="A219" s="154" t="s">
        <v>133</v>
      </c>
      <c r="B219" s="154" t="s">
        <v>61</v>
      </c>
      <c r="C219" s="152">
        <v>55141.2376</v>
      </c>
      <c r="D219" s="152" t="s">
        <v>50</v>
      </c>
      <c r="E219" s="1">
        <f t="shared" si="106"/>
        <v>17061.602673666413</v>
      </c>
      <c r="F219" s="5">
        <f t="shared" si="105"/>
        <v>17061.5</v>
      </c>
      <c r="G219" s="1">
        <f t="shared" si="102"/>
        <v>3.9355724999040831E-2</v>
      </c>
      <c r="K219" s="1">
        <f t="shared" si="103"/>
        <v>3.9355724999040831E-2</v>
      </c>
      <c r="O219" s="1">
        <f t="shared" ca="1" si="101"/>
        <v>3.7983556323448874E-2</v>
      </c>
      <c r="Q219" s="191">
        <f t="shared" si="107"/>
        <v>40122.7376</v>
      </c>
      <c r="S219" s="36">
        <v>1</v>
      </c>
      <c r="V219" s="44"/>
      <c r="Z219" s="20">
        <f t="shared" si="108"/>
        <v>17061.5</v>
      </c>
      <c r="AA219" s="20">
        <f t="shared" si="109"/>
        <v>3.8650206949076032E-2</v>
      </c>
      <c r="AB219" s="20">
        <f t="shared" si="110"/>
        <v>-1.9861714394118282E-3</v>
      </c>
      <c r="AC219" s="20">
        <f t="shared" si="111"/>
        <v>3.9355724999040831E-2</v>
      </c>
      <c r="AD219" s="20">
        <f t="shared" si="121"/>
        <v>7.0551804996479839E-4</v>
      </c>
      <c r="AE219" s="20">
        <f t="shared" si="112"/>
        <v>4.9775571882613178E-7</v>
      </c>
      <c r="AF219" s="20">
        <f t="shared" si="122"/>
        <v>3.9355724999040831E-2</v>
      </c>
      <c r="AG219" s="21"/>
      <c r="AH219" s="20">
        <f t="shared" si="113"/>
        <v>4.1341896438452659E-2</v>
      </c>
      <c r="AI219" s="20">
        <f t="shared" si="114"/>
        <v>0.82145965404230759</v>
      </c>
      <c r="AJ219" s="20">
        <f t="shared" si="115"/>
        <v>0.77140383181847383</v>
      </c>
      <c r="AK219" s="20">
        <f t="shared" si="116"/>
        <v>-0.45265341370951023</v>
      </c>
      <c r="AL219" s="20">
        <f t="shared" si="117"/>
        <v>-1.9464922735543633</v>
      </c>
      <c r="AM219" s="20">
        <f t="shared" si="118"/>
        <v>-1.4694075406269398</v>
      </c>
      <c r="AN219" s="20">
        <f t="shared" si="119"/>
        <v>4.8585913757426162</v>
      </c>
      <c r="AO219" s="20">
        <f t="shared" si="119"/>
        <v>4.8585915699438287</v>
      </c>
      <c r="AP219" s="20">
        <f t="shared" si="119"/>
        <v>4.8585943094744932</v>
      </c>
      <c r="AQ219" s="20">
        <f t="shared" si="119"/>
        <v>4.8586329496756973</v>
      </c>
      <c r="AR219" s="20">
        <f t="shared" si="119"/>
        <v>4.8591768815449976</v>
      </c>
      <c r="AS219" s="20">
        <f t="shared" si="119"/>
        <v>4.8666317645930484</v>
      </c>
      <c r="AT219" s="20">
        <f t="shared" si="119"/>
        <v>4.946126426492139</v>
      </c>
      <c r="AU219" s="20">
        <f t="shared" si="120"/>
        <v>5.3399921261520262</v>
      </c>
    </row>
    <row r="220" spans="1:47">
      <c r="A220" s="154" t="s">
        <v>134</v>
      </c>
      <c r="B220" s="154" t="s">
        <v>61</v>
      </c>
      <c r="C220" s="152">
        <v>55155.419000000002</v>
      </c>
      <c r="D220" s="152" t="s">
        <v>50</v>
      </c>
      <c r="E220" s="1">
        <f t="shared" si="106"/>
        <v>17098.599993190866</v>
      </c>
      <c r="F220" s="5">
        <f t="shared" si="105"/>
        <v>17098.5</v>
      </c>
      <c r="G220" s="1">
        <f t="shared" si="102"/>
        <v>3.8328274997184053E-2</v>
      </c>
      <c r="K220" s="1">
        <f t="shared" si="103"/>
        <v>3.8328274997184053E-2</v>
      </c>
      <c r="O220" s="1">
        <f t="shared" ca="1" si="101"/>
        <v>3.7906740728157556E-2</v>
      </c>
      <c r="Q220" s="191">
        <f t="shared" si="107"/>
        <v>40136.919000000002</v>
      </c>
      <c r="S220" s="36">
        <v>1</v>
      </c>
      <c r="Z220" s="20">
        <f t="shared" si="108"/>
        <v>17098.5</v>
      </c>
      <c r="AA220" s="20">
        <f t="shared" si="109"/>
        <v>3.8636588694501074E-2</v>
      </c>
      <c r="AB220" s="20">
        <f t="shared" si="110"/>
        <v>-3.0560968897397206E-3</v>
      </c>
      <c r="AC220" s="20">
        <f t="shared" si="111"/>
        <v>3.8328274997184053E-2</v>
      </c>
      <c r="AD220" s="20">
        <f t="shared" si="121"/>
        <v>-3.0831369731702113E-4</v>
      </c>
      <c r="AE220" s="20">
        <f t="shared" si="112"/>
        <v>9.5057335953291721E-8</v>
      </c>
      <c r="AF220" s="20">
        <f t="shared" si="122"/>
        <v>3.8328274997184053E-2</v>
      </c>
      <c r="AG220" s="21"/>
      <c r="AH220" s="20">
        <f t="shared" si="113"/>
        <v>4.1384371886923774E-2</v>
      </c>
      <c r="AI220" s="20">
        <f t="shared" si="114"/>
        <v>0.82354216635004795</v>
      </c>
      <c r="AJ220" s="20">
        <f t="shared" si="115"/>
        <v>0.77432065344876233</v>
      </c>
      <c r="AK220" s="20">
        <f t="shared" si="116"/>
        <v>-0.45346929446339734</v>
      </c>
      <c r="AL220" s="20">
        <f t="shared" si="117"/>
        <v>-1.9418957467874356</v>
      </c>
      <c r="AM220" s="20">
        <f t="shared" si="118"/>
        <v>-1.4621713866473474</v>
      </c>
      <c r="AN220" s="20">
        <f t="shared" si="119"/>
        <v>4.8634736370125573</v>
      </c>
      <c r="AO220" s="20">
        <f t="shared" si="119"/>
        <v>4.8634738663536812</v>
      </c>
      <c r="AP220" s="20">
        <f t="shared" si="119"/>
        <v>4.8634769978001842</v>
      </c>
      <c r="AQ220" s="20">
        <f t="shared" si="119"/>
        <v>4.863519748440237</v>
      </c>
      <c r="AR220" s="20">
        <f t="shared" si="119"/>
        <v>4.8641021863397453</v>
      </c>
      <c r="AS220" s="20">
        <f t="shared" si="119"/>
        <v>4.8718271659395658</v>
      </c>
      <c r="AT220" s="20">
        <f t="shared" si="119"/>
        <v>4.9519553729962471</v>
      </c>
      <c r="AU220" s="20">
        <f t="shared" si="120"/>
        <v>5.3445225558400455</v>
      </c>
    </row>
    <row r="221" spans="1:47">
      <c r="A221" s="43" t="s">
        <v>134</v>
      </c>
      <c r="B221" s="43" t="s">
        <v>61</v>
      </c>
      <c r="C221" s="60">
        <v>55155.612200000003</v>
      </c>
      <c r="D221" s="60" t="s">
        <v>50</v>
      </c>
      <c r="E221" s="1">
        <f t="shared" si="106"/>
        <v>17099.104025383189</v>
      </c>
      <c r="F221" s="5">
        <f t="shared" si="105"/>
        <v>17099</v>
      </c>
      <c r="G221" s="1">
        <f t="shared" si="102"/>
        <v>3.9873850000731181E-2</v>
      </c>
      <c r="K221" s="1">
        <f t="shared" si="103"/>
        <v>3.9873850000731181E-2</v>
      </c>
      <c r="O221" s="1">
        <f t="shared" ca="1" si="101"/>
        <v>3.7905702679572537E-2</v>
      </c>
      <c r="Q221" s="191">
        <f t="shared" si="107"/>
        <v>40137.112200000003</v>
      </c>
      <c r="S221" s="36">
        <v>1</v>
      </c>
      <c r="Z221" s="20">
        <f t="shared" si="108"/>
        <v>17099</v>
      </c>
      <c r="AA221" s="20">
        <f t="shared" si="109"/>
        <v>3.863639790842182E-2</v>
      </c>
      <c r="AB221" s="20">
        <f t="shared" si="110"/>
        <v>-1.5110898542638612E-3</v>
      </c>
      <c r="AC221" s="20">
        <f t="shared" si="111"/>
        <v>3.9873850000731181E-2</v>
      </c>
      <c r="AD221" s="20">
        <f t="shared" si="121"/>
        <v>1.2374520923093615E-3</v>
      </c>
      <c r="AE221" s="20">
        <f t="shared" si="112"/>
        <v>1.5312876807608167E-6</v>
      </c>
      <c r="AF221" s="20">
        <f t="shared" si="122"/>
        <v>3.9873850000731181E-2</v>
      </c>
      <c r="AG221" s="21"/>
      <c r="AH221" s="20">
        <f t="shared" si="113"/>
        <v>4.1384939854995043E-2</v>
      </c>
      <c r="AI221" s="20">
        <f t="shared" si="114"/>
        <v>0.82357040643968715</v>
      </c>
      <c r="AJ221" s="20">
        <f t="shared" si="115"/>
        <v>0.77436005908443994</v>
      </c>
      <c r="AK221" s="20">
        <f t="shared" si="116"/>
        <v>-0.45348028247511307</v>
      </c>
      <c r="AL221" s="20">
        <f t="shared" si="117"/>
        <v>-1.9418334719039179</v>
      </c>
      <c r="AM221" s="20">
        <f t="shared" si="118"/>
        <v>-1.4620736835107866</v>
      </c>
      <c r="AN221" s="20">
        <f t="shared" si="119"/>
        <v>4.863539698272227</v>
      </c>
      <c r="AO221" s="20">
        <f t="shared" si="119"/>
        <v>4.8635399281217122</v>
      </c>
      <c r="AP221" s="20">
        <f t="shared" si="119"/>
        <v>4.863543065148189</v>
      </c>
      <c r="AQ221" s="20">
        <f t="shared" si="119"/>
        <v>4.8635858733845287</v>
      </c>
      <c r="AR221" s="20">
        <f t="shared" si="119"/>
        <v>4.8641688423371425</v>
      </c>
      <c r="AS221" s="20">
        <f t="shared" si="119"/>
        <v>4.8718974904807393</v>
      </c>
      <c r="AT221" s="20">
        <f t="shared" si="119"/>
        <v>4.9520341977810292</v>
      </c>
      <c r="AU221" s="20">
        <f t="shared" si="120"/>
        <v>5.3445837778628569</v>
      </c>
    </row>
    <row r="222" spans="1:47">
      <c r="A222" s="56" t="s">
        <v>135</v>
      </c>
      <c r="B222" s="57" t="s">
        <v>63</v>
      </c>
      <c r="C222" s="56">
        <v>55181.674800000001</v>
      </c>
      <c r="D222" s="56">
        <v>1E-4</v>
      </c>
      <c r="E222" s="1">
        <f t="shared" si="106"/>
        <v>17167.09775941776</v>
      </c>
      <c r="F222" s="5">
        <f t="shared" si="105"/>
        <v>17167</v>
      </c>
      <c r="G222" s="1">
        <f t="shared" si="102"/>
        <v>3.747204999672249E-2</v>
      </c>
      <c r="K222" s="1">
        <f t="shared" si="103"/>
        <v>3.747204999672249E-2</v>
      </c>
      <c r="O222" s="1">
        <f t="shared" ca="1" si="101"/>
        <v>3.7764528072010119E-2</v>
      </c>
      <c r="Q222" s="191">
        <f t="shared" si="107"/>
        <v>40163.174800000001</v>
      </c>
      <c r="S222" s="36">
        <v>1</v>
      </c>
      <c r="Z222" s="20">
        <f t="shared" si="108"/>
        <v>17167</v>
      </c>
      <c r="AA222" s="20">
        <f t="shared" si="109"/>
        <v>3.8608760089602331E-2</v>
      </c>
      <c r="AB222" s="20">
        <f t="shared" si="110"/>
        <v>-3.9886242377008968E-3</v>
      </c>
      <c r="AC222" s="20">
        <f t="shared" si="111"/>
        <v>3.747204999672249E-2</v>
      </c>
      <c r="AD222" s="20">
        <f t="shared" si="121"/>
        <v>-1.1367100928798418E-3</v>
      </c>
      <c r="AE222" s="20">
        <f t="shared" si="112"/>
        <v>1.2921098352548986E-6</v>
      </c>
      <c r="AF222" s="20">
        <f t="shared" si="122"/>
        <v>3.747204999672249E-2</v>
      </c>
      <c r="AG222" s="21"/>
      <c r="AH222" s="20">
        <f t="shared" si="113"/>
        <v>4.1460674234423386E-2</v>
      </c>
      <c r="AI222" s="20">
        <f t="shared" si="114"/>
        <v>0.82743559432977465</v>
      </c>
      <c r="AJ222" s="20">
        <f t="shared" si="115"/>
        <v>0.77971624310992382</v>
      </c>
      <c r="AK222" s="20">
        <f t="shared" si="116"/>
        <v>-0.45496515687824646</v>
      </c>
      <c r="AL222" s="20">
        <f t="shared" si="117"/>
        <v>-1.9333240680378201</v>
      </c>
      <c r="AM222" s="20">
        <f t="shared" si="118"/>
        <v>-1.4488063297651832</v>
      </c>
      <c r="AN222" s="20">
        <f t="shared" si="119"/>
        <v>4.8725452233688999</v>
      </c>
      <c r="AO222" s="20">
        <f t="shared" si="119"/>
        <v>4.8725455315576269</v>
      </c>
      <c r="AP222" s="20">
        <f t="shared" si="119"/>
        <v>4.8725495031068649</v>
      </c>
      <c r="AQ222" s="20">
        <f t="shared" si="119"/>
        <v>4.8726006747115029</v>
      </c>
      <c r="AR222" s="20">
        <f t="shared" si="119"/>
        <v>4.8732585540542974</v>
      </c>
      <c r="AS222" s="20">
        <f t="shared" si="119"/>
        <v>4.8814906140249494</v>
      </c>
      <c r="AT222" s="20">
        <f t="shared" si="119"/>
        <v>4.9627680476758895</v>
      </c>
      <c r="AU222" s="20">
        <f t="shared" si="120"/>
        <v>5.352909972965163</v>
      </c>
    </row>
    <row r="223" spans="1:47">
      <c r="A223" s="43" t="s">
        <v>131</v>
      </c>
      <c r="B223" s="43" t="s">
        <v>61</v>
      </c>
      <c r="C223" s="60">
        <v>55212.341399999998</v>
      </c>
      <c r="D223" s="60" t="s">
        <v>50</v>
      </c>
      <c r="E223" s="1">
        <f t="shared" si="106"/>
        <v>17247.102695385183</v>
      </c>
      <c r="F223" s="5">
        <f t="shared" si="105"/>
        <v>17247</v>
      </c>
      <c r="G223" s="1">
        <f t="shared" si="102"/>
        <v>3.936404999694787E-2</v>
      </c>
      <c r="K223" s="1">
        <f t="shared" si="103"/>
        <v>3.936404999694787E-2</v>
      </c>
      <c r="O223" s="1">
        <f t="shared" ca="1" si="101"/>
        <v>3.7598440298407268E-2</v>
      </c>
      <c r="Q223" s="191">
        <f t="shared" si="107"/>
        <v>40193.841399999998</v>
      </c>
      <c r="S223" s="36">
        <v>1</v>
      </c>
      <c r="Z223" s="20">
        <f t="shared" si="108"/>
        <v>17247</v>
      </c>
      <c r="AA223" s="20">
        <f t="shared" si="109"/>
        <v>3.8571901182920316E-2</v>
      </c>
      <c r="AB223" s="20">
        <f t="shared" si="110"/>
        <v>-2.1818413699324288E-3</v>
      </c>
      <c r="AC223" s="20">
        <f t="shared" si="111"/>
        <v>3.936404999694787E-2</v>
      </c>
      <c r="AD223" s="20">
        <f t="shared" si="121"/>
        <v>7.9214881402755316E-4</v>
      </c>
      <c r="AE223" s="20">
        <f t="shared" si="112"/>
        <v>6.2749974356525901E-7</v>
      </c>
      <c r="AF223" s="20">
        <f t="shared" si="122"/>
        <v>3.936404999694787E-2</v>
      </c>
      <c r="AG223" s="21"/>
      <c r="AH223" s="20">
        <f t="shared" si="113"/>
        <v>4.1545891366880298E-2</v>
      </c>
      <c r="AI223" s="20">
        <f t="shared" si="114"/>
        <v>0.83204589709304333</v>
      </c>
      <c r="AJ223" s="20">
        <f t="shared" si="115"/>
        <v>0.78600901620310293</v>
      </c>
      <c r="AK223" s="20">
        <f t="shared" si="116"/>
        <v>-0.45668718768352251</v>
      </c>
      <c r="AL223" s="20">
        <f t="shared" si="117"/>
        <v>-1.9232099856468241</v>
      </c>
      <c r="AM223" s="20">
        <f t="shared" si="118"/>
        <v>-1.4332482145265155</v>
      </c>
      <c r="AN223" s="20">
        <f t="shared" si="119"/>
        <v>4.8831943296179965</v>
      </c>
      <c r="AO223" s="20">
        <f t="shared" si="119"/>
        <v>4.8831947568206937</v>
      </c>
      <c r="AP223" s="20">
        <f t="shared" si="119"/>
        <v>4.8831999218615092</v>
      </c>
      <c r="AQ223" s="20">
        <f t="shared" si="119"/>
        <v>4.8832623569075002</v>
      </c>
      <c r="AR223" s="20">
        <f t="shared" si="119"/>
        <v>4.8840152929796696</v>
      </c>
      <c r="AS223" s="20">
        <f t="shared" si="119"/>
        <v>4.8928505469628316</v>
      </c>
      <c r="AT223" s="20">
        <f t="shared" si="119"/>
        <v>4.9754307208762976</v>
      </c>
      <c r="AU223" s="20">
        <f t="shared" si="120"/>
        <v>5.3627054966149359</v>
      </c>
    </row>
    <row r="224" spans="1:47">
      <c r="A224" s="71" t="s">
        <v>136</v>
      </c>
      <c r="B224" s="70" t="s">
        <v>61</v>
      </c>
      <c r="C224" s="63">
        <v>55477.397100000002</v>
      </c>
      <c r="D224" s="63">
        <v>1E-4</v>
      </c>
      <c r="E224" s="1">
        <f t="shared" si="106"/>
        <v>17938.596512968586</v>
      </c>
      <c r="F224" s="5">
        <f t="shared" si="105"/>
        <v>17938.5</v>
      </c>
      <c r="G224" s="1">
        <f t="shared" si="102"/>
        <v>3.6994274996686727E-2</v>
      </c>
      <c r="K224" s="1">
        <f t="shared" si="103"/>
        <v>3.6994274996686727E-2</v>
      </c>
      <c r="O224" s="1">
        <f t="shared" ca="1" si="101"/>
        <v>3.6162819105327648E-2</v>
      </c>
      <c r="Q224" s="191">
        <f t="shared" si="107"/>
        <v>40458.897100000002</v>
      </c>
      <c r="S224" s="36">
        <v>1</v>
      </c>
      <c r="Z224" s="20">
        <f t="shared" si="108"/>
        <v>17938.5</v>
      </c>
      <c r="AA224" s="20">
        <f t="shared" si="109"/>
        <v>3.8045266166165097E-2</v>
      </c>
      <c r="AB224" s="20">
        <f t="shared" si="110"/>
        <v>-5.1009790819614084E-3</v>
      </c>
      <c r="AC224" s="20">
        <f t="shared" si="111"/>
        <v>3.6994274996686727E-2</v>
      </c>
      <c r="AD224" s="20">
        <f t="shared" si="121"/>
        <v>-1.05099116947837E-3</v>
      </c>
      <c r="AE224" s="20">
        <f t="shared" si="112"/>
        <v>1.1045824383215117E-6</v>
      </c>
      <c r="AF224" s="20">
        <f t="shared" si="122"/>
        <v>3.6994274996686727E-2</v>
      </c>
      <c r="AG224" s="21"/>
      <c r="AH224" s="20">
        <f t="shared" si="113"/>
        <v>4.2095254078648135E-2</v>
      </c>
      <c r="AI224" s="20">
        <f t="shared" si="114"/>
        <v>0.87490846801902933</v>
      </c>
      <c r="AJ224" s="20">
        <f t="shared" si="115"/>
        <v>0.8397073477920286</v>
      </c>
      <c r="AK224" s="20">
        <f t="shared" si="116"/>
        <v>-0.47023810639315405</v>
      </c>
      <c r="AL224" s="20">
        <f t="shared" si="117"/>
        <v>-1.8307924856787332</v>
      </c>
      <c r="AM224" s="20">
        <f t="shared" si="118"/>
        <v>-1.3007953143362345</v>
      </c>
      <c r="AN224" s="20">
        <f t="shared" si="119"/>
        <v>4.9778254476822523</v>
      </c>
      <c r="AO224" s="20">
        <f t="shared" si="119"/>
        <v>4.9778294270741625</v>
      </c>
      <c r="AP224" s="20">
        <f t="shared" si="119"/>
        <v>4.9778605995827734</v>
      </c>
      <c r="AQ224" s="20">
        <f t="shared" si="119"/>
        <v>4.9781046654343122</v>
      </c>
      <c r="AR224" s="20">
        <f t="shared" si="119"/>
        <v>4.9800080725838667</v>
      </c>
      <c r="AS224" s="20">
        <f t="shared" si="119"/>
        <v>4.9944223588743899</v>
      </c>
      <c r="AT224" s="20">
        <f t="shared" si="119"/>
        <v>5.0864022680961609</v>
      </c>
      <c r="AU224" s="20">
        <f t="shared" si="120"/>
        <v>5.4473755541626518</v>
      </c>
    </row>
    <row r="225" spans="1:47">
      <c r="A225" s="71" t="s">
        <v>137</v>
      </c>
      <c r="B225" s="61" t="s">
        <v>63</v>
      </c>
      <c r="C225" s="66">
        <v>55484.871899999998</v>
      </c>
      <c r="D225" s="66">
        <v>1E-4</v>
      </c>
      <c r="E225" s="1">
        <f t="shared" si="106"/>
        <v>17958.097236732196</v>
      </c>
      <c r="F225" s="5">
        <f t="shared" si="105"/>
        <v>17958</v>
      </c>
      <c r="G225" s="1">
        <f t="shared" si="102"/>
        <v>3.7271699999109842E-2</v>
      </c>
      <c r="K225" s="1">
        <f t="shared" si="103"/>
        <v>3.7271699999109842E-2</v>
      </c>
      <c r="O225" s="1">
        <f t="shared" ca="1" si="101"/>
        <v>3.6122335210511954E-2</v>
      </c>
      <c r="Q225" s="191">
        <f t="shared" si="107"/>
        <v>40466.371899999998</v>
      </c>
      <c r="S225" s="36">
        <v>1</v>
      </c>
      <c r="Z225" s="20">
        <f t="shared" si="108"/>
        <v>17958</v>
      </c>
      <c r="AA225" s="20">
        <f t="shared" si="109"/>
        <v>3.8024690275995969E-2</v>
      </c>
      <c r="AB225" s="20">
        <f t="shared" si="110"/>
        <v>-4.8338614899955043E-3</v>
      </c>
      <c r="AC225" s="20">
        <f t="shared" si="111"/>
        <v>3.7271699999109842E-2</v>
      </c>
      <c r="AD225" s="20">
        <f t="shared" si="121"/>
        <v>-7.5299027688612713E-4</v>
      </c>
      <c r="AE225" s="20">
        <f t="shared" si="112"/>
        <v>5.6699435708504645E-7</v>
      </c>
      <c r="AF225" s="20">
        <f t="shared" si="122"/>
        <v>3.7271699999109842E-2</v>
      </c>
      <c r="AG225" s="21"/>
      <c r="AH225" s="20">
        <f t="shared" si="113"/>
        <v>4.2105561489105346E-2</v>
      </c>
      <c r="AI225" s="20">
        <f t="shared" si="114"/>
        <v>0.87619980033393063</v>
      </c>
      <c r="AJ225" s="20">
        <f t="shared" si="115"/>
        <v>0.84119489276461334</v>
      </c>
      <c r="AK225" s="20">
        <f t="shared" si="116"/>
        <v>-0.47057972612534732</v>
      </c>
      <c r="AL225" s="20">
        <f t="shared" si="117"/>
        <v>-1.8280473601946243</v>
      </c>
      <c r="AM225" s="20">
        <f t="shared" si="118"/>
        <v>-1.2971068646103729</v>
      </c>
      <c r="AN225" s="20">
        <f t="shared" si="119"/>
        <v>4.9805645391135842</v>
      </c>
      <c r="AO225" s="20">
        <f t="shared" si="119"/>
        <v>4.9805687290062846</v>
      </c>
      <c r="AP225" s="20">
        <f t="shared" si="119"/>
        <v>4.9806012231124432</v>
      </c>
      <c r="AQ225" s="20">
        <f t="shared" si="119"/>
        <v>4.980853096137988</v>
      </c>
      <c r="AR225" s="20">
        <f t="shared" si="119"/>
        <v>4.9827976856160632</v>
      </c>
      <c r="AS225" s="20">
        <f t="shared" si="119"/>
        <v>4.9973754513971311</v>
      </c>
      <c r="AT225" s="20">
        <f t="shared" si="119"/>
        <v>5.089570042297126</v>
      </c>
      <c r="AU225" s="20">
        <f t="shared" si="120"/>
        <v>5.4497632130522842</v>
      </c>
    </row>
    <row r="226" spans="1:47">
      <c r="A226" s="43" t="s">
        <v>138</v>
      </c>
      <c r="B226" s="43" t="s">
        <v>61</v>
      </c>
      <c r="C226" s="60">
        <v>55555.972099999999</v>
      </c>
      <c r="D226" s="60" t="s">
        <v>50</v>
      </c>
      <c r="E226" s="1">
        <f t="shared" si="106"/>
        <v>18143.587866546772</v>
      </c>
      <c r="F226" s="5">
        <f t="shared" si="105"/>
        <v>18143.5</v>
      </c>
      <c r="G226" s="1">
        <f t="shared" si="102"/>
        <v>3.3680024993373081E-2</v>
      </c>
      <c r="K226" s="1">
        <f t="shared" si="103"/>
        <v>3.3680024993373081E-2</v>
      </c>
      <c r="O226" s="1">
        <f t="shared" ref="O226:O240" ca="1" si="123">+C$11+C$12*F226</f>
        <v>3.5737219185470348E-2</v>
      </c>
      <c r="Q226" s="191">
        <f t="shared" si="107"/>
        <v>40537.472099999999</v>
      </c>
      <c r="S226" s="36">
        <v>1</v>
      </c>
      <c r="Z226" s="20">
        <f t="shared" si="108"/>
        <v>18143.5</v>
      </c>
      <c r="AA226" s="20">
        <f t="shared" si="109"/>
        <v>3.7812199137042993E-2</v>
      </c>
      <c r="AB226" s="20">
        <f t="shared" si="110"/>
        <v>-8.5083154945650233E-3</v>
      </c>
      <c r="AC226" s="20">
        <f t="shared" si="111"/>
        <v>3.3680024993373081E-2</v>
      </c>
      <c r="AD226" s="20">
        <f t="shared" si="121"/>
        <v>-4.1321741436699116E-3</v>
      </c>
      <c r="AE226" s="20">
        <f t="shared" si="112"/>
        <v>1.7074863153614169E-5</v>
      </c>
      <c r="AF226" s="20">
        <f t="shared" si="122"/>
        <v>3.3680024993373081E-2</v>
      </c>
      <c r="AG226" s="21"/>
      <c r="AH226" s="20">
        <f t="shared" si="113"/>
        <v>4.2188340487938104E-2</v>
      </c>
      <c r="AI226" s="20">
        <f t="shared" si="114"/>
        <v>0.88872446921715975</v>
      </c>
      <c r="AJ226" s="20">
        <f t="shared" si="115"/>
        <v>0.85524072320766453</v>
      </c>
      <c r="AK226" s="20">
        <f t="shared" si="116"/>
        <v>-0.47369771408205325</v>
      </c>
      <c r="AL226" s="20">
        <f t="shared" si="117"/>
        <v>-1.8015213966369892</v>
      </c>
      <c r="AM226" s="20">
        <f t="shared" si="118"/>
        <v>-1.262128793209389</v>
      </c>
      <c r="AN226" s="20">
        <f t="shared" si="119"/>
        <v>5.0068256434481864</v>
      </c>
      <c r="AO226" s="20">
        <f t="shared" si="119"/>
        <v>5.0068323287404608</v>
      </c>
      <c r="AP226" s="20">
        <f t="shared" si="119"/>
        <v>5.0068796671173272</v>
      </c>
      <c r="AQ226" s="20">
        <f t="shared" si="119"/>
        <v>5.0072146577635115</v>
      </c>
      <c r="AR226" s="20">
        <f t="shared" si="119"/>
        <v>5.0095747471173135</v>
      </c>
      <c r="AS226" s="20">
        <f t="shared" si="119"/>
        <v>5.0257135346632795</v>
      </c>
      <c r="AT226" s="20">
        <f t="shared" si="119"/>
        <v>5.1198065521287237</v>
      </c>
      <c r="AU226" s="20">
        <f t="shared" si="120"/>
        <v>5.4724765835151921</v>
      </c>
    </row>
    <row r="227" spans="1:47">
      <c r="A227" s="71" t="s">
        <v>136</v>
      </c>
      <c r="B227" s="70" t="s">
        <v>61</v>
      </c>
      <c r="C227" s="63">
        <v>55800.5236</v>
      </c>
      <c r="D227" s="63">
        <v>2.0000000000000001E-4</v>
      </c>
      <c r="E227" s="1">
        <f t="shared" si="106"/>
        <v>18781.589050187591</v>
      </c>
      <c r="F227" s="5">
        <f t="shared" si="105"/>
        <v>18781.5</v>
      </c>
      <c r="G227" s="1">
        <f t="shared" ref="G227:G240" si="124">C227-(C$7+C$8*F227)</f>
        <v>3.4133724999264814E-2</v>
      </c>
      <c r="K227" s="1">
        <f t="shared" ref="K227:K240" si="125">G227</f>
        <v>3.4133724999264814E-2</v>
      </c>
      <c r="O227" s="1">
        <f t="shared" ca="1" si="123"/>
        <v>3.4412669190987635E-2</v>
      </c>
      <c r="Q227" s="191">
        <f t="shared" si="107"/>
        <v>40782.0236</v>
      </c>
      <c r="S227" s="36">
        <v>1</v>
      </c>
      <c r="Z227" s="20">
        <f t="shared" si="108"/>
        <v>18781.5</v>
      </c>
      <c r="AA227" s="20">
        <f t="shared" si="109"/>
        <v>3.6834768691923925E-2</v>
      </c>
      <c r="AB227" s="20">
        <f t="shared" si="110"/>
        <v>-8.1132104507463873E-3</v>
      </c>
      <c r="AC227" s="20">
        <f t="shared" si="111"/>
        <v>3.4133724999264814E-2</v>
      </c>
      <c r="AD227" s="20">
        <f t="shared" si="121"/>
        <v>-2.7010436926591108E-3</v>
      </c>
      <c r="AE227" s="20">
        <f t="shared" si="112"/>
        <v>7.2956370296535652E-6</v>
      </c>
      <c r="AF227" s="20">
        <f t="shared" si="122"/>
        <v>3.4133724999264814E-2</v>
      </c>
      <c r="AG227" s="21"/>
      <c r="AH227" s="20">
        <f t="shared" si="113"/>
        <v>4.2246935450011201E-2</v>
      </c>
      <c r="AI227" s="20">
        <f t="shared" si="114"/>
        <v>0.93530555418798045</v>
      </c>
      <c r="AJ227" s="20">
        <f t="shared" si="115"/>
        <v>0.90157274906089768</v>
      </c>
      <c r="AK227" s="20">
        <f t="shared" si="116"/>
        <v>-0.48227211899366645</v>
      </c>
      <c r="AL227" s="20">
        <f t="shared" si="117"/>
        <v>-1.7041453699673419</v>
      </c>
      <c r="AM227" s="20">
        <f t="shared" si="118"/>
        <v>-1.1431024468093858</v>
      </c>
      <c r="AN227" s="20">
        <f t="shared" si="119"/>
        <v>5.1001306372150523</v>
      </c>
      <c r="AO227" s="20">
        <f t="shared" si="119"/>
        <v>5.1001563656255273</v>
      </c>
      <c r="AP227" s="20">
        <f t="shared" si="119"/>
        <v>5.1002961765640551</v>
      </c>
      <c r="AQ227" s="20">
        <f t="shared" si="119"/>
        <v>5.1010550895075983</v>
      </c>
      <c r="AR227" s="20">
        <f t="shared" si="119"/>
        <v>5.1051502896369412</v>
      </c>
      <c r="AS227" s="20">
        <f t="shared" si="119"/>
        <v>5.1265863675147871</v>
      </c>
      <c r="AT227" s="20">
        <f t="shared" si="119"/>
        <v>5.2251646344959912</v>
      </c>
      <c r="AU227" s="20">
        <f t="shared" si="120"/>
        <v>5.5505958846221244</v>
      </c>
    </row>
    <row r="228" spans="1:47">
      <c r="A228" s="56" t="s">
        <v>139</v>
      </c>
      <c r="B228" s="57" t="s">
        <v>61</v>
      </c>
      <c r="C228" s="56">
        <v>55846.904300000002</v>
      </c>
      <c r="D228" s="56">
        <v>2.9999999999999997E-4</v>
      </c>
      <c r="E228" s="1">
        <f t="shared" si="106"/>
        <v>18902.589908894613</v>
      </c>
      <c r="F228" s="5">
        <f t="shared" si="105"/>
        <v>18902.5</v>
      </c>
      <c r="G228" s="1">
        <f t="shared" si="124"/>
        <v>3.446287499536993E-2</v>
      </c>
      <c r="K228" s="1">
        <f t="shared" si="125"/>
        <v>3.446287499536993E-2</v>
      </c>
      <c r="O228" s="1">
        <f t="shared" ca="1" si="123"/>
        <v>3.4161461433413323E-2</v>
      </c>
      <c r="Q228" s="191">
        <f t="shared" si="107"/>
        <v>40828.404300000002</v>
      </c>
      <c r="S228" s="36">
        <v>1</v>
      </c>
      <c r="Z228" s="20">
        <f t="shared" si="108"/>
        <v>18902.5</v>
      </c>
      <c r="AA228" s="20">
        <f t="shared" si="109"/>
        <v>3.6603149123920341E-2</v>
      </c>
      <c r="AB228" s="20">
        <f t="shared" si="110"/>
        <v>-7.7525096283933073E-3</v>
      </c>
      <c r="AC228" s="20">
        <f t="shared" si="111"/>
        <v>3.446287499536993E-2</v>
      </c>
      <c r="AD228" s="20">
        <f t="shared" si="121"/>
        <v>-2.1402741285504109E-3</v>
      </c>
      <c r="AE228" s="20">
        <f t="shared" si="112"/>
        <v>4.5807733453422212E-6</v>
      </c>
      <c r="AF228" s="20">
        <f t="shared" si="122"/>
        <v>3.446287499536993E-2</v>
      </c>
      <c r="AG228" s="21"/>
      <c r="AH228" s="20">
        <f t="shared" si="113"/>
        <v>4.2215384623763237E-2</v>
      </c>
      <c r="AI228" s="20">
        <f t="shared" si="114"/>
        <v>0.94478766221702049</v>
      </c>
      <c r="AJ228" s="20">
        <f t="shared" si="115"/>
        <v>0.90989377191531395</v>
      </c>
      <c r="AK228" s="20">
        <f t="shared" si="116"/>
        <v>-0.48344944496203912</v>
      </c>
      <c r="AL228" s="20">
        <f t="shared" si="117"/>
        <v>-1.6845086471508655</v>
      </c>
      <c r="AM228" s="20">
        <f t="shared" si="118"/>
        <v>-1.1207052502937722</v>
      </c>
      <c r="AN228" s="20">
        <f t="shared" si="119"/>
        <v>5.1183801556476158</v>
      </c>
      <c r="AO228" s="20">
        <f t="shared" si="119"/>
        <v>5.118412183578017</v>
      </c>
      <c r="AP228" s="20">
        <f t="shared" si="119"/>
        <v>5.118578803824577</v>
      </c>
      <c r="AQ228" s="20">
        <f t="shared" si="119"/>
        <v>5.1194445801612467</v>
      </c>
      <c r="AR228" s="20">
        <f t="shared" si="119"/>
        <v>5.1239155599413371</v>
      </c>
      <c r="AS228" s="20">
        <f t="shared" si="119"/>
        <v>5.1463131323064877</v>
      </c>
      <c r="AT228" s="20">
        <f t="shared" si="119"/>
        <v>5.2453755401423843</v>
      </c>
      <c r="AU228" s="20">
        <f t="shared" si="120"/>
        <v>5.5654116141424037</v>
      </c>
    </row>
    <row r="229" spans="1:47">
      <c r="A229" s="71" t="s">
        <v>140</v>
      </c>
      <c r="B229" s="61" t="s">
        <v>63</v>
      </c>
      <c r="C229" s="66">
        <v>55849.392999999996</v>
      </c>
      <c r="D229" s="66">
        <v>2.2000000000000001E-3</v>
      </c>
      <c r="E229" s="1">
        <f t="shared" si="106"/>
        <v>18909.08258444853</v>
      </c>
      <c r="F229" s="5">
        <f t="shared" si="105"/>
        <v>18909</v>
      </c>
      <c r="G229" s="1">
        <f t="shared" si="124"/>
        <v>3.1655349994252902E-2</v>
      </c>
      <c r="K229" s="1">
        <f t="shared" si="125"/>
        <v>3.1655349994252902E-2</v>
      </c>
      <c r="O229" s="1">
        <f t="shared" ca="1" si="123"/>
        <v>3.4147966801808094E-2</v>
      </c>
      <c r="Q229" s="191">
        <f t="shared" si="107"/>
        <v>40830.892999999996</v>
      </c>
      <c r="S229" s="36">
        <v>1</v>
      </c>
      <c r="Z229" s="20">
        <f t="shared" si="108"/>
        <v>18909</v>
      </c>
      <c r="AA229" s="20">
        <f t="shared" si="109"/>
        <v>3.6590265107461328E-2</v>
      </c>
      <c r="AB229" s="20">
        <f t="shared" si="110"/>
        <v>-1.0557930423671598E-2</v>
      </c>
      <c r="AC229" s="20">
        <f t="shared" si="111"/>
        <v>3.1655349994252902E-2</v>
      </c>
      <c r="AD229" s="20">
        <f t="shared" si="121"/>
        <v>-4.9349151132084268E-3</v>
      </c>
      <c r="AE229" s="20">
        <f t="shared" si="112"/>
        <v>2.4353387174572939E-5</v>
      </c>
      <c r="AF229" s="20">
        <f t="shared" si="122"/>
        <v>3.1655349994252902E-2</v>
      </c>
      <c r="AG229" s="21"/>
      <c r="AH229" s="20">
        <f t="shared" si="113"/>
        <v>4.2213280417924499E-2</v>
      </c>
      <c r="AI229" s="20">
        <f t="shared" si="114"/>
        <v>0.94530312663091931</v>
      </c>
      <c r="AJ229" s="20">
        <f t="shared" si="115"/>
        <v>0.91033554078319545</v>
      </c>
      <c r="AK229" s="20">
        <f t="shared" si="116"/>
        <v>-0.4835080352188702</v>
      </c>
      <c r="AL229" s="20">
        <f t="shared" si="117"/>
        <v>-1.6834424898985831</v>
      </c>
      <c r="AM229" s="20">
        <f t="shared" si="118"/>
        <v>-1.1195033533654568</v>
      </c>
      <c r="AN229" s="20">
        <f t="shared" ref="AN229:AT244" si="126">$AU229+$AB$7*SIN(AO229)</f>
        <v>5.1193657445890333</v>
      </c>
      <c r="AO229" s="20">
        <f t="shared" si="126"/>
        <v>5.1193981424108719</v>
      </c>
      <c r="AP229" s="20">
        <f t="shared" si="126"/>
        <v>5.1195663011734158</v>
      </c>
      <c r="AQ229" s="20">
        <f t="shared" si="126"/>
        <v>5.1204380670424401</v>
      </c>
      <c r="AR229" s="20">
        <f t="shared" si="126"/>
        <v>5.1249295867674611</v>
      </c>
      <c r="AS229" s="20">
        <f t="shared" si="126"/>
        <v>5.1473781929048243</v>
      </c>
      <c r="AT229" s="20">
        <f t="shared" si="126"/>
        <v>5.2464632487922991</v>
      </c>
      <c r="AU229" s="20">
        <f t="shared" si="120"/>
        <v>5.5662075004389484</v>
      </c>
    </row>
    <row r="230" spans="1:47">
      <c r="A230" s="71" t="s">
        <v>140</v>
      </c>
      <c r="B230" s="61" t="s">
        <v>61</v>
      </c>
      <c r="C230" s="66">
        <v>55849.590499999998</v>
      </c>
      <c r="D230" s="66">
        <v>5.4000000000000003E-3</v>
      </c>
      <c r="E230" s="1">
        <f t="shared" si="106"/>
        <v>18909.597834748653</v>
      </c>
      <c r="F230" s="5">
        <f t="shared" si="105"/>
        <v>18909.5</v>
      </c>
      <c r="G230" s="1">
        <f t="shared" si="124"/>
        <v>3.7500924998312257E-2</v>
      </c>
      <c r="K230" s="1">
        <f t="shared" si="125"/>
        <v>3.7500924998312257E-2</v>
      </c>
      <c r="O230" s="1">
        <f t="shared" ca="1" si="123"/>
        <v>3.4146928753223074E-2</v>
      </c>
      <c r="Q230" s="191">
        <f t="shared" si="107"/>
        <v>40831.090499999998</v>
      </c>
      <c r="S230" s="36">
        <v>1</v>
      </c>
      <c r="Z230" s="20">
        <f t="shared" si="108"/>
        <v>18909.5</v>
      </c>
      <c r="AA230" s="20">
        <f t="shared" si="109"/>
        <v>3.6589272146128025E-2</v>
      </c>
      <c r="AB230" s="20">
        <f t="shared" si="110"/>
        <v>-4.7121918109592903E-3</v>
      </c>
      <c r="AC230" s="20">
        <f t="shared" si="111"/>
        <v>3.7500924998312257E-2</v>
      </c>
      <c r="AD230" s="20">
        <f t="shared" si="121"/>
        <v>9.1165285218423181E-4</v>
      </c>
      <c r="AE230" s="20">
        <f t="shared" si="112"/>
        <v>8.311109228956448E-7</v>
      </c>
      <c r="AF230" s="20">
        <f t="shared" si="122"/>
        <v>3.7500924998312257E-2</v>
      </c>
      <c r="AG230" s="21"/>
      <c r="AH230" s="20">
        <f t="shared" si="113"/>
        <v>4.2213116809271548E-2</v>
      </c>
      <c r="AI230" s="20">
        <f t="shared" si="114"/>
        <v>0.94534280364885903</v>
      </c>
      <c r="AJ230" s="20">
        <f t="shared" si="115"/>
        <v>0.91036950011298667</v>
      </c>
      <c r="AK230" s="20">
        <f t="shared" si="116"/>
        <v>-0.48351252203495032</v>
      </c>
      <c r="AL230" s="20">
        <f t="shared" si="117"/>
        <v>-1.6833604295584592</v>
      </c>
      <c r="AM230" s="20">
        <f t="shared" si="118"/>
        <v>-1.119410904831964</v>
      </c>
      <c r="AN230" s="20">
        <f t="shared" si="126"/>
        <v>5.1194415814446108</v>
      </c>
      <c r="AO230" s="20">
        <f t="shared" si="126"/>
        <v>5.1194740078581686</v>
      </c>
      <c r="AP230" s="20">
        <f t="shared" si="126"/>
        <v>5.119642285393267</v>
      </c>
      <c r="AQ230" s="20">
        <f t="shared" si="126"/>
        <v>5.1205145130492529</v>
      </c>
      <c r="AR230" s="20">
        <f t="shared" si="126"/>
        <v>5.1250076142041188</v>
      </c>
      <c r="AS230" s="20">
        <f t="shared" si="126"/>
        <v>5.1474601432505995</v>
      </c>
      <c r="AT230" s="20">
        <f t="shared" si="126"/>
        <v>5.2465469270799163</v>
      </c>
      <c r="AU230" s="20">
        <f t="shared" si="120"/>
        <v>5.5662687224617589</v>
      </c>
    </row>
    <row r="231" spans="1:47">
      <c r="A231" s="43" t="s">
        <v>141</v>
      </c>
      <c r="B231" s="43" t="s">
        <v>61</v>
      </c>
      <c r="C231" s="60">
        <v>55882.1662</v>
      </c>
      <c r="D231" s="60" t="s">
        <v>50</v>
      </c>
      <c r="E231" s="1">
        <f t="shared" si="106"/>
        <v>18994.583349693065</v>
      </c>
      <c r="F231" s="5">
        <f t="shared" si="105"/>
        <v>18994.5</v>
      </c>
      <c r="G231" s="1">
        <f t="shared" si="124"/>
        <v>3.1948674994055182E-2</v>
      </c>
      <c r="K231" s="1">
        <f t="shared" si="125"/>
        <v>3.1948674994055182E-2</v>
      </c>
      <c r="O231" s="1">
        <f t="shared" ca="1" si="123"/>
        <v>3.3970460493770047E-2</v>
      </c>
      <c r="Q231" s="191">
        <f t="shared" si="107"/>
        <v>40863.6662</v>
      </c>
      <c r="S231" s="36">
        <v>1</v>
      </c>
      <c r="Z231" s="20">
        <f t="shared" si="108"/>
        <v>18994.5</v>
      </c>
      <c r="AA231" s="20">
        <f t="shared" si="109"/>
        <v>3.6416531323580567E-2</v>
      </c>
      <c r="AB231" s="20">
        <f t="shared" si="110"/>
        <v>-1.0232974336793578E-2</v>
      </c>
      <c r="AC231" s="20">
        <f t="shared" si="111"/>
        <v>3.1948674994055182E-2</v>
      </c>
      <c r="AD231" s="20">
        <f t="shared" si="121"/>
        <v>-4.4678563295253854E-3</v>
      </c>
      <c r="AE231" s="20">
        <f t="shared" si="112"/>
        <v>1.9961740181280048E-5</v>
      </c>
      <c r="AF231" s="20">
        <f t="shared" si="122"/>
        <v>3.1948674994055182E-2</v>
      </c>
      <c r="AG231" s="21"/>
      <c r="AH231" s="20">
        <f t="shared" si="113"/>
        <v>4.218164933084876E-2</v>
      </c>
      <c r="AI231" s="20">
        <f t="shared" si="114"/>
        <v>0.95214194256112861</v>
      </c>
      <c r="AJ231" s="20">
        <f t="shared" si="115"/>
        <v>0.91609380440854371</v>
      </c>
      <c r="AK231" s="20">
        <f t="shared" si="116"/>
        <v>-0.48423276883720207</v>
      </c>
      <c r="AL231" s="20">
        <f t="shared" si="117"/>
        <v>-1.6693091557191615</v>
      </c>
      <c r="AM231" s="20">
        <f t="shared" si="118"/>
        <v>-1.1037048404630792</v>
      </c>
      <c r="AN231" s="20">
        <f t="shared" si="126"/>
        <v>5.1323804665997237</v>
      </c>
      <c r="AO231" s="20">
        <f t="shared" si="126"/>
        <v>5.1324180496773453</v>
      </c>
      <c r="AP231" s="20">
        <f t="shared" si="126"/>
        <v>5.1326074156530996</v>
      </c>
      <c r="AQ231" s="20">
        <f t="shared" si="126"/>
        <v>5.133560336316811</v>
      </c>
      <c r="AR231" s="20">
        <f t="shared" si="126"/>
        <v>5.1383251666067906</v>
      </c>
      <c r="AS231" s="20">
        <f t="shared" si="126"/>
        <v>5.1614386075734382</v>
      </c>
      <c r="AT231" s="20">
        <f t="shared" si="126"/>
        <v>5.2607895850732982</v>
      </c>
      <c r="AU231" s="20">
        <f t="shared" si="120"/>
        <v>5.5766764663396415</v>
      </c>
    </row>
    <row r="232" spans="1:47">
      <c r="A232" s="71" t="s">
        <v>140</v>
      </c>
      <c r="B232" s="61" t="s">
        <v>61</v>
      </c>
      <c r="C232" s="66">
        <v>55887.533199999998</v>
      </c>
      <c r="D232" s="66">
        <v>1E-4</v>
      </c>
      <c r="E232" s="1">
        <f t="shared" si="106"/>
        <v>19008.58511354485</v>
      </c>
      <c r="F232" s="5">
        <f t="shared" si="105"/>
        <v>19008.5</v>
      </c>
      <c r="G232" s="1">
        <f t="shared" si="124"/>
        <v>3.2624774998112116E-2</v>
      </c>
      <c r="K232" s="1">
        <f t="shared" si="125"/>
        <v>3.2624774998112116E-2</v>
      </c>
      <c r="O232" s="1">
        <f t="shared" ca="1" si="123"/>
        <v>3.3941395133389549E-2</v>
      </c>
      <c r="Q232" s="191">
        <f t="shared" si="107"/>
        <v>40869.033199999998</v>
      </c>
      <c r="S232" s="36">
        <v>1</v>
      </c>
      <c r="V232" s="44"/>
      <c r="Z232" s="20">
        <f t="shared" si="108"/>
        <v>19008.5</v>
      </c>
      <c r="AA232" s="20">
        <f t="shared" si="109"/>
        <v>3.638732334359885E-2</v>
      </c>
      <c r="AB232" s="20">
        <f t="shared" si="110"/>
        <v>-9.5509889491538838E-3</v>
      </c>
      <c r="AC232" s="20">
        <f t="shared" si="111"/>
        <v>3.2624774998112116E-2</v>
      </c>
      <c r="AD232" s="20">
        <f t="shared" si="121"/>
        <v>-3.7625483454867339E-3</v>
      </c>
      <c r="AE232" s="20">
        <f t="shared" si="112"/>
        <v>1.4156770052124958E-5</v>
      </c>
      <c r="AF232" s="20">
        <f t="shared" si="122"/>
        <v>3.2624774998112116E-2</v>
      </c>
      <c r="AG232" s="21"/>
      <c r="AH232" s="20">
        <f t="shared" si="113"/>
        <v>4.2175763947266E-2</v>
      </c>
      <c r="AI232" s="20">
        <f t="shared" si="114"/>
        <v>0.95327215843773738</v>
      </c>
      <c r="AJ232" s="20">
        <f t="shared" si="115"/>
        <v>0.91702706550604896</v>
      </c>
      <c r="AK232" s="20">
        <f t="shared" si="116"/>
        <v>-0.48434313962365316</v>
      </c>
      <c r="AL232" s="20">
        <f t="shared" si="117"/>
        <v>-1.6669753884764249</v>
      </c>
      <c r="AM232" s="20">
        <f t="shared" si="118"/>
        <v>-1.101119828835097</v>
      </c>
      <c r="AN232" s="20">
        <f t="shared" si="126"/>
        <v>5.1345205240611849</v>
      </c>
      <c r="AO232" s="20">
        <f t="shared" si="126"/>
        <v>5.134559014684835</v>
      </c>
      <c r="AP232" s="20">
        <f t="shared" si="126"/>
        <v>5.134752028034903</v>
      </c>
      <c r="AQ232" s="20">
        <f t="shared" si="126"/>
        <v>5.1357186568469535</v>
      </c>
      <c r="AR232" s="20">
        <f t="shared" si="126"/>
        <v>5.1405287735747089</v>
      </c>
      <c r="AS232" s="20">
        <f t="shared" si="126"/>
        <v>5.1637498802227704</v>
      </c>
      <c r="AT232" s="20">
        <f t="shared" si="126"/>
        <v>5.2631387277550923</v>
      </c>
      <c r="AU232" s="20">
        <f t="shared" si="120"/>
        <v>5.5783906829783518</v>
      </c>
    </row>
    <row r="233" spans="1:47">
      <c r="A233" s="43" t="s">
        <v>142</v>
      </c>
      <c r="B233" s="43" t="s">
        <v>61</v>
      </c>
      <c r="C233" s="60">
        <v>55894.242400000003</v>
      </c>
      <c r="D233" s="60" t="s">
        <v>50</v>
      </c>
      <c r="E233" s="1">
        <f t="shared" si="106"/>
        <v>19026.088492347619</v>
      </c>
      <c r="F233" s="5">
        <f t="shared" si="105"/>
        <v>19026</v>
      </c>
      <c r="G233" s="1">
        <f t="shared" si="124"/>
        <v>3.3919900000910275E-2</v>
      </c>
      <c r="K233" s="1">
        <f t="shared" si="125"/>
        <v>3.3919900000910275E-2</v>
      </c>
      <c r="O233" s="1">
        <f t="shared" ca="1" si="123"/>
        <v>3.3905063432913926E-2</v>
      </c>
      <c r="Q233" s="191">
        <f t="shared" si="107"/>
        <v>40875.742400000003</v>
      </c>
      <c r="S233" s="36">
        <v>1</v>
      </c>
      <c r="Z233" s="20">
        <f t="shared" si="108"/>
        <v>19026</v>
      </c>
      <c r="AA233" s="20">
        <f t="shared" si="109"/>
        <v>3.6350509822762174E-2</v>
      </c>
      <c r="AB233" s="20">
        <f t="shared" si="110"/>
        <v>-8.2482251664276127E-3</v>
      </c>
      <c r="AC233" s="20">
        <f t="shared" si="111"/>
        <v>3.3919900000910275E-2</v>
      </c>
      <c r="AD233" s="20">
        <f t="shared" si="121"/>
        <v>-2.4306098218518993E-3</v>
      </c>
      <c r="AE233" s="20">
        <f t="shared" si="112"/>
        <v>5.9078641060829218E-6</v>
      </c>
      <c r="AF233" s="20">
        <f t="shared" si="122"/>
        <v>3.3919900000910275E-2</v>
      </c>
      <c r="AG233" s="21"/>
      <c r="AH233" s="20">
        <f t="shared" si="113"/>
        <v>4.2168125167337887E-2</v>
      </c>
      <c r="AI233" s="20">
        <f t="shared" si="114"/>
        <v>0.95468907107130252</v>
      </c>
      <c r="AJ233" s="20">
        <f t="shared" si="115"/>
        <v>0.91818971308675534</v>
      </c>
      <c r="AK233" s="20">
        <f t="shared" si="116"/>
        <v>-0.4844777474736936</v>
      </c>
      <c r="AL233" s="20">
        <f t="shared" si="117"/>
        <v>-1.6640503656116106</v>
      </c>
      <c r="AM233" s="20">
        <f t="shared" si="118"/>
        <v>-1.0978892738415542</v>
      </c>
      <c r="AN233" s="20">
        <f t="shared" si="126"/>
        <v>5.1371991805524768</v>
      </c>
      <c r="AO233" s="20">
        <f t="shared" si="126"/>
        <v>5.1372388295814471</v>
      </c>
      <c r="AP233" s="20">
        <f t="shared" si="126"/>
        <v>5.1374364726698198</v>
      </c>
      <c r="AQ233" s="20">
        <f t="shared" si="126"/>
        <v>5.1384204026172915</v>
      </c>
      <c r="AR233" s="20">
        <f t="shared" si="126"/>
        <v>5.1432873293663182</v>
      </c>
      <c r="AS233" s="20">
        <f t="shared" si="126"/>
        <v>5.1666425216659189</v>
      </c>
      <c r="AT233" s="20">
        <f t="shared" si="126"/>
        <v>5.2660764586100797</v>
      </c>
      <c r="AU233" s="20">
        <f t="shared" si="120"/>
        <v>5.5805334537767397</v>
      </c>
    </row>
    <row r="234" spans="1:47">
      <c r="A234" s="43" t="s">
        <v>142</v>
      </c>
      <c r="B234" s="43" t="s">
        <v>61</v>
      </c>
      <c r="C234" s="60">
        <v>55894.432200000003</v>
      </c>
      <c r="D234" s="60" t="s">
        <v>50</v>
      </c>
      <c r="E234" s="1">
        <f t="shared" si="106"/>
        <v>19026.58365440819</v>
      </c>
      <c r="F234" s="5">
        <f t="shared" si="105"/>
        <v>19026.5</v>
      </c>
      <c r="G234" s="1">
        <f t="shared" si="124"/>
        <v>3.2065475003037136E-2</v>
      </c>
      <c r="K234" s="1">
        <f t="shared" si="125"/>
        <v>3.2065475003037136E-2</v>
      </c>
      <c r="O234" s="1">
        <f t="shared" ca="1" si="123"/>
        <v>3.3904025384328913E-2</v>
      </c>
      <c r="Q234" s="191">
        <f t="shared" si="107"/>
        <v>40875.932200000003</v>
      </c>
      <c r="S234" s="36">
        <v>1</v>
      </c>
      <c r="Z234" s="20">
        <f t="shared" si="108"/>
        <v>19026.5</v>
      </c>
      <c r="AA234" s="20">
        <f t="shared" si="109"/>
        <v>3.6349453040087167E-2</v>
      </c>
      <c r="AB234" s="20">
        <f t="shared" si="110"/>
        <v>-1.0102427296597175E-2</v>
      </c>
      <c r="AC234" s="20">
        <f t="shared" si="111"/>
        <v>3.2065475003037136E-2</v>
      </c>
      <c r="AD234" s="20">
        <f t="shared" si="121"/>
        <v>-4.2839780370500305E-3</v>
      </c>
      <c r="AE234" s="20">
        <f t="shared" si="112"/>
        <v>1.8352467821927034E-5</v>
      </c>
      <c r="AF234" s="20">
        <f t="shared" si="122"/>
        <v>3.2065475003037136E-2</v>
      </c>
      <c r="AG234" s="21"/>
      <c r="AH234" s="20">
        <f t="shared" si="113"/>
        <v>4.2167902299634311E-2</v>
      </c>
      <c r="AI234" s="20">
        <f t="shared" si="114"/>
        <v>0.9547296220297331</v>
      </c>
      <c r="AJ234" s="20">
        <f t="shared" si="115"/>
        <v>0.9182228668778516</v>
      </c>
      <c r="AK234" s="20">
        <f t="shared" si="116"/>
        <v>-0.48448153830253909</v>
      </c>
      <c r="AL234" s="20">
        <f t="shared" si="117"/>
        <v>-1.6639666655862282</v>
      </c>
      <c r="AM234" s="20">
        <f t="shared" si="118"/>
        <v>-1.0977969837020458</v>
      </c>
      <c r="AN234" s="20">
        <f t="shared" si="126"/>
        <v>5.1372757722383167</v>
      </c>
      <c r="AO234" s="20">
        <f t="shared" si="126"/>
        <v>5.1373154547596735</v>
      </c>
      <c r="AP234" s="20">
        <f t="shared" si="126"/>
        <v>5.1375132312834424</v>
      </c>
      <c r="AQ234" s="20">
        <f t="shared" si="126"/>
        <v>5.1384976582573652</v>
      </c>
      <c r="AR234" s="20">
        <f t="shared" si="126"/>
        <v>5.1433662114049499</v>
      </c>
      <c r="AS234" s="20">
        <f t="shared" si="126"/>
        <v>5.1667252265148695</v>
      </c>
      <c r="AT234" s="20">
        <f t="shared" si="126"/>
        <v>5.2661604150100372</v>
      </c>
      <c r="AU234" s="20">
        <f t="shared" si="120"/>
        <v>5.580594675799551</v>
      </c>
    </row>
    <row r="235" spans="1:47">
      <c r="A235" s="71" t="s">
        <v>136</v>
      </c>
      <c r="B235" s="70" t="s">
        <v>63</v>
      </c>
      <c r="C235" s="63">
        <v>56182.488299999997</v>
      </c>
      <c r="D235" s="63">
        <v>2.9999999999999997E-4</v>
      </c>
      <c r="E235" s="1">
        <f t="shared" si="106"/>
        <v>19778.082347955165</v>
      </c>
      <c r="F235" s="5">
        <f t="shared" si="105"/>
        <v>19778</v>
      </c>
      <c r="G235" s="1">
        <f t="shared" si="124"/>
        <v>3.1564699995215051E-2</v>
      </c>
      <c r="K235" s="1">
        <f t="shared" si="125"/>
        <v>3.1564699995215051E-2</v>
      </c>
      <c r="O235" s="1">
        <f t="shared" ca="1" si="123"/>
        <v>3.234383836104715E-2</v>
      </c>
      <c r="Q235" s="191">
        <f t="shared" si="107"/>
        <v>41163.988299999997</v>
      </c>
      <c r="S235" s="36">
        <v>1</v>
      </c>
      <c r="Z235" s="20">
        <f t="shared" si="108"/>
        <v>19778</v>
      </c>
      <c r="AA235" s="20">
        <f t="shared" si="109"/>
        <v>3.4430315776877565E-2</v>
      </c>
      <c r="AB235" s="20">
        <f t="shared" si="110"/>
        <v>-9.9594758110421733E-3</v>
      </c>
      <c r="AC235" s="20">
        <f t="shared" si="111"/>
        <v>3.1564699995215051E-2</v>
      </c>
      <c r="AD235" s="20">
        <f t="shared" si="121"/>
        <v>-2.8656157816625144E-3</v>
      </c>
      <c r="AE235" s="20">
        <f t="shared" si="112"/>
        <v>8.2117538081132636E-6</v>
      </c>
      <c r="AF235" s="20">
        <f t="shared" si="122"/>
        <v>3.1564699995215051E-2</v>
      </c>
      <c r="AG235" s="21"/>
      <c r="AH235" s="20">
        <f t="shared" si="113"/>
        <v>4.1524175806257224E-2</v>
      </c>
      <c r="AI235" s="20">
        <f t="shared" si="114"/>
        <v>1.0200690118602891</v>
      </c>
      <c r="AJ235" s="20">
        <f t="shared" si="115"/>
        <v>0.96302017444977706</v>
      </c>
      <c r="AK235" s="20">
        <f t="shared" si="116"/>
        <v>-0.48617795388161839</v>
      </c>
      <c r="AL235" s="20">
        <f t="shared" si="117"/>
        <v>-1.5295406006665211</v>
      </c>
      <c r="AM235" s="20">
        <f t="shared" si="118"/>
        <v>-0.95957247310908367</v>
      </c>
      <c r="AN235" s="20">
        <f t="shared" si="126"/>
        <v>5.256258764954163</v>
      </c>
      <c r="AO235" s="20">
        <f t="shared" si="126"/>
        <v>5.2563791802444477</v>
      </c>
      <c r="AP235" s="20">
        <f t="shared" si="126"/>
        <v>5.2568571376610755</v>
      </c>
      <c r="AQ235" s="20">
        <f t="shared" si="126"/>
        <v>5.2587505582933902</v>
      </c>
      <c r="AR235" s="20">
        <f t="shared" si="126"/>
        <v>5.2661941442852171</v>
      </c>
      <c r="AS235" s="20">
        <f t="shared" si="126"/>
        <v>5.2946306559607175</v>
      </c>
      <c r="AT235" s="20">
        <f t="shared" si="126"/>
        <v>5.3936297992936373</v>
      </c>
      <c r="AU235" s="20">
        <f t="shared" si="120"/>
        <v>5.6726113760845962</v>
      </c>
    </row>
    <row r="236" spans="1:47">
      <c r="A236" s="66" t="s">
        <v>143</v>
      </c>
      <c r="B236" s="61" t="s">
        <v>63</v>
      </c>
      <c r="C236" s="66">
        <v>56210.470699999998</v>
      </c>
      <c r="D236" s="66">
        <v>1E-4</v>
      </c>
      <c r="E236" s="1">
        <f t="shared" si="106"/>
        <v>19851.084575793113</v>
      </c>
      <c r="F236" s="5">
        <f t="shared" si="105"/>
        <v>19851</v>
      </c>
      <c r="G236" s="1">
        <f t="shared" si="124"/>
        <v>3.2418649992905557E-2</v>
      </c>
      <c r="K236" s="1">
        <f t="shared" si="125"/>
        <v>3.2418649992905557E-2</v>
      </c>
      <c r="O236" s="1">
        <f t="shared" ca="1" si="123"/>
        <v>3.2192283267634555E-2</v>
      </c>
      <c r="Q236" s="191">
        <f t="shared" si="107"/>
        <v>41191.970699999998</v>
      </c>
      <c r="R236" s="40"/>
      <c r="S236" s="36">
        <v>1</v>
      </c>
      <c r="T236" s="40"/>
      <c r="U236" s="5"/>
      <c r="Z236" s="20">
        <f t="shared" si="108"/>
        <v>19851</v>
      </c>
      <c r="AA236" s="20">
        <f t="shared" si="109"/>
        <v>3.4206408640056356E-2</v>
      </c>
      <c r="AB236" s="20">
        <f t="shared" si="110"/>
        <v>-9.0078578605391826E-3</v>
      </c>
      <c r="AC236" s="20">
        <f t="shared" si="111"/>
        <v>3.2418649992905557E-2</v>
      </c>
      <c r="AD236" s="20">
        <f t="shared" si="121"/>
        <v>-1.7877586471507986E-3</v>
      </c>
      <c r="AE236" s="20">
        <f t="shared" si="112"/>
        <v>3.1960809804624535E-6</v>
      </c>
      <c r="AF236" s="20">
        <f t="shared" si="122"/>
        <v>3.2418649992905557E-2</v>
      </c>
      <c r="AG236" s="21"/>
      <c r="AH236" s="20">
        <f t="shared" si="113"/>
        <v>4.142650785344474E-2</v>
      </c>
      <c r="AI236" s="20">
        <f t="shared" si="114"/>
        <v>1.0268965695037133</v>
      </c>
      <c r="AJ236" s="20">
        <f t="shared" si="115"/>
        <v>0.96670993555662643</v>
      </c>
      <c r="AK236" s="20">
        <f t="shared" si="116"/>
        <v>-0.485848065372805</v>
      </c>
      <c r="AL236" s="20">
        <f t="shared" si="117"/>
        <v>-1.5154927352242553</v>
      </c>
      <c r="AM236" s="20">
        <f t="shared" si="118"/>
        <v>-0.94617115245923045</v>
      </c>
      <c r="AN236" s="20">
        <f t="shared" si="126"/>
        <v>5.2682498491954401</v>
      </c>
      <c r="AO236" s="20">
        <f t="shared" si="126"/>
        <v>5.2683819486029257</v>
      </c>
      <c r="AP236" s="20">
        <f t="shared" si="126"/>
        <v>5.2688961078255456</v>
      </c>
      <c r="AQ236" s="20">
        <f t="shared" si="126"/>
        <v>5.2708932941145665</v>
      </c>
      <c r="AR236" s="20">
        <f t="shared" si="126"/>
        <v>5.2785913661243544</v>
      </c>
      <c r="AS236" s="20">
        <f t="shared" si="126"/>
        <v>5.3074329903305273</v>
      </c>
      <c r="AT236" s="20">
        <f t="shared" si="126"/>
        <v>5.406142826550739</v>
      </c>
      <c r="AU236" s="20">
        <f t="shared" si="120"/>
        <v>5.6815497914150139</v>
      </c>
    </row>
    <row r="237" spans="1:47">
      <c r="A237" s="71" t="s">
        <v>136</v>
      </c>
      <c r="B237" s="70" t="s">
        <v>61</v>
      </c>
      <c r="C237" s="63">
        <v>56222.545400000003</v>
      </c>
      <c r="D237" s="63">
        <v>5.0000000000000001E-4</v>
      </c>
      <c r="E237" s="1">
        <f t="shared" si="106"/>
        <v>19882.585805154249</v>
      </c>
      <c r="F237" s="5">
        <f t="shared" si="105"/>
        <v>19882.5</v>
      </c>
      <c r="G237" s="1">
        <f t="shared" si="124"/>
        <v>3.2889875001274049E-2</v>
      </c>
      <c r="K237" s="1">
        <f t="shared" si="125"/>
        <v>3.2889875001274049E-2</v>
      </c>
      <c r="O237" s="1">
        <f t="shared" ca="1" si="123"/>
        <v>3.2126886206778435E-2</v>
      </c>
      <c r="Q237" s="191">
        <f t="shared" si="107"/>
        <v>41204.045400000003</v>
      </c>
      <c r="S237" s="36">
        <v>1</v>
      </c>
      <c r="Z237" s="20">
        <f t="shared" si="108"/>
        <v>19882.5</v>
      </c>
      <c r="AA237" s="20">
        <f t="shared" si="109"/>
        <v>3.4107607640119081E-2</v>
      </c>
      <c r="AB237" s="20">
        <f t="shared" si="110"/>
        <v>-8.4924332830897675E-3</v>
      </c>
      <c r="AC237" s="20">
        <f t="shared" si="111"/>
        <v>3.2889875001274049E-2</v>
      </c>
      <c r="AD237" s="20">
        <f t="shared" si="121"/>
        <v>-1.2177326388450316E-3</v>
      </c>
      <c r="AE237" s="20">
        <f t="shared" si="112"/>
        <v>1.482872779708484E-6</v>
      </c>
      <c r="AF237" s="20">
        <f t="shared" si="122"/>
        <v>3.2889875001274049E-2</v>
      </c>
      <c r="AG237" s="21"/>
      <c r="AH237" s="20">
        <f t="shared" si="113"/>
        <v>4.1382308284363817E-2</v>
      </c>
      <c r="AI237" s="20">
        <f t="shared" si="114"/>
        <v>1.0298695060616256</v>
      </c>
      <c r="AJ237" s="20">
        <f t="shared" si="115"/>
        <v>0.96825781102407549</v>
      </c>
      <c r="AK237" s="20">
        <f t="shared" si="116"/>
        <v>-0.48567435662715402</v>
      </c>
      <c r="AL237" s="20">
        <f t="shared" si="117"/>
        <v>-1.5093725938646188</v>
      </c>
      <c r="AM237" s="20">
        <f t="shared" si="118"/>
        <v>-0.94038830987031552</v>
      </c>
      <c r="AN237" s="20">
        <f t="shared" si="126"/>
        <v>5.2734490193023982</v>
      </c>
      <c r="AO237" s="20">
        <f t="shared" si="126"/>
        <v>5.2735864007661677</v>
      </c>
      <c r="AP237" s="20">
        <f t="shared" si="126"/>
        <v>5.2741166803622628</v>
      </c>
      <c r="AQ237" s="20">
        <f t="shared" si="126"/>
        <v>5.276159334184765</v>
      </c>
      <c r="AR237" s="20">
        <f t="shared" si="126"/>
        <v>5.2839668550109913</v>
      </c>
      <c r="AS237" s="20">
        <f t="shared" si="126"/>
        <v>5.3129775460792734</v>
      </c>
      <c r="AT237" s="20">
        <f t="shared" si="126"/>
        <v>5.4115490961522514</v>
      </c>
      <c r="AU237" s="20">
        <f t="shared" si="120"/>
        <v>5.6854067788521112</v>
      </c>
    </row>
    <row r="238" spans="1:47">
      <c r="A238" s="43" t="s">
        <v>144</v>
      </c>
      <c r="B238" s="43" t="s">
        <v>61</v>
      </c>
      <c r="C238" s="60">
        <v>56228.6774</v>
      </c>
      <c r="D238" s="60" t="s">
        <v>50</v>
      </c>
      <c r="E238" s="1">
        <f t="shared" si="106"/>
        <v>19898.583348649525</v>
      </c>
      <c r="F238" s="5">
        <f t="shared" si="105"/>
        <v>19898.5</v>
      </c>
      <c r="G238" s="1">
        <f t="shared" si="124"/>
        <v>3.1948274998285342E-2</v>
      </c>
      <c r="K238" s="1">
        <f t="shared" si="125"/>
        <v>3.1948274998285342E-2</v>
      </c>
      <c r="O238" s="1">
        <f t="shared" ca="1" si="123"/>
        <v>3.2093668652057865E-2</v>
      </c>
      <c r="Q238" s="191">
        <f t="shared" si="107"/>
        <v>41210.1774</v>
      </c>
      <c r="S238" s="36">
        <v>1</v>
      </c>
      <c r="Z238" s="20">
        <f t="shared" si="108"/>
        <v>19898.5</v>
      </c>
      <c r="AA238" s="20">
        <f t="shared" si="109"/>
        <v>3.405691434998559E-2</v>
      </c>
      <c r="AB238" s="20">
        <f t="shared" si="110"/>
        <v>-9.4111036914574994E-3</v>
      </c>
      <c r="AC238" s="20">
        <f t="shared" si="111"/>
        <v>3.1948274998285342E-2</v>
      </c>
      <c r="AD238" s="20">
        <f t="shared" si="121"/>
        <v>-2.1086393517002477E-3</v>
      </c>
      <c r="AE238" s="20">
        <f t="shared" si="112"/>
        <v>4.4463599155388407E-6</v>
      </c>
      <c r="AF238" s="20">
        <f t="shared" si="122"/>
        <v>3.1948274998285342E-2</v>
      </c>
      <c r="AG238" s="21"/>
      <c r="AH238" s="20">
        <f t="shared" si="113"/>
        <v>4.1359378689742841E-2</v>
      </c>
      <c r="AI238" s="20">
        <f t="shared" si="114"/>
        <v>1.0313857643306643</v>
      </c>
      <c r="AJ238" s="20">
        <f t="shared" si="115"/>
        <v>0.96903351280438121</v>
      </c>
      <c r="AK238" s="20">
        <f t="shared" si="116"/>
        <v>-0.4855787288122756</v>
      </c>
      <c r="AL238" s="20">
        <f t="shared" si="117"/>
        <v>-1.5062503241699519</v>
      </c>
      <c r="AM238" s="20">
        <f t="shared" si="118"/>
        <v>-0.93745092627998106</v>
      </c>
      <c r="AN238" s="20">
        <f t="shared" si="126"/>
        <v>5.2760956656374285</v>
      </c>
      <c r="AO238" s="20">
        <f t="shared" si="126"/>
        <v>5.2762357862858122</v>
      </c>
      <c r="AP238" s="20">
        <f t="shared" si="126"/>
        <v>5.2767743686413251</v>
      </c>
      <c r="AQ238" s="20">
        <f t="shared" si="126"/>
        <v>5.2788402700076338</v>
      </c>
      <c r="AR238" s="20">
        <f t="shared" si="126"/>
        <v>5.2867032786320385</v>
      </c>
      <c r="AS238" s="20">
        <f t="shared" si="126"/>
        <v>5.3157984908178282</v>
      </c>
      <c r="AT238" s="20">
        <f t="shared" si="126"/>
        <v>5.4142966995157078</v>
      </c>
      <c r="AU238" s="20">
        <f t="shared" si="120"/>
        <v>5.687365883582066</v>
      </c>
    </row>
    <row r="239" spans="1:47">
      <c r="A239" s="71" t="s">
        <v>145</v>
      </c>
      <c r="B239" s="61" t="s">
        <v>63</v>
      </c>
      <c r="C239" s="66">
        <v>56228.677499999998</v>
      </c>
      <c r="D239" s="66">
        <v>2.0000000000000001E-4</v>
      </c>
      <c r="E239" s="1">
        <f t="shared" si="106"/>
        <v>19898.583609535744</v>
      </c>
      <c r="F239" s="5">
        <f t="shared" si="105"/>
        <v>19898.5</v>
      </c>
      <c r="G239" s="1">
        <f t="shared" si="124"/>
        <v>3.204827499575913E-2</v>
      </c>
      <c r="K239" s="1">
        <f t="shared" si="125"/>
        <v>3.204827499575913E-2</v>
      </c>
      <c r="O239" s="1">
        <f t="shared" ca="1" si="123"/>
        <v>3.2093668652057865E-2</v>
      </c>
      <c r="Q239" s="191">
        <f t="shared" si="107"/>
        <v>41210.177499999998</v>
      </c>
      <c r="S239" s="36">
        <v>1</v>
      </c>
      <c r="Z239" s="20">
        <f t="shared" si="108"/>
        <v>19898.5</v>
      </c>
      <c r="AA239" s="20">
        <f t="shared" si="109"/>
        <v>3.405691434998559E-2</v>
      </c>
      <c r="AB239" s="20">
        <f t="shared" si="110"/>
        <v>-9.3111036939837119E-3</v>
      </c>
      <c r="AC239" s="20">
        <f t="shared" si="111"/>
        <v>3.204827499575913E-2</v>
      </c>
      <c r="AD239" s="20">
        <f t="shared" si="121"/>
        <v>-2.0086393542264602E-3</v>
      </c>
      <c r="AE239" s="20">
        <f t="shared" si="112"/>
        <v>4.0346320553472914E-6</v>
      </c>
      <c r="AF239" s="20">
        <f t="shared" si="122"/>
        <v>3.204827499575913E-2</v>
      </c>
      <c r="AG239" s="21"/>
      <c r="AH239" s="20">
        <f t="shared" si="113"/>
        <v>4.1359378689742841E-2</v>
      </c>
      <c r="AI239" s="20">
        <f t="shared" si="114"/>
        <v>1.0313857643306643</v>
      </c>
      <c r="AJ239" s="20">
        <f t="shared" si="115"/>
        <v>0.96903351280438121</v>
      </c>
      <c r="AK239" s="20">
        <f t="shared" si="116"/>
        <v>-0.4855787288122756</v>
      </c>
      <c r="AL239" s="20">
        <f t="shared" si="117"/>
        <v>-1.5062503241699519</v>
      </c>
      <c r="AM239" s="20">
        <f t="shared" si="118"/>
        <v>-0.93745092627998106</v>
      </c>
      <c r="AN239" s="20">
        <f t="shared" si="126"/>
        <v>5.2760956656374285</v>
      </c>
      <c r="AO239" s="20">
        <f t="shared" si="126"/>
        <v>5.2762357862858122</v>
      </c>
      <c r="AP239" s="20">
        <f t="shared" si="126"/>
        <v>5.2767743686413251</v>
      </c>
      <c r="AQ239" s="20">
        <f t="shared" si="126"/>
        <v>5.2788402700076338</v>
      </c>
      <c r="AR239" s="20">
        <f t="shared" si="126"/>
        <v>5.2867032786320385</v>
      </c>
      <c r="AS239" s="20">
        <f t="shared" si="126"/>
        <v>5.3157984908178282</v>
      </c>
      <c r="AT239" s="20">
        <f t="shared" si="126"/>
        <v>5.4142966995157078</v>
      </c>
      <c r="AU239" s="20">
        <f t="shared" si="120"/>
        <v>5.687365883582066</v>
      </c>
    </row>
    <row r="240" spans="1:47">
      <c r="A240" s="43" t="s">
        <v>146</v>
      </c>
      <c r="B240" s="43" t="s">
        <v>61</v>
      </c>
      <c r="C240" s="60">
        <v>56249.951500000003</v>
      </c>
      <c r="D240" s="60" t="s">
        <v>50</v>
      </c>
      <c r="E240" s="1">
        <f t="shared" si="106"/>
        <v>19954.084545660764</v>
      </c>
      <c r="F240" s="5">
        <f t="shared" si="105"/>
        <v>19954</v>
      </c>
      <c r="G240" s="1">
        <f t="shared" si="124"/>
        <v>3.2407099999545608E-2</v>
      </c>
      <c r="K240" s="1">
        <f t="shared" si="125"/>
        <v>3.2407099999545608E-2</v>
      </c>
      <c r="O240" s="1">
        <f t="shared" ca="1" si="123"/>
        <v>3.1978445259120886E-2</v>
      </c>
      <c r="Q240" s="191">
        <f t="shared" si="107"/>
        <v>41231.451500000003</v>
      </c>
      <c r="S240" s="36">
        <v>1</v>
      </c>
      <c r="Z240" s="20">
        <f t="shared" si="108"/>
        <v>19954</v>
      </c>
      <c r="AA240" s="20">
        <f t="shared" si="109"/>
        <v>3.3878395792094215E-2</v>
      </c>
      <c r="AB240" s="20">
        <f t="shared" si="110"/>
        <v>-8.8702201888205198E-3</v>
      </c>
      <c r="AC240" s="20">
        <f t="shared" si="111"/>
        <v>3.2407099999545608E-2</v>
      </c>
      <c r="AD240" s="20">
        <f t="shared" si="121"/>
        <v>-1.4712957925486075E-3</v>
      </c>
      <c r="AE240" s="20">
        <f t="shared" si="112"/>
        <v>2.1647113091712354E-6</v>
      </c>
      <c r="AF240" s="20">
        <f t="shared" si="122"/>
        <v>3.2407099999545608E-2</v>
      </c>
      <c r="AG240" s="21"/>
      <c r="AH240" s="20">
        <f t="shared" si="113"/>
        <v>4.1277320188366128E-2</v>
      </c>
      <c r="AI240" s="20">
        <f t="shared" si="114"/>
        <v>1.0366776586449771</v>
      </c>
      <c r="AJ240" s="20">
        <f t="shared" si="115"/>
        <v>0.97166793750477454</v>
      </c>
      <c r="AK240" s="20">
        <f t="shared" si="116"/>
        <v>-0.48520770545601194</v>
      </c>
      <c r="AL240" s="20">
        <f t="shared" si="117"/>
        <v>-1.4953481489595613</v>
      </c>
      <c r="AM240" s="20">
        <f t="shared" si="118"/>
        <v>-0.92726131455346228</v>
      </c>
      <c r="AN240" s="20">
        <f t="shared" si="126"/>
        <v>5.2853066770236419</v>
      </c>
      <c r="AO240" s="20">
        <f t="shared" si="126"/>
        <v>5.2854565959474566</v>
      </c>
      <c r="AP240" s="20">
        <f t="shared" si="126"/>
        <v>5.2860245735418996</v>
      </c>
      <c r="AQ240" s="20">
        <f t="shared" si="126"/>
        <v>5.2881718811108218</v>
      </c>
      <c r="AR240" s="20">
        <f t="shared" si="126"/>
        <v>5.296226717123262</v>
      </c>
      <c r="AS240" s="20">
        <f t="shared" si="126"/>
        <v>5.3256079165550734</v>
      </c>
      <c r="AT240" s="20">
        <f t="shared" si="126"/>
        <v>5.4238355523545074</v>
      </c>
      <c r="AU240" s="20">
        <f t="shared" si="120"/>
        <v>5.6941615281140949</v>
      </c>
    </row>
    <row r="241" spans="1:47">
      <c r="A241" s="43" t="s">
        <v>146</v>
      </c>
      <c r="B241" s="43" t="s">
        <v>61</v>
      </c>
      <c r="C241" s="60">
        <v>56251.1011</v>
      </c>
      <c r="D241" s="60" t="s">
        <v>50</v>
      </c>
      <c r="E241" s="1">
        <f t="shared" ref="E241:E255" si="127">(C241-C$7)/C$8</f>
        <v>19957.083693736779</v>
      </c>
      <c r="F241" s="5">
        <f t="shared" ref="F241:F256" si="128">+ROUND(2*E241,0)/2</f>
        <v>19957</v>
      </c>
      <c r="G241" s="1">
        <f t="shared" ref="G241:G255" si="129">C241-(C$7+C$8*F241)</f>
        <v>3.2080549994134344E-2</v>
      </c>
      <c r="K241" s="1">
        <f t="shared" ref="K241:K254" si="130">G241</f>
        <v>3.2080549994134344E-2</v>
      </c>
      <c r="O241" s="1">
        <f t="shared" ref="O241:O255" ca="1" si="131">+C$11+C$12*F241</f>
        <v>3.1972216967610781E-2</v>
      </c>
      <c r="Q241" s="191">
        <f t="shared" ref="Q241:Q255" si="132">C241-15018.5</f>
        <v>41232.6011</v>
      </c>
      <c r="S241" s="36">
        <v>1</v>
      </c>
      <c r="Z241" s="20">
        <f t="shared" si="108"/>
        <v>19957</v>
      </c>
      <c r="AA241" s="20">
        <f t="shared" si="109"/>
        <v>3.3868627129190081E-2</v>
      </c>
      <c r="AB241" s="20">
        <f t="shared" si="110"/>
        <v>-9.1922224318731621E-3</v>
      </c>
      <c r="AC241" s="20">
        <f t="shared" si="111"/>
        <v>3.2080549994134344E-2</v>
      </c>
      <c r="AD241" s="20">
        <f t="shared" si="121"/>
        <v>-1.7880771350557365E-3</v>
      </c>
      <c r="AE241" s="20">
        <f t="shared" si="112"/>
        <v>3.1972198409091302E-6</v>
      </c>
      <c r="AF241" s="20">
        <f t="shared" si="122"/>
        <v>3.2080549994134344E-2</v>
      </c>
      <c r="AG241" s="21"/>
      <c r="AH241" s="20">
        <f t="shared" si="113"/>
        <v>4.1272772426007506E-2</v>
      </c>
      <c r="AI241" s="20">
        <f t="shared" si="114"/>
        <v>1.0369651393564694</v>
      </c>
      <c r="AJ241" s="20">
        <f t="shared" si="115"/>
        <v>0.97180780521567267</v>
      </c>
      <c r="AK241" s="20">
        <f t="shared" si="116"/>
        <v>-0.48518588865497964</v>
      </c>
      <c r="AL241" s="20">
        <f t="shared" si="117"/>
        <v>-1.4947556456602262</v>
      </c>
      <c r="AM241" s="20">
        <f t="shared" si="118"/>
        <v>-0.92671049301858888</v>
      </c>
      <c r="AN241" s="20">
        <f t="shared" si="126"/>
        <v>5.2858059223829761</v>
      </c>
      <c r="AO241" s="20">
        <f t="shared" si="126"/>
        <v>5.2859563841597863</v>
      </c>
      <c r="AP241" s="20">
        <f t="shared" si="126"/>
        <v>5.2865259768729409</v>
      </c>
      <c r="AQ241" s="20">
        <f t="shared" si="126"/>
        <v>5.2886777176045419</v>
      </c>
      <c r="AR241" s="20">
        <f t="shared" si="126"/>
        <v>5.2967428909922631</v>
      </c>
      <c r="AS241" s="20">
        <f t="shared" si="126"/>
        <v>5.3261392270060499</v>
      </c>
      <c r="AT241" s="20">
        <f t="shared" si="126"/>
        <v>5.424351522800432</v>
      </c>
      <c r="AU241" s="20">
        <f t="shared" si="120"/>
        <v>5.6945288602509612</v>
      </c>
    </row>
    <row r="242" spans="1:47">
      <c r="A242" s="43" t="s">
        <v>146</v>
      </c>
      <c r="B242" s="43" t="s">
        <v>61</v>
      </c>
      <c r="C242" s="60">
        <v>56251.292600000001</v>
      </c>
      <c r="D242" s="60" t="s">
        <v>50</v>
      </c>
      <c r="E242" s="1">
        <f t="shared" si="127"/>
        <v>19957.583290863226</v>
      </c>
      <c r="F242" s="5">
        <f t="shared" si="128"/>
        <v>19957.5</v>
      </c>
      <c r="G242" s="1">
        <f t="shared" si="129"/>
        <v>3.1926124996971339E-2</v>
      </c>
      <c r="K242" s="1">
        <f t="shared" si="130"/>
        <v>3.1926124996971339E-2</v>
      </c>
      <c r="O242" s="1">
        <f t="shared" ca="1" si="131"/>
        <v>3.1971178919025761E-2</v>
      </c>
      <c r="Q242" s="191">
        <f t="shared" si="132"/>
        <v>41232.792600000001</v>
      </c>
      <c r="S242" s="36">
        <v>1</v>
      </c>
      <c r="Z242" s="20">
        <f t="shared" si="108"/>
        <v>19957.5</v>
      </c>
      <c r="AA242" s="20">
        <f t="shared" si="109"/>
        <v>3.3866997826812476E-2</v>
      </c>
      <c r="AB242" s="20">
        <f t="shared" si="110"/>
        <v>-9.3458883449888744E-3</v>
      </c>
      <c r="AC242" s="20">
        <f t="shared" si="111"/>
        <v>3.1926124996971339E-2</v>
      </c>
      <c r="AD242" s="20">
        <f t="shared" si="121"/>
        <v>-1.9408728298411365E-3</v>
      </c>
      <c r="AE242" s="20">
        <f t="shared" si="112"/>
        <v>3.7669873416155412E-6</v>
      </c>
      <c r="AF242" s="20">
        <f t="shared" si="122"/>
        <v>3.1926124996971339E-2</v>
      </c>
      <c r="AG242" s="21"/>
      <c r="AH242" s="20">
        <f t="shared" si="113"/>
        <v>4.1272013341960213E-2</v>
      </c>
      <c r="AI242" s="20">
        <f t="shared" si="114"/>
        <v>1.0370130670950364</v>
      </c>
      <c r="AJ242" s="20">
        <f t="shared" si="115"/>
        <v>0.97183109088482489</v>
      </c>
      <c r="AK242" s="20">
        <f t="shared" si="116"/>
        <v>-0.48518223477553651</v>
      </c>
      <c r="AL242" s="20">
        <f t="shared" si="117"/>
        <v>-1.4946568630696386</v>
      </c>
      <c r="AM242" s="20">
        <f t="shared" si="118"/>
        <v>-0.92661868905926326</v>
      </c>
      <c r="AN242" s="20">
        <f t="shared" si="126"/>
        <v>5.2858891434791548</v>
      </c>
      <c r="AO242" s="20">
        <f t="shared" si="126"/>
        <v>5.2860396958639555</v>
      </c>
      <c r="AP242" s="20">
        <f t="shared" si="126"/>
        <v>5.2866095580235637</v>
      </c>
      <c r="AQ242" s="20">
        <f t="shared" si="126"/>
        <v>5.2887620379343776</v>
      </c>
      <c r="AR242" s="20">
        <f t="shared" si="126"/>
        <v>5.2968289338774897</v>
      </c>
      <c r="AS242" s="20">
        <f t="shared" si="126"/>
        <v>5.3262277894111252</v>
      </c>
      <c r="AT242" s="20">
        <f t="shared" si="126"/>
        <v>5.4244375214196099</v>
      </c>
      <c r="AU242" s="20">
        <f t="shared" si="120"/>
        <v>5.6945900822737725</v>
      </c>
    </row>
    <row r="243" spans="1:47">
      <c r="A243" s="71" t="s">
        <v>147</v>
      </c>
      <c r="B243" s="61" t="s">
        <v>63</v>
      </c>
      <c r="C243" s="66">
        <v>56284.640399999997</v>
      </c>
      <c r="D243" s="66">
        <v>1E-4</v>
      </c>
      <c r="E243" s="1">
        <f t="shared" si="127"/>
        <v>20044.583108373296</v>
      </c>
      <c r="F243" s="5">
        <f t="shared" si="128"/>
        <v>20044.5</v>
      </c>
      <c r="G243" s="1">
        <f t="shared" si="129"/>
        <v>3.1856174995482434E-2</v>
      </c>
      <c r="K243" s="1">
        <f t="shared" si="130"/>
        <v>3.1856174995482434E-2</v>
      </c>
      <c r="O243" s="1">
        <f t="shared" ca="1" si="131"/>
        <v>3.1790558465232661E-2</v>
      </c>
      <c r="Q243" s="191">
        <f t="shared" si="132"/>
        <v>41266.140399999997</v>
      </c>
      <c r="S243" s="36">
        <v>1</v>
      </c>
      <c r="Z243" s="20">
        <f t="shared" si="108"/>
        <v>20044.5</v>
      </c>
      <c r="AA243" s="20">
        <f t="shared" si="109"/>
        <v>3.3578279756515526E-2</v>
      </c>
      <c r="AB243" s="20">
        <f t="shared" si="110"/>
        <v>-9.278835107030016E-3</v>
      </c>
      <c r="AC243" s="20">
        <f t="shared" si="111"/>
        <v>3.1856174995482434E-2</v>
      </c>
      <c r="AD243" s="20">
        <f t="shared" si="121"/>
        <v>-1.7221047610330928E-3</v>
      </c>
      <c r="AE243" s="20">
        <f t="shared" si="112"/>
        <v>2.9656448079728458E-6</v>
      </c>
      <c r="AF243" s="20">
        <f t="shared" si="122"/>
        <v>3.1856174995482434E-2</v>
      </c>
      <c r="AG243" s="21"/>
      <c r="AH243" s="20">
        <f t="shared" si="113"/>
        <v>4.113501010251245E-2</v>
      </c>
      <c r="AI243" s="20">
        <f t="shared" si="114"/>
        <v>1.0454146501710331</v>
      </c>
      <c r="AJ243" s="20">
        <f t="shared" si="115"/>
        <v>0.97576897123861805</v>
      </c>
      <c r="AK243" s="20">
        <f t="shared" si="116"/>
        <v>-0.48446803571278901</v>
      </c>
      <c r="AL243" s="20">
        <f t="shared" si="117"/>
        <v>-1.4773281970687857</v>
      </c>
      <c r="AM243" s="20">
        <f t="shared" si="118"/>
        <v>-0.91064283037261395</v>
      </c>
      <c r="AN243" s="20">
        <f t="shared" si="126"/>
        <v>5.3004288061461642</v>
      </c>
      <c r="AO243" s="20">
        <f t="shared" si="126"/>
        <v>5.3005957048816645</v>
      </c>
      <c r="AP243" s="20">
        <f t="shared" si="126"/>
        <v>5.3012135729272902</v>
      </c>
      <c r="AQ243" s="20">
        <f t="shared" si="126"/>
        <v>5.3034959970833855</v>
      </c>
      <c r="AR243" s="20">
        <f t="shared" si="126"/>
        <v>5.3118609703138304</v>
      </c>
      <c r="AS243" s="20">
        <f t="shared" si="126"/>
        <v>5.341683906770772</v>
      </c>
      <c r="AT243" s="20">
        <f t="shared" si="126"/>
        <v>5.4394166158326014</v>
      </c>
      <c r="AU243" s="20">
        <f t="shared" si="120"/>
        <v>5.7052427142428996</v>
      </c>
    </row>
    <row r="244" spans="1:47">
      <c r="A244" s="71" t="s">
        <v>147</v>
      </c>
      <c r="B244" s="61" t="s">
        <v>63</v>
      </c>
      <c r="C244" s="66">
        <v>56284.640899999999</v>
      </c>
      <c r="D244" s="66">
        <v>2.0000000000000001E-4</v>
      </c>
      <c r="E244" s="1">
        <f t="shared" si="127"/>
        <v>20044.584412804441</v>
      </c>
      <c r="F244" s="5">
        <f t="shared" si="128"/>
        <v>20044.5</v>
      </c>
      <c r="G244" s="1">
        <f t="shared" si="129"/>
        <v>3.2356174997403286E-2</v>
      </c>
      <c r="K244" s="1">
        <f t="shared" si="130"/>
        <v>3.2356174997403286E-2</v>
      </c>
      <c r="O244" s="1">
        <f t="shared" ca="1" si="131"/>
        <v>3.1790558465232661E-2</v>
      </c>
      <c r="Q244" s="191">
        <f t="shared" si="132"/>
        <v>41266.140899999999</v>
      </c>
      <c r="S244" s="36">
        <v>1</v>
      </c>
      <c r="Z244" s="20">
        <f t="shared" si="108"/>
        <v>20044.5</v>
      </c>
      <c r="AA244" s="20">
        <f t="shared" si="109"/>
        <v>3.3578279756515526E-2</v>
      </c>
      <c r="AB244" s="20">
        <f t="shared" si="110"/>
        <v>-8.7788351051091632E-3</v>
      </c>
      <c r="AC244" s="20">
        <f t="shared" si="111"/>
        <v>3.2356174997403286E-2</v>
      </c>
      <c r="AD244" s="20">
        <f t="shared" si="121"/>
        <v>-1.22210475911224E-3</v>
      </c>
      <c r="AE244" s="20">
        <f t="shared" si="112"/>
        <v>1.4935400422447861E-6</v>
      </c>
      <c r="AF244" s="20">
        <f t="shared" si="122"/>
        <v>3.2356174997403286E-2</v>
      </c>
      <c r="AG244" s="21"/>
      <c r="AH244" s="20">
        <f t="shared" si="113"/>
        <v>4.113501010251245E-2</v>
      </c>
      <c r="AI244" s="20">
        <f t="shared" si="114"/>
        <v>1.0454146501710331</v>
      </c>
      <c r="AJ244" s="20">
        <f t="shared" si="115"/>
        <v>0.97576897123861805</v>
      </c>
      <c r="AK244" s="20">
        <f t="shared" si="116"/>
        <v>-0.48446803571278901</v>
      </c>
      <c r="AL244" s="20">
        <f t="shared" si="117"/>
        <v>-1.4773281970687857</v>
      </c>
      <c r="AM244" s="20">
        <f t="shared" si="118"/>
        <v>-0.91064283037261395</v>
      </c>
      <c r="AN244" s="20">
        <f t="shared" si="126"/>
        <v>5.3004288061461642</v>
      </c>
      <c r="AO244" s="20">
        <f t="shared" si="126"/>
        <v>5.3005957048816645</v>
      </c>
      <c r="AP244" s="20">
        <f t="shared" si="126"/>
        <v>5.3012135729272902</v>
      </c>
      <c r="AQ244" s="20">
        <f t="shared" si="126"/>
        <v>5.3034959970833855</v>
      </c>
      <c r="AR244" s="20">
        <f t="shared" si="126"/>
        <v>5.3118609703138304</v>
      </c>
      <c r="AS244" s="20">
        <f t="shared" si="126"/>
        <v>5.341683906770772</v>
      </c>
      <c r="AT244" s="20">
        <f t="shared" si="126"/>
        <v>5.4394166158326014</v>
      </c>
      <c r="AU244" s="20">
        <f t="shared" si="120"/>
        <v>5.7052427142428996</v>
      </c>
    </row>
    <row r="245" spans="1:47">
      <c r="A245" s="71" t="s">
        <v>148</v>
      </c>
      <c r="B245" s="61" t="s">
        <v>61</v>
      </c>
      <c r="C245" s="66">
        <v>56297.673699999999</v>
      </c>
      <c r="D245" s="66">
        <v>2.0000000000000001E-4</v>
      </c>
      <c r="E245" s="1">
        <f t="shared" si="127"/>
        <v>20078.585193115152</v>
      </c>
      <c r="F245" s="5">
        <f t="shared" si="128"/>
        <v>20078.5</v>
      </c>
      <c r="G245" s="1">
        <f t="shared" si="129"/>
        <v>3.265527499752352E-2</v>
      </c>
      <c r="K245" s="1">
        <f t="shared" si="130"/>
        <v>3.265527499752352E-2</v>
      </c>
      <c r="O245" s="1">
        <f t="shared" ca="1" si="131"/>
        <v>3.1719971161451456E-2</v>
      </c>
      <c r="Q245" s="191">
        <f t="shared" si="132"/>
        <v>41279.173699999999</v>
      </c>
      <c r="S245" s="36">
        <v>1</v>
      </c>
      <c r="Z245" s="20">
        <f t="shared" si="108"/>
        <v>20078.5</v>
      </c>
      <c r="AA245" s="20">
        <f t="shared" si="109"/>
        <v>3.3462601358986988E-2</v>
      </c>
      <c r="AB245" s="20">
        <f t="shared" si="110"/>
        <v>-8.4235079819681702E-3</v>
      </c>
      <c r="AC245" s="20">
        <f t="shared" si="111"/>
        <v>3.265527499752352E-2</v>
      </c>
      <c r="AD245" s="20">
        <f t="shared" si="121"/>
        <v>-8.0732636146346737E-4</v>
      </c>
      <c r="AE245" s="20">
        <f t="shared" si="112"/>
        <v>6.5177585391384121E-7</v>
      </c>
      <c r="AF245" s="20">
        <f t="shared" si="122"/>
        <v>3.265527499752352E-2</v>
      </c>
      <c r="AG245" s="21"/>
      <c r="AH245" s="20">
        <f t="shared" si="113"/>
        <v>4.107878297949169E-2</v>
      </c>
      <c r="AI245" s="20">
        <f t="shared" si="114"/>
        <v>1.0487316155669169</v>
      </c>
      <c r="AJ245" s="20">
        <f t="shared" si="115"/>
        <v>0.97724462930888512</v>
      </c>
      <c r="AK245" s="20">
        <f t="shared" si="116"/>
        <v>-0.48414563689225137</v>
      </c>
      <c r="AL245" s="20">
        <f t="shared" si="117"/>
        <v>-1.4704793314705487</v>
      </c>
      <c r="AM245" s="20">
        <f t="shared" si="118"/>
        <v>-0.90439806641925524</v>
      </c>
      <c r="AN245" s="20">
        <f t="shared" ref="AN245:AT260" si="133">$AU245+$AB$7*SIN(AO245)</f>
        <v>5.306143186287299</v>
      </c>
      <c r="AO245" s="20">
        <f t="shared" si="133"/>
        <v>5.3063167897607055</v>
      </c>
      <c r="AP245" s="20">
        <f t="shared" si="133"/>
        <v>5.3069540179758086</v>
      </c>
      <c r="AQ245" s="20">
        <f t="shared" si="133"/>
        <v>5.309287897430444</v>
      </c>
      <c r="AR245" s="20">
        <f t="shared" si="133"/>
        <v>5.317768348796573</v>
      </c>
      <c r="AS245" s="20">
        <f t="shared" si="133"/>
        <v>5.3477491345268202</v>
      </c>
      <c r="AT245" s="20">
        <f t="shared" si="133"/>
        <v>5.4452787399160831</v>
      </c>
      <c r="AU245" s="20">
        <f t="shared" si="120"/>
        <v>5.7094058117940527</v>
      </c>
    </row>
    <row r="246" spans="1:47">
      <c r="A246" s="71" t="s">
        <v>147</v>
      </c>
      <c r="B246" s="61" t="s">
        <v>63</v>
      </c>
      <c r="C246" s="66">
        <v>56522.865299999998</v>
      </c>
      <c r="D246" s="66">
        <v>2.0000000000000001E-4</v>
      </c>
      <c r="E246" s="1">
        <f t="shared" si="127"/>
        <v>20666.079063919329</v>
      </c>
      <c r="F246" s="5">
        <f t="shared" si="128"/>
        <v>20666</v>
      </c>
      <c r="G246" s="1">
        <f t="shared" si="129"/>
        <v>3.0305899992526975E-2</v>
      </c>
      <c r="K246" s="1">
        <f t="shared" si="130"/>
        <v>3.0305899992526975E-2</v>
      </c>
      <c r="O246" s="1">
        <f t="shared" ca="1" si="131"/>
        <v>3.0500264074055539E-2</v>
      </c>
      <c r="Q246" s="191">
        <f t="shared" si="132"/>
        <v>41504.365299999998</v>
      </c>
      <c r="S246" s="36">
        <v>1</v>
      </c>
      <c r="Z246" s="20">
        <f t="shared" si="108"/>
        <v>20666</v>
      </c>
      <c r="AA246" s="20">
        <f t="shared" si="109"/>
        <v>3.1197730636732989E-2</v>
      </c>
      <c r="AB246" s="20">
        <f t="shared" si="110"/>
        <v>-9.5495332232154936E-3</v>
      </c>
      <c r="AC246" s="20">
        <f t="shared" si="111"/>
        <v>3.0305899992526975E-2</v>
      </c>
      <c r="AD246" s="20">
        <f t="shared" si="121"/>
        <v>-8.9183064420601463E-4</v>
      </c>
      <c r="AE246" s="20">
        <f t="shared" si="112"/>
        <v>7.9536189794491501E-7</v>
      </c>
      <c r="AF246" s="20">
        <f t="shared" si="122"/>
        <v>3.0305899992526975E-2</v>
      </c>
      <c r="AG246" s="21"/>
      <c r="AH246" s="20">
        <f t="shared" si="113"/>
        <v>3.9855433215742468E-2</v>
      </c>
      <c r="AI246" s="20">
        <f t="shared" si="114"/>
        <v>1.1089916452019437</v>
      </c>
      <c r="AJ246" s="20">
        <f t="shared" si="115"/>
        <v>0.99611732978566703</v>
      </c>
      <c r="AK246" s="20">
        <f t="shared" si="116"/>
        <v>-0.47422841474730199</v>
      </c>
      <c r="AL246" s="20">
        <f t="shared" si="117"/>
        <v>-1.3448899471274054</v>
      </c>
      <c r="AM246" s="20">
        <f t="shared" si="118"/>
        <v>-0.79624150829690921</v>
      </c>
      <c r="AN246" s="20">
        <f t="shared" si="133"/>
        <v>5.407858327429846</v>
      </c>
      <c r="AO246" s="20">
        <f t="shared" si="133"/>
        <v>5.4081762070072825</v>
      </c>
      <c r="AP246" s="20">
        <f t="shared" si="133"/>
        <v>5.4091947557361681</v>
      </c>
      <c r="AQ246" s="20">
        <f t="shared" si="133"/>
        <v>5.4124500737879035</v>
      </c>
      <c r="AR246" s="20">
        <f t="shared" si="133"/>
        <v>5.4227710232604203</v>
      </c>
      <c r="AS246" s="20">
        <f t="shared" si="133"/>
        <v>5.4547091542888992</v>
      </c>
      <c r="AT246" s="20">
        <f t="shared" si="133"/>
        <v>5.5472701863910148</v>
      </c>
      <c r="AU246" s="20">
        <f t="shared" si="120"/>
        <v>5.781341688597065</v>
      </c>
    </row>
    <row r="247" spans="1:47">
      <c r="A247" s="48" t="s">
        <v>120</v>
      </c>
      <c r="B247" s="61" t="s">
        <v>63</v>
      </c>
      <c r="C247" s="66">
        <v>56525.548999999999</v>
      </c>
      <c r="D247" s="48" t="s">
        <v>107</v>
      </c>
      <c r="E247" s="1">
        <f t="shared" si="127"/>
        <v>20673.080467617685</v>
      </c>
      <c r="F247" s="5">
        <f t="shared" si="128"/>
        <v>20673</v>
      </c>
      <c r="G247" s="1">
        <f t="shared" si="129"/>
        <v>3.0843949993140996E-2</v>
      </c>
      <c r="K247" s="1">
        <f t="shared" si="130"/>
        <v>3.0843949993140996E-2</v>
      </c>
      <c r="O247" s="1">
        <f t="shared" ca="1" si="131"/>
        <v>3.048573139386529E-2</v>
      </c>
      <c r="Q247" s="191">
        <f t="shared" si="132"/>
        <v>41507.048999999999</v>
      </c>
      <c r="S247" s="36">
        <v>1</v>
      </c>
      <c r="Z247" s="20">
        <f t="shared" si="108"/>
        <v>20673</v>
      </c>
      <c r="AA247" s="20">
        <f t="shared" si="109"/>
        <v>3.1167574692758153E-2</v>
      </c>
      <c r="AB247" s="20">
        <f t="shared" si="110"/>
        <v>-8.9938991633317783E-3</v>
      </c>
      <c r="AC247" s="20">
        <f t="shared" si="111"/>
        <v>3.0843949993140996E-2</v>
      </c>
      <c r="AD247" s="20">
        <f t="shared" si="121"/>
        <v>-3.236246996171574E-4</v>
      </c>
      <c r="AE247" s="20">
        <f t="shared" si="112"/>
        <v>1.0473294620229535E-7</v>
      </c>
      <c r="AF247" s="20">
        <f t="shared" si="122"/>
        <v>3.0843949993140996E-2</v>
      </c>
      <c r="AG247" s="21"/>
      <c r="AH247" s="20">
        <f t="shared" si="113"/>
        <v>3.9837849156472774E-2</v>
      </c>
      <c r="AI247" s="20">
        <f t="shared" si="114"/>
        <v>1.1097424196904666</v>
      </c>
      <c r="AJ247" s="20">
        <f t="shared" si="115"/>
        <v>0.99625547988407526</v>
      </c>
      <c r="AK247" s="20">
        <f t="shared" si="116"/>
        <v>-0.47405523876236932</v>
      </c>
      <c r="AL247" s="20">
        <f t="shared" si="117"/>
        <v>-1.3433065088199379</v>
      </c>
      <c r="AM247" s="20">
        <f t="shared" si="118"/>
        <v>-0.79494865351762378</v>
      </c>
      <c r="AN247" s="20">
        <f t="shared" si="133"/>
        <v>5.4091052891249127</v>
      </c>
      <c r="AO247" s="20">
        <f t="shared" si="133"/>
        <v>5.4094252018372497</v>
      </c>
      <c r="AP247" s="20">
        <f t="shared" si="133"/>
        <v>5.4104487336706182</v>
      </c>
      <c r="AQ247" s="20">
        <f t="shared" si="133"/>
        <v>5.4137150807050238</v>
      </c>
      <c r="AR247" s="20">
        <f t="shared" si="133"/>
        <v>5.4240555212170065</v>
      </c>
      <c r="AS247" s="20">
        <f t="shared" si="133"/>
        <v>5.4560075454818069</v>
      </c>
      <c r="AT247" s="20">
        <f t="shared" si="133"/>
        <v>5.5484930177689531</v>
      </c>
      <c r="AU247" s="20">
        <f t="shared" si="120"/>
        <v>5.7821987969164201</v>
      </c>
    </row>
    <row r="248" spans="1:47">
      <c r="A248" s="48" t="s">
        <v>120</v>
      </c>
      <c r="B248" s="61" t="s">
        <v>61</v>
      </c>
      <c r="C248" s="66">
        <v>56526.507899999997</v>
      </c>
      <c r="D248" s="48" t="s">
        <v>107</v>
      </c>
      <c r="E248" s="1">
        <f t="shared" si="127"/>
        <v>20675.582105657082</v>
      </c>
      <c r="F248" s="5">
        <f t="shared" si="128"/>
        <v>20675.5</v>
      </c>
      <c r="G248" s="1">
        <f t="shared" si="129"/>
        <v>3.1471824993786868E-2</v>
      </c>
      <c r="K248" s="1">
        <f t="shared" si="130"/>
        <v>3.1471824993786868E-2</v>
      </c>
      <c r="O248" s="1">
        <f t="shared" ca="1" si="131"/>
        <v>3.0480541150940198E-2</v>
      </c>
      <c r="Q248" s="191">
        <f t="shared" si="132"/>
        <v>41508.007899999997</v>
      </c>
      <c r="S248" s="36">
        <v>1</v>
      </c>
      <c r="Z248" s="20">
        <f t="shared" si="108"/>
        <v>20675.5</v>
      </c>
      <c r="AA248" s="20">
        <f t="shared" si="109"/>
        <v>3.1156785859813491E-2</v>
      </c>
      <c r="AB248" s="20">
        <f t="shared" si="110"/>
        <v>-8.3597262146705986E-3</v>
      </c>
      <c r="AC248" s="20">
        <f t="shared" si="111"/>
        <v>3.1471824993786868E-2</v>
      </c>
      <c r="AD248" s="20">
        <f t="shared" si="121"/>
        <v>3.1503913397337713E-4</v>
      </c>
      <c r="AE248" s="20">
        <f t="shared" si="112"/>
        <v>9.9249655934695469E-8</v>
      </c>
      <c r="AF248" s="20">
        <f t="shared" si="122"/>
        <v>3.1471824993786868E-2</v>
      </c>
      <c r="AG248" s="21"/>
      <c r="AH248" s="20">
        <f t="shared" si="113"/>
        <v>3.9831551208457466E-2</v>
      </c>
      <c r="AI248" s="20">
        <f t="shared" si="114"/>
        <v>1.1100107340078971</v>
      </c>
      <c r="AJ248" s="20">
        <f t="shared" si="115"/>
        <v>0.9963042586556945</v>
      </c>
      <c r="AK248" s="20">
        <f t="shared" si="116"/>
        <v>-0.47399304475974036</v>
      </c>
      <c r="AL248" s="20">
        <f t="shared" si="117"/>
        <v>-1.3427404737035205</v>
      </c>
      <c r="AM248" s="20">
        <f t="shared" si="118"/>
        <v>-0.79448688876980034</v>
      </c>
      <c r="AN248" s="20">
        <f t="shared" si="133"/>
        <v>5.4095508385663997</v>
      </c>
      <c r="AO248" s="20">
        <f t="shared" si="133"/>
        <v>5.4098714790653464</v>
      </c>
      <c r="AP248" s="20">
        <f t="shared" si="133"/>
        <v>5.4108967924368345</v>
      </c>
      <c r="AQ248" s="20">
        <f t="shared" si="133"/>
        <v>5.414167076767324</v>
      </c>
      <c r="AR248" s="20">
        <f t="shared" si="133"/>
        <v>5.4245144607685214</v>
      </c>
      <c r="AS248" s="20">
        <f t="shared" si="133"/>
        <v>5.4564713898977439</v>
      </c>
      <c r="AT248" s="20">
        <f t="shared" si="133"/>
        <v>5.5489297848831782</v>
      </c>
      <c r="AU248" s="20">
        <f t="shared" si="120"/>
        <v>5.7825049070304759</v>
      </c>
    </row>
    <row r="249" spans="1:47">
      <c r="A249" s="71" t="s">
        <v>149</v>
      </c>
      <c r="B249" s="61" t="s">
        <v>63</v>
      </c>
      <c r="C249" s="66">
        <v>56550.463580000003</v>
      </c>
      <c r="D249" s="66">
        <v>1E-4</v>
      </c>
      <c r="E249" s="1">
        <f t="shared" si="127"/>
        <v>20738.079175578652</v>
      </c>
      <c r="F249" s="5">
        <f t="shared" si="128"/>
        <v>20738</v>
      </c>
      <c r="G249" s="1">
        <f t="shared" si="129"/>
        <v>3.0348699998285156E-2</v>
      </c>
      <c r="K249" s="1">
        <f t="shared" si="130"/>
        <v>3.0348699998285156E-2</v>
      </c>
      <c r="O249" s="1">
        <f t="shared" ca="1" si="131"/>
        <v>3.035078507781297E-2</v>
      </c>
      <c r="Q249" s="191">
        <f t="shared" si="132"/>
        <v>41531.963580000003</v>
      </c>
      <c r="S249" s="36">
        <v>1</v>
      </c>
      <c r="Z249" s="20">
        <f t="shared" si="108"/>
        <v>20738</v>
      </c>
      <c r="AA249" s="20">
        <f t="shared" si="109"/>
        <v>3.0883824374211419E-2</v>
      </c>
      <c r="AB249" s="20">
        <f t="shared" si="110"/>
        <v>-9.3223202606887087E-3</v>
      </c>
      <c r="AC249" s="20">
        <f t="shared" si="111"/>
        <v>3.0348699998285156E-2</v>
      </c>
      <c r="AD249" s="20">
        <f t="shared" si="121"/>
        <v>-5.3512437592626375E-4</v>
      </c>
      <c r="AE249" s="20">
        <f t="shared" si="112"/>
        <v>2.8635809771047325E-7</v>
      </c>
      <c r="AF249" s="20">
        <f t="shared" si="122"/>
        <v>3.0348699998285156E-2</v>
      </c>
      <c r="AG249" s="21"/>
      <c r="AH249" s="20">
        <f t="shared" si="113"/>
        <v>3.9671020258973864E-2</v>
      </c>
      <c r="AI249" s="20">
        <f t="shared" si="114"/>
        <v>1.1167492881142471</v>
      </c>
      <c r="AJ249" s="20">
        <f t="shared" si="115"/>
        <v>0.9974263809473588</v>
      </c>
      <c r="AK249" s="20">
        <f t="shared" si="116"/>
        <v>-0.47237842012774256</v>
      </c>
      <c r="AL249" s="20">
        <f t="shared" si="117"/>
        <v>-1.3284998916959629</v>
      </c>
      <c r="AM249" s="20">
        <f t="shared" si="118"/>
        <v>-0.78293734337679177</v>
      </c>
      <c r="AN249" s="20">
        <f t="shared" si="133"/>
        <v>5.4207249271708973</v>
      </c>
      <c r="AO249" s="20">
        <f t="shared" si="133"/>
        <v>5.4210640431497454</v>
      </c>
      <c r="AP249" s="20">
        <f t="shared" si="133"/>
        <v>5.4221341961444187</v>
      </c>
      <c r="AQ249" s="20">
        <f t="shared" si="133"/>
        <v>5.4255025915264028</v>
      </c>
      <c r="AR249" s="20">
        <f t="shared" si="133"/>
        <v>5.4360204770604179</v>
      </c>
      <c r="AS249" s="20">
        <f t="shared" si="133"/>
        <v>5.4680902184641367</v>
      </c>
      <c r="AT249" s="20">
        <f t="shared" si="133"/>
        <v>5.5598560440756906</v>
      </c>
      <c r="AU249" s="20">
        <f t="shared" si="120"/>
        <v>5.79015765988186</v>
      </c>
    </row>
    <row r="250" spans="1:47">
      <c r="A250" s="48" t="s">
        <v>150</v>
      </c>
      <c r="B250" s="61" t="s">
        <v>63</v>
      </c>
      <c r="C250" s="66">
        <v>56550.463600000003</v>
      </c>
      <c r="D250" s="48" t="s">
        <v>151</v>
      </c>
      <c r="E250" s="1">
        <f t="shared" si="127"/>
        <v>20738.079227755894</v>
      </c>
      <c r="F250" s="5">
        <f t="shared" si="128"/>
        <v>20738</v>
      </c>
      <c r="G250" s="1">
        <f t="shared" si="129"/>
        <v>3.0368699997779913E-2</v>
      </c>
      <c r="K250" s="1">
        <f t="shared" si="130"/>
        <v>3.0368699997779913E-2</v>
      </c>
      <c r="O250" s="1">
        <f t="shared" ca="1" si="131"/>
        <v>3.035078507781297E-2</v>
      </c>
      <c r="Q250" s="191">
        <f t="shared" si="132"/>
        <v>41531.963600000003</v>
      </c>
      <c r="S250" s="36">
        <v>1</v>
      </c>
      <c r="Z250" s="20">
        <f t="shared" si="108"/>
        <v>20738</v>
      </c>
      <c r="AA250" s="20">
        <f t="shared" si="109"/>
        <v>3.0883824374211419E-2</v>
      </c>
      <c r="AB250" s="20">
        <f t="shared" si="110"/>
        <v>-9.3023202611939512E-3</v>
      </c>
      <c r="AC250" s="20">
        <f t="shared" si="111"/>
        <v>3.0368699997779913E-2</v>
      </c>
      <c r="AD250" s="20">
        <f t="shared" si="121"/>
        <v>-5.1512437643150624E-4</v>
      </c>
      <c r="AE250" s="20">
        <f t="shared" si="112"/>
        <v>2.6535312319394813E-7</v>
      </c>
      <c r="AF250" s="20">
        <f t="shared" si="122"/>
        <v>3.0368699997779913E-2</v>
      </c>
      <c r="AG250" s="21"/>
      <c r="AH250" s="20">
        <f t="shared" si="113"/>
        <v>3.9671020258973864E-2</v>
      </c>
      <c r="AI250" s="20">
        <f t="shared" si="114"/>
        <v>1.1167492881142471</v>
      </c>
      <c r="AJ250" s="20">
        <f t="shared" si="115"/>
        <v>0.9974263809473588</v>
      </c>
      <c r="AK250" s="20">
        <f t="shared" si="116"/>
        <v>-0.47237842012774256</v>
      </c>
      <c r="AL250" s="20">
        <f t="shared" si="117"/>
        <v>-1.3284998916959629</v>
      </c>
      <c r="AM250" s="20">
        <f t="shared" si="118"/>
        <v>-0.78293734337679177</v>
      </c>
      <c r="AN250" s="20">
        <f t="shared" si="133"/>
        <v>5.4207249271708973</v>
      </c>
      <c r="AO250" s="20">
        <f t="shared" si="133"/>
        <v>5.4210640431497454</v>
      </c>
      <c r="AP250" s="20">
        <f t="shared" si="133"/>
        <v>5.4221341961444187</v>
      </c>
      <c r="AQ250" s="20">
        <f t="shared" si="133"/>
        <v>5.4255025915264028</v>
      </c>
      <c r="AR250" s="20">
        <f t="shared" si="133"/>
        <v>5.4360204770604179</v>
      </c>
      <c r="AS250" s="20">
        <f t="shared" si="133"/>
        <v>5.4680902184641367</v>
      </c>
      <c r="AT250" s="20">
        <f t="shared" si="133"/>
        <v>5.5598560440756906</v>
      </c>
      <c r="AU250" s="20">
        <f t="shared" si="120"/>
        <v>5.79015765988186</v>
      </c>
    </row>
    <row r="251" spans="1:47">
      <c r="A251" s="43" t="s">
        <v>152</v>
      </c>
      <c r="B251" s="43" t="s">
        <v>61</v>
      </c>
      <c r="C251" s="60">
        <v>56563.112999999998</v>
      </c>
      <c r="D251" s="60" t="s">
        <v>50</v>
      </c>
      <c r="E251" s="1">
        <f t="shared" si="127"/>
        <v>20771.079770268792</v>
      </c>
      <c r="F251" s="5">
        <f t="shared" si="128"/>
        <v>20771</v>
      </c>
      <c r="G251" s="1">
        <f t="shared" si="129"/>
        <v>3.057664999505505E-2</v>
      </c>
      <c r="K251" s="1">
        <f t="shared" si="130"/>
        <v>3.057664999505505E-2</v>
      </c>
      <c r="O251" s="1">
        <f t="shared" ca="1" si="131"/>
        <v>3.0282273871201797E-2</v>
      </c>
      <c r="Q251" s="191">
        <f t="shared" si="132"/>
        <v>41544.612999999998</v>
      </c>
      <c r="S251" s="36">
        <v>1</v>
      </c>
      <c r="Z251" s="20">
        <f t="shared" si="108"/>
        <v>20771</v>
      </c>
      <c r="AA251" s="20">
        <f t="shared" si="109"/>
        <v>3.0737170048134262E-2</v>
      </c>
      <c r="AB251" s="20">
        <f t="shared" si="110"/>
        <v>-9.0072021503166538E-3</v>
      </c>
      <c r="AC251" s="20">
        <f t="shared" si="111"/>
        <v>3.057664999505505E-2</v>
      </c>
      <c r="AD251" s="20">
        <f t="shared" si="121"/>
        <v>-1.6052005307921197E-4</v>
      </c>
      <c r="AE251" s="20">
        <f t="shared" si="112"/>
        <v>2.5766687440553027E-8</v>
      </c>
      <c r="AF251" s="20">
        <f t="shared" si="122"/>
        <v>3.057664999505505E-2</v>
      </c>
      <c r="AG251" s="21"/>
      <c r="AH251" s="20">
        <f t="shared" si="113"/>
        <v>3.9583852145371703E-2</v>
      </c>
      <c r="AI251" s="20">
        <f t="shared" si="114"/>
        <v>1.1203308448221581</v>
      </c>
      <c r="AJ251" s="20">
        <f t="shared" si="115"/>
        <v>0.99794178019880209</v>
      </c>
      <c r="AK251" s="20">
        <f t="shared" si="116"/>
        <v>-0.47147879683178884</v>
      </c>
      <c r="AL251" s="20">
        <f t="shared" si="117"/>
        <v>-1.320910736358742</v>
      </c>
      <c r="AM251" s="20">
        <f t="shared" si="118"/>
        <v>-0.77683482497326817</v>
      </c>
      <c r="AN251" s="20">
        <f t="shared" si="133"/>
        <v>5.426652395748178</v>
      </c>
      <c r="AO251" s="20">
        <f t="shared" si="133"/>
        <v>5.4270014797313326</v>
      </c>
      <c r="AP251" s="20">
        <f t="shared" si="133"/>
        <v>5.4280955235723516</v>
      </c>
      <c r="AQ251" s="20">
        <f t="shared" si="133"/>
        <v>5.4315154261632719</v>
      </c>
      <c r="AR251" s="20">
        <f t="shared" si="133"/>
        <v>5.4421208628952344</v>
      </c>
      <c r="AS251" s="20">
        <f t="shared" si="133"/>
        <v>5.4742424992913259</v>
      </c>
      <c r="AT251" s="20">
        <f t="shared" si="133"/>
        <v>5.5656305618628199</v>
      </c>
      <c r="AU251" s="20">
        <f t="shared" si="120"/>
        <v>5.7941983133873913</v>
      </c>
    </row>
    <row r="252" spans="1:47">
      <c r="A252" s="43" t="s">
        <v>152</v>
      </c>
      <c r="B252" s="43" t="s">
        <v>61</v>
      </c>
      <c r="C252" s="60">
        <v>56563.3053</v>
      </c>
      <c r="D252" s="60" t="s">
        <v>50</v>
      </c>
      <c r="E252" s="1">
        <f t="shared" si="127"/>
        <v>20771.581454485065</v>
      </c>
      <c r="F252" s="5">
        <f t="shared" si="128"/>
        <v>20771.5</v>
      </c>
      <c r="G252" s="1">
        <f t="shared" si="129"/>
        <v>3.1222224999510217E-2</v>
      </c>
      <c r="K252" s="1">
        <f t="shared" si="130"/>
        <v>3.1222224999510217E-2</v>
      </c>
      <c r="O252" s="1">
        <f t="shared" ca="1" si="131"/>
        <v>3.0281235822616777E-2</v>
      </c>
      <c r="Q252" s="191">
        <f t="shared" si="132"/>
        <v>41544.8053</v>
      </c>
      <c r="S252" s="36">
        <v>1</v>
      </c>
      <c r="Z252" s="20">
        <f t="shared" si="108"/>
        <v>20771.5</v>
      </c>
      <c r="AA252" s="20">
        <f t="shared" si="109"/>
        <v>3.0734934475603118E-2</v>
      </c>
      <c r="AB252" s="20">
        <f t="shared" si="110"/>
        <v>-8.3602935327284703E-3</v>
      </c>
      <c r="AC252" s="20">
        <f t="shared" si="111"/>
        <v>3.1222224999510217E-2</v>
      </c>
      <c r="AD252" s="20">
        <f t="shared" si="121"/>
        <v>4.8729052390709959E-4</v>
      </c>
      <c r="AE252" s="20">
        <f t="shared" si="112"/>
        <v>2.3745205468965559E-7</v>
      </c>
      <c r="AF252" s="20">
        <f t="shared" si="122"/>
        <v>3.1222224999510217E-2</v>
      </c>
      <c r="AG252" s="21"/>
      <c r="AH252" s="20">
        <f t="shared" si="113"/>
        <v>3.9582518532238688E-2</v>
      </c>
      <c r="AI252" s="20">
        <f t="shared" si="114"/>
        <v>1.1203852351056953</v>
      </c>
      <c r="AJ252" s="20">
        <f t="shared" si="115"/>
        <v>0.99794917136254679</v>
      </c>
      <c r="AK252" s="20">
        <f t="shared" si="116"/>
        <v>-0.4714649119988803</v>
      </c>
      <c r="AL252" s="20">
        <f t="shared" si="117"/>
        <v>-1.3207953736218838</v>
      </c>
      <c r="AM252" s="20">
        <f t="shared" si="118"/>
        <v>-0.77674233863826148</v>
      </c>
      <c r="AN252" s="20">
        <f t="shared" si="133"/>
        <v>5.426742352948124</v>
      </c>
      <c r="AO252" s="20">
        <f t="shared" si="133"/>
        <v>5.4270915890664151</v>
      </c>
      <c r="AP252" s="20">
        <f t="shared" si="133"/>
        <v>5.4281859959385299</v>
      </c>
      <c r="AQ252" s="20">
        <f t="shared" si="133"/>
        <v>5.4316066771286664</v>
      </c>
      <c r="AR252" s="20">
        <f t="shared" si="133"/>
        <v>5.4422134268319642</v>
      </c>
      <c r="AS252" s="20">
        <f t="shared" si="133"/>
        <v>5.474335808443902</v>
      </c>
      <c r="AT252" s="20">
        <f t="shared" si="133"/>
        <v>5.5657180833276234</v>
      </c>
      <c r="AU252" s="20">
        <f t="shared" si="120"/>
        <v>5.7942595354102018</v>
      </c>
    </row>
    <row r="253" spans="1:47">
      <c r="A253" s="169" t="s">
        <v>154</v>
      </c>
      <c r="B253" s="170" t="s">
        <v>63</v>
      </c>
      <c r="C253" s="171">
        <v>56591.669399999999</v>
      </c>
      <c r="D253" s="171">
        <v>2.0000000000000001E-4</v>
      </c>
      <c r="E253" s="1">
        <f t="shared" si="127"/>
        <v>20845.579485054928</v>
      </c>
      <c r="F253" s="5">
        <f t="shared" si="128"/>
        <v>20845.5</v>
      </c>
      <c r="G253" s="1">
        <f t="shared" si="129"/>
        <v>3.0467324999335688E-2</v>
      </c>
      <c r="K253" s="1">
        <f t="shared" si="130"/>
        <v>3.0467324999335688E-2</v>
      </c>
      <c r="O253" s="1">
        <f t="shared" ca="1" si="131"/>
        <v>3.0127604632034143E-2</v>
      </c>
      <c r="Q253" s="191">
        <f t="shared" si="132"/>
        <v>41573.169399999999</v>
      </c>
      <c r="S253" s="36"/>
      <c r="Z253" s="20">
        <f t="shared" si="108"/>
        <v>20845.5</v>
      </c>
      <c r="AA253" s="20">
        <f t="shared" si="109"/>
        <v>3.0399582090549659E-2</v>
      </c>
      <c r="AB253" s="20">
        <f t="shared" si="110"/>
        <v>-9999</v>
      </c>
      <c r="AC253" s="20">
        <f t="shared" si="111"/>
        <v>3.0467324999335688E-2</v>
      </c>
      <c r="AD253" s="20">
        <f t="shared" si="121"/>
        <v>-9999</v>
      </c>
      <c r="AE253" s="20">
        <f t="shared" si="112"/>
        <v>0</v>
      </c>
      <c r="AF253" s="20">
        <f t="shared" si="122"/>
        <v>-9999</v>
      </c>
      <c r="AG253" s="21"/>
      <c r="AH253" s="20">
        <f t="shared" si="113"/>
        <v>3.9380871111704067E-2</v>
      </c>
      <c r="AI253" s="20">
        <f t="shared" si="114"/>
        <v>1.1284754366376553</v>
      </c>
      <c r="AJ253" s="20">
        <f t="shared" si="115"/>
        <v>0.99890242042569677</v>
      </c>
      <c r="AK253" s="20">
        <f t="shared" si="116"/>
        <v>-0.46932486643936661</v>
      </c>
      <c r="AL253" s="20">
        <f t="shared" si="117"/>
        <v>-1.3035970530089245</v>
      </c>
      <c r="AM253" s="20">
        <f t="shared" si="118"/>
        <v>-0.76304620191310213</v>
      </c>
      <c r="AN253" s="20">
        <f t="shared" si="133"/>
        <v>5.4401046582164305</v>
      </c>
      <c r="AO253" s="20">
        <f t="shared" si="133"/>
        <v>5.4404767629595492</v>
      </c>
      <c r="AP253" s="20">
        <f t="shared" si="133"/>
        <v>5.4416252061558685</v>
      </c>
      <c r="AQ253" s="20">
        <f t="shared" si="133"/>
        <v>5.445160432156678</v>
      </c>
      <c r="AR253" s="20">
        <f t="shared" si="133"/>
        <v>5.4559568857123892</v>
      </c>
      <c r="AS253" s="20">
        <f t="shared" si="133"/>
        <v>5.4881759322904253</v>
      </c>
      <c r="AT253" s="20">
        <f t="shared" si="133"/>
        <v>5.5786806517177565</v>
      </c>
      <c r="AU253" s="20">
        <f t="shared" si="120"/>
        <v>5.8033203947862413</v>
      </c>
    </row>
    <row r="254" spans="1:47">
      <c r="A254" s="24" t="s">
        <v>154</v>
      </c>
      <c r="B254" s="172" t="s">
        <v>61</v>
      </c>
      <c r="C254" s="173">
        <v>56615.625399999997</v>
      </c>
      <c r="D254" s="173">
        <v>2.0000000000000001E-4</v>
      </c>
      <c r="E254" s="1">
        <f t="shared" si="127"/>
        <v>20908.077389812406</v>
      </c>
      <c r="F254" s="5">
        <f t="shared" si="128"/>
        <v>20908</v>
      </c>
      <c r="G254" s="1">
        <f t="shared" si="129"/>
        <v>2.9664199995750096E-2</v>
      </c>
      <c r="K254" s="1">
        <f t="shared" si="130"/>
        <v>2.9664199995750096E-2</v>
      </c>
      <c r="O254" s="1">
        <f t="shared" ca="1" si="131"/>
        <v>2.9997848558906921E-2</v>
      </c>
      <c r="Q254" s="191">
        <f t="shared" si="132"/>
        <v>41597.125399999997</v>
      </c>
      <c r="S254" s="36"/>
      <c r="Z254" s="20">
        <f t="shared" si="108"/>
        <v>20908</v>
      </c>
      <c r="AA254" s="20">
        <f t="shared" si="109"/>
        <v>3.0109337540285674E-2</v>
      </c>
      <c r="AB254" s="20">
        <f t="shared" si="110"/>
        <v>-9999</v>
      </c>
      <c r="AC254" s="20">
        <f t="shared" si="111"/>
        <v>2.9664199995750096E-2</v>
      </c>
      <c r="AD254" s="20">
        <f t="shared" si="121"/>
        <v>-9999</v>
      </c>
      <c r="AE254" s="20">
        <f t="shared" si="112"/>
        <v>0</v>
      </c>
      <c r="AF254" s="20">
        <f t="shared" si="122"/>
        <v>-9999</v>
      </c>
      <c r="AG254" s="21"/>
      <c r="AH254" s="20">
        <f t="shared" si="113"/>
        <v>3.9203885718800638E-2</v>
      </c>
      <c r="AI254" s="20">
        <f t="shared" si="114"/>
        <v>1.1353699711844558</v>
      </c>
      <c r="AJ254" s="20">
        <f t="shared" si="115"/>
        <v>0.99948367364513857</v>
      </c>
      <c r="AK254" s="20">
        <f t="shared" si="116"/>
        <v>-0.4673828612380701</v>
      </c>
      <c r="AL254" s="20">
        <f t="shared" si="117"/>
        <v>-1.2888765380766036</v>
      </c>
      <c r="AM254" s="20">
        <f t="shared" si="118"/>
        <v>-0.75146534325791348</v>
      </c>
      <c r="AN254" s="20">
        <f t="shared" si="133"/>
        <v>5.4514661111351552</v>
      </c>
      <c r="AO254" s="20">
        <f t="shared" si="133"/>
        <v>5.4518580525357967</v>
      </c>
      <c r="AP254" s="20">
        <f t="shared" si="133"/>
        <v>5.4530525336711806</v>
      </c>
      <c r="AQ254" s="20">
        <f t="shared" si="133"/>
        <v>5.4566832563673922</v>
      </c>
      <c r="AR254" s="20">
        <f t="shared" si="133"/>
        <v>5.4676324913428109</v>
      </c>
      <c r="AS254" s="20">
        <f t="shared" si="133"/>
        <v>5.4999118873359185</v>
      </c>
      <c r="AT254" s="20">
        <f t="shared" si="133"/>
        <v>5.5896431460724836</v>
      </c>
      <c r="AU254" s="20">
        <f t="shared" si="120"/>
        <v>5.8109731476376254</v>
      </c>
    </row>
    <row r="255" spans="1:47">
      <c r="A255" s="156" t="s">
        <v>155</v>
      </c>
      <c r="B255" s="150"/>
      <c r="C255" s="152">
        <v>56675.613299999997</v>
      </c>
      <c r="D255" s="152">
        <v>5.0000000000000001E-4</v>
      </c>
      <c r="E255" s="1">
        <f t="shared" si="127"/>
        <v>21064.577559323232</v>
      </c>
      <c r="F255" s="5">
        <f t="shared" si="128"/>
        <v>21064.5</v>
      </c>
      <c r="G255" s="1">
        <f t="shared" si="129"/>
        <v>2.9729174995736685E-2</v>
      </c>
      <c r="J255" s="1">
        <f>G255</f>
        <v>2.9729174995736685E-2</v>
      </c>
      <c r="O255" s="1">
        <f t="shared" ca="1" si="131"/>
        <v>2.9672939351796344E-2</v>
      </c>
      <c r="Q255" s="191">
        <f t="shared" si="132"/>
        <v>41657.113299999997</v>
      </c>
      <c r="S255" s="36">
        <v>1</v>
      </c>
      <c r="Z255" s="20">
        <f t="shared" si="108"/>
        <v>21064.5</v>
      </c>
      <c r="AA255" s="20">
        <f t="shared" si="109"/>
        <v>2.9353870765782834E-2</v>
      </c>
      <c r="AB255" s="20">
        <f t="shared" si="110"/>
        <v>-9.0041813374221041E-3</v>
      </c>
      <c r="AC255" s="20">
        <f t="shared" si="111"/>
        <v>2.9729174995736685E-2</v>
      </c>
      <c r="AD255" s="20">
        <f t="shared" si="121"/>
        <v>3.7530422995385102E-4</v>
      </c>
      <c r="AE255" s="20">
        <f t="shared" si="112"/>
        <v>1.4085326502125309E-7</v>
      </c>
      <c r="AF255" s="20">
        <f t="shared" si="122"/>
        <v>2.9729174995736685E-2</v>
      </c>
      <c r="AG255" s="21"/>
      <c r="AH255" s="20">
        <f t="shared" si="113"/>
        <v>3.8733356333158789E-2</v>
      </c>
      <c r="AI255" s="20">
        <f t="shared" si="114"/>
        <v>1.1528717310240313</v>
      </c>
      <c r="AJ255" s="20">
        <f t="shared" si="115"/>
        <v>0.9999847412074746</v>
      </c>
      <c r="AK255" s="20">
        <f t="shared" si="116"/>
        <v>-0.46195454530860686</v>
      </c>
      <c r="AL255" s="20">
        <f t="shared" si="117"/>
        <v>-1.2512159616756073</v>
      </c>
      <c r="AM255" s="20">
        <f t="shared" si="118"/>
        <v>-0.7224093058563068</v>
      </c>
      <c r="AN255" s="20">
        <f t="shared" si="133"/>
        <v>5.4802231575254288</v>
      </c>
      <c r="AO255" s="20">
        <f t="shared" si="133"/>
        <v>5.4806666314863666</v>
      </c>
      <c r="AP255" s="20">
        <f t="shared" si="133"/>
        <v>5.481977285273012</v>
      </c>
      <c r="AQ255" s="20">
        <f t="shared" si="133"/>
        <v>5.4858405100163647</v>
      </c>
      <c r="AR255" s="20">
        <f t="shared" si="133"/>
        <v>5.4971398830420313</v>
      </c>
      <c r="AS255" s="20">
        <f t="shared" si="133"/>
        <v>5.5294832146259409</v>
      </c>
      <c r="AT255" s="20">
        <f t="shared" si="133"/>
        <v>5.6171496683502857</v>
      </c>
      <c r="AU255" s="20">
        <f t="shared" si="120"/>
        <v>5.8301356407774918</v>
      </c>
    </row>
    <row r="256" spans="1:47">
      <c r="A256" s="69" t="s">
        <v>231</v>
      </c>
      <c r="B256" s="43"/>
      <c r="C256" s="60">
        <v>57310.754000000001</v>
      </c>
      <c r="D256" s="60">
        <v>1E-3</v>
      </c>
      <c r="E256" s="1">
        <f>(C256-C$7)/C$8</f>
        <v>22721.572173457509</v>
      </c>
      <c r="F256" s="5">
        <f t="shared" si="128"/>
        <v>22721.5</v>
      </c>
      <c r="G256" s="1">
        <f>C256-(C$7+C$8*F256)</f>
        <v>2.7664724999340251E-2</v>
      </c>
      <c r="J256" s="1">
        <f>G256</f>
        <v>2.7664724999340251E-2</v>
      </c>
      <c r="O256" s="1">
        <f ca="1">+C$11+C$12*F256</f>
        <v>2.6232846341047354E-2</v>
      </c>
      <c r="Q256" s="191">
        <f>C256-15018.5</f>
        <v>42292.254000000001</v>
      </c>
      <c r="S256" s="36">
        <v>1</v>
      </c>
      <c r="Z256" s="20">
        <f t="shared" si="108"/>
        <v>22721.5</v>
      </c>
      <c r="AA256" s="20">
        <f t="shared" si="109"/>
        <v>1.856875119975343E-2</v>
      </c>
      <c r="AB256" s="20">
        <f t="shared" si="110"/>
        <v>-3.4175643887544987E-3</v>
      </c>
      <c r="AC256" s="20">
        <f t="shared" si="111"/>
        <v>2.7664724999340251E-2</v>
      </c>
      <c r="AD256" s="20">
        <f t="shared" si="121"/>
        <v>9.0959737995868206E-3</v>
      </c>
      <c r="AE256" s="20">
        <f t="shared" si="112"/>
        <v>8.2736739362769903E-5</v>
      </c>
      <c r="AF256" s="20">
        <f t="shared" si="122"/>
        <v>2.7664724999340251E-2</v>
      </c>
      <c r="AG256" s="21"/>
      <c r="AH256" s="20">
        <f t="shared" si="113"/>
        <v>3.108228938809475E-2</v>
      </c>
      <c r="AI256" s="20">
        <f t="shared" si="114"/>
        <v>1.347928331402779</v>
      </c>
      <c r="AJ256" s="20">
        <f t="shared" si="115"/>
        <v>0.88578560126928774</v>
      </c>
      <c r="AK256" s="20">
        <f t="shared" si="116"/>
        <v>-0.34017296230718208</v>
      </c>
      <c r="AL256" s="20">
        <f t="shared" si="117"/>
        <v>-0.77412796116421723</v>
      </c>
      <c r="AM256" s="20">
        <f t="shared" si="118"/>
        <v>-0.40762693511659281</v>
      </c>
      <c r="AN256" s="20">
        <f t="shared" si="133"/>
        <v>5.8129442018428978</v>
      </c>
      <c r="AO256" s="20">
        <f t="shared" si="133"/>
        <v>5.8138527778729641</v>
      </c>
      <c r="AP256" s="20">
        <f t="shared" si="133"/>
        <v>5.8159452733445178</v>
      </c>
      <c r="AQ256" s="20">
        <f t="shared" si="133"/>
        <v>5.8207560272408587</v>
      </c>
      <c r="AR256" s="20">
        <f t="shared" si="133"/>
        <v>5.8317728647642149</v>
      </c>
      <c r="AS256" s="20">
        <f t="shared" si="133"/>
        <v>5.8567849923142461</v>
      </c>
      <c r="AT256" s="20">
        <f t="shared" si="133"/>
        <v>5.9125652610428769</v>
      </c>
      <c r="AU256" s="20">
        <f t="shared" si="120"/>
        <v>6.0330254243733945</v>
      </c>
    </row>
    <row r="257" spans="1:47">
      <c r="A257" s="84" t="s">
        <v>163</v>
      </c>
      <c r="B257" s="85" t="s">
        <v>61</v>
      </c>
      <c r="C257" s="84">
        <v>57321.103300000002</v>
      </c>
      <c r="D257" s="84" t="s">
        <v>164</v>
      </c>
      <c r="E257" s="1">
        <f t="shared" ref="E257:E296" si="134">(C257-C$7)/C$8</f>
        <v>22748.572071842329</v>
      </c>
      <c r="F257" s="5">
        <f t="shared" ref="F257:F296" si="135">+ROUND(2*E257,0)/2</f>
        <v>22748.5</v>
      </c>
      <c r="G257" s="1">
        <f t="shared" ref="G257:G296" si="136">C257-(C$7+C$8*F257)</f>
        <v>2.7625775001069997E-2</v>
      </c>
      <c r="J257" s="1">
        <f t="shared" ref="J257:J296" si="137">G257</f>
        <v>2.7625775001069997E-2</v>
      </c>
      <c r="O257" s="1">
        <f t="shared" ref="O257:O296" ca="1" si="138">+C$11+C$12*F257</f>
        <v>2.6176791717456391E-2</v>
      </c>
      <c r="Q257" s="191">
        <f t="shared" ref="Q257:Q296" si="139">C257-15018.5</f>
        <v>42302.603300000002</v>
      </c>
      <c r="S257" s="36">
        <v>1</v>
      </c>
      <c r="Z257" s="20">
        <f t="shared" si="108"/>
        <v>22748.5</v>
      </c>
      <c r="AA257" s="20">
        <f t="shared" si="109"/>
        <v>1.8347850728353144E-2</v>
      </c>
      <c r="AB257" s="20">
        <f t="shared" si="110"/>
        <v>-3.2884547380911955E-3</v>
      </c>
      <c r="AC257" s="20">
        <f t="shared" si="111"/>
        <v>2.7625775001069997E-2</v>
      </c>
      <c r="AD257" s="20">
        <f t="shared" si="121"/>
        <v>9.2779242727168525E-3</v>
      </c>
      <c r="AE257" s="20">
        <f t="shared" si="112"/>
        <v>8.6079878810268535E-5</v>
      </c>
      <c r="AF257" s="20">
        <f t="shared" si="122"/>
        <v>2.7625775001069997E-2</v>
      </c>
      <c r="AG257" s="21"/>
      <c r="AH257" s="20">
        <f t="shared" si="113"/>
        <v>3.0914229739161192E-2</v>
      </c>
      <c r="AI257" s="20">
        <f t="shared" si="114"/>
        <v>1.3509872381768926</v>
      </c>
      <c r="AJ257" s="20">
        <f t="shared" si="115"/>
        <v>0.88155684815845459</v>
      </c>
      <c r="AK257" s="20">
        <f t="shared" si="116"/>
        <v>-0.33701591463093072</v>
      </c>
      <c r="AL257" s="20">
        <f t="shared" si="117"/>
        <v>-0.76509389083609125</v>
      </c>
      <c r="AM257" s="20">
        <f t="shared" si="118"/>
        <v>-0.40236899616208716</v>
      </c>
      <c r="AN257" s="20">
        <f t="shared" si="133"/>
        <v>5.8187927867401079</v>
      </c>
      <c r="AO257" s="20">
        <f t="shared" si="133"/>
        <v>5.8197029592121403</v>
      </c>
      <c r="AP257" s="20">
        <f t="shared" si="133"/>
        <v>5.821792983885258</v>
      </c>
      <c r="AQ257" s="20">
        <f t="shared" si="133"/>
        <v>5.826584112388554</v>
      </c>
      <c r="AR257" s="20">
        <f t="shared" si="133"/>
        <v>5.8375250458746377</v>
      </c>
      <c r="AS257" s="20">
        <f t="shared" si="133"/>
        <v>5.8622997066309317</v>
      </c>
      <c r="AT257" s="20">
        <f t="shared" si="133"/>
        <v>5.9174305003733156</v>
      </c>
      <c r="AU257" s="20">
        <f t="shared" si="120"/>
        <v>6.0363314136051924</v>
      </c>
    </row>
    <row r="258" spans="1:47">
      <c r="A258" s="81" t="s">
        <v>160</v>
      </c>
      <c r="B258" s="82" t="s">
        <v>63</v>
      </c>
      <c r="C258" s="83">
        <v>57328.384599999998</v>
      </c>
      <c r="D258" s="83">
        <v>2.5999999999999999E-3</v>
      </c>
      <c r="E258" s="1">
        <f t="shared" si="134"/>
        <v>22767.567980754931</v>
      </c>
      <c r="F258" s="5">
        <f t="shared" si="135"/>
        <v>22767.5</v>
      </c>
      <c r="G258" s="1">
        <f t="shared" si="136"/>
        <v>2.6057624992972706E-2</v>
      </c>
      <c r="J258" s="1">
        <f t="shared" si="137"/>
        <v>2.6057624992972706E-2</v>
      </c>
      <c r="O258" s="1">
        <f t="shared" ca="1" si="138"/>
        <v>2.6137345871225716E-2</v>
      </c>
      <c r="Q258" s="191">
        <f t="shared" si="139"/>
        <v>42309.884599999998</v>
      </c>
      <c r="S258" s="36">
        <v>1</v>
      </c>
      <c r="Z258" s="20">
        <f t="shared" si="108"/>
        <v>22767.5</v>
      </c>
      <c r="AA258" s="20">
        <f t="shared" si="109"/>
        <v>1.8191509084526013E-2</v>
      </c>
      <c r="AB258" s="20">
        <f t="shared" si="110"/>
        <v>-4.7374814655422072E-3</v>
      </c>
      <c r="AC258" s="20">
        <f t="shared" si="111"/>
        <v>2.6057624992972706E-2</v>
      </c>
      <c r="AD258" s="20">
        <f t="shared" si="121"/>
        <v>7.8661159084466928E-3</v>
      </c>
      <c r="AE258" s="20">
        <f t="shared" si="112"/>
        <v>6.1875779485118135E-5</v>
      </c>
      <c r="AF258" s="20">
        <f t="shared" si="122"/>
        <v>2.6057624992972706E-2</v>
      </c>
      <c r="AG258" s="21"/>
      <c r="AH258" s="20">
        <f t="shared" si="113"/>
        <v>3.0795106458514913E-2</v>
      </c>
      <c r="AI258" s="20">
        <f t="shared" si="114"/>
        <v>1.3531307701141557</v>
      </c>
      <c r="AJ258" s="20">
        <f t="shared" si="115"/>
        <v>0.87852631627856281</v>
      </c>
      <c r="AK258" s="20">
        <f t="shared" si="116"/>
        <v>-0.33476921494687784</v>
      </c>
      <c r="AL258" s="20">
        <f t="shared" si="117"/>
        <v>-0.75871231265475858</v>
      </c>
      <c r="AM258" s="20">
        <f t="shared" si="118"/>
        <v>-0.39866635689488428</v>
      </c>
      <c r="AN258" s="20">
        <f t="shared" si="133"/>
        <v>5.8229162238006991</v>
      </c>
      <c r="AO258" s="20">
        <f t="shared" si="133"/>
        <v>5.8238273151941815</v>
      </c>
      <c r="AP258" s="20">
        <f t="shared" si="133"/>
        <v>5.8259151763457133</v>
      </c>
      <c r="AQ258" s="20">
        <f t="shared" si="133"/>
        <v>5.8306916723301399</v>
      </c>
      <c r="AR258" s="20">
        <f t="shared" si="133"/>
        <v>5.8415777636729622</v>
      </c>
      <c r="AS258" s="20">
        <f t="shared" si="133"/>
        <v>5.8661832589176717</v>
      </c>
      <c r="AT258" s="20">
        <f t="shared" si="133"/>
        <v>5.9208549673264699</v>
      </c>
      <c r="AU258" s="20">
        <f t="shared" si="120"/>
        <v>6.0386578504720134</v>
      </c>
    </row>
    <row r="259" spans="1:47">
      <c r="A259" s="81" t="s">
        <v>160</v>
      </c>
      <c r="B259" s="82" t="s">
        <v>63</v>
      </c>
      <c r="C259" s="83">
        <v>57328.575100000002</v>
      </c>
      <c r="D259" s="83">
        <v>2.3999999999999998E-3</v>
      </c>
      <c r="E259" s="1">
        <f t="shared" si="134"/>
        <v>22768.064969019106</v>
      </c>
      <c r="F259" s="5">
        <f t="shared" si="135"/>
        <v>22768</v>
      </c>
      <c r="G259" s="1">
        <f t="shared" si="136"/>
        <v>2.4903199999243952E-2</v>
      </c>
      <c r="J259" s="1">
        <f t="shared" si="137"/>
        <v>2.4903199999243952E-2</v>
      </c>
      <c r="O259" s="1">
        <f t="shared" ca="1" si="138"/>
        <v>2.6136307822640696E-2</v>
      </c>
      <c r="Q259" s="191">
        <f t="shared" si="139"/>
        <v>42310.075100000002</v>
      </c>
      <c r="S259" s="36">
        <v>1</v>
      </c>
      <c r="Z259" s="20">
        <f t="shared" si="108"/>
        <v>22768</v>
      </c>
      <c r="AA259" s="20">
        <f t="shared" si="109"/>
        <v>1.8187384870470558E-2</v>
      </c>
      <c r="AB259" s="20">
        <f t="shared" si="110"/>
        <v>-5.8887620560164472E-3</v>
      </c>
      <c r="AC259" s="20">
        <f t="shared" si="111"/>
        <v>2.4903199999243952E-2</v>
      </c>
      <c r="AD259" s="20">
        <f t="shared" si="121"/>
        <v>6.7158151287733947E-3</v>
      </c>
      <c r="AE259" s="20">
        <f t="shared" si="112"/>
        <v>4.5102172843861608E-5</v>
      </c>
      <c r="AF259" s="20">
        <f t="shared" si="122"/>
        <v>2.4903199999243952E-2</v>
      </c>
      <c r="AG259" s="21"/>
      <c r="AH259" s="20">
        <f t="shared" si="113"/>
        <v>3.07919620552604E-2</v>
      </c>
      <c r="AI259" s="20">
        <f t="shared" si="114"/>
        <v>1.3531870754835316</v>
      </c>
      <c r="AJ259" s="20">
        <f t="shared" si="115"/>
        <v>0.87844595261251401</v>
      </c>
      <c r="AK259" s="20">
        <f t="shared" si="116"/>
        <v>-0.3347098113126587</v>
      </c>
      <c r="AL259" s="20">
        <f t="shared" si="117"/>
        <v>-0.75854410613286671</v>
      </c>
      <c r="AM259" s="20">
        <f t="shared" si="118"/>
        <v>-0.39856888996134054</v>
      </c>
      <c r="AN259" s="20">
        <f t="shared" si="133"/>
        <v>5.8230248216534344</v>
      </c>
      <c r="AO259" s="20">
        <f t="shared" si="133"/>
        <v>5.8239359349249078</v>
      </c>
      <c r="AP259" s="20">
        <f t="shared" si="133"/>
        <v>5.8260237343759931</v>
      </c>
      <c r="AQ259" s="20">
        <f t="shared" si="133"/>
        <v>5.830799836107607</v>
      </c>
      <c r="AR259" s="20">
        <f t="shared" si="133"/>
        <v>5.8416844683308273</v>
      </c>
      <c r="AS259" s="20">
        <f t="shared" si="133"/>
        <v>5.8662854889852465</v>
      </c>
      <c r="AT259" s="20">
        <f t="shared" si="133"/>
        <v>5.920945093513974</v>
      </c>
      <c r="AU259" s="20">
        <f t="shared" si="120"/>
        <v>6.0387190724948248</v>
      </c>
    </row>
    <row r="260" spans="1:47">
      <c r="A260" s="78" t="s">
        <v>165</v>
      </c>
      <c r="B260" s="79" t="s">
        <v>61</v>
      </c>
      <c r="C260" s="80">
        <v>57335.858399999997</v>
      </c>
      <c r="D260" s="80">
        <v>2.0000000000000001E-4</v>
      </c>
      <c r="E260" s="1">
        <f t="shared" si="134"/>
        <v>22787.066095656268</v>
      </c>
      <c r="F260" s="5">
        <f t="shared" si="135"/>
        <v>22787</v>
      </c>
      <c r="G260" s="1">
        <f t="shared" si="136"/>
        <v>2.5335049998830073E-2</v>
      </c>
      <c r="J260" s="1">
        <f t="shared" si="137"/>
        <v>2.5335049998830073E-2</v>
      </c>
      <c r="O260" s="1">
        <f t="shared" ca="1" si="138"/>
        <v>2.6096861976410021E-2</v>
      </c>
      <c r="Q260" s="191">
        <f t="shared" si="139"/>
        <v>42317.358399999997</v>
      </c>
      <c r="S260" s="36">
        <v>1</v>
      </c>
      <c r="Z260" s="20">
        <f t="shared" si="108"/>
        <v>22787</v>
      </c>
      <c r="AA260" s="20">
        <f t="shared" si="109"/>
        <v>1.8030286373882383E-2</v>
      </c>
      <c r="AB260" s="20">
        <f t="shared" si="110"/>
        <v>-5.3370608175331395E-3</v>
      </c>
      <c r="AC260" s="20">
        <f t="shared" si="111"/>
        <v>2.5335049998830073E-2</v>
      </c>
      <c r="AD260" s="20">
        <f t="shared" si="121"/>
        <v>7.3047636249476897E-3</v>
      </c>
      <c r="AE260" s="20">
        <f t="shared" si="112"/>
        <v>5.335957161635891E-5</v>
      </c>
      <c r="AF260" s="20">
        <f t="shared" si="122"/>
        <v>2.5335049998830073E-2</v>
      </c>
      <c r="AG260" s="21"/>
      <c r="AH260" s="20">
        <f t="shared" si="113"/>
        <v>3.0672110816363212E-2</v>
      </c>
      <c r="AI260" s="20">
        <f t="shared" si="114"/>
        <v>1.3553226690051097</v>
      </c>
      <c r="AJ260" s="20">
        <f t="shared" si="115"/>
        <v>0.87536878003697938</v>
      </c>
      <c r="AK260" s="20">
        <f t="shared" si="116"/>
        <v>-0.33244182794686156</v>
      </c>
      <c r="AL260" s="20">
        <f t="shared" si="117"/>
        <v>-0.75214200471657366</v>
      </c>
      <c r="AM260" s="20">
        <f t="shared" si="118"/>
        <v>-0.39486404356271471</v>
      </c>
      <c r="AN260" s="20">
        <f t="shared" si="133"/>
        <v>5.8271548122050438</v>
      </c>
      <c r="AO260" s="20">
        <f t="shared" si="133"/>
        <v>5.8280666685774074</v>
      </c>
      <c r="AP260" s="20">
        <f t="shared" si="133"/>
        <v>5.8301519415048482</v>
      </c>
      <c r="AQ260" s="20">
        <f t="shared" si="133"/>
        <v>5.8349127120837601</v>
      </c>
      <c r="AR260" s="20">
        <f t="shared" si="133"/>
        <v>5.8457412942693256</v>
      </c>
      <c r="AS260" s="20">
        <f t="shared" si="133"/>
        <v>5.8701714149530133</v>
      </c>
      <c r="AT260" s="20">
        <f t="shared" si="133"/>
        <v>5.9243702147506596</v>
      </c>
      <c r="AU260" s="20">
        <f t="shared" si="120"/>
        <v>6.0410455093616449</v>
      </c>
    </row>
    <row r="261" spans="1:47">
      <c r="A261" s="84" t="s">
        <v>163</v>
      </c>
      <c r="B261" s="85" t="s">
        <v>63</v>
      </c>
      <c r="C261" s="84">
        <v>57367.238400000002</v>
      </c>
      <c r="D261" s="84" t="s">
        <v>151</v>
      </c>
      <c r="E261" s="1">
        <f t="shared" si="134"/>
        <v>22868.932193973604</v>
      </c>
      <c r="F261" s="5">
        <f t="shared" si="135"/>
        <v>22869</v>
      </c>
      <c r="G261" s="1">
        <f t="shared" si="136"/>
        <v>-2.5990649999585003E-2</v>
      </c>
      <c r="J261" s="1">
        <f t="shared" si="137"/>
        <v>-2.5990649999585003E-2</v>
      </c>
      <c r="O261" s="1">
        <f t="shared" ca="1" si="138"/>
        <v>2.5926622008467098E-2</v>
      </c>
      <c r="Q261" s="191">
        <f t="shared" si="139"/>
        <v>42348.738400000002</v>
      </c>
      <c r="S261" s="36">
        <v>1</v>
      </c>
      <c r="Z261" s="20">
        <f t="shared" si="108"/>
        <v>22869</v>
      </c>
      <c r="AA261" s="20">
        <f t="shared" si="109"/>
        <v>1.7343834010886554E-2</v>
      </c>
      <c r="AB261" s="20">
        <f t="shared" si="110"/>
        <v>-5.6137382723436484E-2</v>
      </c>
      <c r="AC261" s="20">
        <f t="shared" si="111"/>
        <v>-2.5990649999585003E-2</v>
      </c>
      <c r="AD261" s="20">
        <f t="shared" si="121"/>
        <v>-4.3334484010471561E-2</v>
      </c>
      <c r="AE261" s="20">
        <f t="shared" si="112"/>
        <v>1.8778775044538153E-3</v>
      </c>
      <c r="AF261" s="20">
        <f t="shared" si="122"/>
        <v>-2.5990649999585003E-2</v>
      </c>
      <c r="AG261" s="21"/>
      <c r="AH261" s="20">
        <f t="shared" si="113"/>
        <v>3.0146732723851481E-2</v>
      </c>
      <c r="AI261" s="20">
        <f t="shared" si="114"/>
        <v>1.3644448622943779</v>
      </c>
      <c r="AJ261" s="20">
        <f t="shared" si="115"/>
        <v>0.86156261001006729</v>
      </c>
      <c r="AK261" s="20">
        <f t="shared" si="116"/>
        <v>-0.32241543143093715</v>
      </c>
      <c r="AL261" s="20">
        <f t="shared" si="117"/>
        <v>-0.72428370984429935</v>
      </c>
      <c r="AM261" s="20">
        <f t="shared" si="118"/>
        <v>-0.37885013940275453</v>
      </c>
      <c r="AN261" s="20">
        <f t="shared" ref="AN261:AT276" si="140">$AU261+$AB$7*SIN(AO261)</f>
        <v>5.8450515613208713</v>
      </c>
      <c r="AO261" s="20">
        <f t="shared" si="140"/>
        <v>5.8459646117278492</v>
      </c>
      <c r="AP261" s="20">
        <f t="shared" si="140"/>
        <v>5.8480348696213298</v>
      </c>
      <c r="AQ261" s="20">
        <f t="shared" si="140"/>
        <v>5.8527216385375427</v>
      </c>
      <c r="AR261" s="20">
        <f t="shared" si="140"/>
        <v>5.8632948902298425</v>
      </c>
      <c r="AS261" s="20">
        <f t="shared" si="140"/>
        <v>5.8869682991265089</v>
      </c>
      <c r="AT261" s="20">
        <f t="shared" si="140"/>
        <v>5.9391594851514284</v>
      </c>
      <c r="AU261" s="20">
        <f t="shared" si="120"/>
        <v>6.0510859211026613</v>
      </c>
    </row>
    <row r="262" spans="1:47">
      <c r="A262" s="86" t="s">
        <v>166</v>
      </c>
      <c r="B262" s="87" t="s">
        <v>61</v>
      </c>
      <c r="C262" s="88">
        <v>57627.363010000001</v>
      </c>
      <c r="D262" s="88">
        <v>5.9999999999999995E-4</v>
      </c>
      <c r="E262" s="1">
        <f t="shared" si="134"/>
        <v>23547.56147686128</v>
      </c>
      <c r="F262" s="5">
        <f t="shared" si="135"/>
        <v>23547.5</v>
      </c>
      <c r="G262" s="1">
        <f t="shared" si="136"/>
        <v>2.3564625000290107E-2</v>
      </c>
      <c r="J262" s="1">
        <f t="shared" si="137"/>
        <v>2.3564625000290107E-2</v>
      </c>
      <c r="O262" s="1">
        <f t="shared" ca="1" si="138"/>
        <v>2.4517990078597944E-2</v>
      </c>
      <c r="Q262" s="191">
        <f t="shared" si="139"/>
        <v>42608.863010000001</v>
      </c>
      <c r="S262" s="36">
        <v>1</v>
      </c>
      <c r="Z262" s="20">
        <f t="shared" si="108"/>
        <v>23547.5</v>
      </c>
      <c r="AA262" s="20">
        <f t="shared" si="109"/>
        <v>1.1148373199144926E-2</v>
      </c>
      <c r="AB262" s="20">
        <f t="shared" si="110"/>
        <v>-1.7395591282665761E-3</v>
      </c>
      <c r="AC262" s="20">
        <f t="shared" si="111"/>
        <v>2.3564625000290107E-2</v>
      </c>
      <c r="AD262" s="20">
        <f t="shared" si="121"/>
        <v>1.2416251801145181E-2</v>
      </c>
      <c r="AE262" s="20">
        <f t="shared" si="112"/>
        <v>1.5416330878944095E-4</v>
      </c>
      <c r="AF262" s="20">
        <f t="shared" si="122"/>
        <v>2.3564625000290107E-2</v>
      </c>
      <c r="AG262" s="21"/>
      <c r="AH262" s="20">
        <f t="shared" si="113"/>
        <v>2.5304184128556683E-2</v>
      </c>
      <c r="AI262" s="20">
        <f t="shared" si="114"/>
        <v>1.4315300945946805</v>
      </c>
      <c r="AJ262" s="20">
        <f t="shared" si="115"/>
        <v>0.71343467507018965</v>
      </c>
      <c r="AK262" s="20">
        <f t="shared" si="116"/>
        <v>-0.22484115623406573</v>
      </c>
      <c r="AL262" s="20">
        <f t="shared" si="117"/>
        <v>-0.48033159754641147</v>
      </c>
      <c r="AM262" s="20">
        <f t="shared" si="118"/>
        <v>-0.24489243768870469</v>
      </c>
      <c r="AN262" s="20">
        <f t="shared" si="140"/>
        <v>5.9973150305412082</v>
      </c>
      <c r="AO262" s="20">
        <f t="shared" si="140"/>
        <v>5.9980991948548361</v>
      </c>
      <c r="AP262" s="20">
        <f t="shared" si="140"/>
        <v>5.9997781082939934</v>
      </c>
      <c r="AQ262" s="20">
        <f t="shared" si="140"/>
        <v>6.0033699482070793</v>
      </c>
      <c r="AR262" s="20">
        <f t="shared" si="140"/>
        <v>6.0110419081627509</v>
      </c>
      <c r="AS262" s="20">
        <f t="shared" si="140"/>
        <v>6.0273745687174145</v>
      </c>
      <c r="AT262" s="20">
        <f t="shared" si="140"/>
        <v>6.0619198177928642</v>
      </c>
      <c r="AU262" s="20">
        <f t="shared" si="120"/>
        <v>6.1341642060572905</v>
      </c>
    </row>
    <row r="263" spans="1:47">
      <c r="A263" s="86" t="s">
        <v>166</v>
      </c>
      <c r="B263" s="87" t="s">
        <v>63</v>
      </c>
      <c r="C263" s="88">
        <v>57627.55603</v>
      </c>
      <c r="D263" s="88">
        <v>4.0000000000000002E-4</v>
      </c>
      <c r="E263" s="1">
        <f t="shared" si="134"/>
        <v>23548.065039458383</v>
      </c>
      <c r="F263" s="5">
        <f t="shared" si="135"/>
        <v>23548</v>
      </c>
      <c r="G263" s="1">
        <f t="shared" si="136"/>
        <v>2.4930199993832503E-2</v>
      </c>
      <c r="J263" s="1">
        <f t="shared" si="137"/>
        <v>2.4930199993832503E-2</v>
      </c>
      <c r="O263" s="1">
        <f t="shared" ca="1" si="138"/>
        <v>2.4516952030012924E-2</v>
      </c>
      <c r="Q263" s="191">
        <f t="shared" si="139"/>
        <v>42609.05603</v>
      </c>
      <c r="S263" s="36">
        <v>1</v>
      </c>
      <c r="Z263" s="20">
        <f t="shared" si="108"/>
        <v>23548</v>
      </c>
      <c r="AA263" s="20">
        <f t="shared" si="109"/>
        <v>1.1143479813083368E-2</v>
      </c>
      <c r="AB263" s="20">
        <f t="shared" si="110"/>
        <v>-3.7010097473739664E-4</v>
      </c>
      <c r="AC263" s="20">
        <f t="shared" si="111"/>
        <v>2.4930199993832503E-2</v>
      </c>
      <c r="AD263" s="20">
        <f t="shared" si="121"/>
        <v>1.3786720180749135E-2</v>
      </c>
      <c r="AE263" s="20">
        <f t="shared" si="112"/>
        <v>1.9007365334227546E-4</v>
      </c>
      <c r="AF263" s="20">
        <f t="shared" si="122"/>
        <v>2.4930199993832503E-2</v>
      </c>
      <c r="AG263" s="21"/>
      <c r="AH263" s="20">
        <f t="shared" si="113"/>
        <v>2.5300300968569899E-2</v>
      </c>
      <c r="AI263" s="20">
        <f t="shared" si="114"/>
        <v>1.4315723413555927</v>
      </c>
      <c r="AJ263" s="20">
        <f t="shared" si="115"/>
        <v>0.71330297588796654</v>
      </c>
      <c r="AK263" s="20">
        <f t="shared" si="116"/>
        <v>-0.22476005484608974</v>
      </c>
      <c r="AL263" s="20">
        <f t="shared" si="117"/>
        <v>-0.48014366762208449</v>
      </c>
      <c r="AM263" s="20">
        <f t="shared" si="118"/>
        <v>-0.24479283972265997</v>
      </c>
      <c r="AN263" s="20">
        <f t="shared" si="140"/>
        <v>5.9974297180874476</v>
      </c>
      <c r="AO263" s="20">
        <f t="shared" si="140"/>
        <v>5.998213691930923</v>
      </c>
      <c r="AP263" s="20">
        <f t="shared" si="140"/>
        <v>5.9998921415475968</v>
      </c>
      <c r="AQ263" s="20">
        <f t="shared" si="140"/>
        <v>6.0034828713076118</v>
      </c>
      <c r="AR263" s="20">
        <f t="shared" si="140"/>
        <v>6.011152217644872</v>
      </c>
      <c r="AS263" s="20">
        <f t="shared" si="140"/>
        <v>6.0274788406306401</v>
      </c>
      <c r="AT263" s="20">
        <f t="shared" si="140"/>
        <v>6.0620104999296736</v>
      </c>
      <c r="AU263" s="20">
        <f t="shared" si="120"/>
        <v>6.1342254280801018</v>
      </c>
    </row>
    <row r="264" spans="1:47">
      <c r="A264" s="78" t="s">
        <v>167</v>
      </c>
      <c r="B264" s="79" t="s">
        <v>61</v>
      </c>
      <c r="C264" s="80">
        <v>57642.888700000003</v>
      </c>
      <c r="D264" s="80">
        <v>2.9999999999999997E-4</v>
      </c>
      <c r="E264" s="1">
        <f t="shared" si="134"/>
        <v>23588.065863858872</v>
      </c>
      <c r="F264" s="5">
        <f t="shared" si="135"/>
        <v>23588</v>
      </c>
      <c r="G264" s="1">
        <f t="shared" si="136"/>
        <v>2.5246199998946395E-2</v>
      </c>
      <c r="J264" s="1">
        <f t="shared" si="137"/>
        <v>2.5246199998946395E-2</v>
      </c>
      <c r="O264" s="1">
        <f t="shared" ca="1" si="138"/>
        <v>2.4433908143211502E-2</v>
      </c>
      <c r="Q264" s="191">
        <f t="shared" si="139"/>
        <v>42624.388700000003</v>
      </c>
      <c r="S264" s="36">
        <v>1</v>
      </c>
      <c r="Z264" s="20">
        <f t="shared" si="108"/>
        <v>23588</v>
      </c>
      <c r="AA264" s="20">
        <f t="shared" si="109"/>
        <v>1.0750516831150764E-2</v>
      </c>
      <c r="AB264" s="20">
        <f t="shared" si="110"/>
        <v>2.5798075614319807E-4</v>
      </c>
      <c r="AC264" s="20">
        <f t="shared" si="111"/>
        <v>2.5246199998946395E-2</v>
      </c>
      <c r="AD264" s="20">
        <f t="shared" si="121"/>
        <v>1.449568316779563E-2</v>
      </c>
      <c r="AE264" s="20">
        <f t="shared" si="112"/>
        <v>2.1012483050111355E-4</v>
      </c>
      <c r="AF264" s="20">
        <f t="shared" si="122"/>
        <v>2.5246199998946395E-2</v>
      </c>
      <c r="AG264" s="21"/>
      <c r="AH264" s="20">
        <f t="shared" si="113"/>
        <v>2.4988219242803197E-2</v>
      </c>
      <c r="AI264" s="20">
        <f t="shared" si="114"/>
        <v>1.4349101914694458</v>
      </c>
      <c r="AJ264" s="20">
        <f t="shared" si="115"/>
        <v>0.70266097367569946</v>
      </c>
      <c r="AK264" s="20">
        <f t="shared" si="116"/>
        <v>-0.2182312842687214</v>
      </c>
      <c r="AL264" s="20">
        <f t="shared" si="117"/>
        <v>-0.46507435743696779</v>
      </c>
      <c r="AM264" s="20">
        <f t="shared" si="118"/>
        <v>-0.23682123368024116</v>
      </c>
      <c r="AN264" s="20">
        <f t="shared" si="140"/>
        <v>6.0066151375506251</v>
      </c>
      <c r="AO264" s="20">
        <f t="shared" si="140"/>
        <v>6.007383422108064</v>
      </c>
      <c r="AP264" s="20">
        <f t="shared" si="140"/>
        <v>6.0090239663849543</v>
      </c>
      <c r="AQ264" s="20">
        <f t="shared" si="140"/>
        <v>6.012524550890971</v>
      </c>
      <c r="AR264" s="20">
        <f t="shared" si="140"/>
        <v>6.0199827883421806</v>
      </c>
      <c r="AS264" s="20">
        <f t="shared" si="140"/>
        <v>6.0358238200783774</v>
      </c>
      <c r="AT264" s="20">
        <f t="shared" si="140"/>
        <v>6.0692659384268186</v>
      </c>
      <c r="AU264" s="20">
        <f t="shared" si="120"/>
        <v>6.1391231899049874</v>
      </c>
    </row>
    <row r="265" spans="1:47">
      <c r="A265" s="78" t="s">
        <v>167</v>
      </c>
      <c r="B265" s="79" t="s">
        <v>63</v>
      </c>
      <c r="C265" s="80">
        <v>57693.8678</v>
      </c>
      <c r="D265" s="80">
        <v>1E-4</v>
      </c>
      <c r="E265" s="1">
        <f t="shared" si="134"/>
        <v>23721.063314869974</v>
      </c>
      <c r="F265" s="5">
        <f t="shared" si="135"/>
        <v>23721</v>
      </c>
      <c r="G265" s="1">
        <f t="shared" si="136"/>
        <v>2.4269149995234329E-2</v>
      </c>
      <c r="J265" s="1">
        <f t="shared" si="137"/>
        <v>2.4269149995234329E-2</v>
      </c>
      <c r="O265" s="1">
        <f t="shared" ca="1" si="138"/>
        <v>2.4157787219596764E-2</v>
      </c>
      <c r="Q265" s="191">
        <f t="shared" si="139"/>
        <v>42675.3678</v>
      </c>
      <c r="S265" s="36">
        <v>1</v>
      </c>
      <c r="Z265" s="20">
        <f t="shared" si="108"/>
        <v>23721</v>
      </c>
      <c r="AA265" s="20">
        <f t="shared" si="109"/>
        <v>9.4230495720836784E-3</v>
      </c>
      <c r="AB265" s="20">
        <f t="shared" si="110"/>
        <v>3.3857062316263939E-4</v>
      </c>
      <c r="AC265" s="20">
        <f t="shared" si="111"/>
        <v>2.4269149995234329E-2</v>
      </c>
      <c r="AD265" s="20">
        <f t="shared" si="121"/>
        <v>1.4846100423150651E-2</v>
      </c>
      <c r="AE265" s="20">
        <f t="shared" si="112"/>
        <v>2.2040669777427394E-4</v>
      </c>
      <c r="AF265" s="20">
        <f t="shared" si="122"/>
        <v>2.4269149995234329E-2</v>
      </c>
      <c r="AG265" s="21"/>
      <c r="AH265" s="20">
        <f t="shared" si="113"/>
        <v>2.393057937207169E-2</v>
      </c>
      <c r="AI265" s="20">
        <f t="shared" si="114"/>
        <v>1.445388262476921</v>
      </c>
      <c r="AJ265" s="20">
        <f t="shared" si="115"/>
        <v>0.66578555126382433</v>
      </c>
      <c r="AK265" s="20">
        <f t="shared" si="116"/>
        <v>-0.1959618935542182</v>
      </c>
      <c r="AL265" s="20">
        <f t="shared" si="117"/>
        <v>-0.41449005415163209</v>
      </c>
      <c r="AM265" s="20">
        <f t="shared" si="118"/>
        <v>-0.21026399680745372</v>
      </c>
      <c r="AN265" s="20">
        <f t="shared" si="140"/>
        <v>6.0372989343237542</v>
      </c>
      <c r="AO265" s="20">
        <f t="shared" si="140"/>
        <v>6.0380087412702679</v>
      </c>
      <c r="AP265" s="20">
        <f t="shared" si="140"/>
        <v>6.039512159247006</v>
      </c>
      <c r="AQ265" s="20">
        <f t="shared" si="140"/>
        <v>6.0426946478448436</v>
      </c>
      <c r="AR265" s="20">
        <f t="shared" si="140"/>
        <v>6.0494233117714655</v>
      </c>
      <c r="AS265" s="20">
        <f t="shared" si="140"/>
        <v>6.0636145698585509</v>
      </c>
      <c r="AT265" s="20">
        <f t="shared" si="140"/>
        <v>6.0934020050516402</v>
      </c>
      <c r="AU265" s="20">
        <f t="shared" si="120"/>
        <v>6.1554082479727334</v>
      </c>
    </row>
    <row r="266" spans="1:47">
      <c r="A266" s="78" t="s">
        <v>167</v>
      </c>
      <c r="B266" s="79" t="s">
        <v>63</v>
      </c>
      <c r="C266" s="80">
        <v>57737.564400000003</v>
      </c>
      <c r="D266" s="80">
        <v>2.0000000000000001E-4</v>
      </c>
      <c r="E266" s="1">
        <f t="shared" si="134"/>
        <v>23835.061726333741</v>
      </c>
      <c r="F266" s="5">
        <f t="shared" si="135"/>
        <v>23835</v>
      </c>
      <c r="G266" s="1">
        <f t="shared" si="136"/>
        <v>2.3660250000830274E-2</v>
      </c>
      <c r="J266" s="1">
        <f t="shared" si="137"/>
        <v>2.3660250000830274E-2</v>
      </c>
      <c r="O266" s="1">
        <f t="shared" ca="1" si="138"/>
        <v>2.3921112142212708E-2</v>
      </c>
      <c r="Q266" s="191">
        <f t="shared" si="139"/>
        <v>42719.064400000003</v>
      </c>
      <c r="S266" s="36">
        <v>1</v>
      </c>
      <c r="Z266" s="20">
        <f t="shared" si="108"/>
        <v>23835</v>
      </c>
      <c r="AA266" s="20">
        <f t="shared" si="109"/>
        <v>8.2604026421062102E-3</v>
      </c>
      <c r="AB266" s="20">
        <f t="shared" si="110"/>
        <v>6.5993894877753104E-4</v>
      </c>
      <c r="AC266" s="20">
        <f t="shared" si="111"/>
        <v>2.3660250000830274E-2</v>
      </c>
      <c r="AD266" s="20">
        <f t="shared" si="121"/>
        <v>1.5399847358724064E-2</v>
      </c>
      <c r="AE266" s="20">
        <f t="shared" si="112"/>
        <v>2.3715529867200053E-4</v>
      </c>
      <c r="AF266" s="20">
        <f t="shared" si="122"/>
        <v>2.3660250000830274E-2</v>
      </c>
      <c r="AG266" s="21"/>
      <c r="AH266" s="20">
        <f t="shared" si="113"/>
        <v>2.3000311052052743E-2</v>
      </c>
      <c r="AI266" s="20">
        <f t="shared" si="114"/>
        <v>1.453560385188692</v>
      </c>
      <c r="AJ266" s="20">
        <f t="shared" si="115"/>
        <v>0.63239336222967557</v>
      </c>
      <c r="AK266" s="20">
        <f t="shared" si="116"/>
        <v>-0.17622356557807731</v>
      </c>
      <c r="AL266" s="20">
        <f t="shared" si="117"/>
        <v>-0.37058285902012328</v>
      </c>
      <c r="AM266" s="20">
        <f t="shared" si="118"/>
        <v>-0.18744149308601388</v>
      </c>
      <c r="AN266" s="20">
        <f t="shared" si="140"/>
        <v>6.0637614965716056</v>
      </c>
      <c r="AO266" s="20">
        <f t="shared" si="140"/>
        <v>6.0644137323428424</v>
      </c>
      <c r="AP266" s="20">
        <f t="shared" si="140"/>
        <v>6.0657866685989914</v>
      </c>
      <c r="AQ266" s="20">
        <f t="shared" si="140"/>
        <v>6.0686753005475342</v>
      </c>
      <c r="AR266" s="20">
        <f t="shared" si="140"/>
        <v>6.0747470282398242</v>
      </c>
      <c r="AS266" s="20">
        <f t="shared" si="140"/>
        <v>6.0874843421896969</v>
      </c>
      <c r="AT266" s="20">
        <f t="shared" si="140"/>
        <v>6.1141032291826738</v>
      </c>
      <c r="AU266" s="20">
        <f t="shared" si="120"/>
        <v>6.1693668691736585</v>
      </c>
    </row>
    <row r="267" spans="1:47">
      <c r="A267" s="192" t="s">
        <v>175</v>
      </c>
      <c r="B267" s="198" t="s">
        <v>61</v>
      </c>
      <c r="C267" s="203">
        <v>57750.404680000152</v>
      </c>
      <c r="D267" s="203">
        <v>2.0000000000000001E-4</v>
      </c>
      <c r="E267" s="1">
        <f t="shared" si="134"/>
        <v>23868.560248478869</v>
      </c>
      <c r="F267" s="5">
        <f t="shared" si="135"/>
        <v>23868.5</v>
      </c>
      <c r="G267" s="1">
        <f t="shared" si="136"/>
        <v>2.309377514757216E-2</v>
      </c>
      <c r="J267" s="1">
        <f t="shared" si="137"/>
        <v>2.309377514757216E-2</v>
      </c>
      <c r="O267" s="1">
        <f t="shared" ca="1" si="138"/>
        <v>2.3851562887016516E-2</v>
      </c>
      <c r="Q267" s="191">
        <f t="shared" si="139"/>
        <v>42731.904680000152</v>
      </c>
      <c r="S267" s="36">
        <v>1</v>
      </c>
      <c r="Z267" s="20">
        <f t="shared" si="108"/>
        <v>23868.5</v>
      </c>
      <c r="AA267" s="20">
        <f t="shared" si="109"/>
        <v>7.9145258435020967E-3</v>
      </c>
      <c r="AB267" s="20">
        <f t="shared" si="110"/>
        <v>3.7086151852747454E-4</v>
      </c>
      <c r="AC267" s="20">
        <f t="shared" si="111"/>
        <v>2.309377514757216E-2</v>
      </c>
      <c r="AD267" s="20">
        <f t="shared" si="121"/>
        <v>1.5179249304070063E-2</v>
      </c>
      <c r="AE267" s="20">
        <f t="shared" si="112"/>
        <v>2.304096094351115E-4</v>
      </c>
      <c r="AF267" s="20">
        <f t="shared" si="122"/>
        <v>2.309377514757216E-2</v>
      </c>
      <c r="AG267" s="21"/>
      <c r="AH267" s="20">
        <f t="shared" si="113"/>
        <v>2.2722913629044685E-2</v>
      </c>
      <c r="AI267" s="20">
        <f t="shared" si="114"/>
        <v>1.4558115744393261</v>
      </c>
      <c r="AJ267" s="20">
        <f t="shared" si="115"/>
        <v>0.62227589322290444</v>
      </c>
      <c r="AK267" s="20">
        <f t="shared" si="116"/>
        <v>-0.17031610811872172</v>
      </c>
      <c r="AL267" s="20">
        <f t="shared" si="117"/>
        <v>-0.35759065203682799</v>
      </c>
      <c r="AM267" s="20">
        <f t="shared" si="118"/>
        <v>-0.18072523696235249</v>
      </c>
      <c r="AN267" s="20">
        <f t="shared" si="140"/>
        <v>6.0715640916271694</v>
      </c>
      <c r="AO267" s="20">
        <f t="shared" si="140"/>
        <v>6.0721981620471031</v>
      </c>
      <c r="AP267" s="20">
        <f t="shared" si="140"/>
        <v>6.0735306083441056</v>
      </c>
      <c r="AQ267" s="20">
        <f t="shared" si="140"/>
        <v>6.0763294060199371</v>
      </c>
      <c r="AR267" s="20">
        <f t="shared" si="140"/>
        <v>6.0822029481634159</v>
      </c>
      <c r="AS267" s="20">
        <f t="shared" si="140"/>
        <v>6.0945065772599589</v>
      </c>
      <c r="AT267" s="20">
        <f t="shared" si="140"/>
        <v>6.1201885894688699</v>
      </c>
      <c r="AU267" s="20">
        <f t="shared" si="120"/>
        <v>6.1734687447020002</v>
      </c>
    </row>
    <row r="268" spans="1:47">
      <c r="A268" s="89" t="s">
        <v>168</v>
      </c>
      <c r="B268" s="90" t="s">
        <v>61</v>
      </c>
      <c r="C268" s="89">
        <v>57997.8295</v>
      </c>
      <c r="D268" s="89">
        <v>2.0000000000000001E-4</v>
      </c>
      <c r="E268" s="1">
        <f t="shared" si="134"/>
        <v>24514.057528282996</v>
      </c>
      <c r="F268" s="5">
        <f t="shared" si="135"/>
        <v>24514</v>
      </c>
      <c r="G268" s="1">
        <f t="shared" si="136"/>
        <v>2.205110000068089E-2</v>
      </c>
      <c r="J268" s="1">
        <f t="shared" si="137"/>
        <v>2.205110000068089E-2</v>
      </c>
      <c r="O268" s="1">
        <f t="shared" ca="1" si="138"/>
        <v>2.2511442163758527E-2</v>
      </c>
      <c r="Q268" s="191">
        <f t="shared" si="139"/>
        <v>42979.3295</v>
      </c>
      <c r="S268" s="36">
        <v>1</v>
      </c>
      <c r="Z268" s="20">
        <f t="shared" si="108"/>
        <v>24514</v>
      </c>
      <c r="AA268" s="20">
        <f t="shared" si="109"/>
        <v>9.1606657413548231E-4</v>
      </c>
      <c r="AB268" s="20">
        <f t="shared" si="110"/>
        <v>4.9900492306999833E-3</v>
      </c>
      <c r="AC268" s="20">
        <f t="shared" si="111"/>
        <v>2.205110000068089E-2</v>
      </c>
      <c r="AD268" s="20">
        <f t="shared" si="121"/>
        <v>2.1135033426545408E-2</v>
      </c>
      <c r="AE268" s="20">
        <f t="shared" si="112"/>
        <v>4.4668963794119174E-4</v>
      </c>
      <c r="AF268" s="20">
        <f t="shared" si="122"/>
        <v>2.205110000068089E-2</v>
      </c>
      <c r="AG268" s="21"/>
      <c r="AH268" s="20">
        <f t="shared" si="113"/>
        <v>1.7061050769980907E-2</v>
      </c>
      <c r="AI268" s="20">
        <f t="shared" si="114"/>
        <v>1.4840998637511591</v>
      </c>
      <c r="AJ268" s="20">
        <f t="shared" si="115"/>
        <v>0.40347179402454891</v>
      </c>
      <c r="AK268" s="20">
        <f t="shared" si="116"/>
        <v>-4.9184245380759981E-2</v>
      </c>
      <c r="AL268" s="20">
        <f t="shared" si="117"/>
        <v>-0.10125194370380548</v>
      </c>
      <c r="AM268" s="20">
        <f t="shared" si="118"/>
        <v>-5.0669267509057009E-2</v>
      </c>
      <c r="AN268" s="20">
        <f t="shared" si="140"/>
        <v>6.2236490214726121</v>
      </c>
      <c r="AO268" s="20">
        <f t="shared" si="140"/>
        <v>6.2238454546247857</v>
      </c>
      <c r="AP268" s="20">
        <f t="shared" si="140"/>
        <v>6.2242498532719353</v>
      </c>
      <c r="AQ268" s="20">
        <f t="shared" si="140"/>
        <v>6.2250823619950939</v>
      </c>
      <c r="AR268" s="20">
        <f t="shared" si="140"/>
        <v>6.2267960663203974</v>
      </c>
      <c r="AS268" s="20">
        <f t="shared" si="140"/>
        <v>6.230323179873559</v>
      </c>
      <c r="AT268" s="20">
        <f t="shared" si="140"/>
        <v>6.2375805955520445</v>
      </c>
      <c r="AU268" s="20">
        <f t="shared" si="120"/>
        <v>6.2525063761510982</v>
      </c>
    </row>
    <row r="269" spans="1:47">
      <c r="A269" s="89" t="s">
        <v>169</v>
      </c>
      <c r="B269" s="91" t="s">
        <v>61</v>
      </c>
      <c r="C269" s="92">
        <v>57997.829700000002</v>
      </c>
      <c r="D269" s="92">
        <v>1E-4</v>
      </c>
      <c r="E269" s="1">
        <f t="shared" si="134"/>
        <v>24514.058050055457</v>
      </c>
      <c r="F269" s="5">
        <f t="shared" si="135"/>
        <v>24514</v>
      </c>
      <c r="G269" s="1">
        <f t="shared" si="136"/>
        <v>2.2251100002904423E-2</v>
      </c>
      <c r="J269" s="1">
        <f t="shared" si="137"/>
        <v>2.2251100002904423E-2</v>
      </c>
      <c r="O269" s="1">
        <f t="shared" ca="1" si="138"/>
        <v>2.2511442163758527E-2</v>
      </c>
      <c r="Q269" s="191">
        <f t="shared" si="139"/>
        <v>42979.329700000002</v>
      </c>
      <c r="S269" s="36">
        <v>1</v>
      </c>
      <c r="Z269" s="20">
        <f t="shared" si="108"/>
        <v>24514</v>
      </c>
      <c r="AA269" s="20">
        <f t="shared" si="109"/>
        <v>9.1606657413548231E-4</v>
      </c>
      <c r="AB269" s="20">
        <f t="shared" si="110"/>
        <v>5.1900492329235159E-3</v>
      </c>
      <c r="AC269" s="20">
        <f t="shared" si="111"/>
        <v>2.2251100002904423E-2</v>
      </c>
      <c r="AD269" s="20">
        <f t="shared" si="121"/>
        <v>2.133503342876894E-2</v>
      </c>
      <c r="AE269" s="20">
        <f t="shared" si="112"/>
        <v>4.5518365140668815E-4</v>
      </c>
      <c r="AF269" s="20">
        <f t="shared" si="122"/>
        <v>2.2251100002904423E-2</v>
      </c>
      <c r="AG269" s="21"/>
      <c r="AH269" s="20">
        <f t="shared" si="113"/>
        <v>1.7061050769980907E-2</v>
      </c>
      <c r="AI269" s="20">
        <f t="shared" si="114"/>
        <v>1.4840998637511591</v>
      </c>
      <c r="AJ269" s="20">
        <f t="shared" si="115"/>
        <v>0.40347179402454891</v>
      </c>
      <c r="AK269" s="20">
        <f t="shared" si="116"/>
        <v>-4.9184245380759981E-2</v>
      </c>
      <c r="AL269" s="20">
        <f t="shared" si="117"/>
        <v>-0.10125194370380548</v>
      </c>
      <c r="AM269" s="20">
        <f t="shared" si="118"/>
        <v>-5.0669267509057009E-2</v>
      </c>
      <c r="AN269" s="20">
        <f t="shared" si="140"/>
        <v>6.2236490214726121</v>
      </c>
      <c r="AO269" s="20">
        <f t="shared" si="140"/>
        <v>6.2238454546247857</v>
      </c>
      <c r="AP269" s="20">
        <f t="shared" si="140"/>
        <v>6.2242498532719353</v>
      </c>
      <c r="AQ269" s="20">
        <f t="shared" si="140"/>
        <v>6.2250823619950939</v>
      </c>
      <c r="AR269" s="20">
        <f t="shared" si="140"/>
        <v>6.2267960663203974</v>
      </c>
      <c r="AS269" s="20">
        <f t="shared" si="140"/>
        <v>6.230323179873559</v>
      </c>
      <c r="AT269" s="20">
        <f t="shared" si="140"/>
        <v>6.2375805955520445</v>
      </c>
      <c r="AU269" s="20">
        <f t="shared" si="120"/>
        <v>6.2525063761510982</v>
      </c>
    </row>
    <row r="270" spans="1:47">
      <c r="A270" s="89" t="s">
        <v>168</v>
      </c>
      <c r="B270" s="90" t="s">
        <v>63</v>
      </c>
      <c r="C270" s="89">
        <v>58028.8776</v>
      </c>
      <c r="D270" s="89">
        <v>1E-4</v>
      </c>
      <c r="E270" s="1">
        <f t="shared" si="134"/>
        <v>24595.057745209895</v>
      </c>
      <c r="F270" s="5">
        <f t="shared" si="135"/>
        <v>24595</v>
      </c>
      <c r="G270" s="1">
        <f t="shared" si="136"/>
        <v>2.2134249993541744E-2</v>
      </c>
      <c r="J270" s="1">
        <f t="shared" si="137"/>
        <v>2.2134249993541744E-2</v>
      </c>
      <c r="O270" s="1">
        <f t="shared" ca="1" si="138"/>
        <v>2.2343278292985644E-2</v>
      </c>
      <c r="Q270" s="191">
        <f t="shared" si="139"/>
        <v>43010.3776</v>
      </c>
      <c r="S270" s="36">
        <v>1</v>
      </c>
      <c r="Z270" s="20">
        <f t="shared" si="108"/>
        <v>24595</v>
      </c>
      <c r="AA270" s="20">
        <f t="shared" si="109"/>
        <v>-9.3866766666741985E-7</v>
      </c>
      <c r="AB270" s="20">
        <f t="shared" si="110"/>
        <v>5.8201881829652996E-3</v>
      </c>
      <c r="AC270" s="20">
        <f t="shared" si="111"/>
        <v>2.2134249993541744E-2</v>
      </c>
      <c r="AD270" s="20">
        <f t="shared" si="121"/>
        <v>2.2135188661208411E-2</v>
      </c>
      <c r="AE270" s="20">
        <f t="shared" si="112"/>
        <v>4.8996657706728945E-4</v>
      </c>
      <c r="AF270" s="20">
        <f t="shared" si="122"/>
        <v>2.2134249993541744E-2</v>
      </c>
      <c r="AG270" s="21"/>
      <c r="AH270" s="20">
        <f t="shared" si="113"/>
        <v>1.6314061810576444E-2</v>
      </c>
      <c r="AI270" s="20">
        <f t="shared" si="114"/>
        <v>1.4854488593670765</v>
      </c>
      <c r="AJ270" s="20">
        <f t="shared" si="115"/>
        <v>0.3733479831975639</v>
      </c>
      <c r="AK270" s="20">
        <f t="shared" si="116"/>
        <v>-3.3334261905281229E-2</v>
      </c>
      <c r="AL270" s="20">
        <f t="shared" si="117"/>
        <v>-6.8559266476725902E-2</v>
      </c>
      <c r="AM270" s="20">
        <f t="shared" si="118"/>
        <v>-3.4293066807944014E-2</v>
      </c>
      <c r="AN270" s="20">
        <f t="shared" si="140"/>
        <v>6.2428845728506595</v>
      </c>
      <c r="AO270" s="20">
        <f t="shared" si="140"/>
        <v>6.2430181311889719</v>
      </c>
      <c r="AP270" s="20">
        <f t="shared" si="140"/>
        <v>6.2432928283029883</v>
      </c>
      <c r="AQ270" s="20">
        <f t="shared" si="140"/>
        <v>6.2438578042079627</v>
      </c>
      <c r="AR270" s="20">
        <f t="shared" si="140"/>
        <v>6.2450197639340965</v>
      </c>
      <c r="AS270" s="20">
        <f t="shared" si="140"/>
        <v>6.2474093522859908</v>
      </c>
      <c r="AT270" s="20">
        <f t="shared" si="140"/>
        <v>6.2523229509953957</v>
      </c>
      <c r="AU270" s="20">
        <f t="shared" si="120"/>
        <v>6.2624243438464919</v>
      </c>
    </row>
    <row r="271" spans="1:47">
      <c r="A271" s="89" t="s">
        <v>168</v>
      </c>
      <c r="B271" s="90" t="s">
        <v>63</v>
      </c>
      <c r="C271" s="89">
        <v>58030.794600000001</v>
      </c>
      <c r="D271" s="89">
        <v>1E-4</v>
      </c>
      <c r="E271" s="1">
        <f t="shared" si="134"/>
        <v>24600.058934198882</v>
      </c>
      <c r="F271" s="5">
        <f t="shared" si="135"/>
        <v>24600</v>
      </c>
      <c r="G271" s="1">
        <f t="shared" si="136"/>
        <v>2.2590000000491273E-2</v>
      </c>
      <c r="J271" s="1">
        <f t="shared" si="137"/>
        <v>2.2590000000491273E-2</v>
      </c>
      <c r="O271" s="1">
        <f t="shared" ca="1" si="138"/>
        <v>2.2332897807135467E-2</v>
      </c>
      <c r="Q271" s="191">
        <f t="shared" si="139"/>
        <v>43012.294600000001</v>
      </c>
      <c r="S271" s="36">
        <v>1</v>
      </c>
      <c r="Z271" s="20">
        <f t="shared" si="108"/>
        <v>24600</v>
      </c>
      <c r="AA271" s="20">
        <f t="shared" si="109"/>
        <v>-5.7780871503876341E-5</v>
      </c>
      <c r="AB271" s="20">
        <f t="shared" si="110"/>
        <v>6.3222687941107171E-3</v>
      </c>
      <c r="AC271" s="20">
        <f t="shared" si="111"/>
        <v>2.2590000000491273E-2</v>
      </c>
      <c r="AD271" s="20">
        <f t="shared" si="121"/>
        <v>2.2647780871995149E-2</v>
      </c>
      <c r="AE271" s="20">
        <f t="shared" si="112"/>
        <v>5.1292197842590936E-4</v>
      </c>
      <c r="AF271" s="20">
        <f t="shared" si="122"/>
        <v>2.2590000000491273E-2</v>
      </c>
      <c r="AG271" s="21"/>
      <c r="AH271" s="20">
        <f t="shared" si="113"/>
        <v>1.6267731206380556E-2</v>
      </c>
      <c r="AI271" s="20">
        <f t="shared" si="114"/>
        <v>1.4855151983329409</v>
      </c>
      <c r="AJ271" s="20">
        <f t="shared" si="115"/>
        <v>0.37147345220394856</v>
      </c>
      <c r="AK271" s="20">
        <f t="shared" si="116"/>
        <v>-3.2353674679866017E-2</v>
      </c>
      <c r="AL271" s="20">
        <f t="shared" si="117"/>
        <v>-6.6539445280945186E-2</v>
      </c>
      <c r="AM271" s="20">
        <f t="shared" si="118"/>
        <v>-3.3282003212978271E-2</v>
      </c>
      <c r="AN271" s="20">
        <f t="shared" si="140"/>
        <v>6.2440724531734402</v>
      </c>
      <c r="AO271" s="20">
        <f t="shared" si="140"/>
        <v>6.2442021030352644</v>
      </c>
      <c r="AP271" s="20">
        <f t="shared" si="140"/>
        <v>6.2444687489452981</v>
      </c>
      <c r="AQ271" s="20">
        <f t="shared" si="140"/>
        <v>6.2450171407500585</v>
      </c>
      <c r="AR271" s="20">
        <f t="shared" si="140"/>
        <v>6.2461449435190683</v>
      </c>
      <c r="AS271" s="20">
        <f t="shared" si="140"/>
        <v>6.2484641953950923</v>
      </c>
      <c r="AT271" s="20">
        <f t="shared" si="140"/>
        <v>6.2532330103611109</v>
      </c>
      <c r="AU271" s="20">
        <f t="shared" si="120"/>
        <v>6.2630365640746035</v>
      </c>
    </row>
    <row r="272" spans="1:47">
      <c r="A272" s="89" t="s">
        <v>168</v>
      </c>
      <c r="B272" s="90" t="s">
        <v>61</v>
      </c>
      <c r="C272" s="89">
        <v>58077.5573</v>
      </c>
      <c r="D272" s="89">
        <v>1E-4</v>
      </c>
      <c r="E272" s="1">
        <f t="shared" si="134"/>
        <v>24722.056378296504</v>
      </c>
      <c r="F272" s="5">
        <f t="shared" si="135"/>
        <v>24722</v>
      </c>
      <c r="G272" s="1">
        <f t="shared" si="136"/>
        <v>2.1610299998428673E-2</v>
      </c>
      <c r="J272" s="1">
        <f t="shared" si="137"/>
        <v>2.1610299998428673E-2</v>
      </c>
      <c r="O272" s="1">
        <f t="shared" ca="1" si="138"/>
        <v>2.2079613952391122E-2</v>
      </c>
      <c r="Q272" s="191">
        <f t="shared" si="139"/>
        <v>43059.0573</v>
      </c>
      <c r="S272" s="36">
        <v>1</v>
      </c>
      <c r="Z272" s="20">
        <f t="shared" si="108"/>
        <v>24722</v>
      </c>
      <c r="AA272" s="20">
        <f t="shared" si="109"/>
        <v>-1.4527489352353581E-3</v>
      </c>
      <c r="AB272" s="20">
        <f t="shared" si="110"/>
        <v>6.4804496524126544E-3</v>
      </c>
      <c r="AC272" s="20">
        <f t="shared" si="111"/>
        <v>2.1610299998428673E-2</v>
      </c>
      <c r="AD272" s="20">
        <f t="shared" si="121"/>
        <v>2.3063048933664031E-2</v>
      </c>
      <c r="AE272" s="20">
        <f t="shared" si="112"/>
        <v>5.3190422611658155E-4</v>
      </c>
      <c r="AF272" s="20">
        <f t="shared" si="122"/>
        <v>2.1610299998428673E-2</v>
      </c>
      <c r="AG272" s="21"/>
      <c r="AH272" s="20">
        <f t="shared" si="113"/>
        <v>1.5129850346016018E-2</v>
      </c>
      <c r="AI272" s="20">
        <f t="shared" si="114"/>
        <v>1.4865198931277601</v>
      </c>
      <c r="AJ272" s="20">
        <f t="shared" si="115"/>
        <v>0.32524524548030626</v>
      </c>
      <c r="AK272" s="20">
        <f t="shared" si="116"/>
        <v>-8.3762562352309392E-3</v>
      </c>
      <c r="AL272" s="20">
        <f t="shared" si="117"/>
        <v>-1.7214976997871424E-2</v>
      </c>
      <c r="AM272" s="20">
        <f t="shared" si="118"/>
        <v>-8.6077010782340726E-3</v>
      </c>
      <c r="AN272" s="20">
        <f t="shared" si="140"/>
        <v>6.2730683737571633</v>
      </c>
      <c r="AO272" s="20">
        <f t="shared" si="140"/>
        <v>6.2731020195566201</v>
      </c>
      <c r="AP272" s="20">
        <f t="shared" si="140"/>
        <v>6.2731711688618059</v>
      </c>
      <c r="AQ272" s="20">
        <f t="shared" si="140"/>
        <v>6.2733132853054281</v>
      </c>
      <c r="AR272" s="20">
        <f t="shared" si="140"/>
        <v>6.2736053640244416</v>
      </c>
      <c r="AS272" s="20">
        <f t="shared" si="140"/>
        <v>6.2742056437329703</v>
      </c>
      <c r="AT272" s="20">
        <f t="shared" si="140"/>
        <v>6.2754393276943201</v>
      </c>
      <c r="AU272" s="20">
        <f t="shared" si="120"/>
        <v>6.2779747376405055</v>
      </c>
    </row>
    <row r="273" spans="1:47">
      <c r="A273" s="193" t="s">
        <v>173</v>
      </c>
      <c r="B273" s="175" t="s">
        <v>63</v>
      </c>
      <c r="C273" s="176">
        <v>58099.406600000002</v>
      </c>
      <c r="D273" s="176">
        <v>2.0000000000000001E-4</v>
      </c>
      <c r="E273" s="1">
        <f t="shared" si="134"/>
        <v>24779.058192890665</v>
      </c>
      <c r="F273" s="5">
        <f t="shared" si="135"/>
        <v>24779</v>
      </c>
      <c r="G273" s="1">
        <f t="shared" si="136"/>
        <v>2.2305849997792393E-2</v>
      </c>
      <c r="J273" s="1">
        <f t="shared" si="137"/>
        <v>2.2305849997792393E-2</v>
      </c>
      <c r="O273" s="1">
        <f t="shared" ca="1" si="138"/>
        <v>2.1961276413699098E-2</v>
      </c>
      <c r="Q273" s="191">
        <f t="shared" si="139"/>
        <v>43080.906600000002</v>
      </c>
      <c r="S273" s="36">
        <v>1</v>
      </c>
      <c r="Z273" s="20">
        <f t="shared" si="108"/>
        <v>24779</v>
      </c>
      <c r="AA273" s="20">
        <f t="shared" si="109"/>
        <v>-2.1094681642627733E-3</v>
      </c>
      <c r="AB273" s="20">
        <f t="shared" si="110"/>
        <v>7.7122065125772715E-3</v>
      </c>
      <c r="AC273" s="20">
        <f t="shared" si="111"/>
        <v>2.2305849997792393E-2</v>
      </c>
      <c r="AD273" s="20">
        <f t="shared" si="121"/>
        <v>2.4415318162055166E-2</v>
      </c>
      <c r="AE273" s="20">
        <f t="shared" si="112"/>
        <v>5.961077609543809E-4</v>
      </c>
      <c r="AF273" s="20">
        <f t="shared" si="122"/>
        <v>2.2305849997792393E-2</v>
      </c>
      <c r="AG273" s="21"/>
      <c r="AH273" s="20">
        <f t="shared" si="113"/>
        <v>1.4593643485215121E-2</v>
      </c>
      <c r="AI273" s="20">
        <f t="shared" si="114"/>
        <v>1.4865836848182599</v>
      </c>
      <c r="AJ273" s="20">
        <f t="shared" si="115"/>
        <v>0.30335562107003922</v>
      </c>
      <c r="AK273" s="20">
        <f t="shared" si="116"/>
        <v>2.8435446628922146E-3</v>
      </c>
      <c r="AL273" s="20">
        <f t="shared" si="117"/>
        <v>5.8438299149588414E-3</v>
      </c>
      <c r="AM273" s="20">
        <f t="shared" si="118"/>
        <v>2.9219232728755549E-3</v>
      </c>
      <c r="AN273" s="20">
        <f t="shared" si="140"/>
        <v>6.2866195721514444</v>
      </c>
      <c r="AO273" s="20">
        <f t="shared" si="140"/>
        <v>6.2866081484616316</v>
      </c>
      <c r="AP273" s="20">
        <f t="shared" si="140"/>
        <v>6.2865846713875557</v>
      </c>
      <c r="AQ273" s="20">
        <f t="shared" si="140"/>
        <v>6.2865364231464751</v>
      </c>
      <c r="AR273" s="20">
        <f t="shared" si="140"/>
        <v>6.2864372671704043</v>
      </c>
      <c r="AS273" s="20">
        <f t="shared" si="140"/>
        <v>6.28623348973563</v>
      </c>
      <c r="AT273" s="20">
        <f t="shared" si="140"/>
        <v>6.2858147030311482</v>
      </c>
      <c r="AU273" s="20">
        <f t="shared" si="120"/>
        <v>6.2849540482409676</v>
      </c>
    </row>
    <row r="274" spans="1:47">
      <c r="A274" s="195" t="s">
        <v>173</v>
      </c>
      <c r="B274" s="200" t="s">
        <v>63</v>
      </c>
      <c r="C274" s="204">
        <v>58099.406600000002</v>
      </c>
      <c r="D274" s="204">
        <v>2.0000000000000001E-4</v>
      </c>
      <c r="E274" s="1">
        <f t="shared" si="134"/>
        <v>24779.058192890665</v>
      </c>
      <c r="F274" s="5">
        <f t="shared" si="135"/>
        <v>24779</v>
      </c>
      <c r="G274" s="1">
        <f t="shared" si="136"/>
        <v>2.2305849997792393E-2</v>
      </c>
      <c r="J274" s="1">
        <f t="shared" si="137"/>
        <v>2.2305849997792393E-2</v>
      </c>
      <c r="O274" s="1">
        <f t="shared" ca="1" si="138"/>
        <v>2.1961276413699098E-2</v>
      </c>
      <c r="Q274" s="191">
        <f t="shared" si="139"/>
        <v>43080.906600000002</v>
      </c>
      <c r="S274" s="36">
        <v>1</v>
      </c>
      <c r="Z274" s="20">
        <f t="shared" si="108"/>
        <v>24779</v>
      </c>
      <c r="AA274" s="20">
        <f t="shared" si="109"/>
        <v>-2.1094681642627733E-3</v>
      </c>
      <c r="AB274" s="20">
        <f t="shared" si="110"/>
        <v>7.7122065125772715E-3</v>
      </c>
      <c r="AC274" s="20">
        <f t="shared" si="111"/>
        <v>2.2305849997792393E-2</v>
      </c>
      <c r="AD274" s="20">
        <f t="shared" si="121"/>
        <v>2.4415318162055166E-2</v>
      </c>
      <c r="AE274" s="20">
        <f t="shared" si="112"/>
        <v>5.961077609543809E-4</v>
      </c>
      <c r="AF274" s="20">
        <f t="shared" si="122"/>
        <v>2.2305849997792393E-2</v>
      </c>
      <c r="AG274" s="21"/>
      <c r="AH274" s="20">
        <f t="shared" si="113"/>
        <v>1.4593643485215121E-2</v>
      </c>
      <c r="AI274" s="20">
        <f t="shared" si="114"/>
        <v>1.4865836848182599</v>
      </c>
      <c r="AJ274" s="20">
        <f t="shared" si="115"/>
        <v>0.30335562107003922</v>
      </c>
      <c r="AK274" s="20">
        <f t="shared" si="116"/>
        <v>2.8435446628922146E-3</v>
      </c>
      <c r="AL274" s="20">
        <f t="shared" si="117"/>
        <v>5.8438299149588414E-3</v>
      </c>
      <c r="AM274" s="20">
        <f t="shared" si="118"/>
        <v>2.9219232728755549E-3</v>
      </c>
      <c r="AN274" s="20">
        <f t="shared" si="140"/>
        <v>6.2866195721514444</v>
      </c>
      <c r="AO274" s="20">
        <f t="shared" si="140"/>
        <v>6.2866081484616316</v>
      </c>
      <c r="AP274" s="20">
        <f t="shared" si="140"/>
        <v>6.2865846713875557</v>
      </c>
      <c r="AQ274" s="20">
        <f t="shared" si="140"/>
        <v>6.2865364231464751</v>
      </c>
      <c r="AR274" s="20">
        <f t="shared" si="140"/>
        <v>6.2864372671704043</v>
      </c>
      <c r="AS274" s="20">
        <f t="shared" si="140"/>
        <v>6.28623348973563</v>
      </c>
      <c r="AT274" s="20">
        <f t="shared" si="140"/>
        <v>6.2858147030311482</v>
      </c>
      <c r="AU274" s="20">
        <f t="shared" si="120"/>
        <v>6.2849540482409676</v>
      </c>
    </row>
    <row r="275" spans="1:47">
      <c r="A275" s="89" t="s">
        <v>168</v>
      </c>
      <c r="B275" s="90" t="s">
        <v>63</v>
      </c>
      <c r="C275" s="89">
        <v>58128.54</v>
      </c>
      <c r="D275" s="89">
        <v>2.9999999999999997E-4</v>
      </c>
      <c r="E275" s="1">
        <f t="shared" si="134"/>
        <v>24855.063221211822</v>
      </c>
      <c r="F275" s="5">
        <f t="shared" si="135"/>
        <v>24855</v>
      </c>
      <c r="G275" s="1">
        <f t="shared" si="136"/>
        <v>2.4233249998360407E-2</v>
      </c>
      <c r="J275" s="1">
        <f t="shared" si="137"/>
        <v>2.4233249998360407E-2</v>
      </c>
      <c r="O275" s="1">
        <f t="shared" ca="1" si="138"/>
        <v>2.1803493028776391E-2</v>
      </c>
      <c r="Q275" s="191">
        <f t="shared" si="139"/>
        <v>43110.04</v>
      </c>
      <c r="S275" s="36">
        <v>1</v>
      </c>
      <c r="Z275" s="20">
        <f t="shared" si="108"/>
        <v>24855</v>
      </c>
      <c r="AA275" s="20">
        <f t="shared" si="109"/>
        <v>-2.9895892964848011E-3</v>
      </c>
      <c r="AB275" s="20">
        <f t="shared" si="110"/>
        <v>1.0358650336978309E-2</v>
      </c>
      <c r="AC275" s="20">
        <f t="shared" si="111"/>
        <v>2.4233249998360407E-2</v>
      </c>
      <c r="AD275" s="20">
        <f t="shared" si="121"/>
        <v>2.7222839294845209E-2</v>
      </c>
      <c r="AE275" s="20">
        <f t="shared" si="112"/>
        <v>7.4108297927296838E-4</v>
      </c>
      <c r="AF275" s="20">
        <f t="shared" si="122"/>
        <v>2.4233249998360407E-2</v>
      </c>
      <c r="AG275" s="21"/>
      <c r="AH275" s="20">
        <f t="shared" si="113"/>
        <v>1.3874599661382098E-2</v>
      </c>
      <c r="AI275" s="20">
        <f t="shared" si="114"/>
        <v>1.4862663963406162</v>
      </c>
      <c r="AJ275" s="20">
        <f t="shared" si="115"/>
        <v>0.27392483152866876</v>
      </c>
      <c r="AK275" s="20">
        <f t="shared" si="116"/>
        <v>1.7797748944074605E-2</v>
      </c>
      <c r="AL275" s="20">
        <f t="shared" si="117"/>
        <v>3.6584489598088472E-2</v>
      </c>
      <c r="AM275" s="20">
        <f t="shared" si="118"/>
        <v>1.8294285305112297E-2</v>
      </c>
      <c r="AN275" s="20">
        <f t="shared" si="140"/>
        <v>6.3046865783011476</v>
      </c>
      <c r="AO275" s="20">
        <f t="shared" si="140"/>
        <v>6.3046151310106842</v>
      </c>
      <c r="AP275" s="20">
        <f t="shared" si="140"/>
        <v>6.3044682654888913</v>
      </c>
      <c r="AQ275" s="20">
        <f t="shared" si="140"/>
        <v>6.3041663733026025</v>
      </c>
      <c r="AR275" s="20">
        <f t="shared" si="140"/>
        <v>6.303545819115179</v>
      </c>
      <c r="AS275" s="20">
        <f t="shared" si="140"/>
        <v>6.3022702639252879</v>
      </c>
      <c r="AT275" s="20">
        <f t="shared" si="140"/>
        <v>6.2996484430083308</v>
      </c>
      <c r="AU275" s="20">
        <f t="shared" si="120"/>
        <v>6.2942597957082516</v>
      </c>
    </row>
    <row r="276" spans="1:47">
      <c r="A276" s="193" t="s">
        <v>173</v>
      </c>
      <c r="B276" s="175" t="s">
        <v>61</v>
      </c>
      <c r="C276" s="176">
        <v>58344.530989999999</v>
      </c>
      <c r="D276" s="176">
        <v>6.4999999999999997E-4</v>
      </c>
      <c r="E276" s="1">
        <f t="shared" si="134"/>
        <v>25418.553967642532</v>
      </c>
      <c r="F276" s="5">
        <f t="shared" si="135"/>
        <v>25418.5</v>
      </c>
      <c r="G276" s="1">
        <f t="shared" si="136"/>
        <v>2.0686274998297449E-2</v>
      </c>
      <c r="J276" s="1">
        <f t="shared" si="137"/>
        <v>2.0686274998297449E-2</v>
      </c>
      <c r="O276" s="1">
        <f t="shared" ca="1" si="138"/>
        <v>2.0633612273461326E-2</v>
      </c>
      <c r="Q276" s="191">
        <f t="shared" si="139"/>
        <v>43326.030989999999</v>
      </c>
      <c r="S276" s="36">
        <v>1</v>
      </c>
      <c r="Z276" s="20">
        <f t="shared" si="108"/>
        <v>25418.5</v>
      </c>
      <c r="AA276" s="20">
        <f t="shared" si="109"/>
        <v>-9.6322890090670115E-3</v>
      </c>
      <c r="AB276" s="20">
        <f t="shared" si="110"/>
        <v>1.2246019797055018E-2</v>
      </c>
      <c r="AC276" s="20">
        <f t="shared" si="111"/>
        <v>2.0686274998297449E-2</v>
      </c>
      <c r="AD276" s="20">
        <f t="shared" si="121"/>
        <v>3.0318564007364462E-2</v>
      </c>
      <c r="AE276" s="20">
        <f t="shared" si="112"/>
        <v>9.1921532346865586E-4</v>
      </c>
      <c r="AF276" s="20">
        <f t="shared" si="122"/>
        <v>2.0686274998297449E-2</v>
      </c>
      <c r="AG276" s="21"/>
      <c r="AH276" s="20">
        <f t="shared" si="113"/>
        <v>8.4402552012424314E-3</v>
      </c>
      <c r="AI276" s="20">
        <f t="shared" si="114"/>
        <v>1.4699080688384134</v>
      </c>
      <c r="AJ276" s="20">
        <f t="shared" si="115"/>
        <v>5.1411835504250082E-2</v>
      </c>
      <c r="AK276" s="20">
        <f t="shared" si="116"/>
        <v>0.12632567006795761</v>
      </c>
      <c r="AL276" s="20">
        <f t="shared" si="117"/>
        <v>0.26262157482576293</v>
      </c>
      <c r="AM276" s="20">
        <f t="shared" si="118"/>
        <v>0.13207073898914806</v>
      </c>
      <c r="AN276" s="20">
        <f t="shared" si="140"/>
        <v>6.4381034328843505</v>
      </c>
      <c r="AO276" s="20">
        <f t="shared" si="140"/>
        <v>6.4376160179524229</v>
      </c>
      <c r="AP276" s="20">
        <f t="shared" si="140"/>
        <v>6.436602342083261</v>
      </c>
      <c r="AQ276" s="20">
        <f t="shared" si="140"/>
        <v>6.4344947098539569</v>
      </c>
      <c r="AR276" s="20">
        <f t="shared" si="140"/>
        <v>6.4301146823623823</v>
      </c>
      <c r="AS276" s="20">
        <f t="shared" si="140"/>
        <v>6.4210211940132886</v>
      </c>
      <c r="AT276" s="20">
        <f t="shared" si="140"/>
        <v>6.4021776466166491</v>
      </c>
      <c r="AU276" s="20">
        <f t="shared" si="120"/>
        <v>6.3632570154163322</v>
      </c>
    </row>
    <row r="277" spans="1:47">
      <c r="A277" s="195" t="s">
        <v>173</v>
      </c>
      <c r="B277" s="200" t="s">
        <v>61</v>
      </c>
      <c r="C277" s="204">
        <v>58344.530989999999</v>
      </c>
      <c r="D277" s="204">
        <v>6.4999999999999997E-4</v>
      </c>
      <c r="E277" s="1">
        <f t="shared" si="134"/>
        <v>25418.553967642532</v>
      </c>
      <c r="F277" s="5">
        <f t="shared" si="135"/>
        <v>25418.5</v>
      </c>
      <c r="G277" s="1">
        <f t="shared" si="136"/>
        <v>2.0686274998297449E-2</v>
      </c>
      <c r="J277" s="1">
        <f t="shared" si="137"/>
        <v>2.0686274998297449E-2</v>
      </c>
      <c r="O277" s="1">
        <f t="shared" ca="1" si="138"/>
        <v>2.0633612273461326E-2</v>
      </c>
      <c r="Q277" s="191">
        <f t="shared" si="139"/>
        <v>43326.030989999999</v>
      </c>
      <c r="S277" s="36">
        <v>1</v>
      </c>
      <c r="Z277" s="20">
        <f t="shared" ref="Z277:Z340" si="141">F277</f>
        <v>25418.5</v>
      </c>
      <c r="AA277" s="20">
        <f t="shared" ref="AA277:AA340" si="142">AB$3+AB$4*Z277+AB$5*Z277^2+AH277</f>
        <v>-9.6322890090670115E-3</v>
      </c>
      <c r="AB277" s="20">
        <f t="shared" ref="AB277:AB340" si="143">IF(S277&lt;&gt;0,G277-AH277,-9999)</f>
        <v>1.2246019797055018E-2</v>
      </c>
      <c r="AC277" s="20">
        <f t="shared" ref="AC277:AC340" si="144">+G277-P277</f>
        <v>2.0686274998297449E-2</v>
      </c>
      <c r="AD277" s="20">
        <f t="shared" si="121"/>
        <v>3.0318564007364462E-2</v>
      </c>
      <c r="AE277" s="20">
        <f t="shared" ref="AE277:AE340" si="145">+(G277-AA277)^2*S277</f>
        <v>9.1921532346865586E-4</v>
      </c>
      <c r="AF277" s="20">
        <f t="shared" si="122"/>
        <v>2.0686274998297449E-2</v>
      </c>
      <c r="AG277" s="21"/>
      <c r="AH277" s="20">
        <f t="shared" ref="AH277:AH340" si="146">$AB$6*($AB$11/AI277*AJ277+$AB$12)</f>
        <v>8.4402552012424314E-3</v>
      </c>
      <c r="AI277" s="20">
        <f t="shared" ref="AI277:AI340" si="147">1+$AB$7*COS(AL277)</f>
        <v>1.4699080688384134</v>
      </c>
      <c r="AJ277" s="20">
        <f t="shared" ref="AJ277:AJ340" si="148">SIN(AL277+RADIANS($AB$9))</f>
        <v>5.1411835504250082E-2</v>
      </c>
      <c r="AK277" s="20">
        <f t="shared" ref="AK277:AK340" si="149">$AB$7*SIN(AL277)</f>
        <v>0.12632567006795761</v>
      </c>
      <c r="AL277" s="20">
        <f t="shared" ref="AL277:AL340" si="150">2*ATAN(AM277)</f>
        <v>0.26262157482576293</v>
      </c>
      <c r="AM277" s="20">
        <f t="shared" ref="AM277:AM340" si="151">SQRT((1+$AB$7)/(1-$AB$7))*TAN(AN277/2)</f>
        <v>0.13207073898914806</v>
      </c>
      <c r="AN277" s="20">
        <f t="shared" ref="AN277:AT292" si="152">$AU277+$AB$7*SIN(AO277)</f>
        <v>6.4381034328843505</v>
      </c>
      <c r="AO277" s="20">
        <f t="shared" si="152"/>
        <v>6.4376160179524229</v>
      </c>
      <c r="AP277" s="20">
        <f t="shared" si="152"/>
        <v>6.436602342083261</v>
      </c>
      <c r="AQ277" s="20">
        <f t="shared" si="152"/>
        <v>6.4344947098539569</v>
      </c>
      <c r="AR277" s="20">
        <f t="shared" si="152"/>
        <v>6.4301146823623823</v>
      </c>
      <c r="AS277" s="20">
        <f t="shared" si="152"/>
        <v>6.4210211940132886</v>
      </c>
      <c r="AT277" s="20">
        <f t="shared" si="152"/>
        <v>6.4021776466166491</v>
      </c>
      <c r="AU277" s="20">
        <f t="shared" ref="AU277:AU340" si="153">RADIANS($AB$9)+$AB$18*(F277-AB$15)</f>
        <v>6.3632570154163322</v>
      </c>
    </row>
    <row r="278" spans="1:47">
      <c r="A278" s="93" t="s">
        <v>170</v>
      </c>
      <c r="B278" s="94" t="s">
        <v>61</v>
      </c>
      <c r="C278" s="93">
        <v>58414.868699999999</v>
      </c>
      <c r="D278" s="93">
        <v>1E-4</v>
      </c>
      <c r="E278" s="1">
        <f t="shared" si="134"/>
        <v>25602.055366057935</v>
      </c>
      <c r="F278" s="5">
        <f t="shared" si="135"/>
        <v>25602</v>
      </c>
      <c r="G278" s="1">
        <f t="shared" si="136"/>
        <v>2.1222299998044036E-2</v>
      </c>
      <c r="J278" s="1">
        <f t="shared" si="137"/>
        <v>2.1222299998044036E-2</v>
      </c>
      <c r="O278" s="1">
        <f t="shared" ca="1" si="138"/>
        <v>2.0252648442759792E-2</v>
      </c>
      <c r="Q278" s="191">
        <f t="shared" si="139"/>
        <v>43396.368699999999</v>
      </c>
      <c r="S278" s="36">
        <v>1</v>
      </c>
      <c r="Z278" s="20">
        <f t="shared" si="141"/>
        <v>25602</v>
      </c>
      <c r="AA278" s="20">
        <f t="shared" si="142"/>
        <v>-1.1820365207822118E-2</v>
      </c>
      <c r="AB278" s="20">
        <f t="shared" si="143"/>
        <v>1.4571283127675255E-2</v>
      </c>
      <c r="AC278" s="20">
        <f t="shared" si="144"/>
        <v>2.1222299998044036E-2</v>
      </c>
      <c r="AD278" s="20">
        <f t="shared" ref="AD278:AD341" si="154">IF(S278&lt;&gt;0,G278-AA278,-9999)</f>
        <v>3.3042665205866156E-2</v>
      </c>
      <c r="AE278" s="20">
        <f t="shared" si="145"/>
        <v>1.091817723906958E-3</v>
      </c>
      <c r="AF278" s="20">
        <f t="shared" ref="AF278:AF341" si="155">IF(S278&lt;&gt;0,G278-P278,-9999)</f>
        <v>2.1222299998044036E-2</v>
      </c>
      <c r="AG278" s="21"/>
      <c r="AH278" s="20">
        <f t="shared" si="146"/>
        <v>6.6510168703687814E-3</v>
      </c>
      <c r="AI278" s="20">
        <f t="shared" si="147"/>
        <v>1.4595795763474477</v>
      </c>
      <c r="AJ278" s="20">
        <f t="shared" si="148"/>
        <v>-2.0710564823400605E-2</v>
      </c>
      <c r="AK278" s="20">
        <f t="shared" si="149"/>
        <v>0.15986988797727375</v>
      </c>
      <c r="AL278" s="20">
        <f t="shared" si="150"/>
        <v>0.33476813140427719</v>
      </c>
      <c r="AM278" s="20">
        <f t="shared" si="151"/>
        <v>0.1689650091828433</v>
      </c>
      <c r="AN278" s="20">
        <f t="shared" si="152"/>
        <v>6.4811286578625049</v>
      </c>
      <c r="AO278" s="20">
        <f t="shared" si="152"/>
        <v>6.4805276734411459</v>
      </c>
      <c r="AP278" s="20">
        <f t="shared" si="152"/>
        <v>6.4792682964772199</v>
      </c>
      <c r="AQ278" s="20">
        <f t="shared" si="152"/>
        <v>6.4766302613837698</v>
      </c>
      <c r="AR278" s="20">
        <f t="shared" si="152"/>
        <v>6.4711087235561155</v>
      </c>
      <c r="AS278" s="20">
        <f t="shared" si="152"/>
        <v>6.4595704007452692</v>
      </c>
      <c r="AT278" s="20">
        <f t="shared" si="152"/>
        <v>6.4355333423346668</v>
      </c>
      <c r="AU278" s="20">
        <f t="shared" si="153"/>
        <v>6.3857254977879974</v>
      </c>
    </row>
    <row r="279" spans="1:47">
      <c r="A279" s="76" t="s">
        <v>171</v>
      </c>
      <c r="B279" s="77"/>
      <c r="C279" s="47">
        <v>58417.743499999997</v>
      </c>
      <c r="E279" s="1">
        <f t="shared" si="134"/>
        <v>25609.555323337809</v>
      </c>
      <c r="F279" s="5">
        <f t="shared" si="135"/>
        <v>25609.5</v>
      </c>
      <c r="G279" s="1">
        <f t="shared" si="136"/>
        <v>2.1205924989772029E-2</v>
      </c>
      <c r="J279" s="1">
        <f t="shared" si="137"/>
        <v>2.1205924989772029E-2</v>
      </c>
      <c r="O279" s="1">
        <f t="shared" ca="1" si="138"/>
        <v>2.0237077713984523E-2</v>
      </c>
      <c r="Q279" s="191">
        <f t="shared" si="139"/>
        <v>43399.243499999997</v>
      </c>
      <c r="S279" s="36">
        <v>1</v>
      </c>
      <c r="Z279" s="20">
        <f t="shared" si="141"/>
        <v>25609.5</v>
      </c>
      <c r="AA279" s="20">
        <f t="shared" si="142"/>
        <v>-1.1909870705917406E-2</v>
      </c>
      <c r="AB279" s="20">
        <f t="shared" si="143"/>
        <v>1.4628056483424324E-2</v>
      </c>
      <c r="AC279" s="20">
        <f t="shared" si="144"/>
        <v>2.1205924989772029E-2</v>
      </c>
      <c r="AD279" s="20">
        <f t="shared" si="154"/>
        <v>3.3115795695689433E-2</v>
      </c>
      <c r="AE279" s="20">
        <f t="shared" si="145"/>
        <v>1.0966559245586427E-3</v>
      </c>
      <c r="AF279" s="20">
        <f t="shared" si="155"/>
        <v>2.1205924989772029E-2</v>
      </c>
      <c r="AG279" s="21"/>
      <c r="AH279" s="20">
        <f t="shared" si="146"/>
        <v>6.5778685063477057E-3</v>
      </c>
      <c r="AI279" s="20">
        <f t="shared" si="147"/>
        <v>1.4591096889956854</v>
      </c>
      <c r="AJ279" s="20">
        <f t="shared" si="148"/>
        <v>-2.3636721183488505E-2</v>
      </c>
      <c r="AK279" s="20">
        <f t="shared" si="149"/>
        <v>0.16121433418852849</v>
      </c>
      <c r="AL279" s="20">
        <f t="shared" si="150"/>
        <v>0.33769500842830269</v>
      </c>
      <c r="AM279" s="20">
        <f t="shared" si="151"/>
        <v>0.17047060101841732</v>
      </c>
      <c r="AN279" s="20">
        <f t="shared" si="152"/>
        <v>6.4828808177339967</v>
      </c>
      <c r="AO279" s="20">
        <f t="shared" si="152"/>
        <v>6.4822755086226458</v>
      </c>
      <c r="AP279" s="20">
        <f t="shared" si="152"/>
        <v>6.4810066264579191</v>
      </c>
      <c r="AQ279" s="20">
        <f t="shared" si="152"/>
        <v>6.4783477704116512</v>
      </c>
      <c r="AR279" s="20">
        <f t="shared" si="152"/>
        <v>6.4727808239788986</v>
      </c>
      <c r="AS279" s="20">
        <f t="shared" si="152"/>
        <v>6.4611441160663468</v>
      </c>
      <c r="AT279" s="20">
        <f t="shared" si="152"/>
        <v>6.4368961566500147</v>
      </c>
      <c r="AU279" s="20">
        <f t="shared" si="153"/>
        <v>6.386643828130163</v>
      </c>
    </row>
    <row r="280" spans="1:47">
      <c r="A280" s="76" t="s">
        <v>171</v>
      </c>
      <c r="B280" s="77"/>
      <c r="C280" s="47">
        <v>58419.660300000003</v>
      </c>
      <c r="E280" s="1">
        <f t="shared" si="134"/>
        <v>25614.555990554356</v>
      </c>
      <c r="F280" s="5">
        <f t="shared" si="135"/>
        <v>25614.5</v>
      </c>
      <c r="G280" s="1">
        <f t="shared" si="136"/>
        <v>2.1461675001773983E-2</v>
      </c>
      <c r="J280" s="1">
        <f t="shared" si="137"/>
        <v>2.1461675001773983E-2</v>
      </c>
      <c r="O280" s="1">
        <f t="shared" ca="1" si="138"/>
        <v>2.0226697228134347E-2</v>
      </c>
      <c r="Q280" s="191">
        <f t="shared" si="139"/>
        <v>43401.160300000003</v>
      </c>
      <c r="S280" s="36">
        <v>1</v>
      </c>
      <c r="Z280" s="20">
        <f t="shared" si="141"/>
        <v>25614.5</v>
      </c>
      <c r="AA280" s="20">
        <f t="shared" si="142"/>
        <v>-1.1969542239273229E-2</v>
      </c>
      <c r="AB280" s="20">
        <f t="shared" si="143"/>
        <v>1.4932570835611326E-2</v>
      </c>
      <c r="AC280" s="20">
        <f t="shared" si="144"/>
        <v>2.1461675001773983E-2</v>
      </c>
      <c r="AD280" s="20">
        <f t="shared" si="154"/>
        <v>3.3431217241047209E-2</v>
      </c>
      <c r="AE280" s="20">
        <f t="shared" si="145"/>
        <v>1.1176462862180921E-3</v>
      </c>
      <c r="AF280" s="20">
        <f t="shared" si="155"/>
        <v>2.1461675001773983E-2</v>
      </c>
      <c r="AG280" s="21"/>
      <c r="AH280" s="20">
        <f t="shared" si="146"/>
        <v>6.5291041661626574E-3</v>
      </c>
      <c r="AI280" s="20">
        <f t="shared" si="147"/>
        <v>1.4587944114678326</v>
      </c>
      <c r="AJ280" s="20">
        <f t="shared" si="148"/>
        <v>-2.5586357714287675E-2</v>
      </c>
      <c r="AK280" s="20">
        <f t="shared" si="149"/>
        <v>0.16210939542003891</v>
      </c>
      <c r="AL280" s="20">
        <f t="shared" si="150"/>
        <v>0.33964523601170638</v>
      </c>
      <c r="AM280" s="20">
        <f t="shared" si="151"/>
        <v>0.171474218984836</v>
      </c>
      <c r="AN280" s="20">
        <f t="shared" si="152"/>
        <v>6.4840486257385104</v>
      </c>
      <c r="AO280" s="20">
        <f t="shared" si="152"/>
        <v>6.4834404481366255</v>
      </c>
      <c r="AP280" s="20">
        <f t="shared" si="152"/>
        <v>6.4821652540895469</v>
      </c>
      <c r="AQ280" s="20">
        <f t="shared" si="152"/>
        <v>6.4794925574031099</v>
      </c>
      <c r="AR280" s="20">
        <f t="shared" si="152"/>
        <v>6.4738953970098017</v>
      </c>
      <c r="AS280" s="20">
        <f t="shared" si="152"/>
        <v>6.4621931715099699</v>
      </c>
      <c r="AT280" s="20">
        <f t="shared" si="152"/>
        <v>6.4378046760059835</v>
      </c>
      <c r="AU280" s="20">
        <f t="shared" si="153"/>
        <v>6.3872560483582745</v>
      </c>
    </row>
    <row r="281" spans="1:47">
      <c r="A281" s="194" t="s">
        <v>171</v>
      </c>
      <c r="B281" s="199"/>
      <c r="C281" s="164">
        <v>58419.8514</v>
      </c>
      <c r="D281" s="202"/>
      <c r="E281" s="1">
        <f t="shared" si="134"/>
        <v>25615.054544135877</v>
      </c>
      <c r="F281" s="5">
        <f t="shared" si="135"/>
        <v>25615</v>
      </c>
      <c r="G281" s="1">
        <f t="shared" si="136"/>
        <v>2.0907250000163913E-2</v>
      </c>
      <c r="J281" s="1">
        <f t="shared" si="137"/>
        <v>2.0907250000163913E-2</v>
      </c>
      <c r="O281" s="1">
        <f t="shared" ca="1" si="138"/>
        <v>2.0225659179549327E-2</v>
      </c>
      <c r="Q281" s="191">
        <f t="shared" si="139"/>
        <v>43401.3514</v>
      </c>
      <c r="S281" s="36">
        <v>1</v>
      </c>
      <c r="Z281" s="20">
        <f t="shared" si="141"/>
        <v>25615</v>
      </c>
      <c r="AA281" s="20">
        <f t="shared" si="142"/>
        <v>-1.197550943953643E-2</v>
      </c>
      <c r="AB281" s="20">
        <f t="shared" si="143"/>
        <v>1.4383022207714039E-2</v>
      </c>
      <c r="AC281" s="20">
        <f t="shared" si="144"/>
        <v>2.0907250000163913E-2</v>
      </c>
      <c r="AD281" s="20">
        <f t="shared" si="154"/>
        <v>3.2882759439700343E-2</v>
      </c>
      <c r="AE281" s="20">
        <f t="shared" si="145"/>
        <v>1.0812758683692021E-3</v>
      </c>
      <c r="AF281" s="20">
        <f t="shared" si="155"/>
        <v>2.0907250000163913E-2</v>
      </c>
      <c r="AG281" s="21"/>
      <c r="AH281" s="20">
        <f t="shared" si="146"/>
        <v>6.5242277924498727E-3</v>
      </c>
      <c r="AI281" s="20">
        <f t="shared" si="147"/>
        <v>1.4587627950596271</v>
      </c>
      <c r="AJ281" s="20">
        <f t="shared" si="148"/>
        <v>-2.5781270912252036E-2</v>
      </c>
      <c r="AK281" s="20">
        <f t="shared" si="149"/>
        <v>0.16219884693376851</v>
      </c>
      <c r="AL281" s="20">
        <f t="shared" si="150"/>
        <v>0.33984021352985977</v>
      </c>
      <c r="AM281" s="20">
        <f t="shared" si="151"/>
        <v>0.17157457592361514</v>
      </c>
      <c r="AN281" s="20">
        <f t="shared" si="152"/>
        <v>6.4841653933418133</v>
      </c>
      <c r="AO281" s="20">
        <f t="shared" si="152"/>
        <v>6.4835569295370252</v>
      </c>
      <c r="AP281" s="20">
        <f t="shared" si="152"/>
        <v>6.4822811054022083</v>
      </c>
      <c r="AQ281" s="20">
        <f t="shared" si="152"/>
        <v>6.4796070264187691</v>
      </c>
      <c r="AR281" s="20">
        <f t="shared" si="152"/>
        <v>6.474006847212376</v>
      </c>
      <c r="AS281" s="20">
        <f t="shared" si="152"/>
        <v>6.4622980731582143</v>
      </c>
      <c r="AT281" s="20">
        <f t="shared" si="152"/>
        <v>6.4378955269013645</v>
      </c>
      <c r="AU281" s="20">
        <f t="shared" si="153"/>
        <v>6.387317270381085</v>
      </c>
    </row>
    <row r="282" spans="1:47">
      <c r="A282" s="95" t="s">
        <v>173</v>
      </c>
      <c r="B282" s="96" t="s">
        <v>63</v>
      </c>
      <c r="C282" s="97">
        <v>58431.351170000002</v>
      </c>
      <c r="D282" s="97">
        <v>2.0000000000000001E-4</v>
      </c>
      <c r="E282" s="1">
        <f t="shared" si="134"/>
        <v>25645.0558603069</v>
      </c>
      <c r="F282" s="5">
        <f t="shared" si="135"/>
        <v>25645</v>
      </c>
      <c r="G282" s="1">
        <f t="shared" si="136"/>
        <v>2.1411749999970198E-2</v>
      </c>
      <c r="J282" s="1">
        <f t="shared" si="137"/>
        <v>2.1411749999970198E-2</v>
      </c>
      <c r="O282" s="1">
        <f t="shared" ca="1" si="138"/>
        <v>2.0163376264448259E-2</v>
      </c>
      <c r="Q282" s="191">
        <f t="shared" si="139"/>
        <v>43412.851170000002</v>
      </c>
      <c r="S282" s="36">
        <v>1</v>
      </c>
      <c r="Z282" s="20">
        <f t="shared" si="141"/>
        <v>25645</v>
      </c>
      <c r="AA282" s="20">
        <f t="shared" si="142"/>
        <v>-1.2333551695805238E-2</v>
      </c>
      <c r="AB282" s="20">
        <f t="shared" si="143"/>
        <v>1.5180079191308413E-2</v>
      </c>
      <c r="AC282" s="20">
        <f t="shared" si="144"/>
        <v>2.1411749999970198E-2</v>
      </c>
      <c r="AD282" s="20">
        <f t="shared" si="154"/>
        <v>3.3745301695775436E-2</v>
      </c>
      <c r="AE282" s="20">
        <f t="shared" si="145"/>
        <v>1.1387453865389044E-3</v>
      </c>
      <c r="AF282" s="20">
        <f t="shared" si="155"/>
        <v>2.1411749999970198E-2</v>
      </c>
      <c r="AG282" s="21"/>
      <c r="AH282" s="20">
        <f t="shared" si="146"/>
        <v>6.2316708086617859E-3</v>
      </c>
      <c r="AI282" s="20">
        <f t="shared" si="147"/>
        <v>1.4568364896982677</v>
      </c>
      <c r="AJ282" s="20">
        <f t="shared" si="148"/>
        <v>-3.745878505635216E-2</v>
      </c>
      <c r="AK282" s="20">
        <f t="shared" si="149"/>
        <v>0.16754757461010905</v>
      </c>
      <c r="AL282" s="20">
        <f t="shared" si="150"/>
        <v>0.35152363644730394</v>
      </c>
      <c r="AM282" s="20">
        <f t="shared" si="151"/>
        <v>0.1775943567584464</v>
      </c>
      <c r="AN282" s="20">
        <f t="shared" si="152"/>
        <v>6.4911670044232483</v>
      </c>
      <c r="AO282" s="20">
        <f t="shared" si="152"/>
        <v>6.4905415853638235</v>
      </c>
      <c r="AP282" s="20">
        <f t="shared" si="152"/>
        <v>6.4892283258030181</v>
      </c>
      <c r="AQ282" s="20">
        <f t="shared" si="152"/>
        <v>6.4864719034461897</v>
      </c>
      <c r="AR282" s="20">
        <f t="shared" si="152"/>
        <v>6.4806914652580287</v>
      </c>
      <c r="AS282" s="20">
        <f t="shared" si="152"/>
        <v>6.4685908579565687</v>
      </c>
      <c r="AT282" s="20">
        <f t="shared" si="152"/>
        <v>6.4433462297071173</v>
      </c>
      <c r="AU282" s="20">
        <f t="shared" si="153"/>
        <v>6.39099059174975</v>
      </c>
    </row>
    <row r="283" spans="1:47">
      <c r="A283" s="98" t="s">
        <v>173</v>
      </c>
      <c r="B283" s="99" t="s">
        <v>63</v>
      </c>
      <c r="C283" s="100">
        <v>58431.351170000002</v>
      </c>
      <c r="D283" s="100">
        <v>2.0000000000000001E-4</v>
      </c>
      <c r="E283" s="1">
        <f t="shared" si="134"/>
        <v>25645.0558603069</v>
      </c>
      <c r="F283" s="5">
        <f t="shared" si="135"/>
        <v>25645</v>
      </c>
      <c r="G283" s="1">
        <f t="shared" si="136"/>
        <v>2.1411749999970198E-2</v>
      </c>
      <c r="J283" s="1">
        <f t="shared" si="137"/>
        <v>2.1411749999970198E-2</v>
      </c>
      <c r="O283" s="1">
        <f t="shared" ca="1" si="138"/>
        <v>2.0163376264448259E-2</v>
      </c>
      <c r="Q283" s="191">
        <f t="shared" si="139"/>
        <v>43412.851170000002</v>
      </c>
      <c r="S283" s="36">
        <v>1</v>
      </c>
      <c r="Z283" s="20">
        <f t="shared" si="141"/>
        <v>25645</v>
      </c>
      <c r="AA283" s="20">
        <f t="shared" si="142"/>
        <v>-1.2333551695805238E-2</v>
      </c>
      <c r="AB283" s="20">
        <f t="shared" si="143"/>
        <v>1.5180079191308413E-2</v>
      </c>
      <c r="AC283" s="20">
        <f t="shared" si="144"/>
        <v>2.1411749999970198E-2</v>
      </c>
      <c r="AD283" s="20">
        <f t="shared" si="154"/>
        <v>3.3745301695775436E-2</v>
      </c>
      <c r="AE283" s="20">
        <f t="shared" si="145"/>
        <v>1.1387453865389044E-3</v>
      </c>
      <c r="AF283" s="20">
        <f t="shared" si="155"/>
        <v>2.1411749999970198E-2</v>
      </c>
      <c r="AG283" s="21"/>
      <c r="AH283" s="20">
        <f t="shared" si="146"/>
        <v>6.2316708086617859E-3</v>
      </c>
      <c r="AI283" s="20">
        <f t="shared" si="147"/>
        <v>1.4568364896982677</v>
      </c>
      <c r="AJ283" s="20">
        <f t="shared" si="148"/>
        <v>-3.745878505635216E-2</v>
      </c>
      <c r="AK283" s="20">
        <f t="shared" si="149"/>
        <v>0.16754757461010905</v>
      </c>
      <c r="AL283" s="20">
        <f t="shared" si="150"/>
        <v>0.35152363644730394</v>
      </c>
      <c r="AM283" s="20">
        <f t="shared" si="151"/>
        <v>0.1775943567584464</v>
      </c>
      <c r="AN283" s="20">
        <f t="shared" si="152"/>
        <v>6.4911670044232483</v>
      </c>
      <c r="AO283" s="20">
        <f t="shared" si="152"/>
        <v>6.4905415853638235</v>
      </c>
      <c r="AP283" s="20">
        <f t="shared" si="152"/>
        <v>6.4892283258030181</v>
      </c>
      <c r="AQ283" s="20">
        <f t="shared" si="152"/>
        <v>6.4864719034461897</v>
      </c>
      <c r="AR283" s="20">
        <f t="shared" si="152"/>
        <v>6.4806914652580287</v>
      </c>
      <c r="AS283" s="20">
        <f t="shared" si="152"/>
        <v>6.4685908579565687</v>
      </c>
      <c r="AT283" s="20">
        <f t="shared" si="152"/>
        <v>6.4433462297071173</v>
      </c>
      <c r="AU283" s="20">
        <f t="shared" si="153"/>
        <v>6.39099059174975</v>
      </c>
    </row>
    <row r="284" spans="1:47">
      <c r="A284" s="95" t="s">
        <v>173</v>
      </c>
      <c r="B284" s="96" t="s">
        <v>63</v>
      </c>
      <c r="C284" s="97">
        <v>58437.48386</v>
      </c>
      <c r="D284" s="97">
        <v>1.1E-4</v>
      </c>
      <c r="E284" s="1">
        <f t="shared" si="134"/>
        <v>25661.055203917149</v>
      </c>
      <c r="F284" s="5">
        <f t="shared" si="135"/>
        <v>25661</v>
      </c>
      <c r="G284" s="1">
        <f t="shared" si="136"/>
        <v>2.1160149997740518E-2</v>
      </c>
      <c r="J284" s="1">
        <f t="shared" si="137"/>
        <v>2.1160149997740518E-2</v>
      </c>
      <c r="O284" s="1">
        <f t="shared" ca="1" si="138"/>
        <v>2.0130158709727689E-2</v>
      </c>
      <c r="Q284" s="191">
        <f t="shared" si="139"/>
        <v>43418.98386</v>
      </c>
      <c r="S284" s="36">
        <v>1</v>
      </c>
      <c r="Z284" s="20">
        <f t="shared" si="141"/>
        <v>25661</v>
      </c>
      <c r="AA284" s="20">
        <f t="shared" si="142"/>
        <v>-1.2524510158798557E-2</v>
      </c>
      <c r="AB284" s="20">
        <f t="shared" si="143"/>
        <v>1.5084483473875237E-2</v>
      </c>
      <c r="AC284" s="20">
        <f t="shared" si="144"/>
        <v>2.1160149997740518E-2</v>
      </c>
      <c r="AD284" s="20">
        <f t="shared" si="154"/>
        <v>3.3684660156539079E-2</v>
      </c>
      <c r="AE284" s="20">
        <f t="shared" si="145"/>
        <v>1.1346563298615313E-3</v>
      </c>
      <c r="AF284" s="20">
        <f t="shared" si="155"/>
        <v>2.1160149997740518E-2</v>
      </c>
      <c r="AG284" s="21"/>
      <c r="AH284" s="20">
        <f t="shared" si="146"/>
        <v>6.0756665238652805E-3</v>
      </c>
      <c r="AI284" s="20">
        <f t="shared" si="147"/>
        <v>1.4557857304091477</v>
      </c>
      <c r="AJ284" s="20">
        <f t="shared" si="148"/>
        <v>-4.3672382564745142E-2</v>
      </c>
      <c r="AK284" s="20">
        <f t="shared" si="149"/>
        <v>0.17038525767496776</v>
      </c>
      <c r="AL284" s="20">
        <f t="shared" si="150"/>
        <v>0.35774236278837507</v>
      </c>
      <c r="AM284" s="20">
        <f t="shared" si="151"/>
        <v>0.18080357097095232</v>
      </c>
      <c r="AN284" s="20">
        <f t="shared" si="152"/>
        <v>6.4948975648305529</v>
      </c>
      <c r="AO284" s="20">
        <f t="shared" si="152"/>
        <v>6.4942632794381394</v>
      </c>
      <c r="AP284" s="20">
        <f t="shared" si="152"/>
        <v>6.4929303556118887</v>
      </c>
      <c r="AQ284" s="20">
        <f t="shared" si="152"/>
        <v>6.4901305017319224</v>
      </c>
      <c r="AR284" s="20">
        <f t="shared" si="152"/>
        <v>6.4842546359266331</v>
      </c>
      <c r="AS284" s="20">
        <f t="shared" si="152"/>
        <v>6.4719459341389225</v>
      </c>
      <c r="AT284" s="20">
        <f t="shared" si="152"/>
        <v>6.4462529838694067</v>
      </c>
      <c r="AU284" s="20">
        <f t="shared" si="153"/>
        <v>6.3929496964797039</v>
      </c>
    </row>
    <row r="285" spans="1:47">
      <c r="A285" s="98" t="s">
        <v>173</v>
      </c>
      <c r="B285" s="99" t="s">
        <v>63</v>
      </c>
      <c r="C285" s="100">
        <v>58437.48386</v>
      </c>
      <c r="D285" s="100">
        <v>1.1E-4</v>
      </c>
      <c r="E285" s="1">
        <f t="shared" si="134"/>
        <v>25661.055203917149</v>
      </c>
      <c r="F285" s="5">
        <f t="shared" si="135"/>
        <v>25661</v>
      </c>
      <c r="G285" s="1">
        <f t="shared" si="136"/>
        <v>2.1160149997740518E-2</v>
      </c>
      <c r="J285" s="1">
        <f t="shared" si="137"/>
        <v>2.1160149997740518E-2</v>
      </c>
      <c r="O285" s="1">
        <f t="shared" ca="1" si="138"/>
        <v>2.0130158709727689E-2</v>
      </c>
      <c r="Q285" s="191">
        <f t="shared" si="139"/>
        <v>43418.98386</v>
      </c>
      <c r="S285" s="36">
        <v>1</v>
      </c>
      <c r="Z285" s="20">
        <f t="shared" si="141"/>
        <v>25661</v>
      </c>
      <c r="AA285" s="20">
        <f t="shared" si="142"/>
        <v>-1.2524510158798557E-2</v>
      </c>
      <c r="AB285" s="20">
        <f t="shared" si="143"/>
        <v>1.5084483473875237E-2</v>
      </c>
      <c r="AC285" s="20">
        <f t="shared" si="144"/>
        <v>2.1160149997740518E-2</v>
      </c>
      <c r="AD285" s="20">
        <f t="shared" si="154"/>
        <v>3.3684660156539079E-2</v>
      </c>
      <c r="AE285" s="20">
        <f t="shared" si="145"/>
        <v>1.1346563298615313E-3</v>
      </c>
      <c r="AF285" s="20">
        <f t="shared" si="155"/>
        <v>2.1160149997740518E-2</v>
      </c>
      <c r="AG285" s="21"/>
      <c r="AH285" s="20">
        <f t="shared" si="146"/>
        <v>6.0756665238652805E-3</v>
      </c>
      <c r="AI285" s="20">
        <f t="shared" si="147"/>
        <v>1.4557857304091477</v>
      </c>
      <c r="AJ285" s="20">
        <f t="shared" si="148"/>
        <v>-4.3672382564745142E-2</v>
      </c>
      <c r="AK285" s="20">
        <f t="shared" si="149"/>
        <v>0.17038525767496776</v>
      </c>
      <c r="AL285" s="20">
        <f t="shared" si="150"/>
        <v>0.35774236278837507</v>
      </c>
      <c r="AM285" s="20">
        <f t="shared" si="151"/>
        <v>0.18080357097095232</v>
      </c>
      <c r="AN285" s="20">
        <f t="shared" si="152"/>
        <v>6.4948975648305529</v>
      </c>
      <c r="AO285" s="20">
        <f t="shared" si="152"/>
        <v>6.4942632794381394</v>
      </c>
      <c r="AP285" s="20">
        <f t="shared" si="152"/>
        <v>6.4929303556118887</v>
      </c>
      <c r="AQ285" s="20">
        <f t="shared" si="152"/>
        <v>6.4901305017319224</v>
      </c>
      <c r="AR285" s="20">
        <f t="shared" si="152"/>
        <v>6.4842546359266331</v>
      </c>
      <c r="AS285" s="20">
        <f t="shared" si="152"/>
        <v>6.4719459341389225</v>
      </c>
      <c r="AT285" s="20">
        <f t="shared" si="152"/>
        <v>6.4462529838694067</v>
      </c>
      <c r="AU285" s="20">
        <f t="shared" si="153"/>
        <v>6.3929496964797039</v>
      </c>
    </row>
    <row r="286" spans="1:47">
      <c r="A286" s="196" t="s">
        <v>170</v>
      </c>
      <c r="B286" s="201" t="s">
        <v>61</v>
      </c>
      <c r="C286" s="196">
        <v>58468.531199999998</v>
      </c>
      <c r="D286" s="196">
        <v>2.0000000000000001E-4</v>
      </c>
      <c r="E286" s="1">
        <f t="shared" si="134"/>
        <v>25742.053438108709</v>
      </c>
      <c r="F286" s="5">
        <f t="shared" si="135"/>
        <v>25742</v>
      </c>
      <c r="G286" s="1">
        <f t="shared" si="136"/>
        <v>2.0483299995248672E-2</v>
      </c>
      <c r="J286" s="1">
        <f t="shared" si="137"/>
        <v>2.0483299995248672E-2</v>
      </c>
      <c r="O286" s="1">
        <f t="shared" ca="1" si="138"/>
        <v>1.9961994838954805E-2</v>
      </c>
      <c r="Q286" s="191">
        <f t="shared" si="139"/>
        <v>43450.031199999998</v>
      </c>
      <c r="S286" s="36">
        <v>1</v>
      </c>
      <c r="Z286" s="20">
        <f t="shared" si="141"/>
        <v>25742</v>
      </c>
      <c r="AA286" s="20">
        <f t="shared" si="142"/>
        <v>-1.3491101826009173E-2</v>
      </c>
      <c r="AB286" s="20">
        <f t="shared" si="143"/>
        <v>1.5196963236079726E-2</v>
      </c>
      <c r="AC286" s="20">
        <f t="shared" si="144"/>
        <v>2.0483299995248672E-2</v>
      </c>
      <c r="AD286" s="20">
        <f t="shared" si="154"/>
        <v>3.3974401821257841E-2</v>
      </c>
      <c r="AE286" s="20">
        <f t="shared" si="145"/>
        <v>1.1542599791122881E-3</v>
      </c>
      <c r="AF286" s="20">
        <f t="shared" si="155"/>
        <v>2.0483299995248672E-2</v>
      </c>
      <c r="AG286" s="21"/>
      <c r="AH286" s="20">
        <f t="shared" si="146"/>
        <v>5.2863367591689456E-3</v>
      </c>
      <c r="AI286" s="20">
        <f t="shared" si="147"/>
        <v>1.4502221118192269</v>
      </c>
      <c r="AJ286" s="20">
        <f t="shared" si="148"/>
        <v>-7.4960241234385383E-2</v>
      </c>
      <c r="AK286" s="20">
        <f t="shared" si="149"/>
        <v>0.18458553059923472</v>
      </c>
      <c r="AL286" s="20">
        <f t="shared" si="150"/>
        <v>0.38908670581529026</v>
      </c>
      <c r="AM286" s="20">
        <f t="shared" si="151"/>
        <v>0.19703538787840211</v>
      </c>
      <c r="AN286" s="20">
        <f t="shared" si="152"/>
        <v>6.5137431246393671</v>
      </c>
      <c r="AO286" s="20">
        <f t="shared" si="152"/>
        <v>6.5130658918661304</v>
      </c>
      <c r="AP286" s="20">
        <f t="shared" si="152"/>
        <v>6.5116367405385311</v>
      </c>
      <c r="AQ286" s="20">
        <f t="shared" si="152"/>
        <v>6.5086223837911943</v>
      </c>
      <c r="AR286" s="20">
        <f t="shared" si="152"/>
        <v>6.5022713117685589</v>
      </c>
      <c r="AS286" s="20">
        <f t="shared" si="152"/>
        <v>6.4889189800873872</v>
      </c>
      <c r="AT286" s="20">
        <f t="shared" si="152"/>
        <v>6.460965211795302</v>
      </c>
      <c r="AU286" s="20">
        <f t="shared" si="153"/>
        <v>6.4028676641750977</v>
      </c>
    </row>
    <row r="287" spans="1:47">
      <c r="A287" s="196" t="s">
        <v>170</v>
      </c>
      <c r="B287" s="201" t="s">
        <v>63</v>
      </c>
      <c r="C287" s="196">
        <v>58489.614600000001</v>
      </c>
      <c r="D287" s="196">
        <v>1E-4</v>
      </c>
      <c r="E287" s="1">
        <f t="shared" si="134"/>
        <v>25797.057125083331</v>
      </c>
      <c r="F287" s="5">
        <f t="shared" si="135"/>
        <v>25797</v>
      </c>
      <c r="G287" s="1">
        <f t="shared" si="136"/>
        <v>2.1896549995290115E-2</v>
      </c>
      <c r="J287" s="1">
        <f t="shared" si="137"/>
        <v>2.1896549995290115E-2</v>
      </c>
      <c r="O287" s="1">
        <f t="shared" ca="1" si="138"/>
        <v>1.9847809494602846E-2</v>
      </c>
      <c r="Q287" s="191">
        <f t="shared" si="139"/>
        <v>43471.114600000001</v>
      </c>
      <c r="S287" s="36">
        <v>1</v>
      </c>
      <c r="Z287" s="20">
        <f t="shared" si="141"/>
        <v>25797</v>
      </c>
      <c r="AA287" s="20">
        <f t="shared" si="142"/>
        <v>-1.4147116757052814E-2</v>
      </c>
      <c r="AB287" s="20">
        <f t="shared" si="143"/>
        <v>1.7145573472261852E-2</v>
      </c>
      <c r="AC287" s="20">
        <f t="shared" si="144"/>
        <v>2.1896549995290115E-2</v>
      </c>
      <c r="AD287" s="20">
        <f t="shared" si="154"/>
        <v>3.6043666752342926E-2</v>
      </c>
      <c r="AE287" s="20">
        <f t="shared" si="145"/>
        <v>1.2991459129539507E-3</v>
      </c>
      <c r="AF287" s="20">
        <f t="shared" si="155"/>
        <v>2.1896549995290115E-2</v>
      </c>
      <c r="AG287" s="21"/>
      <c r="AH287" s="20">
        <f t="shared" si="146"/>
        <v>4.7509765230282636E-3</v>
      </c>
      <c r="AI287" s="20">
        <f t="shared" si="147"/>
        <v>1.4462184879021349</v>
      </c>
      <c r="AJ287" s="20">
        <f t="shared" si="148"/>
        <v>-9.6028487888261627E-2</v>
      </c>
      <c r="AK287" s="20">
        <f t="shared" si="149"/>
        <v>0.19406398205720132</v>
      </c>
      <c r="AL287" s="20">
        <f t="shared" si="150"/>
        <v>0.41023277675963132</v>
      </c>
      <c r="AM287" s="20">
        <f t="shared" si="151"/>
        <v>0.20804224002552205</v>
      </c>
      <c r="AN287" s="20">
        <f t="shared" si="152"/>
        <v>6.526499213480081</v>
      </c>
      <c r="AO287" s="20">
        <f t="shared" si="152"/>
        <v>6.5257947210170926</v>
      </c>
      <c r="AP287" s="20">
        <f t="shared" si="152"/>
        <v>6.5243035070996171</v>
      </c>
      <c r="AQ287" s="20">
        <f t="shared" si="152"/>
        <v>6.5211488217203302</v>
      </c>
      <c r="AR287" s="20">
        <f t="shared" si="152"/>
        <v>6.514482941548942</v>
      </c>
      <c r="AS287" s="20">
        <f t="shared" si="152"/>
        <v>6.50043182011688</v>
      </c>
      <c r="AT287" s="20">
        <f t="shared" si="152"/>
        <v>6.4709517673041166</v>
      </c>
      <c r="AU287" s="20">
        <f t="shared" si="153"/>
        <v>6.4096020866843162</v>
      </c>
    </row>
    <row r="288" spans="1:47">
      <c r="A288" s="95" t="s">
        <v>173</v>
      </c>
      <c r="B288" s="96" t="s">
        <v>63</v>
      </c>
      <c r="C288" s="97">
        <v>58520.273659999999</v>
      </c>
      <c r="D288" s="97">
        <v>1.2E-4</v>
      </c>
      <c r="E288" s="1">
        <f t="shared" si="134"/>
        <v>25877.042390229177</v>
      </c>
      <c r="F288" s="5">
        <f t="shared" si="135"/>
        <v>25877</v>
      </c>
      <c r="G288" s="1">
        <f t="shared" si="136"/>
        <v>1.6248549996817019E-2</v>
      </c>
      <c r="J288" s="1">
        <f t="shared" si="137"/>
        <v>1.6248549996817019E-2</v>
      </c>
      <c r="O288" s="1">
        <f t="shared" ca="1" si="138"/>
        <v>1.9681721721000002E-2</v>
      </c>
      <c r="Q288" s="191">
        <f t="shared" si="139"/>
        <v>43501.773659999999</v>
      </c>
      <c r="S288" s="36">
        <v>1</v>
      </c>
      <c r="Z288" s="20">
        <f t="shared" si="141"/>
        <v>25877</v>
      </c>
      <c r="AA288" s="20">
        <f t="shared" si="142"/>
        <v>-1.5100498305640215E-2</v>
      </c>
      <c r="AB288" s="20">
        <f t="shared" si="143"/>
        <v>1.22750361497748E-2</v>
      </c>
      <c r="AC288" s="20">
        <f t="shared" si="144"/>
        <v>1.6248549996817019E-2</v>
      </c>
      <c r="AD288" s="20">
        <f t="shared" si="154"/>
        <v>3.134904830245723E-2</v>
      </c>
      <c r="AE288" s="20">
        <f t="shared" si="145"/>
        <v>9.8276282946979654E-4</v>
      </c>
      <c r="AF288" s="20">
        <f t="shared" si="155"/>
        <v>1.6248549996817019E-2</v>
      </c>
      <c r="AG288" s="21"/>
      <c r="AH288" s="20">
        <f t="shared" si="146"/>
        <v>3.9735138470422182E-3</v>
      </c>
      <c r="AI288" s="20">
        <f t="shared" si="147"/>
        <v>1.4400828432033059</v>
      </c>
      <c r="AJ288" s="20">
        <f t="shared" si="148"/>
        <v>-0.12638633194384352</v>
      </c>
      <c r="AK288" s="20">
        <f t="shared" si="149"/>
        <v>0.20760264737151107</v>
      </c>
      <c r="AL288" s="20">
        <f t="shared" si="150"/>
        <v>0.44078133163576938</v>
      </c>
      <c r="AM288" s="20">
        <f t="shared" si="151"/>
        <v>0.22402965869241739</v>
      </c>
      <c r="AN288" s="20">
        <f t="shared" si="152"/>
        <v>6.5449917502982391</v>
      </c>
      <c r="AO288" s="20">
        <f t="shared" si="152"/>
        <v>6.5442504554658623</v>
      </c>
      <c r="AP288" s="20">
        <f t="shared" si="152"/>
        <v>6.5426739130944398</v>
      </c>
      <c r="AQ288" s="20">
        <f t="shared" si="152"/>
        <v>6.539323202282362</v>
      </c>
      <c r="AR288" s="20">
        <f t="shared" si="152"/>
        <v>6.5322114560333917</v>
      </c>
      <c r="AS288" s="20">
        <f t="shared" si="152"/>
        <v>6.5171590834928006</v>
      </c>
      <c r="AT288" s="20">
        <f t="shared" si="152"/>
        <v>6.4854726595274075</v>
      </c>
      <c r="AU288" s="20">
        <f t="shared" si="153"/>
        <v>6.4193976103340882</v>
      </c>
    </row>
    <row r="289" spans="1:47">
      <c r="A289" s="98" t="s">
        <v>173</v>
      </c>
      <c r="B289" s="99" t="s">
        <v>63</v>
      </c>
      <c r="C289" s="100">
        <v>58520.273659999999</v>
      </c>
      <c r="D289" s="100">
        <v>1.2E-4</v>
      </c>
      <c r="E289" s="1">
        <f t="shared" si="134"/>
        <v>25877.042390229177</v>
      </c>
      <c r="F289" s="5">
        <f t="shared" si="135"/>
        <v>25877</v>
      </c>
      <c r="G289" s="1">
        <f t="shared" si="136"/>
        <v>1.6248549996817019E-2</v>
      </c>
      <c r="J289" s="1">
        <f t="shared" si="137"/>
        <v>1.6248549996817019E-2</v>
      </c>
      <c r="O289" s="1">
        <f t="shared" ca="1" si="138"/>
        <v>1.9681721721000002E-2</v>
      </c>
      <c r="Q289" s="191">
        <f t="shared" si="139"/>
        <v>43501.773659999999</v>
      </c>
      <c r="S289" s="36">
        <v>1</v>
      </c>
      <c r="Z289" s="20">
        <f t="shared" si="141"/>
        <v>25877</v>
      </c>
      <c r="AA289" s="20">
        <f t="shared" si="142"/>
        <v>-1.5100498305640215E-2</v>
      </c>
      <c r="AB289" s="20">
        <f t="shared" si="143"/>
        <v>1.22750361497748E-2</v>
      </c>
      <c r="AC289" s="20">
        <f t="shared" si="144"/>
        <v>1.6248549996817019E-2</v>
      </c>
      <c r="AD289" s="20">
        <f t="shared" si="154"/>
        <v>3.134904830245723E-2</v>
      </c>
      <c r="AE289" s="20">
        <f t="shared" si="145"/>
        <v>9.8276282946979654E-4</v>
      </c>
      <c r="AF289" s="20">
        <f t="shared" si="155"/>
        <v>1.6248549996817019E-2</v>
      </c>
      <c r="AG289" s="21"/>
      <c r="AH289" s="20">
        <f t="shared" si="146"/>
        <v>3.9735138470422182E-3</v>
      </c>
      <c r="AI289" s="20">
        <f t="shared" si="147"/>
        <v>1.4400828432033059</v>
      </c>
      <c r="AJ289" s="20">
        <f t="shared" si="148"/>
        <v>-0.12638633194384352</v>
      </c>
      <c r="AK289" s="20">
        <f t="shared" si="149"/>
        <v>0.20760264737151107</v>
      </c>
      <c r="AL289" s="20">
        <f t="shared" si="150"/>
        <v>0.44078133163576938</v>
      </c>
      <c r="AM289" s="20">
        <f t="shared" si="151"/>
        <v>0.22402965869241739</v>
      </c>
      <c r="AN289" s="20">
        <f t="shared" si="152"/>
        <v>6.5449917502982391</v>
      </c>
      <c r="AO289" s="20">
        <f t="shared" si="152"/>
        <v>6.5442504554658623</v>
      </c>
      <c r="AP289" s="20">
        <f t="shared" si="152"/>
        <v>6.5426739130944398</v>
      </c>
      <c r="AQ289" s="20">
        <f t="shared" si="152"/>
        <v>6.539323202282362</v>
      </c>
      <c r="AR289" s="20">
        <f t="shared" si="152"/>
        <v>6.5322114560333917</v>
      </c>
      <c r="AS289" s="20">
        <f t="shared" si="152"/>
        <v>6.5171590834928006</v>
      </c>
      <c r="AT289" s="20">
        <f t="shared" si="152"/>
        <v>6.4854726595274075</v>
      </c>
      <c r="AU289" s="20">
        <f t="shared" si="153"/>
        <v>6.4193976103340882</v>
      </c>
    </row>
    <row r="290" spans="1:47">
      <c r="A290" s="101" t="s">
        <v>174</v>
      </c>
      <c r="B290" s="102" t="s">
        <v>63</v>
      </c>
      <c r="C290" s="103">
        <v>58718.831599999998</v>
      </c>
      <c r="D290" s="103">
        <v>1E-4</v>
      </c>
      <c r="E290" s="1">
        <f t="shared" si="134"/>
        <v>26395.05271010569</v>
      </c>
      <c r="F290" s="5">
        <f t="shared" si="135"/>
        <v>26395</v>
      </c>
      <c r="G290" s="1">
        <f t="shared" si="136"/>
        <v>2.020424999500392E-2</v>
      </c>
      <c r="J290" s="1">
        <f t="shared" si="137"/>
        <v>2.020424999500392E-2</v>
      </c>
      <c r="O290" s="1">
        <f t="shared" ca="1" si="138"/>
        <v>1.8606303386921555E-2</v>
      </c>
      <c r="Q290" s="191">
        <f t="shared" si="139"/>
        <v>43700.331599999998</v>
      </c>
      <c r="S290" s="36">
        <v>1</v>
      </c>
      <c r="Z290" s="20">
        <f t="shared" si="141"/>
        <v>26395</v>
      </c>
      <c r="AA290" s="20">
        <f t="shared" si="142"/>
        <v>-2.1220045438414312E-2</v>
      </c>
      <c r="AB290" s="20">
        <f t="shared" si="143"/>
        <v>2.1199129661562753E-2</v>
      </c>
      <c r="AC290" s="20">
        <f t="shared" si="144"/>
        <v>2.020424999500392E-2</v>
      </c>
      <c r="AD290" s="20">
        <f t="shared" si="154"/>
        <v>4.1424295433418232E-2</v>
      </c>
      <c r="AE290" s="20">
        <f t="shared" si="145"/>
        <v>1.7159722521551146E-3</v>
      </c>
      <c r="AF290" s="20">
        <f t="shared" si="155"/>
        <v>2.020424999500392E-2</v>
      </c>
      <c r="AG290" s="21"/>
      <c r="AH290" s="20">
        <f t="shared" si="146"/>
        <v>-9.9487966655883216E-4</v>
      </c>
      <c r="AI290" s="20">
        <f t="shared" si="147"/>
        <v>1.3926821844497912</v>
      </c>
      <c r="AJ290" s="20">
        <f t="shared" si="148"/>
        <v>-0.31236101104636377</v>
      </c>
      <c r="AK290" s="20">
        <f t="shared" si="149"/>
        <v>0.2873542588744869</v>
      </c>
      <c r="AL290" s="20">
        <f t="shared" si="150"/>
        <v>0.63173347636036126</v>
      </c>
      <c r="AM290" s="20">
        <f t="shared" si="151"/>
        <v>0.3268084814737871</v>
      </c>
      <c r="AN290" s="20">
        <f t="shared" si="152"/>
        <v>6.6626771646159382</v>
      </c>
      <c r="AO290" s="20">
        <f t="shared" si="152"/>
        <v>6.6617840194800442</v>
      </c>
      <c r="AP290" s="20">
        <f t="shared" si="152"/>
        <v>6.6598093912387473</v>
      </c>
      <c r="AQ290" s="20">
        <f t="shared" si="152"/>
        <v>6.6554491971500571</v>
      </c>
      <c r="AR290" s="20">
        <f t="shared" si="152"/>
        <v>6.6458474918458856</v>
      </c>
      <c r="AS290" s="20">
        <f t="shared" si="152"/>
        <v>6.624824450023949</v>
      </c>
      <c r="AT290" s="20">
        <f t="shared" si="152"/>
        <v>6.5793220422776884</v>
      </c>
      <c r="AU290" s="20">
        <f t="shared" si="153"/>
        <v>6.4828236259663621</v>
      </c>
    </row>
    <row r="291" spans="1:47">
      <c r="A291" s="156" t="s">
        <v>172</v>
      </c>
      <c r="B291" s="150" t="s">
        <v>63</v>
      </c>
      <c r="C291" s="166">
        <v>58772.878700000001</v>
      </c>
      <c r="D291" s="166">
        <v>2.9999999999999997E-4</v>
      </c>
      <c r="E291" s="1">
        <f t="shared" si="134"/>
        <v>26536.054150589007</v>
      </c>
      <c r="F291" s="5">
        <f t="shared" si="135"/>
        <v>26536</v>
      </c>
      <c r="G291" s="1">
        <f t="shared" si="136"/>
        <v>2.0756400001118891E-2</v>
      </c>
      <c r="J291" s="1">
        <f t="shared" si="137"/>
        <v>2.0756400001118891E-2</v>
      </c>
      <c r="O291" s="1">
        <f t="shared" ca="1" si="138"/>
        <v>1.8313573685946535E-2</v>
      </c>
      <c r="Q291" s="191">
        <f t="shared" si="139"/>
        <v>43754.378700000001</v>
      </c>
      <c r="S291" s="36">
        <v>1</v>
      </c>
      <c r="Z291" s="20">
        <f t="shared" si="141"/>
        <v>26536</v>
      </c>
      <c r="AA291" s="20">
        <f t="shared" si="142"/>
        <v>-2.2860402905162232E-2</v>
      </c>
      <c r="AB291" s="20">
        <f t="shared" si="143"/>
        <v>2.3074668952379442E-2</v>
      </c>
      <c r="AC291" s="20">
        <f t="shared" si="144"/>
        <v>2.0756400001118891E-2</v>
      </c>
      <c r="AD291" s="20">
        <f t="shared" si="154"/>
        <v>4.3616802906281123E-2</v>
      </c>
      <c r="AE291" s="20">
        <f t="shared" si="145"/>
        <v>1.9024254957653733E-3</v>
      </c>
      <c r="AF291" s="20">
        <f t="shared" si="155"/>
        <v>2.0756400001118891E-2</v>
      </c>
      <c r="AG291" s="21"/>
      <c r="AH291" s="20">
        <f t="shared" si="146"/>
        <v>-2.3182689512605517E-3</v>
      </c>
      <c r="AI291" s="20">
        <f t="shared" si="147"/>
        <v>1.3779249493208137</v>
      </c>
      <c r="AJ291" s="20">
        <f t="shared" si="148"/>
        <v>-0.35915909427221487</v>
      </c>
      <c r="AK291" s="20">
        <f t="shared" si="149"/>
        <v>0.30650367168832737</v>
      </c>
      <c r="AL291" s="20">
        <f t="shared" si="150"/>
        <v>0.68142279735239075</v>
      </c>
      <c r="AM291" s="20">
        <f t="shared" si="151"/>
        <v>0.35453749548316615</v>
      </c>
      <c r="AN291" s="20">
        <f t="shared" si="152"/>
        <v>6.6940117946617113</v>
      </c>
      <c r="AO291" s="20">
        <f t="shared" si="152"/>
        <v>6.6931034080741334</v>
      </c>
      <c r="AP291" s="20">
        <f t="shared" si="152"/>
        <v>6.6910688405508862</v>
      </c>
      <c r="AQ291" s="20">
        <f t="shared" si="152"/>
        <v>6.6865183630268934</v>
      </c>
      <c r="AR291" s="20">
        <f t="shared" si="152"/>
        <v>6.6763725513746035</v>
      </c>
      <c r="AS291" s="20">
        <f t="shared" si="152"/>
        <v>6.6539021086258625</v>
      </c>
      <c r="AT291" s="20">
        <f t="shared" si="152"/>
        <v>6.6048058297355672</v>
      </c>
      <c r="AU291" s="20">
        <f t="shared" si="153"/>
        <v>6.5000882363990851</v>
      </c>
    </row>
    <row r="292" spans="1:47">
      <c r="A292" s="156" t="s">
        <v>172</v>
      </c>
      <c r="B292" s="150" t="s">
        <v>61</v>
      </c>
      <c r="C292" s="152">
        <v>58778.820299999999</v>
      </c>
      <c r="D292" s="152">
        <v>2.0000000000000001E-4</v>
      </c>
      <c r="E292" s="1">
        <f t="shared" si="134"/>
        <v>26551.554966706342</v>
      </c>
      <c r="F292" s="5">
        <f t="shared" si="135"/>
        <v>26551.5</v>
      </c>
      <c r="G292" s="1">
        <f t="shared" si="136"/>
        <v>2.1069224996608682E-2</v>
      </c>
      <c r="J292" s="1">
        <f t="shared" si="137"/>
        <v>2.1069224996608682E-2</v>
      </c>
      <c r="O292" s="1">
        <f t="shared" ca="1" si="138"/>
        <v>1.8281394179810985E-2</v>
      </c>
      <c r="Q292" s="191">
        <f t="shared" si="139"/>
        <v>43760.320299999999</v>
      </c>
      <c r="S292" s="36">
        <v>1</v>
      </c>
      <c r="Z292" s="20">
        <f t="shared" si="141"/>
        <v>26551.5</v>
      </c>
      <c r="AA292" s="20">
        <f t="shared" si="142"/>
        <v>-2.3039862989902165E-2</v>
      </c>
      <c r="AB292" s="20">
        <f t="shared" si="143"/>
        <v>2.3532015423045088E-2</v>
      </c>
      <c r="AC292" s="20">
        <f t="shared" si="144"/>
        <v>2.1069224996608682E-2</v>
      </c>
      <c r="AD292" s="20">
        <f t="shared" si="154"/>
        <v>4.410908798651085E-2</v>
      </c>
      <c r="AE292" s="20">
        <f t="shared" si="145"/>
        <v>1.9456116430017559E-3</v>
      </c>
      <c r="AF292" s="20">
        <f t="shared" si="155"/>
        <v>2.1069224996608682E-2</v>
      </c>
      <c r="AG292" s="21"/>
      <c r="AH292" s="20">
        <f t="shared" si="146"/>
        <v>-2.4627904264364073E-3</v>
      </c>
      <c r="AI292" s="20">
        <f t="shared" si="147"/>
        <v>1.376264876956512</v>
      </c>
      <c r="AJ292" s="20">
        <f t="shared" si="148"/>
        <v>-0.36419186672639581</v>
      </c>
      <c r="AK292" s="20">
        <f t="shared" si="149"/>
        <v>0.30853931750502456</v>
      </c>
      <c r="AL292" s="20">
        <f t="shared" si="150"/>
        <v>0.68682101621563374</v>
      </c>
      <c r="AM292" s="20">
        <f t="shared" si="151"/>
        <v>0.35757879213977029</v>
      </c>
      <c r="AN292" s="20">
        <f t="shared" si="152"/>
        <v>6.6974364241466509</v>
      </c>
      <c r="AO292" s="20">
        <f t="shared" si="152"/>
        <v>6.6965270162530341</v>
      </c>
      <c r="AP292" s="20">
        <f t="shared" si="152"/>
        <v>6.694487125420844</v>
      </c>
      <c r="AQ292" s="20">
        <f t="shared" si="152"/>
        <v>6.6899180266934364</v>
      </c>
      <c r="AR292" s="20">
        <f t="shared" si="152"/>
        <v>6.6797161661642583</v>
      </c>
      <c r="AS292" s="20">
        <f t="shared" si="152"/>
        <v>6.6570917756237398</v>
      </c>
      <c r="AT292" s="20">
        <f t="shared" si="152"/>
        <v>6.6076053791046014</v>
      </c>
      <c r="AU292" s="20">
        <f t="shared" si="153"/>
        <v>6.5019861191062285</v>
      </c>
    </row>
    <row r="293" spans="1:47">
      <c r="A293" s="101" t="s">
        <v>174</v>
      </c>
      <c r="B293" s="102" t="s">
        <v>63</v>
      </c>
      <c r="C293" s="103">
        <v>58840.723700000002</v>
      </c>
      <c r="D293" s="103">
        <v>2.0000000000000001E-4</v>
      </c>
      <c r="E293" s="1">
        <f t="shared" si="134"/>
        <v>26713.052411912744</v>
      </c>
      <c r="F293" s="5">
        <f t="shared" si="135"/>
        <v>26713</v>
      </c>
      <c r="G293" s="1">
        <f t="shared" si="136"/>
        <v>2.0089949997782242E-2</v>
      </c>
      <c r="J293" s="1">
        <f t="shared" si="137"/>
        <v>2.0089949997782242E-2</v>
      </c>
      <c r="O293" s="1">
        <f t="shared" ca="1" si="138"/>
        <v>1.7946104486850238E-2</v>
      </c>
      <c r="Q293" s="191">
        <f t="shared" si="139"/>
        <v>43822.223700000002</v>
      </c>
      <c r="S293" s="36">
        <v>1</v>
      </c>
      <c r="Z293" s="20">
        <f t="shared" si="141"/>
        <v>26713</v>
      </c>
      <c r="AA293" s="20">
        <f t="shared" si="142"/>
        <v>-2.4898582633863062E-2</v>
      </c>
      <c r="AB293" s="20">
        <f t="shared" si="143"/>
        <v>2.4046307636265439E-2</v>
      </c>
      <c r="AC293" s="20">
        <f t="shared" si="144"/>
        <v>2.0089949997782242E-2</v>
      </c>
      <c r="AD293" s="20">
        <f t="shared" si="154"/>
        <v>4.4988532631645303E-2</v>
      </c>
      <c r="AE293" s="20">
        <f t="shared" si="145"/>
        <v>2.0239680683486142E-3</v>
      </c>
      <c r="AF293" s="20">
        <f t="shared" si="155"/>
        <v>2.0089949997782242E-2</v>
      </c>
      <c r="AG293" s="21"/>
      <c r="AH293" s="20">
        <f t="shared" si="146"/>
        <v>-3.9563576384831984E-3</v>
      </c>
      <c r="AI293" s="20">
        <f t="shared" si="147"/>
        <v>1.3585789992588595</v>
      </c>
      <c r="AJ293" s="20">
        <f t="shared" si="148"/>
        <v>-0.41526924240993363</v>
      </c>
      <c r="AK293" s="20">
        <f t="shared" si="149"/>
        <v>0.3289268450097686</v>
      </c>
      <c r="AL293" s="20">
        <f t="shared" si="150"/>
        <v>0.74229483754978576</v>
      </c>
      <c r="AM293" s="20">
        <f t="shared" si="151"/>
        <v>0.38918378393507691</v>
      </c>
      <c r="AN293" s="20">
        <f t="shared" ref="AN293:AT308" si="156">$AU293+$AB$7*SIN(AO293)</f>
        <v>6.732876029315813</v>
      </c>
      <c r="AO293" s="20">
        <f t="shared" si="156"/>
        <v>6.7319633713757963</v>
      </c>
      <c r="AP293" s="20">
        <f t="shared" si="156"/>
        <v>6.7298826605866262</v>
      </c>
      <c r="AQ293" s="20">
        <f t="shared" si="156"/>
        <v>6.725146701655345</v>
      </c>
      <c r="AR293" s="20">
        <f t="shared" si="156"/>
        <v>6.7144062687425698</v>
      </c>
      <c r="AS293" s="20">
        <f t="shared" si="156"/>
        <v>6.6902412346386351</v>
      </c>
      <c r="AT293" s="20">
        <f t="shared" si="156"/>
        <v>6.6367516389436156</v>
      </c>
      <c r="AU293" s="20">
        <f t="shared" si="153"/>
        <v>6.5217608324742056</v>
      </c>
    </row>
    <row r="294" spans="1:47">
      <c r="A294" s="193" t="s">
        <v>1071</v>
      </c>
      <c r="B294" s="175" t="s">
        <v>61</v>
      </c>
      <c r="C294" s="97">
        <v>59076.842499999999</v>
      </c>
      <c r="D294" s="97">
        <v>4.0000000000000002E-4</v>
      </c>
      <c r="E294" s="1">
        <f t="shared" si="134"/>
        <v>27329.053842612808</v>
      </c>
      <c r="F294" s="5">
        <f t="shared" si="135"/>
        <v>27329</v>
      </c>
      <c r="G294" s="1">
        <f t="shared" si="136"/>
        <v>2.0638349997170735E-2</v>
      </c>
      <c r="J294" s="1">
        <f t="shared" si="137"/>
        <v>2.0638349997170735E-2</v>
      </c>
      <c r="O294" s="1">
        <f t="shared" ca="1" si="138"/>
        <v>1.6667228630108305E-2</v>
      </c>
      <c r="Q294" s="191">
        <f t="shared" si="139"/>
        <v>44058.342499999999</v>
      </c>
      <c r="S294" s="36">
        <v>1</v>
      </c>
      <c r="Z294" s="20">
        <f t="shared" si="141"/>
        <v>27329</v>
      </c>
      <c r="AA294" s="20">
        <f t="shared" si="142"/>
        <v>-3.1767784456610978E-2</v>
      </c>
      <c r="AB294" s="20">
        <f t="shared" si="143"/>
        <v>3.0052454145847625E-2</v>
      </c>
      <c r="AC294" s="20">
        <f t="shared" si="144"/>
        <v>2.0638349997170735E-2</v>
      </c>
      <c r="AD294" s="20">
        <f t="shared" si="154"/>
        <v>5.2406134453781714E-2</v>
      </c>
      <c r="AE294" s="20">
        <f t="shared" si="145"/>
        <v>2.7464029283878469E-3</v>
      </c>
      <c r="AF294" s="20">
        <f t="shared" si="155"/>
        <v>2.0638349997170735E-2</v>
      </c>
      <c r="AG294" s="21"/>
      <c r="AH294" s="20">
        <f t="shared" si="146"/>
        <v>-9.414104148676888E-3</v>
      </c>
      <c r="AI294" s="20">
        <f t="shared" si="147"/>
        <v>1.2867740985906109</v>
      </c>
      <c r="AJ294" s="20">
        <f t="shared" si="148"/>
        <v>-0.58629960904652711</v>
      </c>
      <c r="AK294" s="20">
        <f t="shared" si="149"/>
        <v>0.39310607277821097</v>
      </c>
      <c r="AL294" s="20">
        <f t="shared" si="150"/>
        <v>0.94053948277950172</v>
      </c>
      <c r="AM294" s="20">
        <f t="shared" si="151"/>
        <v>0.50830528624194893</v>
      </c>
      <c r="AN294" s="20">
        <f t="shared" si="156"/>
        <v>6.8637440775434371</v>
      </c>
      <c r="AO294" s="20">
        <f t="shared" si="156"/>
        <v>6.8629240452587723</v>
      </c>
      <c r="AP294" s="20">
        <f t="shared" si="156"/>
        <v>6.8609109734056286</v>
      </c>
      <c r="AQ294" s="20">
        <f t="shared" si="156"/>
        <v>6.855980296395412</v>
      </c>
      <c r="AR294" s="20">
        <f t="shared" si="156"/>
        <v>6.8439689251807057</v>
      </c>
      <c r="AS294" s="20">
        <f t="shared" si="156"/>
        <v>6.8150777775665077</v>
      </c>
      <c r="AT294" s="20">
        <f t="shared" si="156"/>
        <v>6.7474783430706262</v>
      </c>
      <c r="AU294" s="20">
        <f t="shared" si="153"/>
        <v>6.5971863645774498</v>
      </c>
    </row>
    <row r="295" spans="1:47">
      <c r="A295" s="95" t="s">
        <v>1071</v>
      </c>
      <c r="B295" s="96" t="s">
        <v>63</v>
      </c>
      <c r="C295" s="97">
        <v>59157.720399999998</v>
      </c>
      <c r="D295" s="97">
        <v>1E-4</v>
      </c>
      <c r="E295" s="1">
        <f t="shared" si="134"/>
        <v>27540.053145133475</v>
      </c>
      <c r="F295" s="5">
        <f t="shared" si="135"/>
        <v>27540</v>
      </c>
      <c r="G295" s="1">
        <f t="shared" si="136"/>
        <v>2.0370999998704065E-2</v>
      </c>
      <c r="J295" s="1">
        <f t="shared" si="137"/>
        <v>2.0370999998704065E-2</v>
      </c>
      <c r="O295" s="1">
        <f t="shared" ca="1" si="138"/>
        <v>1.6229172127230788E-2</v>
      </c>
      <c r="Q295" s="191">
        <f t="shared" si="139"/>
        <v>44139.220399999998</v>
      </c>
      <c r="S295" s="36">
        <v>1</v>
      </c>
      <c r="Z295" s="20">
        <f t="shared" si="141"/>
        <v>27540</v>
      </c>
      <c r="AA295" s="20">
        <f t="shared" si="142"/>
        <v>-3.4028255466349064E-2</v>
      </c>
      <c r="AB295" s="20">
        <f t="shared" si="143"/>
        <v>3.1555301560409518E-2</v>
      </c>
      <c r="AC295" s="20">
        <f t="shared" si="144"/>
        <v>2.0370999998704065E-2</v>
      </c>
      <c r="AD295" s="20">
        <f t="shared" si="154"/>
        <v>5.4399255465053128E-2</v>
      </c>
      <c r="AE295" s="20">
        <f t="shared" si="145"/>
        <v>2.9592789951521127E-3</v>
      </c>
      <c r="AF295" s="20">
        <f t="shared" si="155"/>
        <v>2.0370999998704065E-2</v>
      </c>
      <c r="AG295" s="21"/>
      <c r="AH295" s="20">
        <f t="shared" si="146"/>
        <v>-1.1184301561705457E-2</v>
      </c>
      <c r="AI295" s="20">
        <f t="shared" si="147"/>
        <v>1.2614620344699292</v>
      </c>
      <c r="AJ295" s="20">
        <f t="shared" si="148"/>
        <v>-0.63612709841078796</v>
      </c>
      <c r="AK295" s="20">
        <f t="shared" si="149"/>
        <v>0.41037711023936391</v>
      </c>
      <c r="AL295" s="20">
        <f t="shared" si="150"/>
        <v>1.0035244863792812</v>
      </c>
      <c r="AM295" s="20">
        <f t="shared" si="151"/>
        <v>0.54859287555376868</v>
      </c>
      <c r="AN295" s="20">
        <f t="shared" si="156"/>
        <v>6.9069295905914725</v>
      </c>
      <c r="AO295" s="20">
        <f t="shared" si="156"/>
        <v>6.9061692870884652</v>
      </c>
      <c r="AP295" s="20">
        <f t="shared" si="156"/>
        <v>6.9042466779014324</v>
      </c>
      <c r="AQ295" s="20">
        <f t="shared" si="156"/>
        <v>6.8993966443543222</v>
      </c>
      <c r="AR295" s="20">
        <f t="shared" si="156"/>
        <v>6.8872349333563623</v>
      </c>
      <c r="AS295" s="20">
        <f t="shared" si="156"/>
        <v>6.8571747757534336</v>
      </c>
      <c r="AT295" s="20">
        <f t="shared" si="156"/>
        <v>6.7852193166677166</v>
      </c>
      <c r="AU295" s="20">
        <f t="shared" si="153"/>
        <v>6.6230220582037234</v>
      </c>
    </row>
    <row r="296" spans="1:47">
      <c r="A296" s="197" t="s">
        <v>1070</v>
      </c>
      <c r="B296" s="202"/>
      <c r="C296" s="189">
        <v>59547.736700000001</v>
      </c>
      <c r="D296" s="166">
        <v>2.0000000000000001E-4</v>
      </c>
      <c r="E296" s="1">
        <f t="shared" si="134"/>
        <v>28557.551958427255</v>
      </c>
      <c r="F296" s="5">
        <f t="shared" si="135"/>
        <v>28557.5</v>
      </c>
      <c r="G296" s="1">
        <f t="shared" si="136"/>
        <v>1.9916124998417217E-2</v>
      </c>
      <c r="J296" s="1">
        <f t="shared" si="137"/>
        <v>1.9916124998417217E-2</v>
      </c>
      <c r="O296" s="1">
        <f t="shared" ca="1" si="138"/>
        <v>1.4116743256719563E-2</v>
      </c>
      <c r="Q296" s="191">
        <f t="shared" si="139"/>
        <v>44529.236700000001</v>
      </c>
      <c r="S296" s="36">
        <v>1</v>
      </c>
      <c r="Z296" s="20">
        <f t="shared" si="141"/>
        <v>28557.5</v>
      </c>
      <c r="AA296" s="20">
        <f t="shared" si="142"/>
        <v>-4.4178189213242916E-2</v>
      </c>
      <c r="AB296" s="20">
        <f t="shared" si="143"/>
        <v>3.8837383879270604E-2</v>
      </c>
      <c r="AC296" s="20">
        <f t="shared" si="144"/>
        <v>1.9916124998417217E-2</v>
      </c>
      <c r="AD296" s="20">
        <f t="shared" si="154"/>
        <v>6.4094314211660133E-2</v>
      </c>
      <c r="AE296" s="20">
        <f t="shared" si="145"/>
        <v>4.1080811142630179E-3</v>
      </c>
      <c r="AF296" s="20">
        <f t="shared" si="155"/>
        <v>1.9916124998417217E-2</v>
      </c>
      <c r="AG296" s="21"/>
      <c r="AH296" s="20">
        <f t="shared" si="146"/>
        <v>-1.8921258880853387E-2</v>
      </c>
      <c r="AI296" s="20">
        <f t="shared" si="147"/>
        <v>1.1424433263133829</v>
      </c>
      <c r="AJ296" s="20">
        <f t="shared" si="148"/>
        <v>-0.81899227273555619</v>
      </c>
      <c r="AK296" s="20">
        <f t="shared" si="149"/>
        <v>0.46527590402506835</v>
      </c>
      <c r="AL296" s="20">
        <f t="shared" si="150"/>
        <v>1.2737086765146473</v>
      </c>
      <c r="AM296" s="20">
        <f t="shared" si="151"/>
        <v>0.73966578571337915</v>
      </c>
      <c r="AN296" s="20">
        <f t="shared" si="156"/>
        <v>7.1032695719680641</v>
      </c>
      <c r="AO296" s="20">
        <f t="shared" si="156"/>
        <v>7.1028569870362119</v>
      </c>
      <c r="AP296" s="20">
        <f t="shared" si="156"/>
        <v>7.1016153865367704</v>
      </c>
      <c r="AQ296" s="20">
        <f t="shared" si="156"/>
        <v>7.0978889003834116</v>
      </c>
      <c r="AR296" s="20">
        <f t="shared" si="156"/>
        <v>7.0867915755687312</v>
      </c>
      <c r="AS296" s="20">
        <f t="shared" si="156"/>
        <v>7.0544710488084661</v>
      </c>
      <c r="AT296" s="20">
        <f t="shared" si="156"/>
        <v>6.9655570774993203</v>
      </c>
      <c r="AU296" s="20">
        <f t="shared" si="153"/>
        <v>6.7476088746242606</v>
      </c>
    </row>
    <row r="297" spans="1:47">
      <c r="A297" s="43"/>
      <c r="B297" s="43"/>
      <c r="C297" s="60"/>
      <c r="D297" s="60"/>
      <c r="S297" s="36"/>
      <c r="Z297" s="20">
        <f t="shared" si="141"/>
        <v>0</v>
      </c>
      <c r="AA297" s="20">
        <f t="shared" si="142"/>
        <v>1.1330551226500576E-5</v>
      </c>
      <c r="AB297" s="20">
        <f t="shared" si="143"/>
        <v>-9999</v>
      </c>
      <c r="AC297" s="20">
        <f t="shared" si="144"/>
        <v>0</v>
      </c>
      <c r="AD297" s="20">
        <f t="shared" si="154"/>
        <v>-9999</v>
      </c>
      <c r="AE297" s="20">
        <f t="shared" si="145"/>
        <v>0</v>
      </c>
      <c r="AF297" s="20">
        <f t="shared" si="155"/>
        <v>-9999</v>
      </c>
      <c r="AG297" s="21"/>
      <c r="AH297" s="20">
        <f t="shared" si="146"/>
        <v>-1.178745064381952E-2</v>
      </c>
      <c r="AI297" s="20">
        <f t="shared" si="147"/>
        <v>0.51386006167917275</v>
      </c>
      <c r="AJ297" s="20">
        <f t="shared" si="148"/>
        <v>-0.2676446746983806</v>
      </c>
      <c r="AK297" s="20">
        <f t="shared" si="149"/>
        <v>-2.096970307342862E-2</v>
      </c>
      <c r="AL297" s="20">
        <f t="shared" si="150"/>
        <v>-3.0984842598046018</v>
      </c>
      <c r="AM297" s="20">
        <f t="shared" si="151"/>
        <v>-46.387491914036289</v>
      </c>
      <c r="AN297" s="20">
        <f t="shared" si="156"/>
        <v>3.2149255760746338</v>
      </c>
      <c r="AO297" s="20">
        <f t="shared" si="156"/>
        <v>3.2156184383515991</v>
      </c>
      <c r="AP297" s="20">
        <f t="shared" si="156"/>
        <v>3.2141906950560983</v>
      </c>
      <c r="AQ297" s="20">
        <f t="shared" si="156"/>
        <v>3.2171329326505709</v>
      </c>
      <c r="AR297" s="20">
        <f t="shared" si="156"/>
        <v>3.2110703717789146</v>
      </c>
      <c r="AS297" s="20">
        <f t="shared" si="156"/>
        <v>3.2235654897824437</v>
      </c>
      <c r="AT297" s="20">
        <f t="shared" si="156"/>
        <v>3.1978245068299773</v>
      </c>
      <c r="AU297" s="20">
        <f t="shared" si="153"/>
        <v>3.2509130417697172</v>
      </c>
    </row>
    <row r="298" spans="1:47">
      <c r="A298" s="43"/>
      <c r="B298" s="43"/>
      <c r="C298" s="60"/>
      <c r="D298" s="60"/>
      <c r="S298" s="36"/>
      <c r="Z298" s="20">
        <f t="shared" si="141"/>
        <v>0</v>
      </c>
      <c r="AA298" s="20">
        <f t="shared" si="142"/>
        <v>1.1330551226500576E-5</v>
      </c>
      <c r="AB298" s="20">
        <f t="shared" si="143"/>
        <v>-9999</v>
      </c>
      <c r="AC298" s="20">
        <f t="shared" si="144"/>
        <v>0</v>
      </c>
      <c r="AD298" s="20">
        <f t="shared" si="154"/>
        <v>-9999</v>
      </c>
      <c r="AE298" s="20">
        <f t="shared" si="145"/>
        <v>0</v>
      </c>
      <c r="AF298" s="20">
        <f t="shared" si="155"/>
        <v>-9999</v>
      </c>
      <c r="AG298" s="21"/>
      <c r="AH298" s="20">
        <f t="shared" si="146"/>
        <v>-1.178745064381952E-2</v>
      </c>
      <c r="AI298" s="20">
        <f t="shared" si="147"/>
        <v>0.51386006167917275</v>
      </c>
      <c r="AJ298" s="20">
        <f t="shared" si="148"/>
        <v>-0.2676446746983806</v>
      </c>
      <c r="AK298" s="20">
        <f t="shared" si="149"/>
        <v>-2.096970307342862E-2</v>
      </c>
      <c r="AL298" s="20">
        <f t="shared" si="150"/>
        <v>-3.0984842598046018</v>
      </c>
      <c r="AM298" s="20">
        <f t="shared" si="151"/>
        <v>-46.387491914036289</v>
      </c>
      <c r="AN298" s="20">
        <f t="shared" si="156"/>
        <v>3.2149255760746338</v>
      </c>
      <c r="AO298" s="20">
        <f t="shared" si="156"/>
        <v>3.2156184383515991</v>
      </c>
      <c r="AP298" s="20">
        <f t="shared" si="156"/>
        <v>3.2141906950560983</v>
      </c>
      <c r="AQ298" s="20">
        <f t="shared" si="156"/>
        <v>3.2171329326505709</v>
      </c>
      <c r="AR298" s="20">
        <f t="shared" si="156"/>
        <v>3.2110703717789146</v>
      </c>
      <c r="AS298" s="20">
        <f t="shared" si="156"/>
        <v>3.2235654897824437</v>
      </c>
      <c r="AT298" s="20">
        <f t="shared" si="156"/>
        <v>3.1978245068299773</v>
      </c>
      <c r="AU298" s="20">
        <f t="shared" si="153"/>
        <v>3.2509130417697172</v>
      </c>
    </row>
    <row r="299" spans="1:47">
      <c r="A299" s="43"/>
      <c r="B299" s="43"/>
      <c r="C299" s="60"/>
      <c r="D299" s="60"/>
      <c r="S299" s="36"/>
      <c r="Z299" s="20">
        <f t="shared" si="141"/>
        <v>0</v>
      </c>
      <c r="AA299" s="20">
        <f t="shared" si="142"/>
        <v>1.1330551226500576E-5</v>
      </c>
      <c r="AB299" s="20">
        <f t="shared" si="143"/>
        <v>-9999</v>
      </c>
      <c r="AC299" s="20">
        <f t="shared" si="144"/>
        <v>0</v>
      </c>
      <c r="AD299" s="20">
        <f t="shared" si="154"/>
        <v>-9999</v>
      </c>
      <c r="AE299" s="20">
        <f t="shared" si="145"/>
        <v>0</v>
      </c>
      <c r="AF299" s="20">
        <f t="shared" si="155"/>
        <v>-9999</v>
      </c>
      <c r="AG299" s="21"/>
      <c r="AH299" s="20">
        <f t="shared" si="146"/>
        <v>-1.178745064381952E-2</v>
      </c>
      <c r="AI299" s="20">
        <f t="shared" si="147"/>
        <v>0.51386006167917275</v>
      </c>
      <c r="AJ299" s="20">
        <f t="shared" si="148"/>
        <v>-0.2676446746983806</v>
      </c>
      <c r="AK299" s="20">
        <f t="shared" si="149"/>
        <v>-2.096970307342862E-2</v>
      </c>
      <c r="AL299" s="20">
        <f t="shared" si="150"/>
        <v>-3.0984842598046018</v>
      </c>
      <c r="AM299" s="20">
        <f t="shared" si="151"/>
        <v>-46.387491914036289</v>
      </c>
      <c r="AN299" s="20">
        <f t="shared" si="156"/>
        <v>3.2149255760746338</v>
      </c>
      <c r="AO299" s="20">
        <f t="shared" si="156"/>
        <v>3.2156184383515991</v>
      </c>
      <c r="AP299" s="20">
        <f t="shared" si="156"/>
        <v>3.2141906950560983</v>
      </c>
      <c r="AQ299" s="20">
        <f t="shared" si="156"/>
        <v>3.2171329326505709</v>
      </c>
      <c r="AR299" s="20">
        <f t="shared" si="156"/>
        <v>3.2110703717789146</v>
      </c>
      <c r="AS299" s="20">
        <f t="shared" si="156"/>
        <v>3.2235654897824437</v>
      </c>
      <c r="AT299" s="20">
        <f t="shared" si="156"/>
        <v>3.1978245068299773</v>
      </c>
      <c r="AU299" s="20">
        <f t="shared" si="153"/>
        <v>3.2509130417697172</v>
      </c>
    </row>
    <row r="300" spans="1:47">
      <c r="A300" s="43"/>
      <c r="B300" s="43"/>
      <c r="C300" s="60"/>
      <c r="D300" s="60"/>
      <c r="S300" s="36"/>
      <c r="Z300" s="20">
        <f t="shared" si="141"/>
        <v>0</v>
      </c>
      <c r="AA300" s="20">
        <f t="shared" si="142"/>
        <v>1.1330551226500576E-5</v>
      </c>
      <c r="AB300" s="20">
        <f t="shared" si="143"/>
        <v>-9999</v>
      </c>
      <c r="AC300" s="20">
        <f t="shared" si="144"/>
        <v>0</v>
      </c>
      <c r="AD300" s="20">
        <f t="shared" si="154"/>
        <v>-9999</v>
      </c>
      <c r="AE300" s="20">
        <f t="shared" si="145"/>
        <v>0</v>
      </c>
      <c r="AF300" s="20">
        <f t="shared" si="155"/>
        <v>-9999</v>
      </c>
      <c r="AG300" s="21"/>
      <c r="AH300" s="20">
        <f t="shared" si="146"/>
        <v>-1.178745064381952E-2</v>
      </c>
      <c r="AI300" s="20">
        <f t="shared" si="147"/>
        <v>0.51386006167917275</v>
      </c>
      <c r="AJ300" s="20">
        <f t="shared" si="148"/>
        <v>-0.2676446746983806</v>
      </c>
      <c r="AK300" s="20">
        <f t="shared" si="149"/>
        <v>-2.096970307342862E-2</v>
      </c>
      <c r="AL300" s="20">
        <f t="shared" si="150"/>
        <v>-3.0984842598046018</v>
      </c>
      <c r="AM300" s="20">
        <f t="shared" si="151"/>
        <v>-46.387491914036289</v>
      </c>
      <c r="AN300" s="20">
        <f t="shared" si="156"/>
        <v>3.2149255760746338</v>
      </c>
      <c r="AO300" s="20">
        <f t="shared" si="156"/>
        <v>3.2156184383515991</v>
      </c>
      <c r="AP300" s="20">
        <f t="shared" si="156"/>
        <v>3.2141906950560983</v>
      </c>
      <c r="AQ300" s="20">
        <f t="shared" si="156"/>
        <v>3.2171329326505709</v>
      </c>
      <c r="AR300" s="20">
        <f t="shared" si="156"/>
        <v>3.2110703717789146</v>
      </c>
      <c r="AS300" s="20">
        <f t="shared" si="156"/>
        <v>3.2235654897824437</v>
      </c>
      <c r="AT300" s="20">
        <f t="shared" si="156"/>
        <v>3.1978245068299773</v>
      </c>
      <c r="AU300" s="20">
        <f t="shared" si="153"/>
        <v>3.2509130417697172</v>
      </c>
    </row>
    <row r="301" spans="1:47">
      <c r="A301" s="43"/>
      <c r="B301" s="43"/>
      <c r="C301" s="60"/>
      <c r="D301" s="60"/>
      <c r="S301" s="36"/>
      <c r="Z301" s="20">
        <f t="shared" si="141"/>
        <v>0</v>
      </c>
      <c r="AA301" s="20">
        <f t="shared" si="142"/>
        <v>1.1330551226500576E-5</v>
      </c>
      <c r="AB301" s="20">
        <f t="shared" si="143"/>
        <v>-9999</v>
      </c>
      <c r="AC301" s="20">
        <f t="shared" si="144"/>
        <v>0</v>
      </c>
      <c r="AD301" s="20">
        <f t="shared" si="154"/>
        <v>-9999</v>
      </c>
      <c r="AE301" s="20">
        <f t="shared" si="145"/>
        <v>0</v>
      </c>
      <c r="AF301" s="20">
        <f t="shared" si="155"/>
        <v>-9999</v>
      </c>
      <c r="AG301" s="21"/>
      <c r="AH301" s="20">
        <f t="shared" si="146"/>
        <v>-1.178745064381952E-2</v>
      </c>
      <c r="AI301" s="20">
        <f t="shared" si="147"/>
        <v>0.51386006167917275</v>
      </c>
      <c r="AJ301" s="20">
        <f t="shared" si="148"/>
        <v>-0.2676446746983806</v>
      </c>
      <c r="AK301" s="20">
        <f t="shared" si="149"/>
        <v>-2.096970307342862E-2</v>
      </c>
      <c r="AL301" s="20">
        <f t="shared" si="150"/>
        <v>-3.0984842598046018</v>
      </c>
      <c r="AM301" s="20">
        <f t="shared" si="151"/>
        <v>-46.387491914036289</v>
      </c>
      <c r="AN301" s="20">
        <f t="shared" si="156"/>
        <v>3.2149255760746338</v>
      </c>
      <c r="AO301" s="20">
        <f t="shared" si="156"/>
        <v>3.2156184383515991</v>
      </c>
      <c r="AP301" s="20">
        <f t="shared" si="156"/>
        <v>3.2141906950560983</v>
      </c>
      <c r="AQ301" s="20">
        <f t="shared" si="156"/>
        <v>3.2171329326505709</v>
      </c>
      <c r="AR301" s="20">
        <f t="shared" si="156"/>
        <v>3.2110703717789146</v>
      </c>
      <c r="AS301" s="20">
        <f t="shared" si="156"/>
        <v>3.2235654897824437</v>
      </c>
      <c r="AT301" s="20">
        <f t="shared" si="156"/>
        <v>3.1978245068299773</v>
      </c>
      <c r="AU301" s="20">
        <f t="shared" si="153"/>
        <v>3.2509130417697172</v>
      </c>
    </row>
    <row r="302" spans="1:47">
      <c r="A302" s="43"/>
      <c r="B302" s="43"/>
      <c r="C302" s="60"/>
      <c r="D302" s="60"/>
      <c r="S302" s="36"/>
      <c r="Z302" s="20">
        <f t="shared" si="141"/>
        <v>0</v>
      </c>
      <c r="AA302" s="20">
        <f t="shared" si="142"/>
        <v>1.1330551226500576E-5</v>
      </c>
      <c r="AB302" s="20">
        <f t="shared" si="143"/>
        <v>-9999</v>
      </c>
      <c r="AC302" s="20">
        <f t="shared" si="144"/>
        <v>0</v>
      </c>
      <c r="AD302" s="20">
        <f t="shared" si="154"/>
        <v>-9999</v>
      </c>
      <c r="AE302" s="20">
        <f t="shared" si="145"/>
        <v>0</v>
      </c>
      <c r="AF302" s="20">
        <f t="shared" si="155"/>
        <v>-9999</v>
      </c>
      <c r="AG302" s="21"/>
      <c r="AH302" s="20">
        <f t="shared" si="146"/>
        <v>-1.178745064381952E-2</v>
      </c>
      <c r="AI302" s="20">
        <f t="shared" si="147"/>
        <v>0.51386006167917275</v>
      </c>
      <c r="AJ302" s="20">
        <f t="shared" si="148"/>
        <v>-0.2676446746983806</v>
      </c>
      <c r="AK302" s="20">
        <f t="shared" si="149"/>
        <v>-2.096970307342862E-2</v>
      </c>
      <c r="AL302" s="20">
        <f t="shared" si="150"/>
        <v>-3.0984842598046018</v>
      </c>
      <c r="AM302" s="20">
        <f t="shared" si="151"/>
        <v>-46.387491914036289</v>
      </c>
      <c r="AN302" s="20">
        <f t="shared" si="156"/>
        <v>3.2149255760746338</v>
      </c>
      <c r="AO302" s="20">
        <f t="shared" si="156"/>
        <v>3.2156184383515991</v>
      </c>
      <c r="AP302" s="20">
        <f t="shared" si="156"/>
        <v>3.2141906950560983</v>
      </c>
      <c r="AQ302" s="20">
        <f t="shared" si="156"/>
        <v>3.2171329326505709</v>
      </c>
      <c r="AR302" s="20">
        <f t="shared" si="156"/>
        <v>3.2110703717789146</v>
      </c>
      <c r="AS302" s="20">
        <f t="shared" si="156"/>
        <v>3.2235654897824437</v>
      </c>
      <c r="AT302" s="20">
        <f t="shared" si="156"/>
        <v>3.1978245068299773</v>
      </c>
      <c r="AU302" s="20">
        <f t="shared" si="153"/>
        <v>3.2509130417697172</v>
      </c>
    </row>
    <row r="303" spans="1:47">
      <c r="A303" s="43"/>
      <c r="B303" s="43"/>
      <c r="C303" s="60"/>
      <c r="D303" s="60"/>
      <c r="S303" s="36"/>
      <c r="Z303" s="20">
        <f t="shared" si="141"/>
        <v>0</v>
      </c>
      <c r="AA303" s="20">
        <f t="shared" si="142"/>
        <v>1.1330551226500576E-5</v>
      </c>
      <c r="AB303" s="20">
        <f t="shared" si="143"/>
        <v>-9999</v>
      </c>
      <c r="AC303" s="20">
        <f t="shared" si="144"/>
        <v>0</v>
      </c>
      <c r="AD303" s="20">
        <f t="shared" si="154"/>
        <v>-9999</v>
      </c>
      <c r="AE303" s="20">
        <f t="shared" si="145"/>
        <v>0</v>
      </c>
      <c r="AF303" s="20">
        <f t="shared" si="155"/>
        <v>-9999</v>
      </c>
      <c r="AG303" s="21"/>
      <c r="AH303" s="20">
        <f t="shared" si="146"/>
        <v>-1.178745064381952E-2</v>
      </c>
      <c r="AI303" s="20">
        <f t="shared" si="147"/>
        <v>0.51386006167917275</v>
      </c>
      <c r="AJ303" s="20">
        <f t="shared" si="148"/>
        <v>-0.2676446746983806</v>
      </c>
      <c r="AK303" s="20">
        <f t="shared" si="149"/>
        <v>-2.096970307342862E-2</v>
      </c>
      <c r="AL303" s="20">
        <f t="shared" si="150"/>
        <v>-3.0984842598046018</v>
      </c>
      <c r="AM303" s="20">
        <f t="shared" si="151"/>
        <v>-46.387491914036289</v>
      </c>
      <c r="AN303" s="20">
        <f t="shared" si="156"/>
        <v>3.2149255760746338</v>
      </c>
      <c r="AO303" s="20">
        <f t="shared" si="156"/>
        <v>3.2156184383515991</v>
      </c>
      <c r="AP303" s="20">
        <f t="shared" si="156"/>
        <v>3.2141906950560983</v>
      </c>
      <c r="AQ303" s="20">
        <f t="shared" si="156"/>
        <v>3.2171329326505709</v>
      </c>
      <c r="AR303" s="20">
        <f t="shared" si="156"/>
        <v>3.2110703717789146</v>
      </c>
      <c r="AS303" s="20">
        <f t="shared" si="156"/>
        <v>3.2235654897824437</v>
      </c>
      <c r="AT303" s="20">
        <f t="shared" si="156"/>
        <v>3.1978245068299773</v>
      </c>
      <c r="AU303" s="20">
        <f t="shared" si="153"/>
        <v>3.2509130417697172</v>
      </c>
    </row>
    <row r="304" spans="1:47">
      <c r="A304" s="43"/>
      <c r="B304" s="43"/>
      <c r="C304" s="60"/>
      <c r="D304" s="60"/>
      <c r="S304" s="36"/>
      <c r="Z304" s="20">
        <f t="shared" si="141"/>
        <v>0</v>
      </c>
      <c r="AA304" s="20">
        <f t="shared" si="142"/>
        <v>1.1330551226500576E-5</v>
      </c>
      <c r="AB304" s="20">
        <f t="shared" si="143"/>
        <v>-9999</v>
      </c>
      <c r="AC304" s="20">
        <f t="shared" si="144"/>
        <v>0</v>
      </c>
      <c r="AD304" s="20">
        <f t="shared" si="154"/>
        <v>-9999</v>
      </c>
      <c r="AE304" s="20">
        <f t="shared" si="145"/>
        <v>0</v>
      </c>
      <c r="AF304" s="20">
        <f t="shared" si="155"/>
        <v>-9999</v>
      </c>
      <c r="AG304" s="21"/>
      <c r="AH304" s="20">
        <f t="shared" si="146"/>
        <v>-1.178745064381952E-2</v>
      </c>
      <c r="AI304" s="20">
        <f t="shared" si="147"/>
        <v>0.51386006167917275</v>
      </c>
      <c r="AJ304" s="20">
        <f t="shared" si="148"/>
        <v>-0.2676446746983806</v>
      </c>
      <c r="AK304" s="20">
        <f t="shared" si="149"/>
        <v>-2.096970307342862E-2</v>
      </c>
      <c r="AL304" s="20">
        <f t="shared" si="150"/>
        <v>-3.0984842598046018</v>
      </c>
      <c r="AM304" s="20">
        <f t="shared" si="151"/>
        <v>-46.387491914036289</v>
      </c>
      <c r="AN304" s="20">
        <f t="shared" si="156"/>
        <v>3.2149255760746338</v>
      </c>
      <c r="AO304" s="20">
        <f t="shared" si="156"/>
        <v>3.2156184383515991</v>
      </c>
      <c r="AP304" s="20">
        <f t="shared" si="156"/>
        <v>3.2141906950560983</v>
      </c>
      <c r="AQ304" s="20">
        <f t="shared" si="156"/>
        <v>3.2171329326505709</v>
      </c>
      <c r="AR304" s="20">
        <f t="shared" si="156"/>
        <v>3.2110703717789146</v>
      </c>
      <c r="AS304" s="20">
        <f t="shared" si="156"/>
        <v>3.2235654897824437</v>
      </c>
      <c r="AT304" s="20">
        <f t="shared" si="156"/>
        <v>3.1978245068299773</v>
      </c>
      <c r="AU304" s="20">
        <f t="shared" si="153"/>
        <v>3.2509130417697172</v>
      </c>
    </row>
    <row r="305" spans="1:47">
      <c r="A305" s="43"/>
      <c r="B305" s="43"/>
      <c r="C305" s="60"/>
      <c r="D305" s="60"/>
      <c r="S305" s="36"/>
      <c r="Z305" s="20">
        <f t="shared" si="141"/>
        <v>0</v>
      </c>
      <c r="AA305" s="20">
        <f t="shared" si="142"/>
        <v>1.1330551226500576E-5</v>
      </c>
      <c r="AB305" s="20">
        <f t="shared" si="143"/>
        <v>-9999</v>
      </c>
      <c r="AC305" s="20">
        <f t="shared" si="144"/>
        <v>0</v>
      </c>
      <c r="AD305" s="20">
        <f t="shared" si="154"/>
        <v>-9999</v>
      </c>
      <c r="AE305" s="20">
        <f t="shared" si="145"/>
        <v>0</v>
      </c>
      <c r="AF305" s="20">
        <f t="shared" si="155"/>
        <v>-9999</v>
      </c>
      <c r="AG305" s="21"/>
      <c r="AH305" s="20">
        <f t="shared" si="146"/>
        <v>-1.178745064381952E-2</v>
      </c>
      <c r="AI305" s="20">
        <f t="shared" si="147"/>
        <v>0.51386006167917275</v>
      </c>
      <c r="AJ305" s="20">
        <f t="shared" si="148"/>
        <v>-0.2676446746983806</v>
      </c>
      <c r="AK305" s="20">
        <f t="shared" si="149"/>
        <v>-2.096970307342862E-2</v>
      </c>
      <c r="AL305" s="20">
        <f t="shared" si="150"/>
        <v>-3.0984842598046018</v>
      </c>
      <c r="AM305" s="20">
        <f t="shared" si="151"/>
        <v>-46.387491914036289</v>
      </c>
      <c r="AN305" s="20">
        <f t="shared" si="156"/>
        <v>3.2149255760746338</v>
      </c>
      <c r="AO305" s="20">
        <f t="shared" si="156"/>
        <v>3.2156184383515991</v>
      </c>
      <c r="AP305" s="20">
        <f t="shared" si="156"/>
        <v>3.2141906950560983</v>
      </c>
      <c r="AQ305" s="20">
        <f t="shared" si="156"/>
        <v>3.2171329326505709</v>
      </c>
      <c r="AR305" s="20">
        <f t="shared" si="156"/>
        <v>3.2110703717789146</v>
      </c>
      <c r="AS305" s="20">
        <f t="shared" si="156"/>
        <v>3.2235654897824437</v>
      </c>
      <c r="AT305" s="20">
        <f t="shared" si="156"/>
        <v>3.1978245068299773</v>
      </c>
      <c r="AU305" s="20">
        <f t="shared" si="153"/>
        <v>3.2509130417697172</v>
      </c>
    </row>
    <row r="306" spans="1:47">
      <c r="A306" s="43"/>
      <c r="B306" s="43"/>
      <c r="C306" s="60"/>
      <c r="D306" s="60"/>
      <c r="S306" s="36"/>
      <c r="Z306" s="20">
        <f t="shared" si="141"/>
        <v>0</v>
      </c>
      <c r="AA306" s="20">
        <f t="shared" si="142"/>
        <v>1.1330551226500576E-5</v>
      </c>
      <c r="AB306" s="20">
        <f t="shared" si="143"/>
        <v>-9999</v>
      </c>
      <c r="AC306" s="20">
        <f t="shared" si="144"/>
        <v>0</v>
      </c>
      <c r="AD306" s="20">
        <f t="shared" si="154"/>
        <v>-9999</v>
      </c>
      <c r="AE306" s="20">
        <f t="shared" si="145"/>
        <v>0</v>
      </c>
      <c r="AF306" s="20">
        <f t="shared" si="155"/>
        <v>-9999</v>
      </c>
      <c r="AG306" s="21"/>
      <c r="AH306" s="20">
        <f t="shared" si="146"/>
        <v>-1.178745064381952E-2</v>
      </c>
      <c r="AI306" s="20">
        <f t="shared" si="147"/>
        <v>0.51386006167917275</v>
      </c>
      <c r="AJ306" s="20">
        <f t="shared" si="148"/>
        <v>-0.2676446746983806</v>
      </c>
      <c r="AK306" s="20">
        <f t="shared" si="149"/>
        <v>-2.096970307342862E-2</v>
      </c>
      <c r="AL306" s="20">
        <f t="shared" si="150"/>
        <v>-3.0984842598046018</v>
      </c>
      <c r="AM306" s="20">
        <f t="shared" si="151"/>
        <v>-46.387491914036289</v>
      </c>
      <c r="AN306" s="20">
        <f t="shared" si="156"/>
        <v>3.2149255760746338</v>
      </c>
      <c r="AO306" s="20">
        <f t="shared" si="156"/>
        <v>3.2156184383515991</v>
      </c>
      <c r="AP306" s="20">
        <f t="shared" si="156"/>
        <v>3.2141906950560983</v>
      </c>
      <c r="AQ306" s="20">
        <f t="shared" si="156"/>
        <v>3.2171329326505709</v>
      </c>
      <c r="AR306" s="20">
        <f t="shared" si="156"/>
        <v>3.2110703717789146</v>
      </c>
      <c r="AS306" s="20">
        <f t="shared" si="156"/>
        <v>3.2235654897824437</v>
      </c>
      <c r="AT306" s="20">
        <f t="shared" si="156"/>
        <v>3.1978245068299773</v>
      </c>
      <c r="AU306" s="20">
        <f t="shared" si="153"/>
        <v>3.2509130417697172</v>
      </c>
    </row>
    <row r="307" spans="1:47">
      <c r="A307" s="43"/>
      <c r="B307" s="43"/>
      <c r="C307" s="60"/>
      <c r="D307" s="60"/>
      <c r="S307" s="36"/>
      <c r="Z307" s="20">
        <f t="shared" si="141"/>
        <v>0</v>
      </c>
      <c r="AA307" s="20">
        <f t="shared" si="142"/>
        <v>1.1330551226500576E-5</v>
      </c>
      <c r="AB307" s="20">
        <f t="shared" si="143"/>
        <v>-9999</v>
      </c>
      <c r="AC307" s="20">
        <f t="shared" si="144"/>
        <v>0</v>
      </c>
      <c r="AD307" s="20">
        <f t="shared" si="154"/>
        <v>-9999</v>
      </c>
      <c r="AE307" s="20">
        <f t="shared" si="145"/>
        <v>0</v>
      </c>
      <c r="AF307" s="20">
        <f t="shared" si="155"/>
        <v>-9999</v>
      </c>
      <c r="AG307" s="21"/>
      <c r="AH307" s="20">
        <f t="shared" si="146"/>
        <v>-1.178745064381952E-2</v>
      </c>
      <c r="AI307" s="20">
        <f t="shared" si="147"/>
        <v>0.51386006167917275</v>
      </c>
      <c r="AJ307" s="20">
        <f t="shared" si="148"/>
        <v>-0.2676446746983806</v>
      </c>
      <c r="AK307" s="20">
        <f t="shared" si="149"/>
        <v>-2.096970307342862E-2</v>
      </c>
      <c r="AL307" s="20">
        <f t="shared" si="150"/>
        <v>-3.0984842598046018</v>
      </c>
      <c r="AM307" s="20">
        <f t="shared" si="151"/>
        <v>-46.387491914036289</v>
      </c>
      <c r="AN307" s="20">
        <f t="shared" si="156"/>
        <v>3.2149255760746338</v>
      </c>
      <c r="AO307" s="20">
        <f t="shared" si="156"/>
        <v>3.2156184383515991</v>
      </c>
      <c r="AP307" s="20">
        <f t="shared" si="156"/>
        <v>3.2141906950560983</v>
      </c>
      <c r="AQ307" s="20">
        <f t="shared" si="156"/>
        <v>3.2171329326505709</v>
      </c>
      <c r="AR307" s="20">
        <f t="shared" si="156"/>
        <v>3.2110703717789146</v>
      </c>
      <c r="AS307" s="20">
        <f t="shared" si="156"/>
        <v>3.2235654897824437</v>
      </c>
      <c r="AT307" s="20">
        <f t="shared" si="156"/>
        <v>3.1978245068299773</v>
      </c>
      <c r="AU307" s="20">
        <f t="shared" si="153"/>
        <v>3.2509130417697172</v>
      </c>
    </row>
    <row r="308" spans="1:47">
      <c r="A308" s="43"/>
      <c r="B308" s="43"/>
      <c r="C308" s="60"/>
      <c r="D308" s="60"/>
      <c r="S308" s="36"/>
      <c r="Z308" s="20">
        <f t="shared" si="141"/>
        <v>0</v>
      </c>
      <c r="AA308" s="20">
        <f t="shared" si="142"/>
        <v>1.1330551226500576E-5</v>
      </c>
      <c r="AB308" s="20">
        <f t="shared" si="143"/>
        <v>-9999</v>
      </c>
      <c r="AC308" s="20">
        <f t="shared" si="144"/>
        <v>0</v>
      </c>
      <c r="AD308" s="20">
        <f t="shared" si="154"/>
        <v>-9999</v>
      </c>
      <c r="AE308" s="20">
        <f t="shared" si="145"/>
        <v>0</v>
      </c>
      <c r="AF308" s="20">
        <f t="shared" si="155"/>
        <v>-9999</v>
      </c>
      <c r="AG308" s="21"/>
      <c r="AH308" s="20">
        <f t="shared" si="146"/>
        <v>-1.178745064381952E-2</v>
      </c>
      <c r="AI308" s="20">
        <f t="shared" si="147"/>
        <v>0.51386006167917275</v>
      </c>
      <c r="AJ308" s="20">
        <f t="shared" si="148"/>
        <v>-0.2676446746983806</v>
      </c>
      <c r="AK308" s="20">
        <f t="shared" si="149"/>
        <v>-2.096970307342862E-2</v>
      </c>
      <c r="AL308" s="20">
        <f t="shared" si="150"/>
        <v>-3.0984842598046018</v>
      </c>
      <c r="AM308" s="20">
        <f t="shared" si="151"/>
        <v>-46.387491914036289</v>
      </c>
      <c r="AN308" s="20">
        <f t="shared" si="156"/>
        <v>3.2149255760746338</v>
      </c>
      <c r="AO308" s="20">
        <f t="shared" si="156"/>
        <v>3.2156184383515991</v>
      </c>
      <c r="AP308" s="20">
        <f t="shared" si="156"/>
        <v>3.2141906950560983</v>
      </c>
      <c r="AQ308" s="20">
        <f t="shared" si="156"/>
        <v>3.2171329326505709</v>
      </c>
      <c r="AR308" s="20">
        <f t="shared" si="156"/>
        <v>3.2110703717789146</v>
      </c>
      <c r="AS308" s="20">
        <f t="shared" si="156"/>
        <v>3.2235654897824437</v>
      </c>
      <c r="AT308" s="20">
        <f t="shared" si="156"/>
        <v>3.1978245068299773</v>
      </c>
      <c r="AU308" s="20">
        <f t="shared" si="153"/>
        <v>3.2509130417697172</v>
      </c>
    </row>
    <row r="309" spans="1:47">
      <c r="A309" s="43"/>
      <c r="B309" s="43"/>
      <c r="C309" s="60"/>
      <c r="D309" s="60"/>
      <c r="S309" s="36"/>
      <c r="Z309" s="20">
        <f t="shared" si="141"/>
        <v>0</v>
      </c>
      <c r="AA309" s="20">
        <f t="shared" si="142"/>
        <v>1.1330551226500576E-5</v>
      </c>
      <c r="AB309" s="20">
        <f t="shared" si="143"/>
        <v>-9999</v>
      </c>
      <c r="AC309" s="20">
        <f t="shared" si="144"/>
        <v>0</v>
      </c>
      <c r="AD309" s="20">
        <f t="shared" si="154"/>
        <v>-9999</v>
      </c>
      <c r="AE309" s="20">
        <f t="shared" si="145"/>
        <v>0</v>
      </c>
      <c r="AF309" s="20">
        <f t="shared" si="155"/>
        <v>-9999</v>
      </c>
      <c r="AG309" s="21"/>
      <c r="AH309" s="20">
        <f t="shared" si="146"/>
        <v>-1.178745064381952E-2</v>
      </c>
      <c r="AI309" s="20">
        <f t="shared" si="147"/>
        <v>0.51386006167917275</v>
      </c>
      <c r="AJ309" s="20">
        <f t="shared" si="148"/>
        <v>-0.2676446746983806</v>
      </c>
      <c r="AK309" s="20">
        <f t="shared" si="149"/>
        <v>-2.096970307342862E-2</v>
      </c>
      <c r="AL309" s="20">
        <f t="shared" si="150"/>
        <v>-3.0984842598046018</v>
      </c>
      <c r="AM309" s="20">
        <f t="shared" si="151"/>
        <v>-46.387491914036289</v>
      </c>
      <c r="AN309" s="20">
        <f t="shared" ref="AN309:AT324" si="157">$AU309+$AB$7*SIN(AO309)</f>
        <v>3.2149255760746338</v>
      </c>
      <c r="AO309" s="20">
        <f t="shared" si="157"/>
        <v>3.2156184383515991</v>
      </c>
      <c r="AP309" s="20">
        <f t="shared" si="157"/>
        <v>3.2141906950560983</v>
      </c>
      <c r="AQ309" s="20">
        <f t="shared" si="157"/>
        <v>3.2171329326505709</v>
      </c>
      <c r="AR309" s="20">
        <f t="shared" si="157"/>
        <v>3.2110703717789146</v>
      </c>
      <c r="AS309" s="20">
        <f t="shared" si="157"/>
        <v>3.2235654897824437</v>
      </c>
      <c r="AT309" s="20">
        <f t="shared" si="157"/>
        <v>3.1978245068299773</v>
      </c>
      <c r="AU309" s="20">
        <f t="shared" si="153"/>
        <v>3.2509130417697172</v>
      </c>
    </row>
    <row r="310" spans="1:47">
      <c r="A310" s="43"/>
      <c r="B310" s="43"/>
      <c r="C310" s="60"/>
      <c r="D310" s="60"/>
      <c r="S310" s="36"/>
      <c r="Z310" s="20">
        <f t="shared" si="141"/>
        <v>0</v>
      </c>
      <c r="AA310" s="20">
        <f t="shared" si="142"/>
        <v>1.1330551226500576E-5</v>
      </c>
      <c r="AB310" s="20">
        <f t="shared" si="143"/>
        <v>-9999</v>
      </c>
      <c r="AC310" s="20">
        <f t="shared" si="144"/>
        <v>0</v>
      </c>
      <c r="AD310" s="20">
        <f t="shared" si="154"/>
        <v>-9999</v>
      </c>
      <c r="AE310" s="20">
        <f t="shared" si="145"/>
        <v>0</v>
      </c>
      <c r="AF310" s="20">
        <f t="shared" si="155"/>
        <v>-9999</v>
      </c>
      <c r="AG310" s="21"/>
      <c r="AH310" s="20">
        <f t="shared" si="146"/>
        <v>-1.178745064381952E-2</v>
      </c>
      <c r="AI310" s="20">
        <f t="shared" si="147"/>
        <v>0.51386006167917275</v>
      </c>
      <c r="AJ310" s="20">
        <f t="shared" si="148"/>
        <v>-0.2676446746983806</v>
      </c>
      <c r="AK310" s="20">
        <f t="shared" si="149"/>
        <v>-2.096970307342862E-2</v>
      </c>
      <c r="AL310" s="20">
        <f t="shared" si="150"/>
        <v>-3.0984842598046018</v>
      </c>
      <c r="AM310" s="20">
        <f t="shared" si="151"/>
        <v>-46.387491914036289</v>
      </c>
      <c r="AN310" s="20">
        <f t="shared" si="157"/>
        <v>3.2149255760746338</v>
      </c>
      <c r="AO310" s="20">
        <f t="shared" si="157"/>
        <v>3.2156184383515991</v>
      </c>
      <c r="AP310" s="20">
        <f t="shared" si="157"/>
        <v>3.2141906950560983</v>
      </c>
      <c r="AQ310" s="20">
        <f t="shared" si="157"/>
        <v>3.2171329326505709</v>
      </c>
      <c r="AR310" s="20">
        <f t="shared" si="157"/>
        <v>3.2110703717789146</v>
      </c>
      <c r="AS310" s="20">
        <f t="shared" si="157"/>
        <v>3.2235654897824437</v>
      </c>
      <c r="AT310" s="20">
        <f t="shared" si="157"/>
        <v>3.1978245068299773</v>
      </c>
      <c r="AU310" s="20">
        <f t="shared" si="153"/>
        <v>3.2509130417697172</v>
      </c>
    </row>
    <row r="311" spans="1:47">
      <c r="A311" s="43"/>
      <c r="B311" s="43"/>
      <c r="C311" s="60"/>
      <c r="D311" s="60"/>
      <c r="S311" s="36"/>
      <c r="Z311" s="20">
        <f t="shared" si="141"/>
        <v>0</v>
      </c>
      <c r="AA311" s="20">
        <f t="shared" si="142"/>
        <v>1.1330551226500576E-5</v>
      </c>
      <c r="AB311" s="20">
        <f t="shared" si="143"/>
        <v>-9999</v>
      </c>
      <c r="AC311" s="20">
        <f t="shared" si="144"/>
        <v>0</v>
      </c>
      <c r="AD311" s="20">
        <f t="shared" si="154"/>
        <v>-9999</v>
      </c>
      <c r="AE311" s="20">
        <f t="shared" si="145"/>
        <v>0</v>
      </c>
      <c r="AF311" s="20">
        <f t="shared" si="155"/>
        <v>-9999</v>
      </c>
      <c r="AG311" s="21"/>
      <c r="AH311" s="20">
        <f t="shared" si="146"/>
        <v>-1.178745064381952E-2</v>
      </c>
      <c r="AI311" s="20">
        <f t="shared" si="147"/>
        <v>0.51386006167917275</v>
      </c>
      <c r="AJ311" s="20">
        <f t="shared" si="148"/>
        <v>-0.2676446746983806</v>
      </c>
      <c r="AK311" s="20">
        <f t="shared" si="149"/>
        <v>-2.096970307342862E-2</v>
      </c>
      <c r="AL311" s="20">
        <f t="shared" si="150"/>
        <v>-3.0984842598046018</v>
      </c>
      <c r="AM311" s="20">
        <f t="shared" si="151"/>
        <v>-46.387491914036289</v>
      </c>
      <c r="AN311" s="20">
        <f t="shared" si="157"/>
        <v>3.2149255760746338</v>
      </c>
      <c r="AO311" s="20">
        <f t="shared" si="157"/>
        <v>3.2156184383515991</v>
      </c>
      <c r="AP311" s="20">
        <f t="shared" si="157"/>
        <v>3.2141906950560983</v>
      </c>
      <c r="AQ311" s="20">
        <f t="shared" si="157"/>
        <v>3.2171329326505709</v>
      </c>
      <c r="AR311" s="20">
        <f t="shared" si="157"/>
        <v>3.2110703717789146</v>
      </c>
      <c r="AS311" s="20">
        <f t="shared" si="157"/>
        <v>3.2235654897824437</v>
      </c>
      <c r="AT311" s="20">
        <f t="shared" si="157"/>
        <v>3.1978245068299773</v>
      </c>
      <c r="AU311" s="20">
        <f t="shared" si="153"/>
        <v>3.2509130417697172</v>
      </c>
    </row>
    <row r="312" spans="1:47">
      <c r="A312" s="43"/>
      <c r="B312" s="43"/>
      <c r="C312" s="60"/>
      <c r="D312" s="60"/>
      <c r="S312" s="36"/>
      <c r="Z312" s="20">
        <f t="shared" si="141"/>
        <v>0</v>
      </c>
      <c r="AA312" s="20">
        <f t="shared" si="142"/>
        <v>1.1330551226500576E-5</v>
      </c>
      <c r="AB312" s="20">
        <f t="shared" si="143"/>
        <v>-9999</v>
      </c>
      <c r="AC312" s="20">
        <f t="shared" si="144"/>
        <v>0</v>
      </c>
      <c r="AD312" s="20">
        <f t="shared" si="154"/>
        <v>-9999</v>
      </c>
      <c r="AE312" s="20">
        <f t="shared" si="145"/>
        <v>0</v>
      </c>
      <c r="AF312" s="20">
        <f t="shared" si="155"/>
        <v>-9999</v>
      </c>
      <c r="AG312" s="21"/>
      <c r="AH312" s="20">
        <f t="shared" si="146"/>
        <v>-1.178745064381952E-2</v>
      </c>
      <c r="AI312" s="20">
        <f t="shared" si="147"/>
        <v>0.51386006167917275</v>
      </c>
      <c r="AJ312" s="20">
        <f t="shared" si="148"/>
        <v>-0.2676446746983806</v>
      </c>
      <c r="AK312" s="20">
        <f t="shared" si="149"/>
        <v>-2.096970307342862E-2</v>
      </c>
      <c r="AL312" s="20">
        <f t="shared" si="150"/>
        <v>-3.0984842598046018</v>
      </c>
      <c r="AM312" s="20">
        <f t="shared" si="151"/>
        <v>-46.387491914036289</v>
      </c>
      <c r="AN312" s="20">
        <f t="shared" si="157"/>
        <v>3.2149255760746338</v>
      </c>
      <c r="AO312" s="20">
        <f t="shared" si="157"/>
        <v>3.2156184383515991</v>
      </c>
      <c r="AP312" s="20">
        <f t="shared" si="157"/>
        <v>3.2141906950560983</v>
      </c>
      <c r="AQ312" s="20">
        <f t="shared" si="157"/>
        <v>3.2171329326505709</v>
      </c>
      <c r="AR312" s="20">
        <f t="shared" si="157"/>
        <v>3.2110703717789146</v>
      </c>
      <c r="AS312" s="20">
        <f t="shared" si="157"/>
        <v>3.2235654897824437</v>
      </c>
      <c r="AT312" s="20">
        <f t="shared" si="157"/>
        <v>3.1978245068299773</v>
      </c>
      <c r="AU312" s="20">
        <f t="shared" si="153"/>
        <v>3.2509130417697172</v>
      </c>
    </row>
    <row r="313" spans="1:47">
      <c r="A313" s="43"/>
      <c r="B313" s="43"/>
      <c r="C313" s="60"/>
      <c r="D313" s="60"/>
      <c r="S313" s="36"/>
      <c r="Z313" s="20">
        <f t="shared" si="141"/>
        <v>0</v>
      </c>
      <c r="AA313" s="20">
        <f t="shared" si="142"/>
        <v>1.1330551226500576E-5</v>
      </c>
      <c r="AB313" s="20">
        <f t="shared" si="143"/>
        <v>-9999</v>
      </c>
      <c r="AC313" s="20">
        <f t="shared" si="144"/>
        <v>0</v>
      </c>
      <c r="AD313" s="20">
        <f t="shared" si="154"/>
        <v>-9999</v>
      </c>
      <c r="AE313" s="20">
        <f t="shared" si="145"/>
        <v>0</v>
      </c>
      <c r="AF313" s="20">
        <f t="shared" si="155"/>
        <v>-9999</v>
      </c>
      <c r="AG313" s="21"/>
      <c r="AH313" s="20">
        <f t="shared" si="146"/>
        <v>-1.178745064381952E-2</v>
      </c>
      <c r="AI313" s="20">
        <f t="shared" si="147"/>
        <v>0.51386006167917275</v>
      </c>
      <c r="AJ313" s="20">
        <f t="shared" si="148"/>
        <v>-0.2676446746983806</v>
      </c>
      <c r="AK313" s="20">
        <f t="shared" si="149"/>
        <v>-2.096970307342862E-2</v>
      </c>
      <c r="AL313" s="20">
        <f t="shared" si="150"/>
        <v>-3.0984842598046018</v>
      </c>
      <c r="AM313" s="20">
        <f t="shared" si="151"/>
        <v>-46.387491914036289</v>
      </c>
      <c r="AN313" s="20">
        <f t="shared" si="157"/>
        <v>3.2149255760746338</v>
      </c>
      <c r="AO313" s="20">
        <f t="shared" si="157"/>
        <v>3.2156184383515991</v>
      </c>
      <c r="AP313" s="20">
        <f t="shared" si="157"/>
        <v>3.2141906950560983</v>
      </c>
      <c r="AQ313" s="20">
        <f t="shared" si="157"/>
        <v>3.2171329326505709</v>
      </c>
      <c r="AR313" s="20">
        <f t="shared" si="157"/>
        <v>3.2110703717789146</v>
      </c>
      <c r="AS313" s="20">
        <f t="shared" si="157"/>
        <v>3.2235654897824437</v>
      </c>
      <c r="AT313" s="20">
        <f t="shared" si="157"/>
        <v>3.1978245068299773</v>
      </c>
      <c r="AU313" s="20">
        <f t="shared" si="153"/>
        <v>3.2509130417697172</v>
      </c>
    </row>
    <row r="314" spans="1:47">
      <c r="A314" s="43"/>
      <c r="B314" s="43"/>
      <c r="C314" s="60"/>
      <c r="D314" s="60"/>
      <c r="S314" s="36"/>
      <c r="Z314" s="20">
        <f t="shared" si="141"/>
        <v>0</v>
      </c>
      <c r="AA314" s="20">
        <f t="shared" si="142"/>
        <v>1.1330551226500576E-5</v>
      </c>
      <c r="AB314" s="20">
        <f t="shared" si="143"/>
        <v>-9999</v>
      </c>
      <c r="AC314" s="20">
        <f t="shared" si="144"/>
        <v>0</v>
      </c>
      <c r="AD314" s="20">
        <f t="shared" si="154"/>
        <v>-9999</v>
      </c>
      <c r="AE314" s="20">
        <f t="shared" si="145"/>
        <v>0</v>
      </c>
      <c r="AF314" s="20">
        <f t="shared" si="155"/>
        <v>-9999</v>
      </c>
      <c r="AG314" s="21"/>
      <c r="AH314" s="20">
        <f t="shared" si="146"/>
        <v>-1.178745064381952E-2</v>
      </c>
      <c r="AI314" s="20">
        <f t="shared" si="147"/>
        <v>0.51386006167917275</v>
      </c>
      <c r="AJ314" s="20">
        <f t="shared" si="148"/>
        <v>-0.2676446746983806</v>
      </c>
      <c r="AK314" s="20">
        <f t="shared" si="149"/>
        <v>-2.096970307342862E-2</v>
      </c>
      <c r="AL314" s="20">
        <f t="shared" si="150"/>
        <v>-3.0984842598046018</v>
      </c>
      <c r="AM314" s="20">
        <f t="shared" si="151"/>
        <v>-46.387491914036289</v>
      </c>
      <c r="AN314" s="20">
        <f t="shared" si="157"/>
        <v>3.2149255760746338</v>
      </c>
      <c r="AO314" s="20">
        <f t="shared" si="157"/>
        <v>3.2156184383515991</v>
      </c>
      <c r="AP314" s="20">
        <f t="shared" si="157"/>
        <v>3.2141906950560983</v>
      </c>
      <c r="AQ314" s="20">
        <f t="shared" si="157"/>
        <v>3.2171329326505709</v>
      </c>
      <c r="AR314" s="20">
        <f t="shared" si="157"/>
        <v>3.2110703717789146</v>
      </c>
      <c r="AS314" s="20">
        <f t="shared" si="157"/>
        <v>3.2235654897824437</v>
      </c>
      <c r="AT314" s="20">
        <f t="shared" si="157"/>
        <v>3.1978245068299773</v>
      </c>
      <c r="AU314" s="20">
        <f t="shared" si="153"/>
        <v>3.2509130417697172</v>
      </c>
    </row>
    <row r="315" spans="1:47">
      <c r="A315" s="43"/>
      <c r="B315" s="43"/>
      <c r="C315" s="60"/>
      <c r="D315" s="60"/>
      <c r="S315" s="36"/>
      <c r="Z315" s="20">
        <f t="shared" si="141"/>
        <v>0</v>
      </c>
      <c r="AA315" s="20">
        <f t="shared" si="142"/>
        <v>1.1330551226500576E-5</v>
      </c>
      <c r="AB315" s="20">
        <f t="shared" si="143"/>
        <v>-9999</v>
      </c>
      <c r="AC315" s="20">
        <f t="shared" si="144"/>
        <v>0</v>
      </c>
      <c r="AD315" s="20">
        <f t="shared" si="154"/>
        <v>-9999</v>
      </c>
      <c r="AE315" s="20">
        <f t="shared" si="145"/>
        <v>0</v>
      </c>
      <c r="AF315" s="20">
        <f t="shared" si="155"/>
        <v>-9999</v>
      </c>
      <c r="AG315" s="21"/>
      <c r="AH315" s="20">
        <f t="shared" si="146"/>
        <v>-1.178745064381952E-2</v>
      </c>
      <c r="AI315" s="20">
        <f t="shared" si="147"/>
        <v>0.51386006167917275</v>
      </c>
      <c r="AJ315" s="20">
        <f t="shared" si="148"/>
        <v>-0.2676446746983806</v>
      </c>
      <c r="AK315" s="20">
        <f t="shared" si="149"/>
        <v>-2.096970307342862E-2</v>
      </c>
      <c r="AL315" s="20">
        <f t="shared" si="150"/>
        <v>-3.0984842598046018</v>
      </c>
      <c r="AM315" s="20">
        <f t="shared" si="151"/>
        <v>-46.387491914036289</v>
      </c>
      <c r="AN315" s="20">
        <f t="shared" si="157"/>
        <v>3.2149255760746338</v>
      </c>
      <c r="AO315" s="20">
        <f t="shared" si="157"/>
        <v>3.2156184383515991</v>
      </c>
      <c r="AP315" s="20">
        <f t="shared" si="157"/>
        <v>3.2141906950560983</v>
      </c>
      <c r="AQ315" s="20">
        <f t="shared" si="157"/>
        <v>3.2171329326505709</v>
      </c>
      <c r="AR315" s="20">
        <f t="shared" si="157"/>
        <v>3.2110703717789146</v>
      </c>
      <c r="AS315" s="20">
        <f t="shared" si="157"/>
        <v>3.2235654897824437</v>
      </c>
      <c r="AT315" s="20">
        <f t="shared" si="157"/>
        <v>3.1978245068299773</v>
      </c>
      <c r="AU315" s="20">
        <f t="shared" si="153"/>
        <v>3.2509130417697172</v>
      </c>
    </row>
    <row r="316" spans="1:47">
      <c r="A316" s="43"/>
      <c r="B316" s="43"/>
      <c r="C316" s="60"/>
      <c r="D316" s="60"/>
      <c r="S316" s="36"/>
      <c r="Z316" s="20">
        <f t="shared" si="141"/>
        <v>0</v>
      </c>
      <c r="AA316" s="20">
        <f t="shared" si="142"/>
        <v>1.1330551226500576E-5</v>
      </c>
      <c r="AB316" s="20">
        <f t="shared" si="143"/>
        <v>-9999</v>
      </c>
      <c r="AC316" s="20">
        <f t="shared" si="144"/>
        <v>0</v>
      </c>
      <c r="AD316" s="20">
        <f t="shared" si="154"/>
        <v>-9999</v>
      </c>
      <c r="AE316" s="20">
        <f t="shared" si="145"/>
        <v>0</v>
      </c>
      <c r="AF316" s="20">
        <f t="shared" si="155"/>
        <v>-9999</v>
      </c>
      <c r="AG316" s="21"/>
      <c r="AH316" s="20">
        <f t="shared" si="146"/>
        <v>-1.178745064381952E-2</v>
      </c>
      <c r="AI316" s="20">
        <f t="shared" si="147"/>
        <v>0.51386006167917275</v>
      </c>
      <c r="AJ316" s="20">
        <f t="shared" si="148"/>
        <v>-0.2676446746983806</v>
      </c>
      <c r="AK316" s="20">
        <f t="shared" si="149"/>
        <v>-2.096970307342862E-2</v>
      </c>
      <c r="AL316" s="20">
        <f t="shared" si="150"/>
        <v>-3.0984842598046018</v>
      </c>
      <c r="AM316" s="20">
        <f t="shared" si="151"/>
        <v>-46.387491914036289</v>
      </c>
      <c r="AN316" s="20">
        <f t="shared" si="157"/>
        <v>3.2149255760746338</v>
      </c>
      <c r="AO316" s="20">
        <f t="shared" si="157"/>
        <v>3.2156184383515991</v>
      </c>
      <c r="AP316" s="20">
        <f t="shared" si="157"/>
        <v>3.2141906950560983</v>
      </c>
      <c r="AQ316" s="20">
        <f t="shared" si="157"/>
        <v>3.2171329326505709</v>
      </c>
      <c r="AR316" s="20">
        <f t="shared" si="157"/>
        <v>3.2110703717789146</v>
      </c>
      <c r="AS316" s="20">
        <f t="shared" si="157"/>
        <v>3.2235654897824437</v>
      </c>
      <c r="AT316" s="20">
        <f t="shared" si="157"/>
        <v>3.1978245068299773</v>
      </c>
      <c r="AU316" s="20">
        <f t="shared" si="153"/>
        <v>3.2509130417697172</v>
      </c>
    </row>
    <row r="317" spans="1:47">
      <c r="A317" s="43"/>
      <c r="B317" s="43"/>
      <c r="C317" s="60"/>
      <c r="D317" s="60"/>
      <c r="S317" s="36"/>
      <c r="Z317" s="20">
        <f t="shared" si="141"/>
        <v>0</v>
      </c>
      <c r="AA317" s="20">
        <f t="shared" si="142"/>
        <v>1.1330551226500576E-5</v>
      </c>
      <c r="AB317" s="20">
        <f t="shared" si="143"/>
        <v>-9999</v>
      </c>
      <c r="AC317" s="20">
        <f t="shared" si="144"/>
        <v>0</v>
      </c>
      <c r="AD317" s="20">
        <f t="shared" si="154"/>
        <v>-9999</v>
      </c>
      <c r="AE317" s="20">
        <f t="shared" si="145"/>
        <v>0</v>
      </c>
      <c r="AF317" s="20">
        <f t="shared" si="155"/>
        <v>-9999</v>
      </c>
      <c r="AG317" s="21"/>
      <c r="AH317" s="20">
        <f t="shared" si="146"/>
        <v>-1.178745064381952E-2</v>
      </c>
      <c r="AI317" s="20">
        <f t="shared" si="147"/>
        <v>0.51386006167917275</v>
      </c>
      <c r="AJ317" s="20">
        <f t="shared" si="148"/>
        <v>-0.2676446746983806</v>
      </c>
      <c r="AK317" s="20">
        <f t="shared" si="149"/>
        <v>-2.096970307342862E-2</v>
      </c>
      <c r="AL317" s="20">
        <f t="shared" si="150"/>
        <v>-3.0984842598046018</v>
      </c>
      <c r="AM317" s="20">
        <f t="shared" si="151"/>
        <v>-46.387491914036289</v>
      </c>
      <c r="AN317" s="20">
        <f t="shared" si="157"/>
        <v>3.2149255760746338</v>
      </c>
      <c r="AO317" s="20">
        <f t="shared" si="157"/>
        <v>3.2156184383515991</v>
      </c>
      <c r="AP317" s="20">
        <f t="shared" si="157"/>
        <v>3.2141906950560983</v>
      </c>
      <c r="AQ317" s="20">
        <f t="shared" si="157"/>
        <v>3.2171329326505709</v>
      </c>
      <c r="AR317" s="20">
        <f t="shared" si="157"/>
        <v>3.2110703717789146</v>
      </c>
      <c r="AS317" s="20">
        <f t="shared" si="157"/>
        <v>3.2235654897824437</v>
      </c>
      <c r="AT317" s="20">
        <f t="shared" si="157"/>
        <v>3.1978245068299773</v>
      </c>
      <c r="AU317" s="20">
        <f t="shared" si="153"/>
        <v>3.2509130417697172</v>
      </c>
    </row>
    <row r="318" spans="1:47">
      <c r="A318" s="43"/>
      <c r="B318" s="43"/>
      <c r="C318" s="60"/>
      <c r="D318" s="60"/>
      <c r="S318" s="36"/>
      <c r="Z318" s="20">
        <f t="shared" si="141"/>
        <v>0</v>
      </c>
      <c r="AA318" s="20">
        <f t="shared" si="142"/>
        <v>1.1330551226500576E-5</v>
      </c>
      <c r="AB318" s="20">
        <f t="shared" si="143"/>
        <v>-9999</v>
      </c>
      <c r="AC318" s="20">
        <f t="shared" si="144"/>
        <v>0</v>
      </c>
      <c r="AD318" s="20">
        <f t="shared" si="154"/>
        <v>-9999</v>
      </c>
      <c r="AE318" s="20">
        <f t="shared" si="145"/>
        <v>0</v>
      </c>
      <c r="AF318" s="20">
        <f t="shared" si="155"/>
        <v>-9999</v>
      </c>
      <c r="AG318" s="21"/>
      <c r="AH318" s="20">
        <f t="shared" si="146"/>
        <v>-1.178745064381952E-2</v>
      </c>
      <c r="AI318" s="20">
        <f t="shared" si="147"/>
        <v>0.51386006167917275</v>
      </c>
      <c r="AJ318" s="20">
        <f t="shared" si="148"/>
        <v>-0.2676446746983806</v>
      </c>
      <c r="AK318" s="20">
        <f t="shared" si="149"/>
        <v>-2.096970307342862E-2</v>
      </c>
      <c r="AL318" s="20">
        <f t="shared" si="150"/>
        <v>-3.0984842598046018</v>
      </c>
      <c r="AM318" s="20">
        <f t="shared" si="151"/>
        <v>-46.387491914036289</v>
      </c>
      <c r="AN318" s="20">
        <f t="shared" si="157"/>
        <v>3.2149255760746338</v>
      </c>
      <c r="AO318" s="20">
        <f t="shared" si="157"/>
        <v>3.2156184383515991</v>
      </c>
      <c r="AP318" s="20">
        <f t="shared" si="157"/>
        <v>3.2141906950560983</v>
      </c>
      <c r="AQ318" s="20">
        <f t="shared" si="157"/>
        <v>3.2171329326505709</v>
      </c>
      <c r="AR318" s="20">
        <f t="shared" si="157"/>
        <v>3.2110703717789146</v>
      </c>
      <c r="AS318" s="20">
        <f t="shared" si="157"/>
        <v>3.2235654897824437</v>
      </c>
      <c r="AT318" s="20">
        <f t="shared" si="157"/>
        <v>3.1978245068299773</v>
      </c>
      <c r="AU318" s="20">
        <f t="shared" si="153"/>
        <v>3.2509130417697172</v>
      </c>
    </row>
    <row r="319" spans="1:47">
      <c r="A319" s="43"/>
      <c r="B319" s="43"/>
      <c r="C319" s="60"/>
      <c r="D319" s="60"/>
      <c r="S319" s="36"/>
      <c r="Z319" s="20">
        <f t="shared" si="141"/>
        <v>0</v>
      </c>
      <c r="AA319" s="20">
        <f t="shared" si="142"/>
        <v>1.1330551226500576E-5</v>
      </c>
      <c r="AB319" s="20">
        <f t="shared" si="143"/>
        <v>-9999</v>
      </c>
      <c r="AC319" s="20">
        <f t="shared" si="144"/>
        <v>0</v>
      </c>
      <c r="AD319" s="20">
        <f t="shared" si="154"/>
        <v>-9999</v>
      </c>
      <c r="AE319" s="20">
        <f t="shared" si="145"/>
        <v>0</v>
      </c>
      <c r="AF319" s="20">
        <f t="shared" si="155"/>
        <v>-9999</v>
      </c>
      <c r="AG319" s="21"/>
      <c r="AH319" s="20">
        <f t="shared" si="146"/>
        <v>-1.178745064381952E-2</v>
      </c>
      <c r="AI319" s="20">
        <f t="shared" si="147"/>
        <v>0.51386006167917275</v>
      </c>
      <c r="AJ319" s="20">
        <f t="shared" si="148"/>
        <v>-0.2676446746983806</v>
      </c>
      <c r="AK319" s="20">
        <f t="shared" si="149"/>
        <v>-2.096970307342862E-2</v>
      </c>
      <c r="AL319" s="20">
        <f t="shared" si="150"/>
        <v>-3.0984842598046018</v>
      </c>
      <c r="AM319" s="20">
        <f t="shared" si="151"/>
        <v>-46.387491914036289</v>
      </c>
      <c r="AN319" s="20">
        <f t="shared" si="157"/>
        <v>3.2149255760746338</v>
      </c>
      <c r="AO319" s="20">
        <f t="shared" si="157"/>
        <v>3.2156184383515991</v>
      </c>
      <c r="AP319" s="20">
        <f t="shared" si="157"/>
        <v>3.2141906950560983</v>
      </c>
      <c r="AQ319" s="20">
        <f t="shared" si="157"/>
        <v>3.2171329326505709</v>
      </c>
      <c r="AR319" s="20">
        <f t="shared" si="157"/>
        <v>3.2110703717789146</v>
      </c>
      <c r="AS319" s="20">
        <f t="shared" si="157"/>
        <v>3.2235654897824437</v>
      </c>
      <c r="AT319" s="20">
        <f t="shared" si="157"/>
        <v>3.1978245068299773</v>
      </c>
      <c r="AU319" s="20">
        <f t="shared" si="153"/>
        <v>3.2509130417697172</v>
      </c>
    </row>
    <row r="320" spans="1:47">
      <c r="A320" s="43"/>
      <c r="B320" s="43"/>
      <c r="C320" s="60"/>
      <c r="D320" s="60"/>
      <c r="S320" s="36"/>
      <c r="Z320" s="20">
        <f t="shared" si="141"/>
        <v>0</v>
      </c>
      <c r="AA320" s="20">
        <f t="shared" si="142"/>
        <v>1.1330551226500576E-5</v>
      </c>
      <c r="AB320" s="20">
        <f t="shared" si="143"/>
        <v>-9999</v>
      </c>
      <c r="AC320" s="20">
        <f t="shared" si="144"/>
        <v>0</v>
      </c>
      <c r="AD320" s="20">
        <f t="shared" si="154"/>
        <v>-9999</v>
      </c>
      <c r="AE320" s="20">
        <f t="shared" si="145"/>
        <v>0</v>
      </c>
      <c r="AF320" s="20">
        <f t="shared" si="155"/>
        <v>-9999</v>
      </c>
      <c r="AG320" s="21"/>
      <c r="AH320" s="20">
        <f t="shared" si="146"/>
        <v>-1.178745064381952E-2</v>
      </c>
      <c r="AI320" s="20">
        <f t="shared" si="147"/>
        <v>0.51386006167917275</v>
      </c>
      <c r="AJ320" s="20">
        <f t="shared" si="148"/>
        <v>-0.2676446746983806</v>
      </c>
      <c r="AK320" s="20">
        <f t="shared" si="149"/>
        <v>-2.096970307342862E-2</v>
      </c>
      <c r="AL320" s="20">
        <f t="shared" si="150"/>
        <v>-3.0984842598046018</v>
      </c>
      <c r="AM320" s="20">
        <f t="shared" si="151"/>
        <v>-46.387491914036289</v>
      </c>
      <c r="AN320" s="20">
        <f t="shared" si="157"/>
        <v>3.2149255760746338</v>
      </c>
      <c r="AO320" s="20">
        <f t="shared" si="157"/>
        <v>3.2156184383515991</v>
      </c>
      <c r="AP320" s="20">
        <f t="shared" si="157"/>
        <v>3.2141906950560983</v>
      </c>
      <c r="AQ320" s="20">
        <f t="shared" si="157"/>
        <v>3.2171329326505709</v>
      </c>
      <c r="AR320" s="20">
        <f t="shared" si="157"/>
        <v>3.2110703717789146</v>
      </c>
      <c r="AS320" s="20">
        <f t="shared" si="157"/>
        <v>3.2235654897824437</v>
      </c>
      <c r="AT320" s="20">
        <f t="shared" si="157"/>
        <v>3.1978245068299773</v>
      </c>
      <c r="AU320" s="20">
        <f t="shared" si="153"/>
        <v>3.2509130417697172</v>
      </c>
    </row>
    <row r="321" spans="1:47">
      <c r="A321" s="43"/>
      <c r="B321" s="43"/>
      <c r="C321" s="60"/>
      <c r="D321" s="60"/>
      <c r="S321" s="36"/>
      <c r="Z321" s="20">
        <f t="shared" si="141"/>
        <v>0</v>
      </c>
      <c r="AA321" s="20">
        <f t="shared" si="142"/>
        <v>1.1330551226500576E-5</v>
      </c>
      <c r="AB321" s="20">
        <f t="shared" si="143"/>
        <v>-9999</v>
      </c>
      <c r="AC321" s="20">
        <f t="shared" si="144"/>
        <v>0</v>
      </c>
      <c r="AD321" s="20">
        <f t="shared" si="154"/>
        <v>-9999</v>
      </c>
      <c r="AE321" s="20">
        <f t="shared" si="145"/>
        <v>0</v>
      </c>
      <c r="AF321" s="20">
        <f t="shared" si="155"/>
        <v>-9999</v>
      </c>
      <c r="AG321" s="21"/>
      <c r="AH321" s="20">
        <f t="shared" si="146"/>
        <v>-1.178745064381952E-2</v>
      </c>
      <c r="AI321" s="20">
        <f t="shared" si="147"/>
        <v>0.51386006167917275</v>
      </c>
      <c r="AJ321" s="20">
        <f t="shared" si="148"/>
        <v>-0.2676446746983806</v>
      </c>
      <c r="AK321" s="20">
        <f t="shared" si="149"/>
        <v>-2.096970307342862E-2</v>
      </c>
      <c r="AL321" s="20">
        <f t="shared" si="150"/>
        <v>-3.0984842598046018</v>
      </c>
      <c r="AM321" s="20">
        <f t="shared" si="151"/>
        <v>-46.387491914036289</v>
      </c>
      <c r="AN321" s="20">
        <f t="shared" si="157"/>
        <v>3.2149255760746338</v>
      </c>
      <c r="AO321" s="20">
        <f t="shared" si="157"/>
        <v>3.2156184383515991</v>
      </c>
      <c r="AP321" s="20">
        <f t="shared" si="157"/>
        <v>3.2141906950560983</v>
      </c>
      <c r="AQ321" s="20">
        <f t="shared" si="157"/>
        <v>3.2171329326505709</v>
      </c>
      <c r="AR321" s="20">
        <f t="shared" si="157"/>
        <v>3.2110703717789146</v>
      </c>
      <c r="AS321" s="20">
        <f t="shared" si="157"/>
        <v>3.2235654897824437</v>
      </c>
      <c r="AT321" s="20">
        <f t="shared" si="157"/>
        <v>3.1978245068299773</v>
      </c>
      <c r="AU321" s="20">
        <f t="shared" si="153"/>
        <v>3.2509130417697172</v>
      </c>
    </row>
    <row r="322" spans="1:47">
      <c r="A322" s="43"/>
      <c r="B322" s="43"/>
      <c r="C322" s="60"/>
      <c r="D322" s="60"/>
      <c r="S322" s="36"/>
      <c r="Z322" s="20">
        <f t="shared" si="141"/>
        <v>0</v>
      </c>
      <c r="AA322" s="20">
        <f t="shared" si="142"/>
        <v>1.1330551226500576E-5</v>
      </c>
      <c r="AB322" s="20">
        <f t="shared" si="143"/>
        <v>-9999</v>
      </c>
      <c r="AC322" s="20">
        <f t="shared" si="144"/>
        <v>0</v>
      </c>
      <c r="AD322" s="20">
        <f t="shared" si="154"/>
        <v>-9999</v>
      </c>
      <c r="AE322" s="20">
        <f t="shared" si="145"/>
        <v>0</v>
      </c>
      <c r="AF322" s="20">
        <f t="shared" si="155"/>
        <v>-9999</v>
      </c>
      <c r="AG322" s="21"/>
      <c r="AH322" s="20">
        <f t="shared" si="146"/>
        <v>-1.178745064381952E-2</v>
      </c>
      <c r="AI322" s="20">
        <f t="shared" si="147"/>
        <v>0.51386006167917275</v>
      </c>
      <c r="AJ322" s="20">
        <f t="shared" si="148"/>
        <v>-0.2676446746983806</v>
      </c>
      <c r="AK322" s="20">
        <f t="shared" si="149"/>
        <v>-2.096970307342862E-2</v>
      </c>
      <c r="AL322" s="20">
        <f t="shared" si="150"/>
        <v>-3.0984842598046018</v>
      </c>
      <c r="AM322" s="20">
        <f t="shared" si="151"/>
        <v>-46.387491914036289</v>
      </c>
      <c r="AN322" s="20">
        <f t="shared" si="157"/>
        <v>3.2149255760746338</v>
      </c>
      <c r="AO322" s="20">
        <f t="shared" si="157"/>
        <v>3.2156184383515991</v>
      </c>
      <c r="AP322" s="20">
        <f t="shared" si="157"/>
        <v>3.2141906950560983</v>
      </c>
      <c r="AQ322" s="20">
        <f t="shared" si="157"/>
        <v>3.2171329326505709</v>
      </c>
      <c r="AR322" s="20">
        <f t="shared" si="157"/>
        <v>3.2110703717789146</v>
      </c>
      <c r="AS322" s="20">
        <f t="shared" si="157"/>
        <v>3.2235654897824437</v>
      </c>
      <c r="AT322" s="20">
        <f t="shared" si="157"/>
        <v>3.1978245068299773</v>
      </c>
      <c r="AU322" s="20">
        <f t="shared" si="153"/>
        <v>3.2509130417697172</v>
      </c>
    </row>
    <row r="323" spans="1:47">
      <c r="A323" s="43"/>
      <c r="B323" s="43"/>
      <c r="C323" s="60"/>
      <c r="D323" s="60"/>
      <c r="S323" s="36"/>
      <c r="Z323" s="20">
        <f t="shared" si="141"/>
        <v>0</v>
      </c>
      <c r="AA323" s="20">
        <f t="shared" si="142"/>
        <v>1.1330551226500576E-5</v>
      </c>
      <c r="AB323" s="20">
        <f t="shared" si="143"/>
        <v>-9999</v>
      </c>
      <c r="AC323" s="20">
        <f t="shared" si="144"/>
        <v>0</v>
      </c>
      <c r="AD323" s="20">
        <f t="shared" si="154"/>
        <v>-9999</v>
      </c>
      <c r="AE323" s="20">
        <f t="shared" si="145"/>
        <v>0</v>
      </c>
      <c r="AF323" s="20">
        <f t="shared" si="155"/>
        <v>-9999</v>
      </c>
      <c r="AG323" s="21"/>
      <c r="AH323" s="20">
        <f t="shared" si="146"/>
        <v>-1.178745064381952E-2</v>
      </c>
      <c r="AI323" s="20">
        <f t="shared" si="147"/>
        <v>0.51386006167917275</v>
      </c>
      <c r="AJ323" s="20">
        <f t="shared" si="148"/>
        <v>-0.2676446746983806</v>
      </c>
      <c r="AK323" s="20">
        <f t="shared" si="149"/>
        <v>-2.096970307342862E-2</v>
      </c>
      <c r="AL323" s="20">
        <f t="shared" si="150"/>
        <v>-3.0984842598046018</v>
      </c>
      <c r="AM323" s="20">
        <f t="shared" si="151"/>
        <v>-46.387491914036289</v>
      </c>
      <c r="AN323" s="20">
        <f t="shared" si="157"/>
        <v>3.2149255760746338</v>
      </c>
      <c r="AO323" s="20">
        <f t="shared" si="157"/>
        <v>3.2156184383515991</v>
      </c>
      <c r="AP323" s="20">
        <f t="shared" si="157"/>
        <v>3.2141906950560983</v>
      </c>
      <c r="AQ323" s="20">
        <f t="shared" si="157"/>
        <v>3.2171329326505709</v>
      </c>
      <c r="AR323" s="20">
        <f t="shared" si="157"/>
        <v>3.2110703717789146</v>
      </c>
      <c r="AS323" s="20">
        <f t="shared" si="157"/>
        <v>3.2235654897824437</v>
      </c>
      <c r="AT323" s="20">
        <f t="shared" si="157"/>
        <v>3.1978245068299773</v>
      </c>
      <c r="AU323" s="20">
        <f t="shared" si="153"/>
        <v>3.2509130417697172</v>
      </c>
    </row>
    <row r="324" spans="1:47">
      <c r="A324" s="43"/>
      <c r="B324" s="43"/>
      <c r="C324" s="60"/>
      <c r="D324" s="60"/>
      <c r="S324" s="36"/>
      <c r="Z324" s="20">
        <f t="shared" si="141"/>
        <v>0</v>
      </c>
      <c r="AA324" s="20">
        <f t="shared" si="142"/>
        <v>1.1330551226500576E-5</v>
      </c>
      <c r="AB324" s="20">
        <f t="shared" si="143"/>
        <v>-9999</v>
      </c>
      <c r="AC324" s="20">
        <f t="shared" si="144"/>
        <v>0</v>
      </c>
      <c r="AD324" s="20">
        <f t="shared" si="154"/>
        <v>-9999</v>
      </c>
      <c r="AE324" s="20">
        <f t="shared" si="145"/>
        <v>0</v>
      </c>
      <c r="AF324" s="20">
        <f t="shared" si="155"/>
        <v>-9999</v>
      </c>
      <c r="AG324" s="21"/>
      <c r="AH324" s="20">
        <f t="shared" si="146"/>
        <v>-1.178745064381952E-2</v>
      </c>
      <c r="AI324" s="20">
        <f t="shared" si="147"/>
        <v>0.51386006167917275</v>
      </c>
      <c r="AJ324" s="20">
        <f t="shared" si="148"/>
        <v>-0.2676446746983806</v>
      </c>
      <c r="AK324" s="20">
        <f t="shared" si="149"/>
        <v>-2.096970307342862E-2</v>
      </c>
      <c r="AL324" s="20">
        <f t="shared" si="150"/>
        <v>-3.0984842598046018</v>
      </c>
      <c r="AM324" s="20">
        <f t="shared" si="151"/>
        <v>-46.387491914036289</v>
      </c>
      <c r="AN324" s="20">
        <f t="shared" si="157"/>
        <v>3.2149255760746338</v>
      </c>
      <c r="AO324" s="20">
        <f t="shared" si="157"/>
        <v>3.2156184383515991</v>
      </c>
      <c r="AP324" s="20">
        <f t="shared" si="157"/>
        <v>3.2141906950560983</v>
      </c>
      <c r="AQ324" s="20">
        <f t="shared" si="157"/>
        <v>3.2171329326505709</v>
      </c>
      <c r="AR324" s="20">
        <f t="shared" si="157"/>
        <v>3.2110703717789146</v>
      </c>
      <c r="AS324" s="20">
        <f t="shared" si="157"/>
        <v>3.2235654897824437</v>
      </c>
      <c r="AT324" s="20">
        <f t="shared" si="157"/>
        <v>3.1978245068299773</v>
      </c>
      <c r="AU324" s="20">
        <f t="shared" si="153"/>
        <v>3.2509130417697172</v>
      </c>
    </row>
    <row r="325" spans="1:47">
      <c r="A325" s="43"/>
      <c r="B325" s="43"/>
      <c r="C325" s="60"/>
      <c r="D325" s="60"/>
      <c r="S325" s="36"/>
      <c r="Z325" s="20">
        <f t="shared" si="141"/>
        <v>0</v>
      </c>
      <c r="AA325" s="20">
        <f t="shared" si="142"/>
        <v>1.1330551226500576E-5</v>
      </c>
      <c r="AB325" s="20">
        <f t="shared" si="143"/>
        <v>-9999</v>
      </c>
      <c r="AC325" s="20">
        <f t="shared" si="144"/>
        <v>0</v>
      </c>
      <c r="AD325" s="20">
        <f t="shared" si="154"/>
        <v>-9999</v>
      </c>
      <c r="AE325" s="20">
        <f t="shared" si="145"/>
        <v>0</v>
      </c>
      <c r="AF325" s="20">
        <f t="shared" si="155"/>
        <v>-9999</v>
      </c>
      <c r="AG325" s="21"/>
      <c r="AH325" s="20">
        <f t="shared" si="146"/>
        <v>-1.178745064381952E-2</v>
      </c>
      <c r="AI325" s="20">
        <f t="shared" si="147"/>
        <v>0.51386006167917275</v>
      </c>
      <c r="AJ325" s="20">
        <f t="shared" si="148"/>
        <v>-0.2676446746983806</v>
      </c>
      <c r="AK325" s="20">
        <f t="shared" si="149"/>
        <v>-2.096970307342862E-2</v>
      </c>
      <c r="AL325" s="20">
        <f t="shared" si="150"/>
        <v>-3.0984842598046018</v>
      </c>
      <c r="AM325" s="20">
        <f t="shared" si="151"/>
        <v>-46.387491914036289</v>
      </c>
      <c r="AN325" s="20">
        <f t="shared" ref="AN325:AT340" si="158">$AU325+$AB$7*SIN(AO325)</f>
        <v>3.2149255760746338</v>
      </c>
      <c r="AO325" s="20">
        <f t="shared" si="158"/>
        <v>3.2156184383515991</v>
      </c>
      <c r="AP325" s="20">
        <f t="shared" si="158"/>
        <v>3.2141906950560983</v>
      </c>
      <c r="AQ325" s="20">
        <f t="shared" si="158"/>
        <v>3.2171329326505709</v>
      </c>
      <c r="AR325" s="20">
        <f t="shared" si="158"/>
        <v>3.2110703717789146</v>
      </c>
      <c r="AS325" s="20">
        <f t="shared" si="158"/>
        <v>3.2235654897824437</v>
      </c>
      <c r="AT325" s="20">
        <f t="shared" si="158"/>
        <v>3.1978245068299773</v>
      </c>
      <c r="AU325" s="20">
        <f t="shared" si="153"/>
        <v>3.2509130417697172</v>
      </c>
    </row>
    <row r="326" spans="1:47">
      <c r="A326" s="43"/>
      <c r="B326" s="43"/>
      <c r="C326" s="60"/>
      <c r="D326" s="60"/>
      <c r="S326" s="36"/>
      <c r="Z326" s="20">
        <f t="shared" si="141"/>
        <v>0</v>
      </c>
      <c r="AA326" s="20">
        <f t="shared" si="142"/>
        <v>1.1330551226500576E-5</v>
      </c>
      <c r="AB326" s="20">
        <f t="shared" si="143"/>
        <v>-9999</v>
      </c>
      <c r="AC326" s="20">
        <f t="shared" si="144"/>
        <v>0</v>
      </c>
      <c r="AD326" s="20">
        <f t="shared" si="154"/>
        <v>-9999</v>
      </c>
      <c r="AE326" s="20">
        <f t="shared" si="145"/>
        <v>0</v>
      </c>
      <c r="AF326" s="20">
        <f t="shared" si="155"/>
        <v>-9999</v>
      </c>
      <c r="AG326" s="21"/>
      <c r="AH326" s="20">
        <f t="shared" si="146"/>
        <v>-1.178745064381952E-2</v>
      </c>
      <c r="AI326" s="20">
        <f t="shared" si="147"/>
        <v>0.51386006167917275</v>
      </c>
      <c r="AJ326" s="20">
        <f t="shared" si="148"/>
        <v>-0.2676446746983806</v>
      </c>
      <c r="AK326" s="20">
        <f t="shared" si="149"/>
        <v>-2.096970307342862E-2</v>
      </c>
      <c r="AL326" s="20">
        <f t="shared" si="150"/>
        <v>-3.0984842598046018</v>
      </c>
      <c r="AM326" s="20">
        <f t="shared" si="151"/>
        <v>-46.387491914036289</v>
      </c>
      <c r="AN326" s="20">
        <f t="shared" si="158"/>
        <v>3.2149255760746338</v>
      </c>
      <c r="AO326" s="20">
        <f t="shared" si="158"/>
        <v>3.2156184383515991</v>
      </c>
      <c r="AP326" s="20">
        <f t="shared" si="158"/>
        <v>3.2141906950560983</v>
      </c>
      <c r="AQ326" s="20">
        <f t="shared" si="158"/>
        <v>3.2171329326505709</v>
      </c>
      <c r="AR326" s="20">
        <f t="shared" si="158"/>
        <v>3.2110703717789146</v>
      </c>
      <c r="AS326" s="20">
        <f t="shared" si="158"/>
        <v>3.2235654897824437</v>
      </c>
      <c r="AT326" s="20">
        <f t="shared" si="158"/>
        <v>3.1978245068299773</v>
      </c>
      <c r="AU326" s="20">
        <f t="shared" si="153"/>
        <v>3.2509130417697172</v>
      </c>
    </row>
    <row r="327" spans="1:47">
      <c r="A327" s="43"/>
      <c r="B327" s="43"/>
      <c r="C327" s="60"/>
      <c r="D327" s="60"/>
      <c r="S327" s="36"/>
      <c r="Z327" s="20">
        <f t="shared" si="141"/>
        <v>0</v>
      </c>
      <c r="AA327" s="20">
        <f t="shared" si="142"/>
        <v>1.1330551226500576E-5</v>
      </c>
      <c r="AB327" s="20">
        <f t="shared" si="143"/>
        <v>-9999</v>
      </c>
      <c r="AC327" s="20">
        <f t="shared" si="144"/>
        <v>0</v>
      </c>
      <c r="AD327" s="20">
        <f t="shared" si="154"/>
        <v>-9999</v>
      </c>
      <c r="AE327" s="20">
        <f t="shared" si="145"/>
        <v>0</v>
      </c>
      <c r="AF327" s="20">
        <f t="shared" si="155"/>
        <v>-9999</v>
      </c>
      <c r="AG327" s="21"/>
      <c r="AH327" s="20">
        <f t="shared" si="146"/>
        <v>-1.178745064381952E-2</v>
      </c>
      <c r="AI327" s="20">
        <f t="shared" si="147"/>
        <v>0.51386006167917275</v>
      </c>
      <c r="AJ327" s="20">
        <f t="shared" si="148"/>
        <v>-0.2676446746983806</v>
      </c>
      <c r="AK327" s="20">
        <f t="shared" si="149"/>
        <v>-2.096970307342862E-2</v>
      </c>
      <c r="AL327" s="20">
        <f t="shared" si="150"/>
        <v>-3.0984842598046018</v>
      </c>
      <c r="AM327" s="20">
        <f t="shared" si="151"/>
        <v>-46.387491914036289</v>
      </c>
      <c r="AN327" s="20">
        <f t="shared" si="158"/>
        <v>3.2149255760746338</v>
      </c>
      <c r="AO327" s="20">
        <f t="shared" si="158"/>
        <v>3.2156184383515991</v>
      </c>
      <c r="AP327" s="20">
        <f t="shared" si="158"/>
        <v>3.2141906950560983</v>
      </c>
      <c r="AQ327" s="20">
        <f t="shared" si="158"/>
        <v>3.2171329326505709</v>
      </c>
      <c r="AR327" s="20">
        <f t="shared" si="158"/>
        <v>3.2110703717789146</v>
      </c>
      <c r="AS327" s="20">
        <f t="shared" si="158"/>
        <v>3.2235654897824437</v>
      </c>
      <c r="AT327" s="20">
        <f t="shared" si="158"/>
        <v>3.1978245068299773</v>
      </c>
      <c r="AU327" s="20">
        <f t="shared" si="153"/>
        <v>3.2509130417697172</v>
      </c>
    </row>
    <row r="328" spans="1:47">
      <c r="A328" s="43"/>
      <c r="B328" s="43"/>
      <c r="C328" s="60"/>
      <c r="D328" s="60"/>
      <c r="S328" s="36"/>
      <c r="Z328" s="20">
        <f t="shared" si="141"/>
        <v>0</v>
      </c>
      <c r="AA328" s="20">
        <f t="shared" si="142"/>
        <v>1.1330551226500576E-5</v>
      </c>
      <c r="AB328" s="20">
        <f t="shared" si="143"/>
        <v>-9999</v>
      </c>
      <c r="AC328" s="20">
        <f t="shared" si="144"/>
        <v>0</v>
      </c>
      <c r="AD328" s="20">
        <f t="shared" si="154"/>
        <v>-9999</v>
      </c>
      <c r="AE328" s="20">
        <f t="shared" si="145"/>
        <v>0</v>
      </c>
      <c r="AF328" s="20">
        <f t="shared" si="155"/>
        <v>-9999</v>
      </c>
      <c r="AG328" s="21"/>
      <c r="AH328" s="20">
        <f t="shared" si="146"/>
        <v>-1.178745064381952E-2</v>
      </c>
      <c r="AI328" s="20">
        <f t="shared" si="147"/>
        <v>0.51386006167917275</v>
      </c>
      <c r="AJ328" s="20">
        <f t="shared" si="148"/>
        <v>-0.2676446746983806</v>
      </c>
      <c r="AK328" s="20">
        <f t="shared" si="149"/>
        <v>-2.096970307342862E-2</v>
      </c>
      <c r="AL328" s="20">
        <f t="shared" si="150"/>
        <v>-3.0984842598046018</v>
      </c>
      <c r="AM328" s="20">
        <f t="shared" si="151"/>
        <v>-46.387491914036289</v>
      </c>
      <c r="AN328" s="20">
        <f t="shared" si="158"/>
        <v>3.2149255760746338</v>
      </c>
      <c r="AO328" s="20">
        <f t="shared" si="158"/>
        <v>3.2156184383515991</v>
      </c>
      <c r="AP328" s="20">
        <f t="shared" si="158"/>
        <v>3.2141906950560983</v>
      </c>
      <c r="AQ328" s="20">
        <f t="shared" si="158"/>
        <v>3.2171329326505709</v>
      </c>
      <c r="AR328" s="20">
        <f t="shared" si="158"/>
        <v>3.2110703717789146</v>
      </c>
      <c r="AS328" s="20">
        <f t="shared" si="158"/>
        <v>3.2235654897824437</v>
      </c>
      <c r="AT328" s="20">
        <f t="shared" si="158"/>
        <v>3.1978245068299773</v>
      </c>
      <c r="AU328" s="20">
        <f t="shared" si="153"/>
        <v>3.2509130417697172</v>
      </c>
    </row>
    <row r="329" spans="1:47">
      <c r="A329" s="43"/>
      <c r="B329" s="43"/>
      <c r="C329" s="60"/>
      <c r="D329" s="60"/>
      <c r="S329" s="36"/>
      <c r="Z329" s="20">
        <f t="shared" si="141"/>
        <v>0</v>
      </c>
      <c r="AA329" s="20">
        <f t="shared" si="142"/>
        <v>1.1330551226500576E-5</v>
      </c>
      <c r="AB329" s="20">
        <f t="shared" si="143"/>
        <v>-9999</v>
      </c>
      <c r="AC329" s="20">
        <f t="shared" si="144"/>
        <v>0</v>
      </c>
      <c r="AD329" s="20">
        <f t="shared" si="154"/>
        <v>-9999</v>
      </c>
      <c r="AE329" s="20">
        <f t="shared" si="145"/>
        <v>0</v>
      </c>
      <c r="AF329" s="20">
        <f t="shared" si="155"/>
        <v>-9999</v>
      </c>
      <c r="AG329" s="21"/>
      <c r="AH329" s="20">
        <f t="shared" si="146"/>
        <v>-1.178745064381952E-2</v>
      </c>
      <c r="AI329" s="20">
        <f t="shared" si="147"/>
        <v>0.51386006167917275</v>
      </c>
      <c r="AJ329" s="20">
        <f t="shared" si="148"/>
        <v>-0.2676446746983806</v>
      </c>
      <c r="AK329" s="20">
        <f t="shared" si="149"/>
        <v>-2.096970307342862E-2</v>
      </c>
      <c r="AL329" s="20">
        <f t="shared" si="150"/>
        <v>-3.0984842598046018</v>
      </c>
      <c r="AM329" s="20">
        <f t="shared" si="151"/>
        <v>-46.387491914036289</v>
      </c>
      <c r="AN329" s="20">
        <f t="shared" si="158"/>
        <v>3.2149255760746338</v>
      </c>
      <c r="AO329" s="20">
        <f t="shared" si="158"/>
        <v>3.2156184383515991</v>
      </c>
      <c r="AP329" s="20">
        <f t="shared" si="158"/>
        <v>3.2141906950560983</v>
      </c>
      <c r="AQ329" s="20">
        <f t="shared" si="158"/>
        <v>3.2171329326505709</v>
      </c>
      <c r="AR329" s="20">
        <f t="shared" si="158"/>
        <v>3.2110703717789146</v>
      </c>
      <c r="AS329" s="20">
        <f t="shared" si="158"/>
        <v>3.2235654897824437</v>
      </c>
      <c r="AT329" s="20">
        <f t="shared" si="158"/>
        <v>3.1978245068299773</v>
      </c>
      <c r="AU329" s="20">
        <f t="shared" si="153"/>
        <v>3.2509130417697172</v>
      </c>
    </row>
    <row r="330" spans="1:47">
      <c r="A330" s="43"/>
      <c r="B330" s="43"/>
      <c r="C330" s="60"/>
      <c r="D330" s="60"/>
      <c r="S330" s="36"/>
      <c r="Z330" s="20">
        <f t="shared" si="141"/>
        <v>0</v>
      </c>
      <c r="AA330" s="20">
        <f t="shared" si="142"/>
        <v>1.1330551226500576E-5</v>
      </c>
      <c r="AB330" s="20">
        <f t="shared" si="143"/>
        <v>-9999</v>
      </c>
      <c r="AC330" s="20">
        <f t="shared" si="144"/>
        <v>0</v>
      </c>
      <c r="AD330" s="20">
        <f t="shared" si="154"/>
        <v>-9999</v>
      </c>
      <c r="AE330" s="20">
        <f t="shared" si="145"/>
        <v>0</v>
      </c>
      <c r="AF330" s="20">
        <f t="shared" si="155"/>
        <v>-9999</v>
      </c>
      <c r="AG330" s="21"/>
      <c r="AH330" s="20">
        <f t="shared" si="146"/>
        <v>-1.178745064381952E-2</v>
      </c>
      <c r="AI330" s="20">
        <f t="shared" si="147"/>
        <v>0.51386006167917275</v>
      </c>
      <c r="AJ330" s="20">
        <f t="shared" si="148"/>
        <v>-0.2676446746983806</v>
      </c>
      <c r="AK330" s="20">
        <f t="shared" si="149"/>
        <v>-2.096970307342862E-2</v>
      </c>
      <c r="AL330" s="20">
        <f t="shared" si="150"/>
        <v>-3.0984842598046018</v>
      </c>
      <c r="AM330" s="20">
        <f t="shared" si="151"/>
        <v>-46.387491914036289</v>
      </c>
      <c r="AN330" s="20">
        <f t="shared" si="158"/>
        <v>3.2149255760746338</v>
      </c>
      <c r="AO330" s="20">
        <f t="shared" si="158"/>
        <v>3.2156184383515991</v>
      </c>
      <c r="AP330" s="20">
        <f t="shared" si="158"/>
        <v>3.2141906950560983</v>
      </c>
      <c r="AQ330" s="20">
        <f t="shared" si="158"/>
        <v>3.2171329326505709</v>
      </c>
      <c r="AR330" s="20">
        <f t="shared" si="158"/>
        <v>3.2110703717789146</v>
      </c>
      <c r="AS330" s="20">
        <f t="shared" si="158"/>
        <v>3.2235654897824437</v>
      </c>
      <c r="AT330" s="20">
        <f t="shared" si="158"/>
        <v>3.1978245068299773</v>
      </c>
      <c r="AU330" s="20">
        <f t="shared" si="153"/>
        <v>3.2509130417697172</v>
      </c>
    </row>
    <row r="331" spans="1:47">
      <c r="A331" s="43"/>
      <c r="B331" s="43"/>
      <c r="C331" s="60"/>
      <c r="D331" s="60"/>
      <c r="S331" s="36"/>
      <c r="Z331" s="20">
        <f t="shared" si="141"/>
        <v>0</v>
      </c>
      <c r="AA331" s="20">
        <f t="shared" si="142"/>
        <v>1.1330551226500576E-5</v>
      </c>
      <c r="AB331" s="20">
        <f t="shared" si="143"/>
        <v>-9999</v>
      </c>
      <c r="AC331" s="20">
        <f t="shared" si="144"/>
        <v>0</v>
      </c>
      <c r="AD331" s="20">
        <f t="shared" si="154"/>
        <v>-9999</v>
      </c>
      <c r="AE331" s="20">
        <f t="shared" si="145"/>
        <v>0</v>
      </c>
      <c r="AF331" s="20">
        <f t="shared" si="155"/>
        <v>-9999</v>
      </c>
      <c r="AG331" s="21"/>
      <c r="AH331" s="20">
        <f t="shared" si="146"/>
        <v>-1.178745064381952E-2</v>
      </c>
      <c r="AI331" s="20">
        <f t="shared" si="147"/>
        <v>0.51386006167917275</v>
      </c>
      <c r="AJ331" s="20">
        <f t="shared" si="148"/>
        <v>-0.2676446746983806</v>
      </c>
      <c r="AK331" s="20">
        <f t="shared" si="149"/>
        <v>-2.096970307342862E-2</v>
      </c>
      <c r="AL331" s="20">
        <f t="shared" si="150"/>
        <v>-3.0984842598046018</v>
      </c>
      <c r="AM331" s="20">
        <f t="shared" si="151"/>
        <v>-46.387491914036289</v>
      </c>
      <c r="AN331" s="20">
        <f t="shared" si="158"/>
        <v>3.2149255760746338</v>
      </c>
      <c r="AO331" s="20">
        <f t="shared" si="158"/>
        <v>3.2156184383515991</v>
      </c>
      <c r="AP331" s="20">
        <f t="shared" si="158"/>
        <v>3.2141906950560983</v>
      </c>
      <c r="AQ331" s="20">
        <f t="shared" si="158"/>
        <v>3.2171329326505709</v>
      </c>
      <c r="AR331" s="20">
        <f t="shared" si="158"/>
        <v>3.2110703717789146</v>
      </c>
      <c r="AS331" s="20">
        <f t="shared" si="158"/>
        <v>3.2235654897824437</v>
      </c>
      <c r="AT331" s="20">
        <f t="shared" si="158"/>
        <v>3.1978245068299773</v>
      </c>
      <c r="AU331" s="20">
        <f t="shared" si="153"/>
        <v>3.2509130417697172</v>
      </c>
    </row>
    <row r="332" spans="1:47">
      <c r="A332" s="43"/>
      <c r="B332" s="43"/>
      <c r="C332" s="60"/>
      <c r="D332" s="60"/>
      <c r="S332" s="36"/>
      <c r="Z332" s="20">
        <f t="shared" si="141"/>
        <v>0</v>
      </c>
      <c r="AA332" s="20">
        <f t="shared" si="142"/>
        <v>1.1330551226500576E-5</v>
      </c>
      <c r="AB332" s="20">
        <f t="shared" si="143"/>
        <v>-9999</v>
      </c>
      <c r="AC332" s="20">
        <f t="shared" si="144"/>
        <v>0</v>
      </c>
      <c r="AD332" s="20">
        <f t="shared" si="154"/>
        <v>-9999</v>
      </c>
      <c r="AE332" s="20">
        <f t="shared" si="145"/>
        <v>0</v>
      </c>
      <c r="AF332" s="20">
        <f t="shared" si="155"/>
        <v>-9999</v>
      </c>
      <c r="AG332" s="21"/>
      <c r="AH332" s="20">
        <f t="shared" si="146"/>
        <v>-1.178745064381952E-2</v>
      </c>
      <c r="AI332" s="20">
        <f t="shared" si="147"/>
        <v>0.51386006167917275</v>
      </c>
      <c r="AJ332" s="20">
        <f t="shared" si="148"/>
        <v>-0.2676446746983806</v>
      </c>
      <c r="AK332" s="20">
        <f t="shared" si="149"/>
        <v>-2.096970307342862E-2</v>
      </c>
      <c r="AL332" s="20">
        <f t="shared" si="150"/>
        <v>-3.0984842598046018</v>
      </c>
      <c r="AM332" s="20">
        <f t="shared" si="151"/>
        <v>-46.387491914036289</v>
      </c>
      <c r="AN332" s="20">
        <f t="shared" si="158"/>
        <v>3.2149255760746338</v>
      </c>
      <c r="AO332" s="20">
        <f t="shared" si="158"/>
        <v>3.2156184383515991</v>
      </c>
      <c r="AP332" s="20">
        <f t="shared" si="158"/>
        <v>3.2141906950560983</v>
      </c>
      <c r="AQ332" s="20">
        <f t="shared" si="158"/>
        <v>3.2171329326505709</v>
      </c>
      <c r="AR332" s="20">
        <f t="shared" si="158"/>
        <v>3.2110703717789146</v>
      </c>
      <c r="AS332" s="20">
        <f t="shared" si="158"/>
        <v>3.2235654897824437</v>
      </c>
      <c r="AT332" s="20">
        <f t="shared" si="158"/>
        <v>3.1978245068299773</v>
      </c>
      <c r="AU332" s="20">
        <f t="shared" si="153"/>
        <v>3.2509130417697172</v>
      </c>
    </row>
    <row r="333" spans="1:47">
      <c r="A333" s="43"/>
      <c r="B333" s="43"/>
      <c r="C333" s="60"/>
      <c r="D333" s="60"/>
      <c r="S333" s="36"/>
      <c r="Z333" s="20">
        <f t="shared" si="141"/>
        <v>0</v>
      </c>
      <c r="AA333" s="20">
        <f t="shared" si="142"/>
        <v>1.1330551226500576E-5</v>
      </c>
      <c r="AB333" s="20">
        <f t="shared" si="143"/>
        <v>-9999</v>
      </c>
      <c r="AC333" s="20">
        <f t="shared" si="144"/>
        <v>0</v>
      </c>
      <c r="AD333" s="20">
        <f t="shared" si="154"/>
        <v>-9999</v>
      </c>
      <c r="AE333" s="20">
        <f t="shared" si="145"/>
        <v>0</v>
      </c>
      <c r="AF333" s="20">
        <f t="shared" si="155"/>
        <v>-9999</v>
      </c>
      <c r="AG333" s="21"/>
      <c r="AH333" s="20">
        <f t="shared" si="146"/>
        <v>-1.178745064381952E-2</v>
      </c>
      <c r="AI333" s="20">
        <f t="shared" si="147"/>
        <v>0.51386006167917275</v>
      </c>
      <c r="AJ333" s="20">
        <f t="shared" si="148"/>
        <v>-0.2676446746983806</v>
      </c>
      <c r="AK333" s="20">
        <f t="shared" si="149"/>
        <v>-2.096970307342862E-2</v>
      </c>
      <c r="AL333" s="20">
        <f t="shared" si="150"/>
        <v>-3.0984842598046018</v>
      </c>
      <c r="AM333" s="20">
        <f t="shared" si="151"/>
        <v>-46.387491914036289</v>
      </c>
      <c r="AN333" s="20">
        <f t="shared" si="158"/>
        <v>3.2149255760746338</v>
      </c>
      <c r="AO333" s="20">
        <f t="shared" si="158"/>
        <v>3.2156184383515991</v>
      </c>
      <c r="AP333" s="20">
        <f t="shared" si="158"/>
        <v>3.2141906950560983</v>
      </c>
      <c r="AQ333" s="20">
        <f t="shared" si="158"/>
        <v>3.2171329326505709</v>
      </c>
      <c r="AR333" s="20">
        <f t="shared" si="158"/>
        <v>3.2110703717789146</v>
      </c>
      <c r="AS333" s="20">
        <f t="shared" si="158"/>
        <v>3.2235654897824437</v>
      </c>
      <c r="AT333" s="20">
        <f t="shared" si="158"/>
        <v>3.1978245068299773</v>
      </c>
      <c r="AU333" s="20">
        <f t="shared" si="153"/>
        <v>3.2509130417697172</v>
      </c>
    </row>
    <row r="334" spans="1:47">
      <c r="A334" s="43"/>
      <c r="B334" s="43"/>
      <c r="C334" s="60"/>
      <c r="D334" s="60"/>
      <c r="S334" s="36"/>
      <c r="Z334" s="20">
        <f t="shared" si="141"/>
        <v>0</v>
      </c>
      <c r="AA334" s="20">
        <f t="shared" si="142"/>
        <v>1.1330551226500576E-5</v>
      </c>
      <c r="AB334" s="20">
        <f t="shared" si="143"/>
        <v>-9999</v>
      </c>
      <c r="AC334" s="20">
        <f t="shared" si="144"/>
        <v>0</v>
      </c>
      <c r="AD334" s="20">
        <f t="shared" si="154"/>
        <v>-9999</v>
      </c>
      <c r="AE334" s="20">
        <f t="shared" si="145"/>
        <v>0</v>
      </c>
      <c r="AF334" s="20">
        <f t="shared" si="155"/>
        <v>-9999</v>
      </c>
      <c r="AG334" s="21"/>
      <c r="AH334" s="20">
        <f t="shared" si="146"/>
        <v>-1.178745064381952E-2</v>
      </c>
      <c r="AI334" s="20">
        <f t="shared" si="147"/>
        <v>0.51386006167917275</v>
      </c>
      <c r="AJ334" s="20">
        <f t="shared" si="148"/>
        <v>-0.2676446746983806</v>
      </c>
      <c r="AK334" s="20">
        <f t="shared" si="149"/>
        <v>-2.096970307342862E-2</v>
      </c>
      <c r="AL334" s="20">
        <f t="shared" si="150"/>
        <v>-3.0984842598046018</v>
      </c>
      <c r="AM334" s="20">
        <f t="shared" si="151"/>
        <v>-46.387491914036289</v>
      </c>
      <c r="AN334" s="20">
        <f t="shared" si="158"/>
        <v>3.2149255760746338</v>
      </c>
      <c r="AO334" s="20">
        <f t="shared" si="158"/>
        <v>3.2156184383515991</v>
      </c>
      <c r="AP334" s="20">
        <f t="shared" si="158"/>
        <v>3.2141906950560983</v>
      </c>
      <c r="AQ334" s="20">
        <f t="shared" si="158"/>
        <v>3.2171329326505709</v>
      </c>
      <c r="AR334" s="20">
        <f t="shared" si="158"/>
        <v>3.2110703717789146</v>
      </c>
      <c r="AS334" s="20">
        <f t="shared" si="158"/>
        <v>3.2235654897824437</v>
      </c>
      <c r="AT334" s="20">
        <f t="shared" si="158"/>
        <v>3.1978245068299773</v>
      </c>
      <c r="AU334" s="20">
        <f t="shared" si="153"/>
        <v>3.2509130417697172</v>
      </c>
    </row>
    <row r="335" spans="1:47">
      <c r="A335" s="43"/>
      <c r="B335" s="43"/>
      <c r="C335" s="60"/>
      <c r="D335" s="60"/>
      <c r="S335" s="36"/>
      <c r="Z335" s="20">
        <f t="shared" si="141"/>
        <v>0</v>
      </c>
      <c r="AA335" s="20">
        <f t="shared" si="142"/>
        <v>1.1330551226500576E-5</v>
      </c>
      <c r="AB335" s="20">
        <f t="shared" si="143"/>
        <v>-9999</v>
      </c>
      <c r="AC335" s="20">
        <f t="shared" si="144"/>
        <v>0</v>
      </c>
      <c r="AD335" s="20">
        <f t="shared" si="154"/>
        <v>-9999</v>
      </c>
      <c r="AE335" s="20">
        <f t="shared" si="145"/>
        <v>0</v>
      </c>
      <c r="AF335" s="20">
        <f t="shared" si="155"/>
        <v>-9999</v>
      </c>
      <c r="AG335" s="21"/>
      <c r="AH335" s="20">
        <f t="shared" si="146"/>
        <v>-1.178745064381952E-2</v>
      </c>
      <c r="AI335" s="20">
        <f t="shared" si="147"/>
        <v>0.51386006167917275</v>
      </c>
      <c r="AJ335" s="20">
        <f t="shared" si="148"/>
        <v>-0.2676446746983806</v>
      </c>
      <c r="AK335" s="20">
        <f t="shared" si="149"/>
        <v>-2.096970307342862E-2</v>
      </c>
      <c r="AL335" s="20">
        <f t="shared" si="150"/>
        <v>-3.0984842598046018</v>
      </c>
      <c r="AM335" s="20">
        <f t="shared" si="151"/>
        <v>-46.387491914036289</v>
      </c>
      <c r="AN335" s="20">
        <f t="shared" si="158"/>
        <v>3.2149255760746338</v>
      </c>
      <c r="AO335" s="20">
        <f t="shared" si="158"/>
        <v>3.2156184383515991</v>
      </c>
      <c r="AP335" s="20">
        <f t="shared" si="158"/>
        <v>3.2141906950560983</v>
      </c>
      <c r="AQ335" s="20">
        <f t="shared" si="158"/>
        <v>3.2171329326505709</v>
      </c>
      <c r="AR335" s="20">
        <f t="shared" si="158"/>
        <v>3.2110703717789146</v>
      </c>
      <c r="AS335" s="20">
        <f t="shared" si="158"/>
        <v>3.2235654897824437</v>
      </c>
      <c r="AT335" s="20">
        <f t="shared" si="158"/>
        <v>3.1978245068299773</v>
      </c>
      <c r="AU335" s="20">
        <f t="shared" si="153"/>
        <v>3.2509130417697172</v>
      </c>
    </row>
    <row r="336" spans="1:47">
      <c r="A336" s="43"/>
      <c r="B336" s="43"/>
      <c r="C336" s="60"/>
      <c r="D336" s="60"/>
      <c r="S336" s="36"/>
      <c r="Z336" s="20">
        <f t="shared" si="141"/>
        <v>0</v>
      </c>
      <c r="AA336" s="20">
        <f t="shared" si="142"/>
        <v>1.1330551226500576E-5</v>
      </c>
      <c r="AB336" s="20">
        <f t="shared" si="143"/>
        <v>-9999</v>
      </c>
      <c r="AC336" s="20">
        <f t="shared" si="144"/>
        <v>0</v>
      </c>
      <c r="AD336" s="20">
        <f t="shared" si="154"/>
        <v>-9999</v>
      </c>
      <c r="AE336" s="20">
        <f t="shared" si="145"/>
        <v>0</v>
      </c>
      <c r="AF336" s="20">
        <f t="shared" si="155"/>
        <v>-9999</v>
      </c>
      <c r="AG336" s="21"/>
      <c r="AH336" s="20">
        <f t="shared" si="146"/>
        <v>-1.178745064381952E-2</v>
      </c>
      <c r="AI336" s="20">
        <f t="shared" si="147"/>
        <v>0.51386006167917275</v>
      </c>
      <c r="AJ336" s="20">
        <f t="shared" si="148"/>
        <v>-0.2676446746983806</v>
      </c>
      <c r="AK336" s="20">
        <f t="shared" si="149"/>
        <v>-2.096970307342862E-2</v>
      </c>
      <c r="AL336" s="20">
        <f t="shared" si="150"/>
        <v>-3.0984842598046018</v>
      </c>
      <c r="AM336" s="20">
        <f t="shared" si="151"/>
        <v>-46.387491914036289</v>
      </c>
      <c r="AN336" s="20">
        <f t="shared" si="158"/>
        <v>3.2149255760746338</v>
      </c>
      <c r="AO336" s="20">
        <f t="shared" si="158"/>
        <v>3.2156184383515991</v>
      </c>
      <c r="AP336" s="20">
        <f t="shared" si="158"/>
        <v>3.2141906950560983</v>
      </c>
      <c r="AQ336" s="20">
        <f t="shared" si="158"/>
        <v>3.2171329326505709</v>
      </c>
      <c r="AR336" s="20">
        <f t="shared" si="158"/>
        <v>3.2110703717789146</v>
      </c>
      <c r="AS336" s="20">
        <f t="shared" si="158"/>
        <v>3.2235654897824437</v>
      </c>
      <c r="AT336" s="20">
        <f t="shared" si="158"/>
        <v>3.1978245068299773</v>
      </c>
      <c r="AU336" s="20">
        <f t="shared" si="153"/>
        <v>3.2509130417697172</v>
      </c>
    </row>
    <row r="337" spans="1:47">
      <c r="A337" s="43"/>
      <c r="B337" s="43"/>
      <c r="C337" s="60"/>
      <c r="D337" s="60"/>
      <c r="S337" s="36"/>
      <c r="Z337" s="20">
        <f t="shared" si="141"/>
        <v>0</v>
      </c>
      <c r="AA337" s="20">
        <f t="shared" si="142"/>
        <v>1.1330551226500576E-5</v>
      </c>
      <c r="AB337" s="20">
        <f t="shared" si="143"/>
        <v>-9999</v>
      </c>
      <c r="AC337" s="20">
        <f t="shared" si="144"/>
        <v>0</v>
      </c>
      <c r="AD337" s="20">
        <f t="shared" si="154"/>
        <v>-9999</v>
      </c>
      <c r="AE337" s="20">
        <f t="shared" si="145"/>
        <v>0</v>
      </c>
      <c r="AF337" s="20">
        <f t="shared" si="155"/>
        <v>-9999</v>
      </c>
      <c r="AG337" s="21"/>
      <c r="AH337" s="20">
        <f t="shared" si="146"/>
        <v>-1.178745064381952E-2</v>
      </c>
      <c r="AI337" s="20">
        <f t="shared" si="147"/>
        <v>0.51386006167917275</v>
      </c>
      <c r="AJ337" s="20">
        <f t="shared" si="148"/>
        <v>-0.2676446746983806</v>
      </c>
      <c r="AK337" s="20">
        <f t="shared" si="149"/>
        <v>-2.096970307342862E-2</v>
      </c>
      <c r="AL337" s="20">
        <f t="shared" si="150"/>
        <v>-3.0984842598046018</v>
      </c>
      <c r="AM337" s="20">
        <f t="shared" si="151"/>
        <v>-46.387491914036289</v>
      </c>
      <c r="AN337" s="20">
        <f t="shared" si="158"/>
        <v>3.2149255760746338</v>
      </c>
      <c r="AO337" s="20">
        <f t="shared" si="158"/>
        <v>3.2156184383515991</v>
      </c>
      <c r="AP337" s="20">
        <f t="shared" si="158"/>
        <v>3.2141906950560983</v>
      </c>
      <c r="AQ337" s="20">
        <f t="shared" si="158"/>
        <v>3.2171329326505709</v>
      </c>
      <c r="AR337" s="20">
        <f t="shared" si="158"/>
        <v>3.2110703717789146</v>
      </c>
      <c r="AS337" s="20">
        <f t="shared" si="158"/>
        <v>3.2235654897824437</v>
      </c>
      <c r="AT337" s="20">
        <f t="shared" si="158"/>
        <v>3.1978245068299773</v>
      </c>
      <c r="AU337" s="20">
        <f t="shared" si="153"/>
        <v>3.2509130417697172</v>
      </c>
    </row>
    <row r="338" spans="1:47">
      <c r="A338" s="43"/>
      <c r="B338" s="43"/>
      <c r="C338" s="60"/>
      <c r="D338" s="60"/>
      <c r="S338" s="36"/>
      <c r="Z338" s="20">
        <f t="shared" si="141"/>
        <v>0</v>
      </c>
      <c r="AA338" s="20">
        <f t="shared" si="142"/>
        <v>1.1330551226500576E-5</v>
      </c>
      <c r="AB338" s="20">
        <f t="shared" si="143"/>
        <v>-9999</v>
      </c>
      <c r="AC338" s="20">
        <f t="shared" si="144"/>
        <v>0</v>
      </c>
      <c r="AD338" s="20">
        <f t="shared" si="154"/>
        <v>-9999</v>
      </c>
      <c r="AE338" s="20">
        <f t="shared" si="145"/>
        <v>0</v>
      </c>
      <c r="AF338" s="20">
        <f t="shared" si="155"/>
        <v>-9999</v>
      </c>
      <c r="AG338" s="21"/>
      <c r="AH338" s="20">
        <f t="shared" si="146"/>
        <v>-1.178745064381952E-2</v>
      </c>
      <c r="AI338" s="20">
        <f t="shared" si="147"/>
        <v>0.51386006167917275</v>
      </c>
      <c r="AJ338" s="20">
        <f t="shared" si="148"/>
        <v>-0.2676446746983806</v>
      </c>
      <c r="AK338" s="20">
        <f t="shared" si="149"/>
        <v>-2.096970307342862E-2</v>
      </c>
      <c r="AL338" s="20">
        <f t="shared" si="150"/>
        <v>-3.0984842598046018</v>
      </c>
      <c r="AM338" s="20">
        <f t="shared" si="151"/>
        <v>-46.387491914036289</v>
      </c>
      <c r="AN338" s="20">
        <f t="shared" si="158"/>
        <v>3.2149255760746338</v>
      </c>
      <c r="AO338" s="20">
        <f t="shared" si="158"/>
        <v>3.2156184383515991</v>
      </c>
      <c r="AP338" s="20">
        <f t="shared" si="158"/>
        <v>3.2141906950560983</v>
      </c>
      <c r="AQ338" s="20">
        <f t="shared" si="158"/>
        <v>3.2171329326505709</v>
      </c>
      <c r="AR338" s="20">
        <f t="shared" si="158"/>
        <v>3.2110703717789146</v>
      </c>
      <c r="AS338" s="20">
        <f t="shared" si="158"/>
        <v>3.2235654897824437</v>
      </c>
      <c r="AT338" s="20">
        <f t="shared" si="158"/>
        <v>3.1978245068299773</v>
      </c>
      <c r="AU338" s="20">
        <f t="shared" si="153"/>
        <v>3.2509130417697172</v>
      </c>
    </row>
    <row r="339" spans="1:47">
      <c r="A339" s="43"/>
      <c r="B339" s="43"/>
      <c r="C339" s="60"/>
      <c r="D339" s="60"/>
      <c r="S339" s="36"/>
      <c r="Z339" s="20">
        <f t="shared" si="141"/>
        <v>0</v>
      </c>
      <c r="AA339" s="20">
        <f t="shared" si="142"/>
        <v>1.1330551226500576E-5</v>
      </c>
      <c r="AB339" s="20">
        <f t="shared" si="143"/>
        <v>-9999</v>
      </c>
      <c r="AC339" s="20">
        <f t="shared" si="144"/>
        <v>0</v>
      </c>
      <c r="AD339" s="20">
        <f t="shared" si="154"/>
        <v>-9999</v>
      </c>
      <c r="AE339" s="20">
        <f t="shared" si="145"/>
        <v>0</v>
      </c>
      <c r="AF339" s="20">
        <f t="shared" si="155"/>
        <v>-9999</v>
      </c>
      <c r="AG339" s="21"/>
      <c r="AH339" s="20">
        <f t="shared" si="146"/>
        <v>-1.178745064381952E-2</v>
      </c>
      <c r="AI339" s="20">
        <f t="shared" si="147"/>
        <v>0.51386006167917275</v>
      </c>
      <c r="AJ339" s="20">
        <f t="shared" si="148"/>
        <v>-0.2676446746983806</v>
      </c>
      <c r="AK339" s="20">
        <f t="shared" si="149"/>
        <v>-2.096970307342862E-2</v>
      </c>
      <c r="AL339" s="20">
        <f t="shared" si="150"/>
        <v>-3.0984842598046018</v>
      </c>
      <c r="AM339" s="20">
        <f t="shared" si="151"/>
        <v>-46.387491914036289</v>
      </c>
      <c r="AN339" s="20">
        <f t="shared" si="158"/>
        <v>3.2149255760746338</v>
      </c>
      <c r="AO339" s="20">
        <f t="shared" si="158"/>
        <v>3.2156184383515991</v>
      </c>
      <c r="AP339" s="20">
        <f t="shared" si="158"/>
        <v>3.2141906950560983</v>
      </c>
      <c r="AQ339" s="20">
        <f t="shared" si="158"/>
        <v>3.2171329326505709</v>
      </c>
      <c r="AR339" s="20">
        <f t="shared" si="158"/>
        <v>3.2110703717789146</v>
      </c>
      <c r="AS339" s="20">
        <f t="shared" si="158"/>
        <v>3.2235654897824437</v>
      </c>
      <c r="AT339" s="20">
        <f t="shared" si="158"/>
        <v>3.1978245068299773</v>
      </c>
      <c r="AU339" s="20">
        <f t="shared" si="153"/>
        <v>3.2509130417697172</v>
      </c>
    </row>
    <row r="340" spans="1:47">
      <c r="A340" s="43"/>
      <c r="B340" s="43"/>
      <c r="C340" s="60"/>
      <c r="D340" s="60"/>
      <c r="S340" s="36"/>
      <c r="Z340" s="20">
        <f t="shared" si="141"/>
        <v>0</v>
      </c>
      <c r="AA340" s="20">
        <f t="shared" si="142"/>
        <v>1.1330551226500576E-5</v>
      </c>
      <c r="AB340" s="20">
        <f t="shared" si="143"/>
        <v>-9999</v>
      </c>
      <c r="AC340" s="20">
        <f t="shared" si="144"/>
        <v>0</v>
      </c>
      <c r="AD340" s="20">
        <f t="shared" si="154"/>
        <v>-9999</v>
      </c>
      <c r="AE340" s="20">
        <f t="shared" si="145"/>
        <v>0</v>
      </c>
      <c r="AF340" s="20">
        <f t="shared" si="155"/>
        <v>-9999</v>
      </c>
      <c r="AG340" s="21"/>
      <c r="AH340" s="20">
        <f t="shared" si="146"/>
        <v>-1.178745064381952E-2</v>
      </c>
      <c r="AI340" s="20">
        <f t="shared" si="147"/>
        <v>0.51386006167917275</v>
      </c>
      <c r="AJ340" s="20">
        <f t="shared" si="148"/>
        <v>-0.2676446746983806</v>
      </c>
      <c r="AK340" s="20">
        <f t="shared" si="149"/>
        <v>-2.096970307342862E-2</v>
      </c>
      <c r="AL340" s="20">
        <f t="shared" si="150"/>
        <v>-3.0984842598046018</v>
      </c>
      <c r="AM340" s="20">
        <f t="shared" si="151"/>
        <v>-46.387491914036289</v>
      </c>
      <c r="AN340" s="20">
        <f t="shared" si="158"/>
        <v>3.2149255760746338</v>
      </c>
      <c r="AO340" s="20">
        <f t="shared" si="158"/>
        <v>3.2156184383515991</v>
      </c>
      <c r="AP340" s="20">
        <f t="shared" si="158"/>
        <v>3.2141906950560983</v>
      </c>
      <c r="AQ340" s="20">
        <f t="shared" si="158"/>
        <v>3.2171329326505709</v>
      </c>
      <c r="AR340" s="20">
        <f t="shared" si="158"/>
        <v>3.2110703717789146</v>
      </c>
      <c r="AS340" s="20">
        <f t="shared" si="158"/>
        <v>3.2235654897824437</v>
      </c>
      <c r="AT340" s="20">
        <f t="shared" si="158"/>
        <v>3.1978245068299773</v>
      </c>
      <c r="AU340" s="20">
        <f t="shared" si="153"/>
        <v>3.2509130417697172</v>
      </c>
    </row>
    <row r="341" spans="1:47">
      <c r="A341" s="43"/>
      <c r="B341" s="43"/>
      <c r="C341" s="60"/>
      <c r="D341" s="60"/>
      <c r="S341" s="36"/>
      <c r="Z341" s="20">
        <f t="shared" ref="Z341:Z404" si="159">F341</f>
        <v>0</v>
      </c>
      <c r="AA341" s="20">
        <f t="shared" ref="AA341:AA404" si="160">AB$3+AB$4*Z341+AB$5*Z341^2+AH341</f>
        <v>1.1330551226500576E-5</v>
      </c>
      <c r="AB341" s="20">
        <f t="shared" ref="AB341:AB404" si="161">IF(S341&lt;&gt;0,G341-AH341,-9999)</f>
        <v>-9999</v>
      </c>
      <c r="AC341" s="20">
        <f t="shared" ref="AC341:AC404" si="162">+G341-P341</f>
        <v>0</v>
      </c>
      <c r="AD341" s="20">
        <f t="shared" si="154"/>
        <v>-9999</v>
      </c>
      <c r="AE341" s="20">
        <f t="shared" ref="AE341:AE404" si="163">+(G341-AA341)^2*S341</f>
        <v>0</v>
      </c>
      <c r="AF341" s="20">
        <f t="shared" si="155"/>
        <v>-9999</v>
      </c>
      <c r="AG341" s="21"/>
      <c r="AH341" s="20">
        <f t="shared" ref="AH341:AH404" si="164">$AB$6*($AB$11/AI341*AJ341+$AB$12)</f>
        <v>-1.178745064381952E-2</v>
      </c>
      <c r="AI341" s="20">
        <f t="shared" ref="AI341:AI404" si="165">1+$AB$7*COS(AL341)</f>
        <v>0.51386006167917275</v>
      </c>
      <c r="AJ341" s="20">
        <f t="shared" ref="AJ341:AJ404" si="166">SIN(AL341+RADIANS($AB$9))</f>
        <v>-0.2676446746983806</v>
      </c>
      <c r="AK341" s="20">
        <f t="shared" ref="AK341:AK404" si="167">$AB$7*SIN(AL341)</f>
        <v>-2.096970307342862E-2</v>
      </c>
      <c r="AL341" s="20">
        <f t="shared" ref="AL341:AL404" si="168">2*ATAN(AM341)</f>
        <v>-3.0984842598046018</v>
      </c>
      <c r="AM341" s="20">
        <f t="shared" ref="AM341:AM404" si="169">SQRT((1+$AB$7)/(1-$AB$7))*TAN(AN341/2)</f>
        <v>-46.387491914036289</v>
      </c>
      <c r="AN341" s="20">
        <f t="shared" ref="AN341:AT356" si="170">$AU341+$AB$7*SIN(AO341)</f>
        <v>3.2149255760746338</v>
      </c>
      <c r="AO341" s="20">
        <f t="shared" si="170"/>
        <v>3.2156184383515991</v>
      </c>
      <c r="AP341" s="20">
        <f t="shared" si="170"/>
        <v>3.2141906950560983</v>
      </c>
      <c r="AQ341" s="20">
        <f t="shared" si="170"/>
        <v>3.2171329326505709</v>
      </c>
      <c r="AR341" s="20">
        <f t="shared" si="170"/>
        <v>3.2110703717789146</v>
      </c>
      <c r="AS341" s="20">
        <f t="shared" si="170"/>
        <v>3.2235654897824437</v>
      </c>
      <c r="AT341" s="20">
        <f t="shared" si="170"/>
        <v>3.1978245068299773</v>
      </c>
      <c r="AU341" s="20">
        <f t="shared" ref="AU341:AU404" si="171">RADIANS($AB$9)+$AB$18*(F341-AB$15)</f>
        <v>3.2509130417697172</v>
      </c>
    </row>
    <row r="342" spans="1:47">
      <c r="A342" s="43"/>
      <c r="B342" s="43"/>
      <c r="C342" s="60"/>
      <c r="D342" s="60"/>
      <c r="S342" s="36"/>
      <c r="Z342" s="20">
        <f t="shared" si="159"/>
        <v>0</v>
      </c>
      <c r="AA342" s="20">
        <f t="shared" si="160"/>
        <v>1.1330551226500576E-5</v>
      </c>
      <c r="AB342" s="20">
        <f t="shared" si="161"/>
        <v>-9999</v>
      </c>
      <c r="AC342" s="20">
        <f t="shared" si="162"/>
        <v>0</v>
      </c>
      <c r="AD342" s="20">
        <f t="shared" ref="AD342:AD405" si="172">IF(S342&lt;&gt;0,G342-AA342,-9999)</f>
        <v>-9999</v>
      </c>
      <c r="AE342" s="20">
        <f t="shared" si="163"/>
        <v>0</v>
      </c>
      <c r="AF342" s="20">
        <f t="shared" ref="AF342:AF405" si="173">IF(S342&lt;&gt;0,G342-P342,-9999)</f>
        <v>-9999</v>
      </c>
      <c r="AG342" s="21"/>
      <c r="AH342" s="20">
        <f t="shared" si="164"/>
        <v>-1.178745064381952E-2</v>
      </c>
      <c r="AI342" s="20">
        <f t="shared" si="165"/>
        <v>0.51386006167917275</v>
      </c>
      <c r="AJ342" s="20">
        <f t="shared" si="166"/>
        <v>-0.2676446746983806</v>
      </c>
      <c r="AK342" s="20">
        <f t="shared" si="167"/>
        <v>-2.096970307342862E-2</v>
      </c>
      <c r="AL342" s="20">
        <f t="shared" si="168"/>
        <v>-3.0984842598046018</v>
      </c>
      <c r="AM342" s="20">
        <f t="shared" si="169"/>
        <v>-46.387491914036289</v>
      </c>
      <c r="AN342" s="20">
        <f t="shared" si="170"/>
        <v>3.2149255760746338</v>
      </c>
      <c r="AO342" s="20">
        <f t="shared" si="170"/>
        <v>3.2156184383515991</v>
      </c>
      <c r="AP342" s="20">
        <f t="shared" si="170"/>
        <v>3.2141906950560983</v>
      </c>
      <c r="AQ342" s="20">
        <f t="shared" si="170"/>
        <v>3.2171329326505709</v>
      </c>
      <c r="AR342" s="20">
        <f t="shared" si="170"/>
        <v>3.2110703717789146</v>
      </c>
      <c r="AS342" s="20">
        <f t="shared" si="170"/>
        <v>3.2235654897824437</v>
      </c>
      <c r="AT342" s="20">
        <f t="shared" si="170"/>
        <v>3.1978245068299773</v>
      </c>
      <c r="AU342" s="20">
        <f t="shared" si="171"/>
        <v>3.2509130417697172</v>
      </c>
    </row>
    <row r="343" spans="1:47">
      <c r="A343" s="43"/>
      <c r="B343" s="43"/>
      <c r="C343" s="60"/>
      <c r="D343" s="60"/>
      <c r="S343" s="36"/>
      <c r="Z343" s="20">
        <f t="shared" si="159"/>
        <v>0</v>
      </c>
      <c r="AA343" s="20">
        <f t="shared" si="160"/>
        <v>1.1330551226500576E-5</v>
      </c>
      <c r="AB343" s="20">
        <f t="shared" si="161"/>
        <v>-9999</v>
      </c>
      <c r="AC343" s="20">
        <f t="shared" si="162"/>
        <v>0</v>
      </c>
      <c r="AD343" s="20">
        <f t="shared" si="172"/>
        <v>-9999</v>
      </c>
      <c r="AE343" s="20">
        <f t="shared" si="163"/>
        <v>0</v>
      </c>
      <c r="AF343" s="20">
        <f t="shared" si="173"/>
        <v>-9999</v>
      </c>
      <c r="AG343" s="21"/>
      <c r="AH343" s="20">
        <f t="shared" si="164"/>
        <v>-1.178745064381952E-2</v>
      </c>
      <c r="AI343" s="20">
        <f t="shared" si="165"/>
        <v>0.51386006167917275</v>
      </c>
      <c r="AJ343" s="20">
        <f t="shared" si="166"/>
        <v>-0.2676446746983806</v>
      </c>
      <c r="AK343" s="20">
        <f t="shared" si="167"/>
        <v>-2.096970307342862E-2</v>
      </c>
      <c r="AL343" s="20">
        <f t="shared" si="168"/>
        <v>-3.0984842598046018</v>
      </c>
      <c r="AM343" s="20">
        <f t="shared" si="169"/>
        <v>-46.387491914036289</v>
      </c>
      <c r="AN343" s="20">
        <f t="shared" si="170"/>
        <v>3.2149255760746338</v>
      </c>
      <c r="AO343" s="20">
        <f t="shared" si="170"/>
        <v>3.2156184383515991</v>
      </c>
      <c r="AP343" s="20">
        <f t="shared" si="170"/>
        <v>3.2141906950560983</v>
      </c>
      <c r="AQ343" s="20">
        <f t="shared" si="170"/>
        <v>3.2171329326505709</v>
      </c>
      <c r="AR343" s="20">
        <f t="shared" si="170"/>
        <v>3.2110703717789146</v>
      </c>
      <c r="AS343" s="20">
        <f t="shared" si="170"/>
        <v>3.2235654897824437</v>
      </c>
      <c r="AT343" s="20">
        <f t="shared" si="170"/>
        <v>3.1978245068299773</v>
      </c>
      <c r="AU343" s="20">
        <f t="shared" si="171"/>
        <v>3.2509130417697172</v>
      </c>
    </row>
    <row r="344" spans="1:47">
      <c r="A344" s="43"/>
      <c r="B344" s="43"/>
      <c r="C344" s="60"/>
      <c r="D344" s="60"/>
      <c r="S344" s="36"/>
      <c r="Z344" s="20">
        <f t="shared" si="159"/>
        <v>0</v>
      </c>
      <c r="AA344" s="20">
        <f t="shared" si="160"/>
        <v>1.1330551226500576E-5</v>
      </c>
      <c r="AB344" s="20">
        <f t="shared" si="161"/>
        <v>-9999</v>
      </c>
      <c r="AC344" s="20">
        <f t="shared" si="162"/>
        <v>0</v>
      </c>
      <c r="AD344" s="20">
        <f t="shared" si="172"/>
        <v>-9999</v>
      </c>
      <c r="AE344" s="20">
        <f t="shared" si="163"/>
        <v>0</v>
      </c>
      <c r="AF344" s="20">
        <f t="shared" si="173"/>
        <v>-9999</v>
      </c>
      <c r="AG344" s="21"/>
      <c r="AH344" s="20">
        <f t="shared" si="164"/>
        <v>-1.178745064381952E-2</v>
      </c>
      <c r="AI344" s="20">
        <f t="shared" si="165"/>
        <v>0.51386006167917275</v>
      </c>
      <c r="AJ344" s="20">
        <f t="shared" si="166"/>
        <v>-0.2676446746983806</v>
      </c>
      <c r="AK344" s="20">
        <f t="shared" si="167"/>
        <v>-2.096970307342862E-2</v>
      </c>
      <c r="AL344" s="20">
        <f t="shared" si="168"/>
        <v>-3.0984842598046018</v>
      </c>
      <c r="AM344" s="20">
        <f t="shared" si="169"/>
        <v>-46.387491914036289</v>
      </c>
      <c r="AN344" s="20">
        <f t="shared" si="170"/>
        <v>3.2149255760746338</v>
      </c>
      <c r="AO344" s="20">
        <f t="shared" si="170"/>
        <v>3.2156184383515991</v>
      </c>
      <c r="AP344" s="20">
        <f t="shared" si="170"/>
        <v>3.2141906950560983</v>
      </c>
      <c r="AQ344" s="20">
        <f t="shared" si="170"/>
        <v>3.2171329326505709</v>
      </c>
      <c r="AR344" s="20">
        <f t="shared" si="170"/>
        <v>3.2110703717789146</v>
      </c>
      <c r="AS344" s="20">
        <f t="shared" si="170"/>
        <v>3.2235654897824437</v>
      </c>
      <c r="AT344" s="20">
        <f t="shared" si="170"/>
        <v>3.1978245068299773</v>
      </c>
      <c r="AU344" s="20">
        <f t="shared" si="171"/>
        <v>3.2509130417697172</v>
      </c>
    </row>
    <row r="345" spans="1:47">
      <c r="A345" s="43"/>
      <c r="B345" s="43"/>
      <c r="C345" s="60"/>
      <c r="D345" s="60"/>
      <c r="S345" s="36"/>
      <c r="Z345" s="20">
        <f t="shared" si="159"/>
        <v>0</v>
      </c>
      <c r="AA345" s="20">
        <f t="shared" si="160"/>
        <v>1.1330551226500576E-5</v>
      </c>
      <c r="AB345" s="20">
        <f t="shared" si="161"/>
        <v>-9999</v>
      </c>
      <c r="AC345" s="20">
        <f t="shared" si="162"/>
        <v>0</v>
      </c>
      <c r="AD345" s="20">
        <f t="shared" si="172"/>
        <v>-9999</v>
      </c>
      <c r="AE345" s="20">
        <f t="shared" si="163"/>
        <v>0</v>
      </c>
      <c r="AF345" s="20">
        <f t="shared" si="173"/>
        <v>-9999</v>
      </c>
      <c r="AG345" s="21"/>
      <c r="AH345" s="20">
        <f t="shared" si="164"/>
        <v>-1.178745064381952E-2</v>
      </c>
      <c r="AI345" s="20">
        <f t="shared" si="165"/>
        <v>0.51386006167917275</v>
      </c>
      <c r="AJ345" s="20">
        <f t="shared" si="166"/>
        <v>-0.2676446746983806</v>
      </c>
      <c r="AK345" s="20">
        <f t="shared" si="167"/>
        <v>-2.096970307342862E-2</v>
      </c>
      <c r="AL345" s="20">
        <f t="shared" si="168"/>
        <v>-3.0984842598046018</v>
      </c>
      <c r="AM345" s="20">
        <f t="shared" si="169"/>
        <v>-46.387491914036289</v>
      </c>
      <c r="AN345" s="20">
        <f t="shared" si="170"/>
        <v>3.2149255760746338</v>
      </c>
      <c r="AO345" s="20">
        <f t="shared" si="170"/>
        <v>3.2156184383515991</v>
      </c>
      <c r="AP345" s="20">
        <f t="shared" si="170"/>
        <v>3.2141906950560983</v>
      </c>
      <c r="AQ345" s="20">
        <f t="shared" si="170"/>
        <v>3.2171329326505709</v>
      </c>
      <c r="AR345" s="20">
        <f t="shared" si="170"/>
        <v>3.2110703717789146</v>
      </c>
      <c r="AS345" s="20">
        <f t="shared" si="170"/>
        <v>3.2235654897824437</v>
      </c>
      <c r="AT345" s="20">
        <f t="shared" si="170"/>
        <v>3.1978245068299773</v>
      </c>
      <c r="AU345" s="20">
        <f t="shared" si="171"/>
        <v>3.2509130417697172</v>
      </c>
    </row>
    <row r="346" spans="1:47">
      <c r="A346" s="43"/>
      <c r="B346" s="43"/>
      <c r="C346" s="60"/>
      <c r="D346" s="60"/>
      <c r="S346" s="36"/>
      <c r="Z346" s="20">
        <f t="shared" si="159"/>
        <v>0</v>
      </c>
      <c r="AA346" s="20">
        <f t="shared" si="160"/>
        <v>1.1330551226500576E-5</v>
      </c>
      <c r="AB346" s="20">
        <f t="shared" si="161"/>
        <v>-9999</v>
      </c>
      <c r="AC346" s="20">
        <f t="shared" si="162"/>
        <v>0</v>
      </c>
      <c r="AD346" s="20">
        <f t="shared" si="172"/>
        <v>-9999</v>
      </c>
      <c r="AE346" s="20">
        <f t="shared" si="163"/>
        <v>0</v>
      </c>
      <c r="AF346" s="20">
        <f t="shared" si="173"/>
        <v>-9999</v>
      </c>
      <c r="AG346" s="21"/>
      <c r="AH346" s="20">
        <f t="shared" si="164"/>
        <v>-1.178745064381952E-2</v>
      </c>
      <c r="AI346" s="20">
        <f t="shared" si="165"/>
        <v>0.51386006167917275</v>
      </c>
      <c r="AJ346" s="20">
        <f t="shared" si="166"/>
        <v>-0.2676446746983806</v>
      </c>
      <c r="AK346" s="20">
        <f t="shared" si="167"/>
        <v>-2.096970307342862E-2</v>
      </c>
      <c r="AL346" s="20">
        <f t="shared" si="168"/>
        <v>-3.0984842598046018</v>
      </c>
      <c r="AM346" s="20">
        <f t="shared" si="169"/>
        <v>-46.387491914036289</v>
      </c>
      <c r="AN346" s="20">
        <f t="shared" si="170"/>
        <v>3.2149255760746338</v>
      </c>
      <c r="AO346" s="20">
        <f t="shared" si="170"/>
        <v>3.2156184383515991</v>
      </c>
      <c r="AP346" s="20">
        <f t="shared" si="170"/>
        <v>3.2141906950560983</v>
      </c>
      <c r="AQ346" s="20">
        <f t="shared" si="170"/>
        <v>3.2171329326505709</v>
      </c>
      <c r="AR346" s="20">
        <f t="shared" si="170"/>
        <v>3.2110703717789146</v>
      </c>
      <c r="AS346" s="20">
        <f t="shared" si="170"/>
        <v>3.2235654897824437</v>
      </c>
      <c r="AT346" s="20">
        <f t="shared" si="170"/>
        <v>3.1978245068299773</v>
      </c>
      <c r="AU346" s="20">
        <f t="shared" si="171"/>
        <v>3.2509130417697172</v>
      </c>
    </row>
    <row r="347" spans="1:47">
      <c r="A347" s="43"/>
      <c r="B347" s="43"/>
      <c r="C347" s="60"/>
      <c r="D347" s="60"/>
      <c r="S347" s="36"/>
      <c r="Z347" s="20">
        <f t="shared" si="159"/>
        <v>0</v>
      </c>
      <c r="AA347" s="20">
        <f t="shared" si="160"/>
        <v>1.1330551226500576E-5</v>
      </c>
      <c r="AB347" s="20">
        <f t="shared" si="161"/>
        <v>-9999</v>
      </c>
      <c r="AC347" s="20">
        <f t="shared" si="162"/>
        <v>0</v>
      </c>
      <c r="AD347" s="20">
        <f t="shared" si="172"/>
        <v>-9999</v>
      </c>
      <c r="AE347" s="20">
        <f t="shared" si="163"/>
        <v>0</v>
      </c>
      <c r="AF347" s="20">
        <f t="shared" si="173"/>
        <v>-9999</v>
      </c>
      <c r="AG347" s="21"/>
      <c r="AH347" s="20">
        <f t="shared" si="164"/>
        <v>-1.178745064381952E-2</v>
      </c>
      <c r="AI347" s="20">
        <f t="shared" si="165"/>
        <v>0.51386006167917275</v>
      </c>
      <c r="AJ347" s="20">
        <f t="shared" si="166"/>
        <v>-0.2676446746983806</v>
      </c>
      <c r="AK347" s="20">
        <f t="shared" si="167"/>
        <v>-2.096970307342862E-2</v>
      </c>
      <c r="AL347" s="20">
        <f t="shared" si="168"/>
        <v>-3.0984842598046018</v>
      </c>
      <c r="AM347" s="20">
        <f t="shared" si="169"/>
        <v>-46.387491914036289</v>
      </c>
      <c r="AN347" s="20">
        <f t="shared" si="170"/>
        <v>3.2149255760746338</v>
      </c>
      <c r="AO347" s="20">
        <f t="shared" si="170"/>
        <v>3.2156184383515991</v>
      </c>
      <c r="AP347" s="20">
        <f t="shared" si="170"/>
        <v>3.2141906950560983</v>
      </c>
      <c r="AQ347" s="20">
        <f t="shared" si="170"/>
        <v>3.2171329326505709</v>
      </c>
      <c r="AR347" s="20">
        <f t="shared" si="170"/>
        <v>3.2110703717789146</v>
      </c>
      <c r="AS347" s="20">
        <f t="shared" si="170"/>
        <v>3.2235654897824437</v>
      </c>
      <c r="AT347" s="20">
        <f t="shared" si="170"/>
        <v>3.1978245068299773</v>
      </c>
      <c r="AU347" s="20">
        <f t="shared" si="171"/>
        <v>3.2509130417697172</v>
      </c>
    </row>
    <row r="348" spans="1:47">
      <c r="A348" s="43"/>
      <c r="B348" s="43"/>
      <c r="C348" s="60"/>
      <c r="D348" s="60"/>
      <c r="S348" s="36"/>
      <c r="Z348" s="20">
        <f t="shared" si="159"/>
        <v>0</v>
      </c>
      <c r="AA348" s="20">
        <f t="shared" si="160"/>
        <v>1.1330551226500576E-5</v>
      </c>
      <c r="AB348" s="20">
        <f t="shared" si="161"/>
        <v>-9999</v>
      </c>
      <c r="AC348" s="20">
        <f t="shared" si="162"/>
        <v>0</v>
      </c>
      <c r="AD348" s="20">
        <f t="shared" si="172"/>
        <v>-9999</v>
      </c>
      <c r="AE348" s="20">
        <f t="shared" si="163"/>
        <v>0</v>
      </c>
      <c r="AF348" s="20">
        <f t="shared" si="173"/>
        <v>-9999</v>
      </c>
      <c r="AG348" s="21"/>
      <c r="AH348" s="20">
        <f t="shared" si="164"/>
        <v>-1.178745064381952E-2</v>
      </c>
      <c r="AI348" s="20">
        <f t="shared" si="165"/>
        <v>0.51386006167917275</v>
      </c>
      <c r="AJ348" s="20">
        <f t="shared" si="166"/>
        <v>-0.2676446746983806</v>
      </c>
      <c r="AK348" s="20">
        <f t="shared" si="167"/>
        <v>-2.096970307342862E-2</v>
      </c>
      <c r="AL348" s="20">
        <f t="shared" si="168"/>
        <v>-3.0984842598046018</v>
      </c>
      <c r="AM348" s="20">
        <f t="shared" si="169"/>
        <v>-46.387491914036289</v>
      </c>
      <c r="AN348" s="20">
        <f t="shared" si="170"/>
        <v>3.2149255760746338</v>
      </c>
      <c r="AO348" s="20">
        <f t="shared" si="170"/>
        <v>3.2156184383515991</v>
      </c>
      <c r="AP348" s="20">
        <f t="shared" si="170"/>
        <v>3.2141906950560983</v>
      </c>
      <c r="AQ348" s="20">
        <f t="shared" si="170"/>
        <v>3.2171329326505709</v>
      </c>
      <c r="AR348" s="20">
        <f t="shared" si="170"/>
        <v>3.2110703717789146</v>
      </c>
      <c r="AS348" s="20">
        <f t="shared" si="170"/>
        <v>3.2235654897824437</v>
      </c>
      <c r="AT348" s="20">
        <f t="shared" si="170"/>
        <v>3.1978245068299773</v>
      </c>
      <c r="AU348" s="20">
        <f t="shared" si="171"/>
        <v>3.2509130417697172</v>
      </c>
    </row>
    <row r="349" spans="1:47">
      <c r="A349" s="43"/>
      <c r="B349" s="43"/>
      <c r="C349" s="60"/>
      <c r="D349" s="60"/>
      <c r="S349" s="36"/>
      <c r="Z349" s="20">
        <f t="shared" si="159"/>
        <v>0</v>
      </c>
      <c r="AA349" s="20">
        <f t="shared" si="160"/>
        <v>1.1330551226500576E-5</v>
      </c>
      <c r="AB349" s="20">
        <f t="shared" si="161"/>
        <v>-9999</v>
      </c>
      <c r="AC349" s="20">
        <f t="shared" si="162"/>
        <v>0</v>
      </c>
      <c r="AD349" s="20">
        <f t="shared" si="172"/>
        <v>-9999</v>
      </c>
      <c r="AE349" s="20">
        <f t="shared" si="163"/>
        <v>0</v>
      </c>
      <c r="AF349" s="20">
        <f t="shared" si="173"/>
        <v>-9999</v>
      </c>
      <c r="AG349" s="21"/>
      <c r="AH349" s="20">
        <f t="shared" si="164"/>
        <v>-1.178745064381952E-2</v>
      </c>
      <c r="AI349" s="20">
        <f t="shared" si="165"/>
        <v>0.51386006167917275</v>
      </c>
      <c r="AJ349" s="20">
        <f t="shared" si="166"/>
        <v>-0.2676446746983806</v>
      </c>
      <c r="AK349" s="20">
        <f t="shared" si="167"/>
        <v>-2.096970307342862E-2</v>
      </c>
      <c r="AL349" s="20">
        <f t="shared" si="168"/>
        <v>-3.0984842598046018</v>
      </c>
      <c r="AM349" s="20">
        <f t="shared" si="169"/>
        <v>-46.387491914036289</v>
      </c>
      <c r="AN349" s="20">
        <f t="shared" si="170"/>
        <v>3.2149255760746338</v>
      </c>
      <c r="AO349" s="20">
        <f t="shared" si="170"/>
        <v>3.2156184383515991</v>
      </c>
      <c r="AP349" s="20">
        <f t="shared" si="170"/>
        <v>3.2141906950560983</v>
      </c>
      <c r="AQ349" s="20">
        <f t="shared" si="170"/>
        <v>3.2171329326505709</v>
      </c>
      <c r="AR349" s="20">
        <f t="shared" si="170"/>
        <v>3.2110703717789146</v>
      </c>
      <c r="AS349" s="20">
        <f t="shared" si="170"/>
        <v>3.2235654897824437</v>
      </c>
      <c r="AT349" s="20">
        <f t="shared" si="170"/>
        <v>3.1978245068299773</v>
      </c>
      <c r="AU349" s="20">
        <f t="shared" si="171"/>
        <v>3.2509130417697172</v>
      </c>
    </row>
    <row r="350" spans="1:47">
      <c r="A350" s="43"/>
      <c r="B350" s="43"/>
      <c r="C350" s="60"/>
      <c r="D350" s="60"/>
      <c r="S350" s="36"/>
      <c r="Z350" s="20">
        <f t="shared" si="159"/>
        <v>0</v>
      </c>
      <c r="AA350" s="20">
        <f t="shared" si="160"/>
        <v>1.1330551226500576E-5</v>
      </c>
      <c r="AB350" s="20">
        <f t="shared" si="161"/>
        <v>-9999</v>
      </c>
      <c r="AC350" s="20">
        <f t="shared" si="162"/>
        <v>0</v>
      </c>
      <c r="AD350" s="20">
        <f t="shared" si="172"/>
        <v>-9999</v>
      </c>
      <c r="AE350" s="20">
        <f t="shared" si="163"/>
        <v>0</v>
      </c>
      <c r="AF350" s="20">
        <f t="shared" si="173"/>
        <v>-9999</v>
      </c>
      <c r="AG350" s="21"/>
      <c r="AH350" s="20">
        <f t="shared" si="164"/>
        <v>-1.178745064381952E-2</v>
      </c>
      <c r="AI350" s="20">
        <f t="shared" si="165"/>
        <v>0.51386006167917275</v>
      </c>
      <c r="AJ350" s="20">
        <f t="shared" si="166"/>
        <v>-0.2676446746983806</v>
      </c>
      <c r="AK350" s="20">
        <f t="shared" si="167"/>
        <v>-2.096970307342862E-2</v>
      </c>
      <c r="AL350" s="20">
        <f t="shared" si="168"/>
        <v>-3.0984842598046018</v>
      </c>
      <c r="AM350" s="20">
        <f t="shared" si="169"/>
        <v>-46.387491914036289</v>
      </c>
      <c r="AN350" s="20">
        <f t="shared" si="170"/>
        <v>3.2149255760746338</v>
      </c>
      <c r="AO350" s="20">
        <f t="shared" si="170"/>
        <v>3.2156184383515991</v>
      </c>
      <c r="AP350" s="20">
        <f t="shared" si="170"/>
        <v>3.2141906950560983</v>
      </c>
      <c r="AQ350" s="20">
        <f t="shared" si="170"/>
        <v>3.2171329326505709</v>
      </c>
      <c r="AR350" s="20">
        <f t="shared" si="170"/>
        <v>3.2110703717789146</v>
      </c>
      <c r="AS350" s="20">
        <f t="shared" si="170"/>
        <v>3.2235654897824437</v>
      </c>
      <c r="AT350" s="20">
        <f t="shared" si="170"/>
        <v>3.1978245068299773</v>
      </c>
      <c r="AU350" s="20">
        <f t="shared" si="171"/>
        <v>3.2509130417697172</v>
      </c>
    </row>
    <row r="351" spans="1:47">
      <c r="A351" s="77"/>
      <c r="B351" s="77"/>
      <c r="C351" s="76"/>
      <c r="D351" s="76"/>
      <c r="S351" s="36"/>
      <c r="Z351" s="20">
        <f t="shared" si="159"/>
        <v>0</v>
      </c>
      <c r="AA351" s="20">
        <f t="shared" si="160"/>
        <v>1.1330551226500576E-5</v>
      </c>
      <c r="AB351" s="20">
        <f t="shared" si="161"/>
        <v>-9999</v>
      </c>
      <c r="AC351" s="20">
        <f t="shared" si="162"/>
        <v>0</v>
      </c>
      <c r="AD351" s="20">
        <f t="shared" si="172"/>
        <v>-9999</v>
      </c>
      <c r="AE351" s="20">
        <f t="shared" si="163"/>
        <v>0</v>
      </c>
      <c r="AF351" s="20">
        <f t="shared" si="173"/>
        <v>-9999</v>
      </c>
      <c r="AG351" s="21"/>
      <c r="AH351" s="20">
        <f t="shared" si="164"/>
        <v>-1.178745064381952E-2</v>
      </c>
      <c r="AI351" s="20">
        <f t="shared" si="165"/>
        <v>0.51386006167917275</v>
      </c>
      <c r="AJ351" s="20">
        <f t="shared" si="166"/>
        <v>-0.2676446746983806</v>
      </c>
      <c r="AK351" s="20">
        <f t="shared" si="167"/>
        <v>-2.096970307342862E-2</v>
      </c>
      <c r="AL351" s="20">
        <f t="shared" si="168"/>
        <v>-3.0984842598046018</v>
      </c>
      <c r="AM351" s="20">
        <f t="shared" si="169"/>
        <v>-46.387491914036289</v>
      </c>
      <c r="AN351" s="20">
        <f t="shared" si="170"/>
        <v>3.2149255760746338</v>
      </c>
      <c r="AO351" s="20">
        <f t="shared" si="170"/>
        <v>3.2156184383515991</v>
      </c>
      <c r="AP351" s="20">
        <f t="shared" si="170"/>
        <v>3.2141906950560983</v>
      </c>
      <c r="AQ351" s="20">
        <f t="shared" si="170"/>
        <v>3.2171329326505709</v>
      </c>
      <c r="AR351" s="20">
        <f t="shared" si="170"/>
        <v>3.2110703717789146</v>
      </c>
      <c r="AS351" s="20">
        <f t="shared" si="170"/>
        <v>3.2235654897824437</v>
      </c>
      <c r="AT351" s="20">
        <f t="shared" si="170"/>
        <v>3.1978245068299773</v>
      </c>
      <c r="AU351" s="20">
        <f t="shared" si="171"/>
        <v>3.2509130417697172</v>
      </c>
    </row>
    <row r="352" spans="1:47">
      <c r="A352" s="77"/>
      <c r="B352" s="77"/>
      <c r="C352" s="76"/>
      <c r="D352" s="76"/>
      <c r="S352" s="36"/>
      <c r="Z352" s="20">
        <f t="shared" si="159"/>
        <v>0</v>
      </c>
      <c r="AA352" s="20">
        <f t="shared" si="160"/>
        <v>1.1330551226500576E-5</v>
      </c>
      <c r="AB352" s="20">
        <f t="shared" si="161"/>
        <v>-9999</v>
      </c>
      <c r="AC352" s="20">
        <f t="shared" si="162"/>
        <v>0</v>
      </c>
      <c r="AD352" s="20">
        <f t="shared" si="172"/>
        <v>-9999</v>
      </c>
      <c r="AE352" s="20">
        <f t="shared" si="163"/>
        <v>0</v>
      </c>
      <c r="AF352" s="20">
        <f t="shared" si="173"/>
        <v>-9999</v>
      </c>
      <c r="AG352" s="21"/>
      <c r="AH352" s="20">
        <f t="shared" si="164"/>
        <v>-1.178745064381952E-2</v>
      </c>
      <c r="AI352" s="20">
        <f t="shared" si="165"/>
        <v>0.51386006167917275</v>
      </c>
      <c r="AJ352" s="20">
        <f t="shared" si="166"/>
        <v>-0.2676446746983806</v>
      </c>
      <c r="AK352" s="20">
        <f t="shared" si="167"/>
        <v>-2.096970307342862E-2</v>
      </c>
      <c r="AL352" s="20">
        <f t="shared" si="168"/>
        <v>-3.0984842598046018</v>
      </c>
      <c r="AM352" s="20">
        <f t="shared" si="169"/>
        <v>-46.387491914036289</v>
      </c>
      <c r="AN352" s="20">
        <f t="shared" si="170"/>
        <v>3.2149255760746338</v>
      </c>
      <c r="AO352" s="20">
        <f t="shared" si="170"/>
        <v>3.2156184383515991</v>
      </c>
      <c r="AP352" s="20">
        <f t="shared" si="170"/>
        <v>3.2141906950560983</v>
      </c>
      <c r="AQ352" s="20">
        <f t="shared" si="170"/>
        <v>3.2171329326505709</v>
      </c>
      <c r="AR352" s="20">
        <f t="shared" si="170"/>
        <v>3.2110703717789146</v>
      </c>
      <c r="AS352" s="20">
        <f t="shared" si="170"/>
        <v>3.2235654897824437</v>
      </c>
      <c r="AT352" s="20">
        <f t="shared" si="170"/>
        <v>3.1978245068299773</v>
      </c>
      <c r="AU352" s="20">
        <f t="shared" si="171"/>
        <v>3.2509130417697172</v>
      </c>
    </row>
    <row r="353" spans="1:47">
      <c r="A353" s="77"/>
      <c r="B353" s="77"/>
      <c r="C353" s="76"/>
      <c r="D353" s="76"/>
      <c r="S353" s="36"/>
      <c r="Z353" s="20">
        <f t="shared" si="159"/>
        <v>0</v>
      </c>
      <c r="AA353" s="20">
        <f t="shared" si="160"/>
        <v>1.1330551226500576E-5</v>
      </c>
      <c r="AB353" s="20">
        <f t="shared" si="161"/>
        <v>-9999</v>
      </c>
      <c r="AC353" s="20">
        <f t="shared" si="162"/>
        <v>0</v>
      </c>
      <c r="AD353" s="20">
        <f t="shared" si="172"/>
        <v>-9999</v>
      </c>
      <c r="AE353" s="20">
        <f t="shared" si="163"/>
        <v>0</v>
      </c>
      <c r="AF353" s="20">
        <f t="shared" si="173"/>
        <v>-9999</v>
      </c>
      <c r="AG353" s="21"/>
      <c r="AH353" s="20">
        <f t="shared" si="164"/>
        <v>-1.178745064381952E-2</v>
      </c>
      <c r="AI353" s="20">
        <f t="shared" si="165"/>
        <v>0.51386006167917275</v>
      </c>
      <c r="AJ353" s="20">
        <f t="shared" si="166"/>
        <v>-0.2676446746983806</v>
      </c>
      <c r="AK353" s="20">
        <f t="shared" si="167"/>
        <v>-2.096970307342862E-2</v>
      </c>
      <c r="AL353" s="20">
        <f t="shared" si="168"/>
        <v>-3.0984842598046018</v>
      </c>
      <c r="AM353" s="20">
        <f t="shared" si="169"/>
        <v>-46.387491914036289</v>
      </c>
      <c r="AN353" s="20">
        <f t="shared" si="170"/>
        <v>3.2149255760746338</v>
      </c>
      <c r="AO353" s="20">
        <f t="shared" si="170"/>
        <v>3.2156184383515991</v>
      </c>
      <c r="AP353" s="20">
        <f t="shared" si="170"/>
        <v>3.2141906950560983</v>
      </c>
      <c r="AQ353" s="20">
        <f t="shared" si="170"/>
        <v>3.2171329326505709</v>
      </c>
      <c r="AR353" s="20">
        <f t="shared" si="170"/>
        <v>3.2110703717789146</v>
      </c>
      <c r="AS353" s="20">
        <f t="shared" si="170"/>
        <v>3.2235654897824437</v>
      </c>
      <c r="AT353" s="20">
        <f t="shared" si="170"/>
        <v>3.1978245068299773</v>
      </c>
      <c r="AU353" s="20">
        <f t="shared" si="171"/>
        <v>3.2509130417697172</v>
      </c>
    </row>
    <row r="354" spans="1:47">
      <c r="A354" s="77"/>
      <c r="B354" s="77"/>
      <c r="C354" s="76"/>
      <c r="D354" s="76"/>
      <c r="S354" s="36"/>
      <c r="Z354" s="20">
        <f t="shared" si="159"/>
        <v>0</v>
      </c>
      <c r="AA354" s="20">
        <f t="shared" si="160"/>
        <v>1.1330551226500576E-5</v>
      </c>
      <c r="AB354" s="20">
        <f t="shared" si="161"/>
        <v>-9999</v>
      </c>
      <c r="AC354" s="20">
        <f t="shared" si="162"/>
        <v>0</v>
      </c>
      <c r="AD354" s="20">
        <f t="shared" si="172"/>
        <v>-9999</v>
      </c>
      <c r="AE354" s="20">
        <f t="shared" si="163"/>
        <v>0</v>
      </c>
      <c r="AF354" s="20">
        <f t="shared" si="173"/>
        <v>-9999</v>
      </c>
      <c r="AG354" s="21"/>
      <c r="AH354" s="20">
        <f t="shared" si="164"/>
        <v>-1.178745064381952E-2</v>
      </c>
      <c r="AI354" s="20">
        <f t="shared" si="165"/>
        <v>0.51386006167917275</v>
      </c>
      <c r="AJ354" s="20">
        <f t="shared" si="166"/>
        <v>-0.2676446746983806</v>
      </c>
      <c r="AK354" s="20">
        <f t="shared" si="167"/>
        <v>-2.096970307342862E-2</v>
      </c>
      <c r="AL354" s="20">
        <f t="shared" si="168"/>
        <v>-3.0984842598046018</v>
      </c>
      <c r="AM354" s="20">
        <f t="shared" si="169"/>
        <v>-46.387491914036289</v>
      </c>
      <c r="AN354" s="20">
        <f t="shared" si="170"/>
        <v>3.2149255760746338</v>
      </c>
      <c r="AO354" s="20">
        <f t="shared" si="170"/>
        <v>3.2156184383515991</v>
      </c>
      <c r="AP354" s="20">
        <f t="shared" si="170"/>
        <v>3.2141906950560983</v>
      </c>
      <c r="AQ354" s="20">
        <f t="shared" si="170"/>
        <v>3.2171329326505709</v>
      </c>
      <c r="AR354" s="20">
        <f t="shared" si="170"/>
        <v>3.2110703717789146</v>
      </c>
      <c r="AS354" s="20">
        <f t="shared" si="170"/>
        <v>3.2235654897824437</v>
      </c>
      <c r="AT354" s="20">
        <f t="shared" si="170"/>
        <v>3.1978245068299773</v>
      </c>
      <c r="AU354" s="20">
        <f t="shared" si="171"/>
        <v>3.2509130417697172</v>
      </c>
    </row>
    <row r="355" spans="1:47">
      <c r="A355" s="77"/>
      <c r="B355" s="77"/>
      <c r="C355" s="76"/>
      <c r="D355" s="76"/>
      <c r="S355" s="36"/>
      <c r="Z355" s="20">
        <f t="shared" si="159"/>
        <v>0</v>
      </c>
      <c r="AA355" s="20">
        <f t="shared" si="160"/>
        <v>1.1330551226500576E-5</v>
      </c>
      <c r="AB355" s="20">
        <f t="shared" si="161"/>
        <v>-9999</v>
      </c>
      <c r="AC355" s="20">
        <f t="shared" si="162"/>
        <v>0</v>
      </c>
      <c r="AD355" s="20">
        <f t="shared" si="172"/>
        <v>-9999</v>
      </c>
      <c r="AE355" s="20">
        <f t="shared" si="163"/>
        <v>0</v>
      </c>
      <c r="AF355" s="20">
        <f t="shared" si="173"/>
        <v>-9999</v>
      </c>
      <c r="AG355" s="21"/>
      <c r="AH355" s="20">
        <f t="shared" si="164"/>
        <v>-1.178745064381952E-2</v>
      </c>
      <c r="AI355" s="20">
        <f t="shared" si="165"/>
        <v>0.51386006167917275</v>
      </c>
      <c r="AJ355" s="20">
        <f t="shared" si="166"/>
        <v>-0.2676446746983806</v>
      </c>
      <c r="AK355" s="20">
        <f t="shared" si="167"/>
        <v>-2.096970307342862E-2</v>
      </c>
      <c r="AL355" s="20">
        <f t="shared" si="168"/>
        <v>-3.0984842598046018</v>
      </c>
      <c r="AM355" s="20">
        <f t="shared" si="169"/>
        <v>-46.387491914036289</v>
      </c>
      <c r="AN355" s="20">
        <f t="shared" si="170"/>
        <v>3.2149255760746338</v>
      </c>
      <c r="AO355" s="20">
        <f t="shared" si="170"/>
        <v>3.2156184383515991</v>
      </c>
      <c r="AP355" s="20">
        <f t="shared" si="170"/>
        <v>3.2141906950560983</v>
      </c>
      <c r="AQ355" s="20">
        <f t="shared" si="170"/>
        <v>3.2171329326505709</v>
      </c>
      <c r="AR355" s="20">
        <f t="shared" si="170"/>
        <v>3.2110703717789146</v>
      </c>
      <c r="AS355" s="20">
        <f t="shared" si="170"/>
        <v>3.2235654897824437</v>
      </c>
      <c r="AT355" s="20">
        <f t="shared" si="170"/>
        <v>3.1978245068299773</v>
      </c>
      <c r="AU355" s="20">
        <f t="shared" si="171"/>
        <v>3.2509130417697172</v>
      </c>
    </row>
    <row r="356" spans="1:47">
      <c r="A356" s="77"/>
      <c r="B356" s="77"/>
      <c r="C356" s="76"/>
      <c r="D356" s="76"/>
      <c r="S356" s="36"/>
      <c r="Z356" s="20">
        <f t="shared" si="159"/>
        <v>0</v>
      </c>
      <c r="AA356" s="20">
        <f t="shared" si="160"/>
        <v>1.1330551226500576E-5</v>
      </c>
      <c r="AB356" s="20">
        <f t="shared" si="161"/>
        <v>-9999</v>
      </c>
      <c r="AC356" s="20">
        <f t="shared" si="162"/>
        <v>0</v>
      </c>
      <c r="AD356" s="20">
        <f t="shared" si="172"/>
        <v>-9999</v>
      </c>
      <c r="AE356" s="20">
        <f t="shared" si="163"/>
        <v>0</v>
      </c>
      <c r="AF356" s="20">
        <f t="shared" si="173"/>
        <v>-9999</v>
      </c>
      <c r="AG356" s="21"/>
      <c r="AH356" s="20">
        <f t="shared" si="164"/>
        <v>-1.178745064381952E-2</v>
      </c>
      <c r="AI356" s="20">
        <f t="shared" si="165"/>
        <v>0.51386006167917275</v>
      </c>
      <c r="AJ356" s="20">
        <f t="shared" si="166"/>
        <v>-0.2676446746983806</v>
      </c>
      <c r="AK356" s="20">
        <f t="shared" si="167"/>
        <v>-2.096970307342862E-2</v>
      </c>
      <c r="AL356" s="20">
        <f t="shared" si="168"/>
        <v>-3.0984842598046018</v>
      </c>
      <c r="AM356" s="20">
        <f t="shared" si="169"/>
        <v>-46.387491914036289</v>
      </c>
      <c r="AN356" s="20">
        <f t="shared" si="170"/>
        <v>3.2149255760746338</v>
      </c>
      <c r="AO356" s="20">
        <f t="shared" si="170"/>
        <v>3.2156184383515991</v>
      </c>
      <c r="AP356" s="20">
        <f t="shared" si="170"/>
        <v>3.2141906950560983</v>
      </c>
      <c r="AQ356" s="20">
        <f t="shared" si="170"/>
        <v>3.2171329326505709</v>
      </c>
      <c r="AR356" s="20">
        <f t="shared" si="170"/>
        <v>3.2110703717789146</v>
      </c>
      <c r="AS356" s="20">
        <f t="shared" si="170"/>
        <v>3.2235654897824437</v>
      </c>
      <c r="AT356" s="20">
        <f t="shared" si="170"/>
        <v>3.1978245068299773</v>
      </c>
      <c r="AU356" s="20">
        <f t="shared" si="171"/>
        <v>3.2509130417697172</v>
      </c>
    </row>
    <row r="357" spans="1:47">
      <c r="A357" s="77"/>
      <c r="B357" s="77"/>
      <c r="C357" s="76"/>
      <c r="D357" s="76"/>
      <c r="S357" s="36"/>
      <c r="Z357" s="20">
        <f t="shared" si="159"/>
        <v>0</v>
      </c>
      <c r="AA357" s="20">
        <f t="shared" si="160"/>
        <v>1.1330551226500576E-5</v>
      </c>
      <c r="AB357" s="20">
        <f t="shared" si="161"/>
        <v>-9999</v>
      </c>
      <c r="AC357" s="20">
        <f t="shared" si="162"/>
        <v>0</v>
      </c>
      <c r="AD357" s="20">
        <f t="shared" si="172"/>
        <v>-9999</v>
      </c>
      <c r="AE357" s="20">
        <f t="shared" si="163"/>
        <v>0</v>
      </c>
      <c r="AF357" s="20">
        <f t="shared" si="173"/>
        <v>-9999</v>
      </c>
      <c r="AG357" s="21"/>
      <c r="AH357" s="20">
        <f t="shared" si="164"/>
        <v>-1.178745064381952E-2</v>
      </c>
      <c r="AI357" s="20">
        <f t="shared" si="165"/>
        <v>0.51386006167917275</v>
      </c>
      <c r="AJ357" s="20">
        <f t="shared" si="166"/>
        <v>-0.2676446746983806</v>
      </c>
      <c r="AK357" s="20">
        <f t="shared" si="167"/>
        <v>-2.096970307342862E-2</v>
      </c>
      <c r="AL357" s="20">
        <f t="shared" si="168"/>
        <v>-3.0984842598046018</v>
      </c>
      <c r="AM357" s="20">
        <f t="shared" si="169"/>
        <v>-46.387491914036289</v>
      </c>
      <c r="AN357" s="20">
        <f t="shared" ref="AN357:AT372" si="174">$AU357+$AB$7*SIN(AO357)</f>
        <v>3.2149255760746338</v>
      </c>
      <c r="AO357" s="20">
        <f t="shared" si="174"/>
        <v>3.2156184383515991</v>
      </c>
      <c r="AP357" s="20">
        <f t="shared" si="174"/>
        <v>3.2141906950560983</v>
      </c>
      <c r="AQ357" s="20">
        <f t="shared" si="174"/>
        <v>3.2171329326505709</v>
      </c>
      <c r="AR357" s="20">
        <f t="shared" si="174"/>
        <v>3.2110703717789146</v>
      </c>
      <c r="AS357" s="20">
        <f t="shared" si="174"/>
        <v>3.2235654897824437</v>
      </c>
      <c r="AT357" s="20">
        <f t="shared" si="174"/>
        <v>3.1978245068299773</v>
      </c>
      <c r="AU357" s="20">
        <f t="shared" si="171"/>
        <v>3.2509130417697172</v>
      </c>
    </row>
    <row r="358" spans="1:47">
      <c r="A358" s="77"/>
      <c r="B358" s="77"/>
      <c r="C358" s="76"/>
      <c r="D358" s="76"/>
      <c r="S358" s="36"/>
      <c r="Z358" s="20">
        <f t="shared" si="159"/>
        <v>0</v>
      </c>
      <c r="AA358" s="20">
        <f t="shared" si="160"/>
        <v>1.1330551226500576E-5</v>
      </c>
      <c r="AB358" s="20">
        <f t="shared" si="161"/>
        <v>-9999</v>
      </c>
      <c r="AC358" s="20">
        <f t="shared" si="162"/>
        <v>0</v>
      </c>
      <c r="AD358" s="20">
        <f t="shared" si="172"/>
        <v>-9999</v>
      </c>
      <c r="AE358" s="20">
        <f t="shared" si="163"/>
        <v>0</v>
      </c>
      <c r="AF358" s="20">
        <f t="shared" si="173"/>
        <v>-9999</v>
      </c>
      <c r="AG358" s="21"/>
      <c r="AH358" s="20">
        <f t="shared" si="164"/>
        <v>-1.178745064381952E-2</v>
      </c>
      <c r="AI358" s="20">
        <f t="shared" si="165"/>
        <v>0.51386006167917275</v>
      </c>
      <c r="AJ358" s="20">
        <f t="shared" si="166"/>
        <v>-0.2676446746983806</v>
      </c>
      <c r="AK358" s="20">
        <f t="shared" si="167"/>
        <v>-2.096970307342862E-2</v>
      </c>
      <c r="AL358" s="20">
        <f t="shared" si="168"/>
        <v>-3.0984842598046018</v>
      </c>
      <c r="AM358" s="20">
        <f t="shared" si="169"/>
        <v>-46.387491914036289</v>
      </c>
      <c r="AN358" s="20">
        <f t="shared" si="174"/>
        <v>3.2149255760746338</v>
      </c>
      <c r="AO358" s="20">
        <f t="shared" si="174"/>
        <v>3.2156184383515991</v>
      </c>
      <c r="AP358" s="20">
        <f t="shared" si="174"/>
        <v>3.2141906950560983</v>
      </c>
      <c r="AQ358" s="20">
        <f t="shared" si="174"/>
        <v>3.2171329326505709</v>
      </c>
      <c r="AR358" s="20">
        <f t="shared" si="174"/>
        <v>3.2110703717789146</v>
      </c>
      <c r="AS358" s="20">
        <f t="shared" si="174"/>
        <v>3.2235654897824437</v>
      </c>
      <c r="AT358" s="20">
        <f t="shared" si="174"/>
        <v>3.1978245068299773</v>
      </c>
      <c r="AU358" s="20">
        <f t="shared" si="171"/>
        <v>3.2509130417697172</v>
      </c>
    </row>
    <row r="359" spans="1:47">
      <c r="A359" s="77"/>
      <c r="B359" s="77"/>
      <c r="C359" s="76"/>
      <c r="D359" s="76"/>
      <c r="S359" s="36"/>
      <c r="Z359" s="20">
        <f t="shared" si="159"/>
        <v>0</v>
      </c>
      <c r="AA359" s="20">
        <f t="shared" si="160"/>
        <v>1.1330551226500576E-5</v>
      </c>
      <c r="AB359" s="20">
        <f t="shared" si="161"/>
        <v>-9999</v>
      </c>
      <c r="AC359" s="20">
        <f t="shared" si="162"/>
        <v>0</v>
      </c>
      <c r="AD359" s="20">
        <f t="shared" si="172"/>
        <v>-9999</v>
      </c>
      <c r="AE359" s="20">
        <f t="shared" si="163"/>
        <v>0</v>
      </c>
      <c r="AF359" s="20">
        <f t="shared" si="173"/>
        <v>-9999</v>
      </c>
      <c r="AG359" s="21"/>
      <c r="AH359" s="20">
        <f t="shared" si="164"/>
        <v>-1.178745064381952E-2</v>
      </c>
      <c r="AI359" s="20">
        <f t="shared" si="165"/>
        <v>0.51386006167917275</v>
      </c>
      <c r="AJ359" s="20">
        <f t="shared" si="166"/>
        <v>-0.2676446746983806</v>
      </c>
      <c r="AK359" s="20">
        <f t="shared" si="167"/>
        <v>-2.096970307342862E-2</v>
      </c>
      <c r="AL359" s="20">
        <f t="shared" si="168"/>
        <v>-3.0984842598046018</v>
      </c>
      <c r="AM359" s="20">
        <f t="shared" si="169"/>
        <v>-46.387491914036289</v>
      </c>
      <c r="AN359" s="20">
        <f t="shared" si="174"/>
        <v>3.2149255760746338</v>
      </c>
      <c r="AO359" s="20">
        <f t="shared" si="174"/>
        <v>3.2156184383515991</v>
      </c>
      <c r="AP359" s="20">
        <f t="shared" si="174"/>
        <v>3.2141906950560983</v>
      </c>
      <c r="AQ359" s="20">
        <f t="shared" si="174"/>
        <v>3.2171329326505709</v>
      </c>
      <c r="AR359" s="20">
        <f t="shared" si="174"/>
        <v>3.2110703717789146</v>
      </c>
      <c r="AS359" s="20">
        <f t="shared" si="174"/>
        <v>3.2235654897824437</v>
      </c>
      <c r="AT359" s="20">
        <f t="shared" si="174"/>
        <v>3.1978245068299773</v>
      </c>
      <c r="AU359" s="20">
        <f t="shared" si="171"/>
        <v>3.2509130417697172</v>
      </c>
    </row>
    <row r="360" spans="1:47">
      <c r="A360" s="77"/>
      <c r="B360" s="77"/>
      <c r="C360" s="76"/>
      <c r="D360" s="76"/>
      <c r="S360" s="36"/>
      <c r="Z360" s="20">
        <f t="shared" si="159"/>
        <v>0</v>
      </c>
      <c r="AA360" s="20">
        <f t="shared" si="160"/>
        <v>1.1330551226500576E-5</v>
      </c>
      <c r="AB360" s="20">
        <f t="shared" si="161"/>
        <v>-9999</v>
      </c>
      <c r="AC360" s="20">
        <f t="shared" si="162"/>
        <v>0</v>
      </c>
      <c r="AD360" s="20">
        <f t="shared" si="172"/>
        <v>-9999</v>
      </c>
      <c r="AE360" s="20">
        <f t="shared" si="163"/>
        <v>0</v>
      </c>
      <c r="AF360" s="20">
        <f t="shared" si="173"/>
        <v>-9999</v>
      </c>
      <c r="AG360" s="21"/>
      <c r="AH360" s="20">
        <f t="shared" si="164"/>
        <v>-1.178745064381952E-2</v>
      </c>
      <c r="AI360" s="20">
        <f t="shared" si="165"/>
        <v>0.51386006167917275</v>
      </c>
      <c r="AJ360" s="20">
        <f t="shared" si="166"/>
        <v>-0.2676446746983806</v>
      </c>
      <c r="AK360" s="20">
        <f t="shared" si="167"/>
        <v>-2.096970307342862E-2</v>
      </c>
      <c r="AL360" s="20">
        <f t="shared" si="168"/>
        <v>-3.0984842598046018</v>
      </c>
      <c r="AM360" s="20">
        <f t="shared" si="169"/>
        <v>-46.387491914036289</v>
      </c>
      <c r="AN360" s="20">
        <f t="shared" si="174"/>
        <v>3.2149255760746338</v>
      </c>
      <c r="AO360" s="20">
        <f t="shared" si="174"/>
        <v>3.2156184383515991</v>
      </c>
      <c r="AP360" s="20">
        <f t="shared" si="174"/>
        <v>3.2141906950560983</v>
      </c>
      <c r="AQ360" s="20">
        <f t="shared" si="174"/>
        <v>3.2171329326505709</v>
      </c>
      <c r="AR360" s="20">
        <f t="shared" si="174"/>
        <v>3.2110703717789146</v>
      </c>
      <c r="AS360" s="20">
        <f t="shared" si="174"/>
        <v>3.2235654897824437</v>
      </c>
      <c r="AT360" s="20">
        <f t="shared" si="174"/>
        <v>3.1978245068299773</v>
      </c>
      <c r="AU360" s="20">
        <f t="shared" si="171"/>
        <v>3.2509130417697172</v>
      </c>
    </row>
    <row r="361" spans="1:47">
      <c r="A361" s="77"/>
      <c r="B361" s="77"/>
      <c r="C361" s="76"/>
      <c r="D361" s="76"/>
      <c r="S361" s="36"/>
      <c r="Z361" s="20">
        <f t="shared" si="159"/>
        <v>0</v>
      </c>
      <c r="AA361" s="20">
        <f t="shared" si="160"/>
        <v>1.1330551226500576E-5</v>
      </c>
      <c r="AB361" s="20">
        <f t="shared" si="161"/>
        <v>-9999</v>
      </c>
      <c r="AC361" s="20">
        <f t="shared" si="162"/>
        <v>0</v>
      </c>
      <c r="AD361" s="20">
        <f t="shared" si="172"/>
        <v>-9999</v>
      </c>
      <c r="AE361" s="20">
        <f t="shared" si="163"/>
        <v>0</v>
      </c>
      <c r="AF361" s="20">
        <f t="shared" si="173"/>
        <v>-9999</v>
      </c>
      <c r="AG361" s="21"/>
      <c r="AH361" s="20">
        <f t="shared" si="164"/>
        <v>-1.178745064381952E-2</v>
      </c>
      <c r="AI361" s="20">
        <f t="shared" si="165"/>
        <v>0.51386006167917275</v>
      </c>
      <c r="AJ361" s="20">
        <f t="shared" si="166"/>
        <v>-0.2676446746983806</v>
      </c>
      <c r="AK361" s="20">
        <f t="shared" si="167"/>
        <v>-2.096970307342862E-2</v>
      </c>
      <c r="AL361" s="20">
        <f t="shared" si="168"/>
        <v>-3.0984842598046018</v>
      </c>
      <c r="AM361" s="20">
        <f t="shared" si="169"/>
        <v>-46.387491914036289</v>
      </c>
      <c r="AN361" s="20">
        <f t="shared" si="174"/>
        <v>3.2149255760746338</v>
      </c>
      <c r="AO361" s="20">
        <f t="shared" si="174"/>
        <v>3.2156184383515991</v>
      </c>
      <c r="AP361" s="20">
        <f t="shared" si="174"/>
        <v>3.2141906950560983</v>
      </c>
      <c r="AQ361" s="20">
        <f t="shared" si="174"/>
        <v>3.2171329326505709</v>
      </c>
      <c r="AR361" s="20">
        <f t="shared" si="174"/>
        <v>3.2110703717789146</v>
      </c>
      <c r="AS361" s="20">
        <f t="shared" si="174"/>
        <v>3.2235654897824437</v>
      </c>
      <c r="AT361" s="20">
        <f t="shared" si="174"/>
        <v>3.1978245068299773</v>
      </c>
      <c r="AU361" s="20">
        <f t="shared" si="171"/>
        <v>3.2509130417697172</v>
      </c>
    </row>
    <row r="362" spans="1:47">
      <c r="A362" s="77"/>
      <c r="B362" s="77"/>
      <c r="C362" s="76"/>
      <c r="D362" s="76"/>
      <c r="S362" s="36"/>
      <c r="Z362" s="20">
        <f t="shared" si="159"/>
        <v>0</v>
      </c>
      <c r="AA362" s="20">
        <f t="shared" si="160"/>
        <v>1.1330551226500576E-5</v>
      </c>
      <c r="AB362" s="20">
        <f t="shared" si="161"/>
        <v>-9999</v>
      </c>
      <c r="AC362" s="20">
        <f t="shared" si="162"/>
        <v>0</v>
      </c>
      <c r="AD362" s="20">
        <f t="shared" si="172"/>
        <v>-9999</v>
      </c>
      <c r="AE362" s="20">
        <f t="shared" si="163"/>
        <v>0</v>
      </c>
      <c r="AF362" s="20">
        <f t="shared" si="173"/>
        <v>-9999</v>
      </c>
      <c r="AG362" s="21"/>
      <c r="AH362" s="20">
        <f t="shared" si="164"/>
        <v>-1.178745064381952E-2</v>
      </c>
      <c r="AI362" s="20">
        <f t="shared" si="165"/>
        <v>0.51386006167917275</v>
      </c>
      <c r="AJ362" s="20">
        <f t="shared" si="166"/>
        <v>-0.2676446746983806</v>
      </c>
      <c r="AK362" s="20">
        <f t="shared" si="167"/>
        <v>-2.096970307342862E-2</v>
      </c>
      <c r="AL362" s="20">
        <f t="shared" si="168"/>
        <v>-3.0984842598046018</v>
      </c>
      <c r="AM362" s="20">
        <f t="shared" si="169"/>
        <v>-46.387491914036289</v>
      </c>
      <c r="AN362" s="20">
        <f t="shared" si="174"/>
        <v>3.2149255760746338</v>
      </c>
      <c r="AO362" s="20">
        <f t="shared" si="174"/>
        <v>3.2156184383515991</v>
      </c>
      <c r="AP362" s="20">
        <f t="shared" si="174"/>
        <v>3.2141906950560983</v>
      </c>
      <c r="AQ362" s="20">
        <f t="shared" si="174"/>
        <v>3.2171329326505709</v>
      </c>
      <c r="AR362" s="20">
        <f t="shared" si="174"/>
        <v>3.2110703717789146</v>
      </c>
      <c r="AS362" s="20">
        <f t="shared" si="174"/>
        <v>3.2235654897824437</v>
      </c>
      <c r="AT362" s="20">
        <f t="shared" si="174"/>
        <v>3.1978245068299773</v>
      </c>
      <c r="AU362" s="20">
        <f t="shared" si="171"/>
        <v>3.2509130417697172</v>
      </c>
    </row>
    <row r="363" spans="1:47">
      <c r="A363" s="77"/>
      <c r="B363" s="77"/>
      <c r="C363" s="76"/>
      <c r="D363" s="76"/>
      <c r="S363" s="36"/>
      <c r="Z363" s="20">
        <f t="shared" si="159"/>
        <v>0</v>
      </c>
      <c r="AA363" s="20">
        <f t="shared" si="160"/>
        <v>1.1330551226500576E-5</v>
      </c>
      <c r="AB363" s="20">
        <f t="shared" si="161"/>
        <v>-9999</v>
      </c>
      <c r="AC363" s="20">
        <f t="shared" si="162"/>
        <v>0</v>
      </c>
      <c r="AD363" s="20">
        <f t="shared" si="172"/>
        <v>-9999</v>
      </c>
      <c r="AE363" s="20">
        <f t="shared" si="163"/>
        <v>0</v>
      </c>
      <c r="AF363" s="20">
        <f t="shared" si="173"/>
        <v>-9999</v>
      </c>
      <c r="AG363" s="21"/>
      <c r="AH363" s="20">
        <f t="shared" si="164"/>
        <v>-1.178745064381952E-2</v>
      </c>
      <c r="AI363" s="20">
        <f t="shared" si="165"/>
        <v>0.51386006167917275</v>
      </c>
      <c r="AJ363" s="20">
        <f t="shared" si="166"/>
        <v>-0.2676446746983806</v>
      </c>
      <c r="AK363" s="20">
        <f t="shared" si="167"/>
        <v>-2.096970307342862E-2</v>
      </c>
      <c r="AL363" s="20">
        <f t="shared" si="168"/>
        <v>-3.0984842598046018</v>
      </c>
      <c r="AM363" s="20">
        <f t="shared" si="169"/>
        <v>-46.387491914036289</v>
      </c>
      <c r="AN363" s="20">
        <f t="shared" si="174"/>
        <v>3.2149255760746338</v>
      </c>
      <c r="AO363" s="20">
        <f t="shared" si="174"/>
        <v>3.2156184383515991</v>
      </c>
      <c r="AP363" s="20">
        <f t="shared" si="174"/>
        <v>3.2141906950560983</v>
      </c>
      <c r="AQ363" s="20">
        <f t="shared" si="174"/>
        <v>3.2171329326505709</v>
      </c>
      <c r="AR363" s="20">
        <f t="shared" si="174"/>
        <v>3.2110703717789146</v>
      </c>
      <c r="AS363" s="20">
        <f t="shared" si="174"/>
        <v>3.2235654897824437</v>
      </c>
      <c r="AT363" s="20">
        <f t="shared" si="174"/>
        <v>3.1978245068299773</v>
      </c>
      <c r="AU363" s="20">
        <f t="shared" si="171"/>
        <v>3.2509130417697172</v>
      </c>
    </row>
    <row r="364" spans="1:47">
      <c r="A364" s="77"/>
      <c r="B364" s="77"/>
      <c r="C364" s="76"/>
      <c r="D364" s="76"/>
      <c r="S364" s="36"/>
      <c r="Z364" s="20">
        <f t="shared" si="159"/>
        <v>0</v>
      </c>
      <c r="AA364" s="20">
        <f t="shared" si="160"/>
        <v>1.1330551226500576E-5</v>
      </c>
      <c r="AB364" s="20">
        <f t="shared" si="161"/>
        <v>-9999</v>
      </c>
      <c r="AC364" s="20">
        <f t="shared" si="162"/>
        <v>0</v>
      </c>
      <c r="AD364" s="20">
        <f t="shared" si="172"/>
        <v>-9999</v>
      </c>
      <c r="AE364" s="20">
        <f t="shared" si="163"/>
        <v>0</v>
      </c>
      <c r="AF364" s="20">
        <f t="shared" si="173"/>
        <v>-9999</v>
      </c>
      <c r="AG364" s="21"/>
      <c r="AH364" s="20">
        <f t="shared" si="164"/>
        <v>-1.178745064381952E-2</v>
      </c>
      <c r="AI364" s="20">
        <f t="shared" si="165"/>
        <v>0.51386006167917275</v>
      </c>
      <c r="AJ364" s="20">
        <f t="shared" si="166"/>
        <v>-0.2676446746983806</v>
      </c>
      <c r="AK364" s="20">
        <f t="shared" si="167"/>
        <v>-2.096970307342862E-2</v>
      </c>
      <c r="AL364" s="20">
        <f t="shared" si="168"/>
        <v>-3.0984842598046018</v>
      </c>
      <c r="AM364" s="20">
        <f t="shared" si="169"/>
        <v>-46.387491914036289</v>
      </c>
      <c r="AN364" s="20">
        <f t="shared" si="174"/>
        <v>3.2149255760746338</v>
      </c>
      <c r="AO364" s="20">
        <f t="shared" si="174"/>
        <v>3.2156184383515991</v>
      </c>
      <c r="AP364" s="20">
        <f t="shared" si="174"/>
        <v>3.2141906950560983</v>
      </c>
      <c r="AQ364" s="20">
        <f t="shared" si="174"/>
        <v>3.2171329326505709</v>
      </c>
      <c r="AR364" s="20">
        <f t="shared" si="174"/>
        <v>3.2110703717789146</v>
      </c>
      <c r="AS364" s="20">
        <f t="shared" si="174"/>
        <v>3.2235654897824437</v>
      </c>
      <c r="AT364" s="20">
        <f t="shared" si="174"/>
        <v>3.1978245068299773</v>
      </c>
      <c r="AU364" s="20">
        <f t="shared" si="171"/>
        <v>3.2509130417697172</v>
      </c>
    </row>
    <row r="365" spans="1:47">
      <c r="A365" s="77"/>
      <c r="B365" s="77"/>
      <c r="C365" s="76"/>
      <c r="D365" s="76"/>
      <c r="S365" s="36"/>
      <c r="Z365" s="20">
        <f t="shared" si="159"/>
        <v>0</v>
      </c>
      <c r="AA365" s="20">
        <f t="shared" si="160"/>
        <v>1.1330551226500576E-5</v>
      </c>
      <c r="AB365" s="20">
        <f t="shared" si="161"/>
        <v>-9999</v>
      </c>
      <c r="AC365" s="20">
        <f t="shared" si="162"/>
        <v>0</v>
      </c>
      <c r="AD365" s="20">
        <f t="shared" si="172"/>
        <v>-9999</v>
      </c>
      <c r="AE365" s="20">
        <f t="shared" si="163"/>
        <v>0</v>
      </c>
      <c r="AF365" s="20">
        <f t="shared" si="173"/>
        <v>-9999</v>
      </c>
      <c r="AG365" s="21"/>
      <c r="AH365" s="20">
        <f t="shared" si="164"/>
        <v>-1.178745064381952E-2</v>
      </c>
      <c r="AI365" s="20">
        <f t="shared" si="165"/>
        <v>0.51386006167917275</v>
      </c>
      <c r="AJ365" s="20">
        <f t="shared" si="166"/>
        <v>-0.2676446746983806</v>
      </c>
      <c r="AK365" s="20">
        <f t="shared" si="167"/>
        <v>-2.096970307342862E-2</v>
      </c>
      <c r="AL365" s="20">
        <f t="shared" si="168"/>
        <v>-3.0984842598046018</v>
      </c>
      <c r="AM365" s="20">
        <f t="shared" si="169"/>
        <v>-46.387491914036289</v>
      </c>
      <c r="AN365" s="20">
        <f t="shared" si="174"/>
        <v>3.2149255760746338</v>
      </c>
      <c r="AO365" s="20">
        <f t="shared" si="174"/>
        <v>3.2156184383515991</v>
      </c>
      <c r="AP365" s="20">
        <f t="shared" si="174"/>
        <v>3.2141906950560983</v>
      </c>
      <c r="AQ365" s="20">
        <f t="shared" si="174"/>
        <v>3.2171329326505709</v>
      </c>
      <c r="AR365" s="20">
        <f t="shared" si="174"/>
        <v>3.2110703717789146</v>
      </c>
      <c r="AS365" s="20">
        <f t="shared" si="174"/>
        <v>3.2235654897824437</v>
      </c>
      <c r="AT365" s="20">
        <f t="shared" si="174"/>
        <v>3.1978245068299773</v>
      </c>
      <c r="AU365" s="20">
        <f t="shared" si="171"/>
        <v>3.2509130417697172</v>
      </c>
    </row>
    <row r="366" spans="1:47">
      <c r="A366" s="77"/>
      <c r="B366" s="77"/>
      <c r="C366" s="76"/>
      <c r="D366" s="76"/>
      <c r="S366" s="36"/>
      <c r="Z366" s="20">
        <f t="shared" si="159"/>
        <v>0</v>
      </c>
      <c r="AA366" s="20">
        <f t="shared" si="160"/>
        <v>1.1330551226500576E-5</v>
      </c>
      <c r="AB366" s="20">
        <f t="shared" si="161"/>
        <v>-9999</v>
      </c>
      <c r="AC366" s="20">
        <f t="shared" si="162"/>
        <v>0</v>
      </c>
      <c r="AD366" s="20">
        <f t="shared" si="172"/>
        <v>-9999</v>
      </c>
      <c r="AE366" s="20">
        <f t="shared" si="163"/>
        <v>0</v>
      </c>
      <c r="AF366" s="20">
        <f t="shared" si="173"/>
        <v>-9999</v>
      </c>
      <c r="AG366" s="21"/>
      <c r="AH366" s="20">
        <f t="shared" si="164"/>
        <v>-1.178745064381952E-2</v>
      </c>
      <c r="AI366" s="20">
        <f t="shared" si="165"/>
        <v>0.51386006167917275</v>
      </c>
      <c r="AJ366" s="20">
        <f t="shared" si="166"/>
        <v>-0.2676446746983806</v>
      </c>
      <c r="AK366" s="20">
        <f t="shared" si="167"/>
        <v>-2.096970307342862E-2</v>
      </c>
      <c r="AL366" s="20">
        <f t="shared" si="168"/>
        <v>-3.0984842598046018</v>
      </c>
      <c r="AM366" s="20">
        <f t="shared" si="169"/>
        <v>-46.387491914036289</v>
      </c>
      <c r="AN366" s="20">
        <f t="shared" si="174"/>
        <v>3.2149255760746338</v>
      </c>
      <c r="AO366" s="20">
        <f t="shared" si="174"/>
        <v>3.2156184383515991</v>
      </c>
      <c r="AP366" s="20">
        <f t="shared" si="174"/>
        <v>3.2141906950560983</v>
      </c>
      <c r="AQ366" s="20">
        <f t="shared" si="174"/>
        <v>3.2171329326505709</v>
      </c>
      <c r="AR366" s="20">
        <f t="shared" si="174"/>
        <v>3.2110703717789146</v>
      </c>
      <c r="AS366" s="20">
        <f t="shared" si="174"/>
        <v>3.2235654897824437</v>
      </c>
      <c r="AT366" s="20">
        <f t="shared" si="174"/>
        <v>3.1978245068299773</v>
      </c>
      <c r="AU366" s="20">
        <f t="shared" si="171"/>
        <v>3.2509130417697172</v>
      </c>
    </row>
    <row r="367" spans="1:47">
      <c r="A367" s="77"/>
      <c r="B367" s="77"/>
      <c r="C367" s="76"/>
      <c r="D367" s="76"/>
      <c r="S367" s="36"/>
      <c r="Z367" s="20">
        <f t="shared" si="159"/>
        <v>0</v>
      </c>
      <c r="AA367" s="20">
        <f t="shared" si="160"/>
        <v>1.1330551226500576E-5</v>
      </c>
      <c r="AB367" s="20">
        <f t="shared" si="161"/>
        <v>-9999</v>
      </c>
      <c r="AC367" s="20">
        <f t="shared" si="162"/>
        <v>0</v>
      </c>
      <c r="AD367" s="20">
        <f t="shared" si="172"/>
        <v>-9999</v>
      </c>
      <c r="AE367" s="20">
        <f t="shared" si="163"/>
        <v>0</v>
      </c>
      <c r="AF367" s="20">
        <f t="shared" si="173"/>
        <v>-9999</v>
      </c>
      <c r="AG367" s="21"/>
      <c r="AH367" s="20">
        <f t="shared" si="164"/>
        <v>-1.178745064381952E-2</v>
      </c>
      <c r="AI367" s="20">
        <f t="shared" si="165"/>
        <v>0.51386006167917275</v>
      </c>
      <c r="AJ367" s="20">
        <f t="shared" si="166"/>
        <v>-0.2676446746983806</v>
      </c>
      <c r="AK367" s="20">
        <f t="shared" si="167"/>
        <v>-2.096970307342862E-2</v>
      </c>
      <c r="AL367" s="20">
        <f t="shared" si="168"/>
        <v>-3.0984842598046018</v>
      </c>
      <c r="AM367" s="20">
        <f t="shared" si="169"/>
        <v>-46.387491914036289</v>
      </c>
      <c r="AN367" s="20">
        <f t="shared" si="174"/>
        <v>3.2149255760746338</v>
      </c>
      <c r="AO367" s="20">
        <f t="shared" si="174"/>
        <v>3.2156184383515991</v>
      </c>
      <c r="AP367" s="20">
        <f t="shared" si="174"/>
        <v>3.2141906950560983</v>
      </c>
      <c r="AQ367" s="20">
        <f t="shared" si="174"/>
        <v>3.2171329326505709</v>
      </c>
      <c r="AR367" s="20">
        <f t="shared" si="174"/>
        <v>3.2110703717789146</v>
      </c>
      <c r="AS367" s="20">
        <f t="shared" si="174"/>
        <v>3.2235654897824437</v>
      </c>
      <c r="AT367" s="20">
        <f t="shared" si="174"/>
        <v>3.1978245068299773</v>
      </c>
      <c r="AU367" s="20">
        <f t="shared" si="171"/>
        <v>3.2509130417697172</v>
      </c>
    </row>
    <row r="368" spans="1:47">
      <c r="A368" s="77"/>
      <c r="B368" s="77"/>
      <c r="C368" s="76"/>
      <c r="D368" s="76"/>
      <c r="S368" s="36"/>
      <c r="Z368" s="20">
        <f t="shared" si="159"/>
        <v>0</v>
      </c>
      <c r="AA368" s="20">
        <f t="shared" si="160"/>
        <v>1.1330551226500576E-5</v>
      </c>
      <c r="AB368" s="20">
        <f t="shared" si="161"/>
        <v>-9999</v>
      </c>
      <c r="AC368" s="20">
        <f t="shared" si="162"/>
        <v>0</v>
      </c>
      <c r="AD368" s="20">
        <f t="shared" si="172"/>
        <v>-9999</v>
      </c>
      <c r="AE368" s="20">
        <f t="shared" si="163"/>
        <v>0</v>
      </c>
      <c r="AF368" s="20">
        <f t="shared" si="173"/>
        <v>-9999</v>
      </c>
      <c r="AG368" s="21"/>
      <c r="AH368" s="20">
        <f t="shared" si="164"/>
        <v>-1.178745064381952E-2</v>
      </c>
      <c r="AI368" s="20">
        <f t="shared" si="165"/>
        <v>0.51386006167917275</v>
      </c>
      <c r="AJ368" s="20">
        <f t="shared" si="166"/>
        <v>-0.2676446746983806</v>
      </c>
      <c r="AK368" s="20">
        <f t="shared" si="167"/>
        <v>-2.096970307342862E-2</v>
      </c>
      <c r="AL368" s="20">
        <f t="shared" si="168"/>
        <v>-3.0984842598046018</v>
      </c>
      <c r="AM368" s="20">
        <f t="shared" si="169"/>
        <v>-46.387491914036289</v>
      </c>
      <c r="AN368" s="20">
        <f t="shared" si="174"/>
        <v>3.2149255760746338</v>
      </c>
      <c r="AO368" s="20">
        <f t="shared" si="174"/>
        <v>3.2156184383515991</v>
      </c>
      <c r="AP368" s="20">
        <f t="shared" si="174"/>
        <v>3.2141906950560983</v>
      </c>
      <c r="AQ368" s="20">
        <f t="shared" si="174"/>
        <v>3.2171329326505709</v>
      </c>
      <c r="AR368" s="20">
        <f t="shared" si="174"/>
        <v>3.2110703717789146</v>
      </c>
      <c r="AS368" s="20">
        <f t="shared" si="174"/>
        <v>3.2235654897824437</v>
      </c>
      <c r="AT368" s="20">
        <f t="shared" si="174"/>
        <v>3.1978245068299773</v>
      </c>
      <c r="AU368" s="20">
        <f t="shared" si="171"/>
        <v>3.2509130417697172</v>
      </c>
    </row>
    <row r="369" spans="1:47">
      <c r="A369" s="77"/>
      <c r="B369" s="77"/>
      <c r="C369" s="76"/>
      <c r="D369" s="76"/>
      <c r="S369" s="36"/>
      <c r="Z369" s="20">
        <f t="shared" si="159"/>
        <v>0</v>
      </c>
      <c r="AA369" s="20">
        <f t="shared" si="160"/>
        <v>1.1330551226500576E-5</v>
      </c>
      <c r="AB369" s="20">
        <f t="shared" si="161"/>
        <v>-9999</v>
      </c>
      <c r="AC369" s="20">
        <f t="shared" si="162"/>
        <v>0</v>
      </c>
      <c r="AD369" s="20">
        <f t="shared" si="172"/>
        <v>-9999</v>
      </c>
      <c r="AE369" s="20">
        <f t="shared" si="163"/>
        <v>0</v>
      </c>
      <c r="AF369" s="20">
        <f t="shared" si="173"/>
        <v>-9999</v>
      </c>
      <c r="AG369" s="21"/>
      <c r="AH369" s="20">
        <f t="shared" si="164"/>
        <v>-1.178745064381952E-2</v>
      </c>
      <c r="AI369" s="20">
        <f t="shared" si="165"/>
        <v>0.51386006167917275</v>
      </c>
      <c r="AJ369" s="20">
        <f t="shared" si="166"/>
        <v>-0.2676446746983806</v>
      </c>
      <c r="AK369" s="20">
        <f t="shared" si="167"/>
        <v>-2.096970307342862E-2</v>
      </c>
      <c r="AL369" s="20">
        <f t="shared" si="168"/>
        <v>-3.0984842598046018</v>
      </c>
      <c r="AM369" s="20">
        <f t="shared" si="169"/>
        <v>-46.387491914036289</v>
      </c>
      <c r="AN369" s="20">
        <f t="shared" si="174"/>
        <v>3.2149255760746338</v>
      </c>
      <c r="AO369" s="20">
        <f t="shared" si="174"/>
        <v>3.2156184383515991</v>
      </c>
      <c r="AP369" s="20">
        <f t="shared" si="174"/>
        <v>3.2141906950560983</v>
      </c>
      <c r="AQ369" s="20">
        <f t="shared" si="174"/>
        <v>3.2171329326505709</v>
      </c>
      <c r="AR369" s="20">
        <f t="shared" si="174"/>
        <v>3.2110703717789146</v>
      </c>
      <c r="AS369" s="20">
        <f t="shared" si="174"/>
        <v>3.2235654897824437</v>
      </c>
      <c r="AT369" s="20">
        <f t="shared" si="174"/>
        <v>3.1978245068299773</v>
      </c>
      <c r="AU369" s="20">
        <f t="shared" si="171"/>
        <v>3.2509130417697172</v>
      </c>
    </row>
    <row r="370" spans="1:47">
      <c r="A370" s="77"/>
      <c r="B370" s="77"/>
      <c r="C370" s="76"/>
      <c r="D370" s="76"/>
      <c r="S370" s="36"/>
      <c r="Z370" s="20">
        <f t="shared" si="159"/>
        <v>0</v>
      </c>
      <c r="AA370" s="20">
        <f t="shared" si="160"/>
        <v>1.1330551226500576E-5</v>
      </c>
      <c r="AB370" s="20">
        <f t="shared" si="161"/>
        <v>-9999</v>
      </c>
      <c r="AC370" s="20">
        <f t="shared" si="162"/>
        <v>0</v>
      </c>
      <c r="AD370" s="20">
        <f t="shared" si="172"/>
        <v>-9999</v>
      </c>
      <c r="AE370" s="20">
        <f t="shared" si="163"/>
        <v>0</v>
      </c>
      <c r="AF370" s="20">
        <f t="shared" si="173"/>
        <v>-9999</v>
      </c>
      <c r="AG370" s="21"/>
      <c r="AH370" s="20">
        <f t="shared" si="164"/>
        <v>-1.178745064381952E-2</v>
      </c>
      <c r="AI370" s="20">
        <f t="shared" si="165"/>
        <v>0.51386006167917275</v>
      </c>
      <c r="AJ370" s="20">
        <f t="shared" si="166"/>
        <v>-0.2676446746983806</v>
      </c>
      <c r="AK370" s="20">
        <f t="shared" si="167"/>
        <v>-2.096970307342862E-2</v>
      </c>
      <c r="AL370" s="20">
        <f t="shared" si="168"/>
        <v>-3.0984842598046018</v>
      </c>
      <c r="AM370" s="20">
        <f t="shared" si="169"/>
        <v>-46.387491914036289</v>
      </c>
      <c r="AN370" s="20">
        <f t="shared" si="174"/>
        <v>3.2149255760746338</v>
      </c>
      <c r="AO370" s="20">
        <f t="shared" si="174"/>
        <v>3.2156184383515991</v>
      </c>
      <c r="AP370" s="20">
        <f t="shared" si="174"/>
        <v>3.2141906950560983</v>
      </c>
      <c r="AQ370" s="20">
        <f t="shared" si="174"/>
        <v>3.2171329326505709</v>
      </c>
      <c r="AR370" s="20">
        <f t="shared" si="174"/>
        <v>3.2110703717789146</v>
      </c>
      <c r="AS370" s="20">
        <f t="shared" si="174"/>
        <v>3.2235654897824437</v>
      </c>
      <c r="AT370" s="20">
        <f t="shared" si="174"/>
        <v>3.1978245068299773</v>
      </c>
      <c r="AU370" s="20">
        <f t="shared" si="171"/>
        <v>3.2509130417697172</v>
      </c>
    </row>
    <row r="371" spans="1:47">
      <c r="A371" s="77"/>
      <c r="B371" s="77"/>
      <c r="C371" s="76"/>
      <c r="D371" s="76"/>
      <c r="S371" s="36"/>
      <c r="Z371" s="20">
        <f t="shared" si="159"/>
        <v>0</v>
      </c>
      <c r="AA371" s="20">
        <f t="shared" si="160"/>
        <v>1.1330551226500576E-5</v>
      </c>
      <c r="AB371" s="20">
        <f t="shared" si="161"/>
        <v>-9999</v>
      </c>
      <c r="AC371" s="20">
        <f t="shared" si="162"/>
        <v>0</v>
      </c>
      <c r="AD371" s="20">
        <f t="shared" si="172"/>
        <v>-9999</v>
      </c>
      <c r="AE371" s="20">
        <f t="shared" si="163"/>
        <v>0</v>
      </c>
      <c r="AF371" s="20">
        <f t="shared" si="173"/>
        <v>-9999</v>
      </c>
      <c r="AG371" s="21"/>
      <c r="AH371" s="20">
        <f t="shared" si="164"/>
        <v>-1.178745064381952E-2</v>
      </c>
      <c r="AI371" s="20">
        <f t="shared" si="165"/>
        <v>0.51386006167917275</v>
      </c>
      <c r="AJ371" s="20">
        <f t="shared" si="166"/>
        <v>-0.2676446746983806</v>
      </c>
      <c r="AK371" s="20">
        <f t="shared" si="167"/>
        <v>-2.096970307342862E-2</v>
      </c>
      <c r="AL371" s="20">
        <f t="shared" si="168"/>
        <v>-3.0984842598046018</v>
      </c>
      <c r="AM371" s="20">
        <f t="shared" si="169"/>
        <v>-46.387491914036289</v>
      </c>
      <c r="AN371" s="20">
        <f t="shared" si="174"/>
        <v>3.2149255760746338</v>
      </c>
      <c r="AO371" s="20">
        <f t="shared" si="174"/>
        <v>3.2156184383515991</v>
      </c>
      <c r="AP371" s="20">
        <f t="shared" si="174"/>
        <v>3.2141906950560983</v>
      </c>
      <c r="AQ371" s="20">
        <f t="shared" si="174"/>
        <v>3.2171329326505709</v>
      </c>
      <c r="AR371" s="20">
        <f t="shared" si="174"/>
        <v>3.2110703717789146</v>
      </c>
      <c r="AS371" s="20">
        <f t="shared" si="174"/>
        <v>3.2235654897824437</v>
      </c>
      <c r="AT371" s="20">
        <f t="shared" si="174"/>
        <v>3.1978245068299773</v>
      </c>
      <c r="AU371" s="20">
        <f t="shared" si="171"/>
        <v>3.2509130417697172</v>
      </c>
    </row>
    <row r="372" spans="1:47">
      <c r="A372" s="77"/>
      <c r="B372" s="77"/>
      <c r="C372" s="76"/>
      <c r="D372" s="76"/>
      <c r="S372" s="36"/>
      <c r="Z372" s="20">
        <f t="shared" si="159"/>
        <v>0</v>
      </c>
      <c r="AA372" s="20">
        <f t="shared" si="160"/>
        <v>1.1330551226500576E-5</v>
      </c>
      <c r="AB372" s="20">
        <f t="shared" si="161"/>
        <v>-9999</v>
      </c>
      <c r="AC372" s="20">
        <f t="shared" si="162"/>
        <v>0</v>
      </c>
      <c r="AD372" s="20">
        <f t="shared" si="172"/>
        <v>-9999</v>
      </c>
      <c r="AE372" s="20">
        <f t="shared" si="163"/>
        <v>0</v>
      </c>
      <c r="AF372" s="20">
        <f t="shared" si="173"/>
        <v>-9999</v>
      </c>
      <c r="AG372" s="21"/>
      <c r="AH372" s="20">
        <f t="shared" si="164"/>
        <v>-1.178745064381952E-2</v>
      </c>
      <c r="AI372" s="20">
        <f t="shared" si="165"/>
        <v>0.51386006167917275</v>
      </c>
      <c r="AJ372" s="20">
        <f t="shared" si="166"/>
        <v>-0.2676446746983806</v>
      </c>
      <c r="AK372" s="20">
        <f t="shared" si="167"/>
        <v>-2.096970307342862E-2</v>
      </c>
      <c r="AL372" s="20">
        <f t="shared" si="168"/>
        <v>-3.0984842598046018</v>
      </c>
      <c r="AM372" s="20">
        <f t="shared" si="169"/>
        <v>-46.387491914036289</v>
      </c>
      <c r="AN372" s="20">
        <f t="shared" si="174"/>
        <v>3.2149255760746338</v>
      </c>
      <c r="AO372" s="20">
        <f t="shared" si="174"/>
        <v>3.2156184383515991</v>
      </c>
      <c r="AP372" s="20">
        <f t="shared" si="174"/>
        <v>3.2141906950560983</v>
      </c>
      <c r="AQ372" s="20">
        <f t="shared" si="174"/>
        <v>3.2171329326505709</v>
      </c>
      <c r="AR372" s="20">
        <f t="shared" si="174"/>
        <v>3.2110703717789146</v>
      </c>
      <c r="AS372" s="20">
        <f t="shared" si="174"/>
        <v>3.2235654897824437</v>
      </c>
      <c r="AT372" s="20">
        <f t="shared" si="174"/>
        <v>3.1978245068299773</v>
      </c>
      <c r="AU372" s="20">
        <f t="shared" si="171"/>
        <v>3.2509130417697172</v>
      </c>
    </row>
    <row r="373" spans="1:47">
      <c r="A373" s="77"/>
      <c r="B373" s="77"/>
      <c r="C373" s="76"/>
      <c r="D373" s="76"/>
      <c r="S373" s="36"/>
      <c r="Z373" s="20">
        <f t="shared" si="159"/>
        <v>0</v>
      </c>
      <c r="AA373" s="20">
        <f t="shared" si="160"/>
        <v>1.1330551226500576E-5</v>
      </c>
      <c r="AB373" s="20">
        <f t="shared" si="161"/>
        <v>-9999</v>
      </c>
      <c r="AC373" s="20">
        <f t="shared" si="162"/>
        <v>0</v>
      </c>
      <c r="AD373" s="20">
        <f t="shared" si="172"/>
        <v>-9999</v>
      </c>
      <c r="AE373" s="20">
        <f t="shared" si="163"/>
        <v>0</v>
      </c>
      <c r="AF373" s="20">
        <f t="shared" si="173"/>
        <v>-9999</v>
      </c>
      <c r="AG373" s="21"/>
      <c r="AH373" s="20">
        <f t="shared" si="164"/>
        <v>-1.178745064381952E-2</v>
      </c>
      <c r="AI373" s="20">
        <f t="shared" si="165"/>
        <v>0.51386006167917275</v>
      </c>
      <c r="AJ373" s="20">
        <f t="shared" si="166"/>
        <v>-0.2676446746983806</v>
      </c>
      <c r="AK373" s="20">
        <f t="shared" si="167"/>
        <v>-2.096970307342862E-2</v>
      </c>
      <c r="AL373" s="20">
        <f t="shared" si="168"/>
        <v>-3.0984842598046018</v>
      </c>
      <c r="AM373" s="20">
        <f t="shared" si="169"/>
        <v>-46.387491914036289</v>
      </c>
      <c r="AN373" s="20">
        <f t="shared" ref="AN373:AT388" si="175">$AU373+$AB$7*SIN(AO373)</f>
        <v>3.2149255760746338</v>
      </c>
      <c r="AO373" s="20">
        <f t="shared" si="175"/>
        <v>3.2156184383515991</v>
      </c>
      <c r="AP373" s="20">
        <f t="shared" si="175"/>
        <v>3.2141906950560983</v>
      </c>
      <c r="AQ373" s="20">
        <f t="shared" si="175"/>
        <v>3.2171329326505709</v>
      </c>
      <c r="AR373" s="20">
        <f t="shared" si="175"/>
        <v>3.2110703717789146</v>
      </c>
      <c r="AS373" s="20">
        <f t="shared" si="175"/>
        <v>3.2235654897824437</v>
      </c>
      <c r="AT373" s="20">
        <f t="shared" si="175"/>
        <v>3.1978245068299773</v>
      </c>
      <c r="AU373" s="20">
        <f t="shared" si="171"/>
        <v>3.2509130417697172</v>
      </c>
    </row>
    <row r="374" spans="1:47">
      <c r="A374" s="77"/>
      <c r="B374" s="77"/>
      <c r="C374" s="76"/>
      <c r="D374" s="76"/>
      <c r="S374" s="36"/>
      <c r="Z374" s="20">
        <f t="shared" si="159"/>
        <v>0</v>
      </c>
      <c r="AA374" s="20">
        <f t="shared" si="160"/>
        <v>1.1330551226500576E-5</v>
      </c>
      <c r="AB374" s="20">
        <f t="shared" si="161"/>
        <v>-9999</v>
      </c>
      <c r="AC374" s="20">
        <f t="shared" si="162"/>
        <v>0</v>
      </c>
      <c r="AD374" s="20">
        <f t="shared" si="172"/>
        <v>-9999</v>
      </c>
      <c r="AE374" s="20">
        <f t="shared" si="163"/>
        <v>0</v>
      </c>
      <c r="AF374" s="20">
        <f t="shared" si="173"/>
        <v>-9999</v>
      </c>
      <c r="AG374" s="21"/>
      <c r="AH374" s="20">
        <f t="shared" si="164"/>
        <v>-1.178745064381952E-2</v>
      </c>
      <c r="AI374" s="20">
        <f t="shared" si="165"/>
        <v>0.51386006167917275</v>
      </c>
      <c r="AJ374" s="20">
        <f t="shared" si="166"/>
        <v>-0.2676446746983806</v>
      </c>
      <c r="AK374" s="20">
        <f t="shared" si="167"/>
        <v>-2.096970307342862E-2</v>
      </c>
      <c r="AL374" s="20">
        <f t="shared" si="168"/>
        <v>-3.0984842598046018</v>
      </c>
      <c r="AM374" s="20">
        <f t="shared" si="169"/>
        <v>-46.387491914036289</v>
      </c>
      <c r="AN374" s="20">
        <f t="shared" si="175"/>
        <v>3.2149255760746338</v>
      </c>
      <c r="AO374" s="20">
        <f t="shared" si="175"/>
        <v>3.2156184383515991</v>
      </c>
      <c r="AP374" s="20">
        <f t="shared" si="175"/>
        <v>3.2141906950560983</v>
      </c>
      <c r="AQ374" s="20">
        <f t="shared" si="175"/>
        <v>3.2171329326505709</v>
      </c>
      <c r="AR374" s="20">
        <f t="shared" si="175"/>
        <v>3.2110703717789146</v>
      </c>
      <c r="AS374" s="20">
        <f t="shared" si="175"/>
        <v>3.2235654897824437</v>
      </c>
      <c r="AT374" s="20">
        <f t="shared" si="175"/>
        <v>3.1978245068299773</v>
      </c>
      <c r="AU374" s="20">
        <f t="shared" si="171"/>
        <v>3.2509130417697172</v>
      </c>
    </row>
    <row r="375" spans="1:47">
      <c r="A375" s="77"/>
      <c r="B375" s="77"/>
      <c r="C375" s="76"/>
      <c r="D375" s="76"/>
      <c r="S375" s="36"/>
      <c r="Z375" s="20">
        <f t="shared" si="159"/>
        <v>0</v>
      </c>
      <c r="AA375" s="20">
        <f t="shared" si="160"/>
        <v>1.1330551226500576E-5</v>
      </c>
      <c r="AB375" s="20">
        <f t="shared" si="161"/>
        <v>-9999</v>
      </c>
      <c r="AC375" s="20">
        <f t="shared" si="162"/>
        <v>0</v>
      </c>
      <c r="AD375" s="20">
        <f t="shared" si="172"/>
        <v>-9999</v>
      </c>
      <c r="AE375" s="20">
        <f t="shared" si="163"/>
        <v>0</v>
      </c>
      <c r="AF375" s="20">
        <f t="shared" si="173"/>
        <v>-9999</v>
      </c>
      <c r="AG375" s="21"/>
      <c r="AH375" s="20">
        <f t="shared" si="164"/>
        <v>-1.178745064381952E-2</v>
      </c>
      <c r="AI375" s="20">
        <f t="shared" si="165"/>
        <v>0.51386006167917275</v>
      </c>
      <c r="AJ375" s="20">
        <f t="shared" si="166"/>
        <v>-0.2676446746983806</v>
      </c>
      <c r="AK375" s="20">
        <f t="shared" si="167"/>
        <v>-2.096970307342862E-2</v>
      </c>
      <c r="AL375" s="20">
        <f t="shared" si="168"/>
        <v>-3.0984842598046018</v>
      </c>
      <c r="AM375" s="20">
        <f t="shared" si="169"/>
        <v>-46.387491914036289</v>
      </c>
      <c r="AN375" s="20">
        <f t="shared" si="175"/>
        <v>3.2149255760746338</v>
      </c>
      <c r="AO375" s="20">
        <f t="shared" si="175"/>
        <v>3.2156184383515991</v>
      </c>
      <c r="AP375" s="20">
        <f t="shared" si="175"/>
        <v>3.2141906950560983</v>
      </c>
      <c r="AQ375" s="20">
        <f t="shared" si="175"/>
        <v>3.2171329326505709</v>
      </c>
      <c r="AR375" s="20">
        <f t="shared" si="175"/>
        <v>3.2110703717789146</v>
      </c>
      <c r="AS375" s="20">
        <f t="shared" si="175"/>
        <v>3.2235654897824437</v>
      </c>
      <c r="AT375" s="20">
        <f t="shared" si="175"/>
        <v>3.1978245068299773</v>
      </c>
      <c r="AU375" s="20">
        <f t="shared" si="171"/>
        <v>3.2509130417697172</v>
      </c>
    </row>
    <row r="376" spans="1:47">
      <c r="A376" s="77"/>
      <c r="B376" s="77"/>
      <c r="C376" s="76"/>
      <c r="D376" s="76"/>
      <c r="S376" s="36"/>
      <c r="Z376" s="20">
        <f t="shared" si="159"/>
        <v>0</v>
      </c>
      <c r="AA376" s="20">
        <f t="shared" si="160"/>
        <v>1.1330551226500576E-5</v>
      </c>
      <c r="AB376" s="20">
        <f t="shared" si="161"/>
        <v>-9999</v>
      </c>
      <c r="AC376" s="20">
        <f t="shared" si="162"/>
        <v>0</v>
      </c>
      <c r="AD376" s="20">
        <f t="shared" si="172"/>
        <v>-9999</v>
      </c>
      <c r="AE376" s="20">
        <f t="shared" si="163"/>
        <v>0</v>
      </c>
      <c r="AF376" s="20">
        <f t="shared" si="173"/>
        <v>-9999</v>
      </c>
      <c r="AG376" s="21"/>
      <c r="AH376" s="20">
        <f t="shared" si="164"/>
        <v>-1.178745064381952E-2</v>
      </c>
      <c r="AI376" s="20">
        <f t="shared" si="165"/>
        <v>0.51386006167917275</v>
      </c>
      <c r="AJ376" s="20">
        <f t="shared" si="166"/>
        <v>-0.2676446746983806</v>
      </c>
      <c r="AK376" s="20">
        <f t="shared" si="167"/>
        <v>-2.096970307342862E-2</v>
      </c>
      <c r="AL376" s="20">
        <f t="shared" si="168"/>
        <v>-3.0984842598046018</v>
      </c>
      <c r="AM376" s="20">
        <f t="shared" si="169"/>
        <v>-46.387491914036289</v>
      </c>
      <c r="AN376" s="20">
        <f t="shared" si="175"/>
        <v>3.2149255760746338</v>
      </c>
      <c r="AO376" s="20">
        <f t="shared" si="175"/>
        <v>3.2156184383515991</v>
      </c>
      <c r="AP376" s="20">
        <f t="shared" si="175"/>
        <v>3.2141906950560983</v>
      </c>
      <c r="AQ376" s="20">
        <f t="shared" si="175"/>
        <v>3.2171329326505709</v>
      </c>
      <c r="AR376" s="20">
        <f t="shared" si="175"/>
        <v>3.2110703717789146</v>
      </c>
      <c r="AS376" s="20">
        <f t="shared" si="175"/>
        <v>3.2235654897824437</v>
      </c>
      <c r="AT376" s="20">
        <f t="shared" si="175"/>
        <v>3.1978245068299773</v>
      </c>
      <c r="AU376" s="20">
        <f t="shared" si="171"/>
        <v>3.2509130417697172</v>
      </c>
    </row>
    <row r="377" spans="1:47">
      <c r="A377" s="77"/>
      <c r="B377" s="77"/>
      <c r="C377" s="76"/>
      <c r="D377" s="76"/>
      <c r="S377" s="36"/>
      <c r="Z377" s="20">
        <f t="shared" si="159"/>
        <v>0</v>
      </c>
      <c r="AA377" s="20">
        <f t="shared" si="160"/>
        <v>1.1330551226500576E-5</v>
      </c>
      <c r="AB377" s="20">
        <f t="shared" si="161"/>
        <v>-9999</v>
      </c>
      <c r="AC377" s="20">
        <f t="shared" si="162"/>
        <v>0</v>
      </c>
      <c r="AD377" s="20">
        <f t="shared" si="172"/>
        <v>-9999</v>
      </c>
      <c r="AE377" s="20">
        <f t="shared" si="163"/>
        <v>0</v>
      </c>
      <c r="AF377" s="20">
        <f t="shared" si="173"/>
        <v>-9999</v>
      </c>
      <c r="AG377" s="21"/>
      <c r="AH377" s="20">
        <f t="shared" si="164"/>
        <v>-1.178745064381952E-2</v>
      </c>
      <c r="AI377" s="20">
        <f t="shared" si="165"/>
        <v>0.51386006167917275</v>
      </c>
      <c r="AJ377" s="20">
        <f t="shared" si="166"/>
        <v>-0.2676446746983806</v>
      </c>
      <c r="AK377" s="20">
        <f t="shared" si="167"/>
        <v>-2.096970307342862E-2</v>
      </c>
      <c r="AL377" s="20">
        <f t="shared" si="168"/>
        <v>-3.0984842598046018</v>
      </c>
      <c r="AM377" s="20">
        <f t="shared" si="169"/>
        <v>-46.387491914036289</v>
      </c>
      <c r="AN377" s="20">
        <f t="shared" si="175"/>
        <v>3.2149255760746338</v>
      </c>
      <c r="AO377" s="20">
        <f t="shared" si="175"/>
        <v>3.2156184383515991</v>
      </c>
      <c r="AP377" s="20">
        <f t="shared" si="175"/>
        <v>3.2141906950560983</v>
      </c>
      <c r="AQ377" s="20">
        <f t="shared" si="175"/>
        <v>3.2171329326505709</v>
      </c>
      <c r="AR377" s="20">
        <f t="shared" si="175"/>
        <v>3.2110703717789146</v>
      </c>
      <c r="AS377" s="20">
        <f t="shared" si="175"/>
        <v>3.2235654897824437</v>
      </c>
      <c r="AT377" s="20">
        <f t="shared" si="175"/>
        <v>3.1978245068299773</v>
      </c>
      <c r="AU377" s="20">
        <f t="shared" si="171"/>
        <v>3.2509130417697172</v>
      </c>
    </row>
    <row r="378" spans="1:47">
      <c r="A378" s="77"/>
      <c r="B378" s="77"/>
      <c r="C378" s="76"/>
      <c r="D378" s="76"/>
      <c r="S378" s="36"/>
      <c r="Z378" s="20">
        <f t="shared" si="159"/>
        <v>0</v>
      </c>
      <c r="AA378" s="20">
        <f t="shared" si="160"/>
        <v>1.1330551226500576E-5</v>
      </c>
      <c r="AB378" s="20">
        <f t="shared" si="161"/>
        <v>-9999</v>
      </c>
      <c r="AC378" s="20">
        <f t="shared" si="162"/>
        <v>0</v>
      </c>
      <c r="AD378" s="20">
        <f t="shared" si="172"/>
        <v>-9999</v>
      </c>
      <c r="AE378" s="20">
        <f t="shared" si="163"/>
        <v>0</v>
      </c>
      <c r="AF378" s="20">
        <f t="shared" si="173"/>
        <v>-9999</v>
      </c>
      <c r="AG378" s="21"/>
      <c r="AH378" s="20">
        <f t="shared" si="164"/>
        <v>-1.178745064381952E-2</v>
      </c>
      <c r="AI378" s="20">
        <f t="shared" si="165"/>
        <v>0.51386006167917275</v>
      </c>
      <c r="AJ378" s="20">
        <f t="shared" si="166"/>
        <v>-0.2676446746983806</v>
      </c>
      <c r="AK378" s="20">
        <f t="shared" si="167"/>
        <v>-2.096970307342862E-2</v>
      </c>
      <c r="AL378" s="20">
        <f t="shared" si="168"/>
        <v>-3.0984842598046018</v>
      </c>
      <c r="AM378" s="20">
        <f t="shared" si="169"/>
        <v>-46.387491914036289</v>
      </c>
      <c r="AN378" s="20">
        <f t="shared" si="175"/>
        <v>3.2149255760746338</v>
      </c>
      <c r="AO378" s="20">
        <f t="shared" si="175"/>
        <v>3.2156184383515991</v>
      </c>
      <c r="AP378" s="20">
        <f t="shared" si="175"/>
        <v>3.2141906950560983</v>
      </c>
      <c r="AQ378" s="20">
        <f t="shared" si="175"/>
        <v>3.2171329326505709</v>
      </c>
      <c r="AR378" s="20">
        <f t="shared" si="175"/>
        <v>3.2110703717789146</v>
      </c>
      <c r="AS378" s="20">
        <f t="shared" si="175"/>
        <v>3.2235654897824437</v>
      </c>
      <c r="AT378" s="20">
        <f t="shared" si="175"/>
        <v>3.1978245068299773</v>
      </c>
      <c r="AU378" s="20">
        <f t="shared" si="171"/>
        <v>3.2509130417697172</v>
      </c>
    </row>
    <row r="379" spans="1:47">
      <c r="A379" s="77"/>
      <c r="B379" s="77"/>
      <c r="C379" s="76"/>
      <c r="D379" s="76"/>
      <c r="S379" s="36"/>
      <c r="Z379" s="20">
        <f t="shared" si="159"/>
        <v>0</v>
      </c>
      <c r="AA379" s="20">
        <f t="shared" si="160"/>
        <v>1.1330551226500576E-5</v>
      </c>
      <c r="AB379" s="20">
        <f t="shared" si="161"/>
        <v>-9999</v>
      </c>
      <c r="AC379" s="20">
        <f t="shared" si="162"/>
        <v>0</v>
      </c>
      <c r="AD379" s="20">
        <f t="shared" si="172"/>
        <v>-9999</v>
      </c>
      <c r="AE379" s="20">
        <f t="shared" si="163"/>
        <v>0</v>
      </c>
      <c r="AF379" s="20">
        <f t="shared" si="173"/>
        <v>-9999</v>
      </c>
      <c r="AG379" s="21"/>
      <c r="AH379" s="20">
        <f t="shared" si="164"/>
        <v>-1.178745064381952E-2</v>
      </c>
      <c r="AI379" s="20">
        <f t="shared" si="165"/>
        <v>0.51386006167917275</v>
      </c>
      <c r="AJ379" s="20">
        <f t="shared" si="166"/>
        <v>-0.2676446746983806</v>
      </c>
      <c r="AK379" s="20">
        <f t="shared" si="167"/>
        <v>-2.096970307342862E-2</v>
      </c>
      <c r="AL379" s="20">
        <f t="shared" si="168"/>
        <v>-3.0984842598046018</v>
      </c>
      <c r="AM379" s="20">
        <f t="shared" si="169"/>
        <v>-46.387491914036289</v>
      </c>
      <c r="AN379" s="20">
        <f t="shared" si="175"/>
        <v>3.2149255760746338</v>
      </c>
      <c r="AO379" s="20">
        <f t="shared" si="175"/>
        <v>3.2156184383515991</v>
      </c>
      <c r="AP379" s="20">
        <f t="shared" si="175"/>
        <v>3.2141906950560983</v>
      </c>
      <c r="AQ379" s="20">
        <f t="shared" si="175"/>
        <v>3.2171329326505709</v>
      </c>
      <c r="AR379" s="20">
        <f t="shared" si="175"/>
        <v>3.2110703717789146</v>
      </c>
      <c r="AS379" s="20">
        <f t="shared" si="175"/>
        <v>3.2235654897824437</v>
      </c>
      <c r="AT379" s="20">
        <f t="shared" si="175"/>
        <v>3.1978245068299773</v>
      </c>
      <c r="AU379" s="20">
        <f t="shared" si="171"/>
        <v>3.2509130417697172</v>
      </c>
    </row>
    <row r="380" spans="1:47">
      <c r="A380" s="77"/>
      <c r="B380" s="77"/>
      <c r="C380" s="76"/>
      <c r="D380" s="76"/>
      <c r="S380" s="36"/>
      <c r="Z380" s="20">
        <f t="shared" si="159"/>
        <v>0</v>
      </c>
      <c r="AA380" s="20">
        <f t="shared" si="160"/>
        <v>1.1330551226500576E-5</v>
      </c>
      <c r="AB380" s="20">
        <f t="shared" si="161"/>
        <v>-9999</v>
      </c>
      <c r="AC380" s="20">
        <f t="shared" si="162"/>
        <v>0</v>
      </c>
      <c r="AD380" s="20">
        <f t="shared" si="172"/>
        <v>-9999</v>
      </c>
      <c r="AE380" s="20">
        <f t="shared" si="163"/>
        <v>0</v>
      </c>
      <c r="AF380" s="20">
        <f t="shared" si="173"/>
        <v>-9999</v>
      </c>
      <c r="AG380" s="21"/>
      <c r="AH380" s="20">
        <f t="shared" si="164"/>
        <v>-1.178745064381952E-2</v>
      </c>
      <c r="AI380" s="20">
        <f t="shared" si="165"/>
        <v>0.51386006167917275</v>
      </c>
      <c r="AJ380" s="20">
        <f t="shared" si="166"/>
        <v>-0.2676446746983806</v>
      </c>
      <c r="AK380" s="20">
        <f t="shared" si="167"/>
        <v>-2.096970307342862E-2</v>
      </c>
      <c r="AL380" s="20">
        <f t="shared" si="168"/>
        <v>-3.0984842598046018</v>
      </c>
      <c r="AM380" s="20">
        <f t="shared" si="169"/>
        <v>-46.387491914036289</v>
      </c>
      <c r="AN380" s="20">
        <f t="shared" si="175"/>
        <v>3.2149255760746338</v>
      </c>
      <c r="AO380" s="20">
        <f t="shared" si="175"/>
        <v>3.2156184383515991</v>
      </c>
      <c r="AP380" s="20">
        <f t="shared" si="175"/>
        <v>3.2141906950560983</v>
      </c>
      <c r="AQ380" s="20">
        <f t="shared" si="175"/>
        <v>3.2171329326505709</v>
      </c>
      <c r="AR380" s="20">
        <f t="shared" si="175"/>
        <v>3.2110703717789146</v>
      </c>
      <c r="AS380" s="20">
        <f t="shared" si="175"/>
        <v>3.2235654897824437</v>
      </c>
      <c r="AT380" s="20">
        <f t="shared" si="175"/>
        <v>3.1978245068299773</v>
      </c>
      <c r="AU380" s="20">
        <f t="shared" si="171"/>
        <v>3.2509130417697172</v>
      </c>
    </row>
    <row r="381" spans="1:47">
      <c r="A381" s="77"/>
      <c r="B381" s="77"/>
      <c r="C381" s="76"/>
      <c r="D381" s="76"/>
      <c r="S381" s="36"/>
      <c r="Z381" s="20">
        <f t="shared" si="159"/>
        <v>0</v>
      </c>
      <c r="AA381" s="20">
        <f t="shared" si="160"/>
        <v>1.1330551226500576E-5</v>
      </c>
      <c r="AB381" s="20">
        <f t="shared" si="161"/>
        <v>-9999</v>
      </c>
      <c r="AC381" s="20">
        <f t="shared" si="162"/>
        <v>0</v>
      </c>
      <c r="AD381" s="20">
        <f t="shared" si="172"/>
        <v>-9999</v>
      </c>
      <c r="AE381" s="20">
        <f t="shared" si="163"/>
        <v>0</v>
      </c>
      <c r="AF381" s="20">
        <f t="shared" si="173"/>
        <v>-9999</v>
      </c>
      <c r="AG381" s="21"/>
      <c r="AH381" s="20">
        <f t="shared" si="164"/>
        <v>-1.178745064381952E-2</v>
      </c>
      <c r="AI381" s="20">
        <f t="shared" si="165"/>
        <v>0.51386006167917275</v>
      </c>
      <c r="AJ381" s="20">
        <f t="shared" si="166"/>
        <v>-0.2676446746983806</v>
      </c>
      <c r="AK381" s="20">
        <f t="shared" si="167"/>
        <v>-2.096970307342862E-2</v>
      </c>
      <c r="AL381" s="20">
        <f t="shared" si="168"/>
        <v>-3.0984842598046018</v>
      </c>
      <c r="AM381" s="20">
        <f t="shared" si="169"/>
        <v>-46.387491914036289</v>
      </c>
      <c r="AN381" s="20">
        <f t="shared" si="175"/>
        <v>3.2149255760746338</v>
      </c>
      <c r="AO381" s="20">
        <f t="shared" si="175"/>
        <v>3.2156184383515991</v>
      </c>
      <c r="AP381" s="20">
        <f t="shared" si="175"/>
        <v>3.2141906950560983</v>
      </c>
      <c r="AQ381" s="20">
        <f t="shared" si="175"/>
        <v>3.2171329326505709</v>
      </c>
      <c r="AR381" s="20">
        <f t="shared" si="175"/>
        <v>3.2110703717789146</v>
      </c>
      <c r="AS381" s="20">
        <f t="shared" si="175"/>
        <v>3.2235654897824437</v>
      </c>
      <c r="AT381" s="20">
        <f t="shared" si="175"/>
        <v>3.1978245068299773</v>
      </c>
      <c r="AU381" s="20">
        <f t="shared" si="171"/>
        <v>3.2509130417697172</v>
      </c>
    </row>
    <row r="382" spans="1:47">
      <c r="A382" s="77"/>
      <c r="B382" s="77"/>
      <c r="C382" s="76"/>
      <c r="D382" s="76"/>
      <c r="S382" s="36"/>
      <c r="Z382" s="20">
        <f t="shared" si="159"/>
        <v>0</v>
      </c>
      <c r="AA382" s="20">
        <f t="shared" si="160"/>
        <v>1.1330551226500576E-5</v>
      </c>
      <c r="AB382" s="20">
        <f t="shared" si="161"/>
        <v>-9999</v>
      </c>
      <c r="AC382" s="20">
        <f t="shared" si="162"/>
        <v>0</v>
      </c>
      <c r="AD382" s="20">
        <f t="shared" si="172"/>
        <v>-9999</v>
      </c>
      <c r="AE382" s="20">
        <f t="shared" si="163"/>
        <v>0</v>
      </c>
      <c r="AF382" s="20">
        <f t="shared" si="173"/>
        <v>-9999</v>
      </c>
      <c r="AG382" s="21"/>
      <c r="AH382" s="20">
        <f t="shared" si="164"/>
        <v>-1.178745064381952E-2</v>
      </c>
      <c r="AI382" s="20">
        <f t="shared" si="165"/>
        <v>0.51386006167917275</v>
      </c>
      <c r="AJ382" s="20">
        <f t="shared" si="166"/>
        <v>-0.2676446746983806</v>
      </c>
      <c r="AK382" s="20">
        <f t="shared" si="167"/>
        <v>-2.096970307342862E-2</v>
      </c>
      <c r="AL382" s="20">
        <f t="shared" si="168"/>
        <v>-3.0984842598046018</v>
      </c>
      <c r="AM382" s="20">
        <f t="shared" si="169"/>
        <v>-46.387491914036289</v>
      </c>
      <c r="AN382" s="20">
        <f t="shared" si="175"/>
        <v>3.2149255760746338</v>
      </c>
      <c r="AO382" s="20">
        <f t="shared" si="175"/>
        <v>3.2156184383515991</v>
      </c>
      <c r="AP382" s="20">
        <f t="shared" si="175"/>
        <v>3.2141906950560983</v>
      </c>
      <c r="AQ382" s="20">
        <f t="shared" si="175"/>
        <v>3.2171329326505709</v>
      </c>
      <c r="AR382" s="20">
        <f t="shared" si="175"/>
        <v>3.2110703717789146</v>
      </c>
      <c r="AS382" s="20">
        <f t="shared" si="175"/>
        <v>3.2235654897824437</v>
      </c>
      <c r="AT382" s="20">
        <f t="shared" si="175"/>
        <v>3.1978245068299773</v>
      </c>
      <c r="AU382" s="20">
        <f t="shared" si="171"/>
        <v>3.2509130417697172</v>
      </c>
    </row>
    <row r="383" spans="1:47">
      <c r="A383" s="77"/>
      <c r="B383" s="77"/>
      <c r="C383" s="76"/>
      <c r="D383" s="76"/>
      <c r="S383" s="36"/>
      <c r="Z383" s="20">
        <f t="shared" si="159"/>
        <v>0</v>
      </c>
      <c r="AA383" s="20">
        <f t="shared" si="160"/>
        <v>1.1330551226500576E-5</v>
      </c>
      <c r="AB383" s="20">
        <f t="shared" si="161"/>
        <v>-9999</v>
      </c>
      <c r="AC383" s="20">
        <f t="shared" si="162"/>
        <v>0</v>
      </c>
      <c r="AD383" s="20">
        <f t="shared" si="172"/>
        <v>-9999</v>
      </c>
      <c r="AE383" s="20">
        <f t="shared" si="163"/>
        <v>0</v>
      </c>
      <c r="AF383" s="20">
        <f t="shared" si="173"/>
        <v>-9999</v>
      </c>
      <c r="AG383" s="21"/>
      <c r="AH383" s="20">
        <f t="shared" si="164"/>
        <v>-1.178745064381952E-2</v>
      </c>
      <c r="AI383" s="20">
        <f t="shared" si="165"/>
        <v>0.51386006167917275</v>
      </c>
      <c r="AJ383" s="20">
        <f t="shared" si="166"/>
        <v>-0.2676446746983806</v>
      </c>
      <c r="AK383" s="20">
        <f t="shared" si="167"/>
        <v>-2.096970307342862E-2</v>
      </c>
      <c r="AL383" s="20">
        <f t="shared" si="168"/>
        <v>-3.0984842598046018</v>
      </c>
      <c r="AM383" s="20">
        <f t="shared" si="169"/>
        <v>-46.387491914036289</v>
      </c>
      <c r="AN383" s="20">
        <f t="shared" si="175"/>
        <v>3.2149255760746338</v>
      </c>
      <c r="AO383" s="20">
        <f t="shared" si="175"/>
        <v>3.2156184383515991</v>
      </c>
      <c r="AP383" s="20">
        <f t="shared" si="175"/>
        <v>3.2141906950560983</v>
      </c>
      <c r="AQ383" s="20">
        <f t="shared" si="175"/>
        <v>3.2171329326505709</v>
      </c>
      <c r="AR383" s="20">
        <f t="shared" si="175"/>
        <v>3.2110703717789146</v>
      </c>
      <c r="AS383" s="20">
        <f t="shared" si="175"/>
        <v>3.2235654897824437</v>
      </c>
      <c r="AT383" s="20">
        <f t="shared" si="175"/>
        <v>3.1978245068299773</v>
      </c>
      <c r="AU383" s="20">
        <f t="shared" si="171"/>
        <v>3.2509130417697172</v>
      </c>
    </row>
    <row r="384" spans="1:47">
      <c r="A384" s="77"/>
      <c r="B384" s="77"/>
      <c r="C384" s="76"/>
      <c r="D384" s="76"/>
      <c r="S384" s="36"/>
      <c r="Z384" s="20">
        <f t="shared" si="159"/>
        <v>0</v>
      </c>
      <c r="AA384" s="20">
        <f t="shared" si="160"/>
        <v>1.1330551226500576E-5</v>
      </c>
      <c r="AB384" s="20">
        <f t="shared" si="161"/>
        <v>-9999</v>
      </c>
      <c r="AC384" s="20">
        <f t="shared" si="162"/>
        <v>0</v>
      </c>
      <c r="AD384" s="20">
        <f t="shared" si="172"/>
        <v>-9999</v>
      </c>
      <c r="AE384" s="20">
        <f t="shared" si="163"/>
        <v>0</v>
      </c>
      <c r="AF384" s="20">
        <f t="shared" si="173"/>
        <v>-9999</v>
      </c>
      <c r="AG384" s="21"/>
      <c r="AH384" s="20">
        <f t="shared" si="164"/>
        <v>-1.178745064381952E-2</v>
      </c>
      <c r="AI384" s="20">
        <f t="shared" si="165"/>
        <v>0.51386006167917275</v>
      </c>
      <c r="AJ384" s="20">
        <f t="shared" si="166"/>
        <v>-0.2676446746983806</v>
      </c>
      <c r="AK384" s="20">
        <f t="shared" si="167"/>
        <v>-2.096970307342862E-2</v>
      </c>
      <c r="AL384" s="20">
        <f t="shared" si="168"/>
        <v>-3.0984842598046018</v>
      </c>
      <c r="AM384" s="20">
        <f t="shared" si="169"/>
        <v>-46.387491914036289</v>
      </c>
      <c r="AN384" s="20">
        <f t="shared" si="175"/>
        <v>3.2149255760746338</v>
      </c>
      <c r="AO384" s="20">
        <f t="shared" si="175"/>
        <v>3.2156184383515991</v>
      </c>
      <c r="AP384" s="20">
        <f t="shared" si="175"/>
        <v>3.2141906950560983</v>
      </c>
      <c r="AQ384" s="20">
        <f t="shared" si="175"/>
        <v>3.2171329326505709</v>
      </c>
      <c r="AR384" s="20">
        <f t="shared" si="175"/>
        <v>3.2110703717789146</v>
      </c>
      <c r="AS384" s="20">
        <f t="shared" si="175"/>
        <v>3.2235654897824437</v>
      </c>
      <c r="AT384" s="20">
        <f t="shared" si="175"/>
        <v>3.1978245068299773</v>
      </c>
      <c r="AU384" s="20">
        <f t="shared" si="171"/>
        <v>3.2509130417697172</v>
      </c>
    </row>
    <row r="385" spans="1:47">
      <c r="A385" s="77"/>
      <c r="B385" s="77"/>
      <c r="C385" s="76"/>
      <c r="D385" s="76"/>
      <c r="S385" s="36"/>
      <c r="Z385" s="20">
        <f t="shared" si="159"/>
        <v>0</v>
      </c>
      <c r="AA385" s="20">
        <f t="shared" si="160"/>
        <v>1.1330551226500576E-5</v>
      </c>
      <c r="AB385" s="20">
        <f t="shared" si="161"/>
        <v>-9999</v>
      </c>
      <c r="AC385" s="20">
        <f t="shared" si="162"/>
        <v>0</v>
      </c>
      <c r="AD385" s="20">
        <f t="shared" si="172"/>
        <v>-9999</v>
      </c>
      <c r="AE385" s="20">
        <f t="shared" si="163"/>
        <v>0</v>
      </c>
      <c r="AF385" s="20">
        <f t="shared" si="173"/>
        <v>-9999</v>
      </c>
      <c r="AG385" s="21"/>
      <c r="AH385" s="20">
        <f t="shared" si="164"/>
        <v>-1.178745064381952E-2</v>
      </c>
      <c r="AI385" s="20">
        <f t="shared" si="165"/>
        <v>0.51386006167917275</v>
      </c>
      <c r="AJ385" s="20">
        <f t="shared" si="166"/>
        <v>-0.2676446746983806</v>
      </c>
      <c r="AK385" s="20">
        <f t="shared" si="167"/>
        <v>-2.096970307342862E-2</v>
      </c>
      <c r="AL385" s="20">
        <f t="shared" si="168"/>
        <v>-3.0984842598046018</v>
      </c>
      <c r="AM385" s="20">
        <f t="shared" si="169"/>
        <v>-46.387491914036289</v>
      </c>
      <c r="AN385" s="20">
        <f t="shared" si="175"/>
        <v>3.2149255760746338</v>
      </c>
      <c r="AO385" s="20">
        <f t="shared" si="175"/>
        <v>3.2156184383515991</v>
      </c>
      <c r="AP385" s="20">
        <f t="shared" si="175"/>
        <v>3.2141906950560983</v>
      </c>
      <c r="AQ385" s="20">
        <f t="shared" si="175"/>
        <v>3.2171329326505709</v>
      </c>
      <c r="AR385" s="20">
        <f t="shared" si="175"/>
        <v>3.2110703717789146</v>
      </c>
      <c r="AS385" s="20">
        <f t="shared" si="175"/>
        <v>3.2235654897824437</v>
      </c>
      <c r="AT385" s="20">
        <f t="shared" si="175"/>
        <v>3.1978245068299773</v>
      </c>
      <c r="AU385" s="20">
        <f t="shared" si="171"/>
        <v>3.2509130417697172</v>
      </c>
    </row>
    <row r="386" spans="1:47">
      <c r="A386" s="77"/>
      <c r="B386" s="77"/>
      <c r="C386" s="76"/>
      <c r="D386" s="76"/>
      <c r="S386" s="36"/>
      <c r="Z386" s="20">
        <f t="shared" si="159"/>
        <v>0</v>
      </c>
      <c r="AA386" s="20">
        <f t="shared" si="160"/>
        <v>1.1330551226500576E-5</v>
      </c>
      <c r="AB386" s="20">
        <f t="shared" si="161"/>
        <v>-9999</v>
      </c>
      <c r="AC386" s="20">
        <f t="shared" si="162"/>
        <v>0</v>
      </c>
      <c r="AD386" s="20">
        <f t="shared" si="172"/>
        <v>-9999</v>
      </c>
      <c r="AE386" s="20">
        <f t="shared" si="163"/>
        <v>0</v>
      </c>
      <c r="AF386" s="20">
        <f t="shared" si="173"/>
        <v>-9999</v>
      </c>
      <c r="AG386" s="21"/>
      <c r="AH386" s="20">
        <f t="shared" si="164"/>
        <v>-1.178745064381952E-2</v>
      </c>
      <c r="AI386" s="20">
        <f t="shared" si="165"/>
        <v>0.51386006167917275</v>
      </c>
      <c r="AJ386" s="20">
        <f t="shared" si="166"/>
        <v>-0.2676446746983806</v>
      </c>
      <c r="AK386" s="20">
        <f t="shared" si="167"/>
        <v>-2.096970307342862E-2</v>
      </c>
      <c r="AL386" s="20">
        <f t="shared" si="168"/>
        <v>-3.0984842598046018</v>
      </c>
      <c r="AM386" s="20">
        <f t="shared" si="169"/>
        <v>-46.387491914036289</v>
      </c>
      <c r="AN386" s="20">
        <f t="shared" si="175"/>
        <v>3.2149255760746338</v>
      </c>
      <c r="AO386" s="20">
        <f t="shared" si="175"/>
        <v>3.2156184383515991</v>
      </c>
      <c r="AP386" s="20">
        <f t="shared" si="175"/>
        <v>3.2141906950560983</v>
      </c>
      <c r="AQ386" s="20">
        <f t="shared" si="175"/>
        <v>3.2171329326505709</v>
      </c>
      <c r="AR386" s="20">
        <f t="shared" si="175"/>
        <v>3.2110703717789146</v>
      </c>
      <c r="AS386" s="20">
        <f t="shared" si="175"/>
        <v>3.2235654897824437</v>
      </c>
      <c r="AT386" s="20">
        <f t="shared" si="175"/>
        <v>3.1978245068299773</v>
      </c>
      <c r="AU386" s="20">
        <f t="shared" si="171"/>
        <v>3.2509130417697172</v>
      </c>
    </row>
    <row r="387" spans="1:47">
      <c r="A387" s="77"/>
      <c r="B387" s="77"/>
      <c r="C387" s="76"/>
      <c r="D387" s="76"/>
      <c r="S387" s="36"/>
      <c r="Z387" s="20">
        <f t="shared" si="159"/>
        <v>0</v>
      </c>
      <c r="AA387" s="20">
        <f t="shared" si="160"/>
        <v>1.1330551226500576E-5</v>
      </c>
      <c r="AB387" s="20">
        <f t="shared" si="161"/>
        <v>-9999</v>
      </c>
      <c r="AC387" s="20">
        <f t="shared" si="162"/>
        <v>0</v>
      </c>
      <c r="AD387" s="20">
        <f t="shared" si="172"/>
        <v>-9999</v>
      </c>
      <c r="AE387" s="20">
        <f t="shared" si="163"/>
        <v>0</v>
      </c>
      <c r="AF387" s="20">
        <f t="shared" si="173"/>
        <v>-9999</v>
      </c>
      <c r="AG387" s="21"/>
      <c r="AH387" s="20">
        <f t="shared" si="164"/>
        <v>-1.178745064381952E-2</v>
      </c>
      <c r="AI387" s="20">
        <f t="shared" si="165"/>
        <v>0.51386006167917275</v>
      </c>
      <c r="AJ387" s="20">
        <f t="shared" si="166"/>
        <v>-0.2676446746983806</v>
      </c>
      <c r="AK387" s="20">
        <f t="shared" si="167"/>
        <v>-2.096970307342862E-2</v>
      </c>
      <c r="AL387" s="20">
        <f t="shared" si="168"/>
        <v>-3.0984842598046018</v>
      </c>
      <c r="AM387" s="20">
        <f t="shared" si="169"/>
        <v>-46.387491914036289</v>
      </c>
      <c r="AN387" s="20">
        <f t="shared" si="175"/>
        <v>3.2149255760746338</v>
      </c>
      <c r="AO387" s="20">
        <f t="shared" si="175"/>
        <v>3.2156184383515991</v>
      </c>
      <c r="AP387" s="20">
        <f t="shared" si="175"/>
        <v>3.2141906950560983</v>
      </c>
      <c r="AQ387" s="20">
        <f t="shared" si="175"/>
        <v>3.2171329326505709</v>
      </c>
      <c r="AR387" s="20">
        <f t="shared" si="175"/>
        <v>3.2110703717789146</v>
      </c>
      <c r="AS387" s="20">
        <f t="shared" si="175"/>
        <v>3.2235654897824437</v>
      </c>
      <c r="AT387" s="20">
        <f t="shared" si="175"/>
        <v>3.1978245068299773</v>
      </c>
      <c r="AU387" s="20">
        <f t="shared" si="171"/>
        <v>3.2509130417697172</v>
      </c>
    </row>
    <row r="388" spans="1:47">
      <c r="A388" s="77"/>
      <c r="B388" s="77"/>
      <c r="C388" s="76"/>
      <c r="D388" s="76"/>
      <c r="S388" s="36"/>
      <c r="Z388" s="20">
        <f t="shared" si="159"/>
        <v>0</v>
      </c>
      <c r="AA388" s="20">
        <f t="shared" si="160"/>
        <v>1.1330551226500576E-5</v>
      </c>
      <c r="AB388" s="20">
        <f t="shared" si="161"/>
        <v>-9999</v>
      </c>
      <c r="AC388" s="20">
        <f t="shared" si="162"/>
        <v>0</v>
      </c>
      <c r="AD388" s="20">
        <f t="shared" si="172"/>
        <v>-9999</v>
      </c>
      <c r="AE388" s="20">
        <f t="shared" si="163"/>
        <v>0</v>
      </c>
      <c r="AF388" s="20">
        <f t="shared" si="173"/>
        <v>-9999</v>
      </c>
      <c r="AG388" s="21"/>
      <c r="AH388" s="20">
        <f t="shared" si="164"/>
        <v>-1.178745064381952E-2</v>
      </c>
      <c r="AI388" s="20">
        <f t="shared" si="165"/>
        <v>0.51386006167917275</v>
      </c>
      <c r="AJ388" s="20">
        <f t="shared" si="166"/>
        <v>-0.2676446746983806</v>
      </c>
      <c r="AK388" s="20">
        <f t="shared" si="167"/>
        <v>-2.096970307342862E-2</v>
      </c>
      <c r="AL388" s="20">
        <f t="shared" si="168"/>
        <v>-3.0984842598046018</v>
      </c>
      <c r="AM388" s="20">
        <f t="shared" si="169"/>
        <v>-46.387491914036289</v>
      </c>
      <c r="AN388" s="20">
        <f t="shared" si="175"/>
        <v>3.2149255760746338</v>
      </c>
      <c r="AO388" s="20">
        <f t="shared" si="175"/>
        <v>3.2156184383515991</v>
      </c>
      <c r="AP388" s="20">
        <f t="shared" si="175"/>
        <v>3.2141906950560983</v>
      </c>
      <c r="AQ388" s="20">
        <f t="shared" si="175"/>
        <v>3.2171329326505709</v>
      </c>
      <c r="AR388" s="20">
        <f t="shared" si="175"/>
        <v>3.2110703717789146</v>
      </c>
      <c r="AS388" s="20">
        <f t="shared" si="175"/>
        <v>3.2235654897824437</v>
      </c>
      <c r="AT388" s="20">
        <f t="shared" si="175"/>
        <v>3.1978245068299773</v>
      </c>
      <c r="AU388" s="20">
        <f t="shared" si="171"/>
        <v>3.2509130417697172</v>
      </c>
    </row>
    <row r="389" spans="1:47">
      <c r="A389" s="77"/>
      <c r="B389" s="77"/>
      <c r="C389" s="76"/>
      <c r="D389" s="76"/>
      <c r="Z389" s="20">
        <f t="shared" si="159"/>
        <v>0</v>
      </c>
      <c r="AA389" s="20">
        <f t="shared" si="160"/>
        <v>1.1330551226500576E-5</v>
      </c>
      <c r="AB389" s="20">
        <f t="shared" si="161"/>
        <v>-9999</v>
      </c>
      <c r="AC389" s="20">
        <f t="shared" si="162"/>
        <v>0</v>
      </c>
      <c r="AD389" s="20">
        <f t="shared" si="172"/>
        <v>-9999</v>
      </c>
      <c r="AE389" s="20">
        <f t="shared" si="163"/>
        <v>0</v>
      </c>
      <c r="AF389" s="20">
        <f t="shared" si="173"/>
        <v>-9999</v>
      </c>
      <c r="AG389" s="21"/>
      <c r="AH389" s="20">
        <f t="shared" si="164"/>
        <v>-1.178745064381952E-2</v>
      </c>
      <c r="AI389" s="20">
        <f t="shared" si="165"/>
        <v>0.51386006167917275</v>
      </c>
      <c r="AJ389" s="20">
        <f t="shared" si="166"/>
        <v>-0.2676446746983806</v>
      </c>
      <c r="AK389" s="20">
        <f t="shared" si="167"/>
        <v>-2.096970307342862E-2</v>
      </c>
      <c r="AL389" s="20">
        <f t="shared" si="168"/>
        <v>-3.0984842598046018</v>
      </c>
      <c r="AM389" s="20">
        <f t="shared" si="169"/>
        <v>-46.387491914036289</v>
      </c>
      <c r="AN389" s="20">
        <f t="shared" ref="AN389:AT404" si="176">$AU389+$AB$7*SIN(AO389)</f>
        <v>3.2149255760746338</v>
      </c>
      <c r="AO389" s="20">
        <f t="shared" si="176"/>
        <v>3.2156184383515991</v>
      </c>
      <c r="AP389" s="20">
        <f t="shared" si="176"/>
        <v>3.2141906950560983</v>
      </c>
      <c r="AQ389" s="20">
        <f t="shared" si="176"/>
        <v>3.2171329326505709</v>
      </c>
      <c r="AR389" s="20">
        <f t="shared" si="176"/>
        <v>3.2110703717789146</v>
      </c>
      <c r="AS389" s="20">
        <f t="shared" si="176"/>
        <v>3.2235654897824437</v>
      </c>
      <c r="AT389" s="20">
        <f t="shared" si="176"/>
        <v>3.1978245068299773</v>
      </c>
      <c r="AU389" s="20">
        <f t="shared" si="171"/>
        <v>3.2509130417697172</v>
      </c>
    </row>
    <row r="390" spans="1:47">
      <c r="A390" s="77"/>
      <c r="B390" s="77"/>
      <c r="C390" s="76"/>
      <c r="D390" s="76"/>
      <c r="Z390" s="20">
        <f t="shared" si="159"/>
        <v>0</v>
      </c>
      <c r="AA390" s="20">
        <f t="shared" si="160"/>
        <v>1.1330551226500576E-5</v>
      </c>
      <c r="AB390" s="20">
        <f t="shared" si="161"/>
        <v>-9999</v>
      </c>
      <c r="AC390" s="20">
        <f t="shared" si="162"/>
        <v>0</v>
      </c>
      <c r="AD390" s="20">
        <f t="shared" si="172"/>
        <v>-9999</v>
      </c>
      <c r="AE390" s="20">
        <f t="shared" si="163"/>
        <v>0</v>
      </c>
      <c r="AF390" s="20">
        <f t="shared" si="173"/>
        <v>-9999</v>
      </c>
      <c r="AG390" s="21"/>
      <c r="AH390" s="20">
        <f t="shared" si="164"/>
        <v>-1.178745064381952E-2</v>
      </c>
      <c r="AI390" s="20">
        <f t="shared" si="165"/>
        <v>0.51386006167917275</v>
      </c>
      <c r="AJ390" s="20">
        <f t="shared" si="166"/>
        <v>-0.2676446746983806</v>
      </c>
      <c r="AK390" s="20">
        <f t="shared" si="167"/>
        <v>-2.096970307342862E-2</v>
      </c>
      <c r="AL390" s="20">
        <f t="shared" si="168"/>
        <v>-3.0984842598046018</v>
      </c>
      <c r="AM390" s="20">
        <f t="shared" si="169"/>
        <v>-46.387491914036289</v>
      </c>
      <c r="AN390" s="20">
        <f t="shared" si="176"/>
        <v>3.2149255760746338</v>
      </c>
      <c r="AO390" s="20">
        <f t="shared" si="176"/>
        <v>3.2156184383515991</v>
      </c>
      <c r="AP390" s="20">
        <f t="shared" si="176"/>
        <v>3.2141906950560983</v>
      </c>
      <c r="AQ390" s="20">
        <f t="shared" si="176"/>
        <v>3.2171329326505709</v>
      </c>
      <c r="AR390" s="20">
        <f t="shared" si="176"/>
        <v>3.2110703717789146</v>
      </c>
      <c r="AS390" s="20">
        <f t="shared" si="176"/>
        <v>3.2235654897824437</v>
      </c>
      <c r="AT390" s="20">
        <f t="shared" si="176"/>
        <v>3.1978245068299773</v>
      </c>
      <c r="AU390" s="20">
        <f t="shared" si="171"/>
        <v>3.2509130417697172</v>
      </c>
    </row>
    <row r="391" spans="1:47">
      <c r="A391" s="77"/>
      <c r="B391" s="77"/>
      <c r="C391" s="76"/>
      <c r="D391" s="76"/>
      <c r="Z391" s="20">
        <f t="shared" si="159"/>
        <v>0</v>
      </c>
      <c r="AA391" s="20">
        <f t="shared" si="160"/>
        <v>1.1330551226500576E-5</v>
      </c>
      <c r="AB391" s="20">
        <f t="shared" si="161"/>
        <v>-9999</v>
      </c>
      <c r="AC391" s="20">
        <f t="shared" si="162"/>
        <v>0</v>
      </c>
      <c r="AD391" s="20">
        <f t="shared" si="172"/>
        <v>-9999</v>
      </c>
      <c r="AE391" s="20">
        <f t="shared" si="163"/>
        <v>0</v>
      </c>
      <c r="AF391" s="20">
        <f t="shared" si="173"/>
        <v>-9999</v>
      </c>
      <c r="AG391" s="21"/>
      <c r="AH391" s="20">
        <f t="shared" si="164"/>
        <v>-1.178745064381952E-2</v>
      </c>
      <c r="AI391" s="20">
        <f t="shared" si="165"/>
        <v>0.51386006167917275</v>
      </c>
      <c r="AJ391" s="20">
        <f t="shared" si="166"/>
        <v>-0.2676446746983806</v>
      </c>
      <c r="AK391" s="20">
        <f t="shared" si="167"/>
        <v>-2.096970307342862E-2</v>
      </c>
      <c r="AL391" s="20">
        <f t="shared" si="168"/>
        <v>-3.0984842598046018</v>
      </c>
      <c r="AM391" s="20">
        <f t="shared" si="169"/>
        <v>-46.387491914036289</v>
      </c>
      <c r="AN391" s="20">
        <f t="shared" si="176"/>
        <v>3.2149255760746338</v>
      </c>
      <c r="AO391" s="20">
        <f t="shared" si="176"/>
        <v>3.2156184383515991</v>
      </c>
      <c r="AP391" s="20">
        <f t="shared" si="176"/>
        <v>3.2141906950560983</v>
      </c>
      <c r="AQ391" s="20">
        <f t="shared" si="176"/>
        <v>3.2171329326505709</v>
      </c>
      <c r="AR391" s="20">
        <f t="shared" si="176"/>
        <v>3.2110703717789146</v>
      </c>
      <c r="AS391" s="20">
        <f t="shared" si="176"/>
        <v>3.2235654897824437</v>
      </c>
      <c r="AT391" s="20">
        <f t="shared" si="176"/>
        <v>3.1978245068299773</v>
      </c>
      <c r="AU391" s="20">
        <f t="shared" si="171"/>
        <v>3.2509130417697172</v>
      </c>
    </row>
    <row r="392" spans="1:47">
      <c r="A392" s="77"/>
      <c r="B392" s="77"/>
      <c r="C392" s="76"/>
      <c r="D392" s="76"/>
      <c r="Z392" s="20">
        <f t="shared" si="159"/>
        <v>0</v>
      </c>
      <c r="AA392" s="20">
        <f t="shared" si="160"/>
        <v>1.1330551226500576E-5</v>
      </c>
      <c r="AB392" s="20">
        <f t="shared" si="161"/>
        <v>-9999</v>
      </c>
      <c r="AC392" s="20">
        <f t="shared" si="162"/>
        <v>0</v>
      </c>
      <c r="AD392" s="20">
        <f t="shared" si="172"/>
        <v>-9999</v>
      </c>
      <c r="AE392" s="20">
        <f t="shared" si="163"/>
        <v>0</v>
      </c>
      <c r="AF392" s="20">
        <f t="shared" si="173"/>
        <v>-9999</v>
      </c>
      <c r="AG392" s="21"/>
      <c r="AH392" s="20">
        <f t="shared" si="164"/>
        <v>-1.178745064381952E-2</v>
      </c>
      <c r="AI392" s="20">
        <f t="shared" si="165"/>
        <v>0.51386006167917275</v>
      </c>
      <c r="AJ392" s="20">
        <f t="shared" si="166"/>
        <v>-0.2676446746983806</v>
      </c>
      <c r="AK392" s="20">
        <f t="shared" si="167"/>
        <v>-2.096970307342862E-2</v>
      </c>
      <c r="AL392" s="20">
        <f t="shared" si="168"/>
        <v>-3.0984842598046018</v>
      </c>
      <c r="AM392" s="20">
        <f t="shared" si="169"/>
        <v>-46.387491914036289</v>
      </c>
      <c r="AN392" s="20">
        <f t="shared" si="176"/>
        <v>3.2149255760746338</v>
      </c>
      <c r="AO392" s="20">
        <f t="shared" si="176"/>
        <v>3.2156184383515991</v>
      </c>
      <c r="AP392" s="20">
        <f t="shared" si="176"/>
        <v>3.2141906950560983</v>
      </c>
      <c r="AQ392" s="20">
        <f t="shared" si="176"/>
        <v>3.2171329326505709</v>
      </c>
      <c r="AR392" s="20">
        <f t="shared" si="176"/>
        <v>3.2110703717789146</v>
      </c>
      <c r="AS392" s="20">
        <f t="shared" si="176"/>
        <v>3.2235654897824437</v>
      </c>
      <c r="AT392" s="20">
        <f t="shared" si="176"/>
        <v>3.1978245068299773</v>
      </c>
      <c r="AU392" s="20">
        <f t="shared" si="171"/>
        <v>3.2509130417697172</v>
      </c>
    </row>
    <row r="393" spans="1:47">
      <c r="A393" s="77"/>
      <c r="B393" s="77"/>
      <c r="C393" s="76"/>
      <c r="D393" s="76"/>
      <c r="Z393" s="20">
        <f t="shared" si="159"/>
        <v>0</v>
      </c>
      <c r="AA393" s="20">
        <f t="shared" si="160"/>
        <v>1.1330551226500576E-5</v>
      </c>
      <c r="AB393" s="20">
        <f t="shared" si="161"/>
        <v>-9999</v>
      </c>
      <c r="AC393" s="20">
        <f t="shared" si="162"/>
        <v>0</v>
      </c>
      <c r="AD393" s="20">
        <f t="shared" si="172"/>
        <v>-9999</v>
      </c>
      <c r="AE393" s="20">
        <f t="shared" si="163"/>
        <v>0</v>
      </c>
      <c r="AF393" s="20">
        <f t="shared" si="173"/>
        <v>-9999</v>
      </c>
      <c r="AG393" s="21"/>
      <c r="AH393" s="20">
        <f t="shared" si="164"/>
        <v>-1.178745064381952E-2</v>
      </c>
      <c r="AI393" s="20">
        <f t="shared" si="165"/>
        <v>0.51386006167917275</v>
      </c>
      <c r="AJ393" s="20">
        <f t="shared" si="166"/>
        <v>-0.2676446746983806</v>
      </c>
      <c r="AK393" s="20">
        <f t="shared" si="167"/>
        <v>-2.096970307342862E-2</v>
      </c>
      <c r="AL393" s="20">
        <f t="shared" si="168"/>
        <v>-3.0984842598046018</v>
      </c>
      <c r="AM393" s="20">
        <f t="shared" si="169"/>
        <v>-46.387491914036289</v>
      </c>
      <c r="AN393" s="20">
        <f t="shared" si="176"/>
        <v>3.2149255760746338</v>
      </c>
      <c r="AO393" s="20">
        <f t="shared" si="176"/>
        <v>3.2156184383515991</v>
      </c>
      <c r="AP393" s="20">
        <f t="shared" si="176"/>
        <v>3.2141906950560983</v>
      </c>
      <c r="AQ393" s="20">
        <f t="shared" si="176"/>
        <v>3.2171329326505709</v>
      </c>
      <c r="AR393" s="20">
        <f t="shared" si="176"/>
        <v>3.2110703717789146</v>
      </c>
      <c r="AS393" s="20">
        <f t="shared" si="176"/>
        <v>3.2235654897824437</v>
      </c>
      <c r="AT393" s="20">
        <f t="shared" si="176"/>
        <v>3.1978245068299773</v>
      </c>
      <c r="AU393" s="20">
        <f t="shared" si="171"/>
        <v>3.2509130417697172</v>
      </c>
    </row>
    <row r="394" spans="1:47">
      <c r="A394" s="77"/>
      <c r="B394" s="77"/>
      <c r="C394" s="76"/>
      <c r="D394" s="76"/>
      <c r="Z394" s="20">
        <f t="shared" si="159"/>
        <v>0</v>
      </c>
      <c r="AA394" s="20">
        <f t="shared" si="160"/>
        <v>1.1330551226500576E-5</v>
      </c>
      <c r="AB394" s="20">
        <f t="shared" si="161"/>
        <v>-9999</v>
      </c>
      <c r="AC394" s="20">
        <f t="shared" si="162"/>
        <v>0</v>
      </c>
      <c r="AD394" s="20">
        <f t="shared" si="172"/>
        <v>-9999</v>
      </c>
      <c r="AE394" s="20">
        <f t="shared" si="163"/>
        <v>0</v>
      </c>
      <c r="AF394" s="20">
        <f t="shared" si="173"/>
        <v>-9999</v>
      </c>
      <c r="AG394" s="21"/>
      <c r="AH394" s="20">
        <f t="shared" si="164"/>
        <v>-1.178745064381952E-2</v>
      </c>
      <c r="AI394" s="20">
        <f t="shared" si="165"/>
        <v>0.51386006167917275</v>
      </c>
      <c r="AJ394" s="20">
        <f t="shared" si="166"/>
        <v>-0.2676446746983806</v>
      </c>
      <c r="AK394" s="20">
        <f t="shared" si="167"/>
        <v>-2.096970307342862E-2</v>
      </c>
      <c r="AL394" s="20">
        <f t="shared" si="168"/>
        <v>-3.0984842598046018</v>
      </c>
      <c r="AM394" s="20">
        <f t="shared" si="169"/>
        <v>-46.387491914036289</v>
      </c>
      <c r="AN394" s="20">
        <f t="shared" si="176"/>
        <v>3.2149255760746338</v>
      </c>
      <c r="AO394" s="20">
        <f t="shared" si="176"/>
        <v>3.2156184383515991</v>
      </c>
      <c r="AP394" s="20">
        <f t="shared" si="176"/>
        <v>3.2141906950560983</v>
      </c>
      <c r="AQ394" s="20">
        <f t="shared" si="176"/>
        <v>3.2171329326505709</v>
      </c>
      <c r="AR394" s="20">
        <f t="shared" si="176"/>
        <v>3.2110703717789146</v>
      </c>
      <c r="AS394" s="20">
        <f t="shared" si="176"/>
        <v>3.2235654897824437</v>
      </c>
      <c r="AT394" s="20">
        <f t="shared" si="176"/>
        <v>3.1978245068299773</v>
      </c>
      <c r="AU394" s="20">
        <f t="shared" si="171"/>
        <v>3.2509130417697172</v>
      </c>
    </row>
    <row r="395" spans="1:47">
      <c r="A395" s="77"/>
      <c r="B395" s="77"/>
      <c r="C395" s="76"/>
      <c r="D395" s="76"/>
      <c r="Z395" s="20">
        <f t="shared" si="159"/>
        <v>0</v>
      </c>
      <c r="AA395" s="20">
        <f t="shared" si="160"/>
        <v>1.1330551226500576E-5</v>
      </c>
      <c r="AB395" s="20">
        <f t="shared" si="161"/>
        <v>-9999</v>
      </c>
      <c r="AC395" s="20">
        <f t="shared" si="162"/>
        <v>0</v>
      </c>
      <c r="AD395" s="20">
        <f t="shared" si="172"/>
        <v>-9999</v>
      </c>
      <c r="AE395" s="20">
        <f t="shared" si="163"/>
        <v>0</v>
      </c>
      <c r="AF395" s="20">
        <f t="shared" si="173"/>
        <v>-9999</v>
      </c>
      <c r="AG395" s="21"/>
      <c r="AH395" s="20">
        <f t="shared" si="164"/>
        <v>-1.178745064381952E-2</v>
      </c>
      <c r="AI395" s="20">
        <f t="shared" si="165"/>
        <v>0.51386006167917275</v>
      </c>
      <c r="AJ395" s="20">
        <f t="shared" si="166"/>
        <v>-0.2676446746983806</v>
      </c>
      <c r="AK395" s="20">
        <f t="shared" si="167"/>
        <v>-2.096970307342862E-2</v>
      </c>
      <c r="AL395" s="20">
        <f t="shared" si="168"/>
        <v>-3.0984842598046018</v>
      </c>
      <c r="AM395" s="20">
        <f t="shared" si="169"/>
        <v>-46.387491914036289</v>
      </c>
      <c r="AN395" s="20">
        <f t="shared" si="176"/>
        <v>3.2149255760746338</v>
      </c>
      <c r="AO395" s="20">
        <f t="shared" si="176"/>
        <v>3.2156184383515991</v>
      </c>
      <c r="AP395" s="20">
        <f t="shared" si="176"/>
        <v>3.2141906950560983</v>
      </c>
      <c r="AQ395" s="20">
        <f t="shared" si="176"/>
        <v>3.2171329326505709</v>
      </c>
      <c r="AR395" s="20">
        <f t="shared" si="176"/>
        <v>3.2110703717789146</v>
      </c>
      <c r="AS395" s="20">
        <f t="shared" si="176"/>
        <v>3.2235654897824437</v>
      </c>
      <c r="AT395" s="20">
        <f t="shared" si="176"/>
        <v>3.1978245068299773</v>
      </c>
      <c r="AU395" s="20">
        <f t="shared" si="171"/>
        <v>3.2509130417697172</v>
      </c>
    </row>
    <row r="396" spans="1:47">
      <c r="A396" s="77"/>
      <c r="B396" s="77"/>
      <c r="C396" s="76"/>
      <c r="D396" s="76"/>
      <c r="Z396" s="20">
        <f t="shared" si="159"/>
        <v>0</v>
      </c>
      <c r="AA396" s="20">
        <f t="shared" si="160"/>
        <v>1.1330551226500576E-5</v>
      </c>
      <c r="AB396" s="20">
        <f t="shared" si="161"/>
        <v>-9999</v>
      </c>
      <c r="AC396" s="20">
        <f t="shared" si="162"/>
        <v>0</v>
      </c>
      <c r="AD396" s="20">
        <f t="shared" si="172"/>
        <v>-9999</v>
      </c>
      <c r="AE396" s="20">
        <f t="shared" si="163"/>
        <v>0</v>
      </c>
      <c r="AF396" s="20">
        <f t="shared" si="173"/>
        <v>-9999</v>
      </c>
      <c r="AG396" s="21"/>
      <c r="AH396" s="20">
        <f t="shared" si="164"/>
        <v>-1.178745064381952E-2</v>
      </c>
      <c r="AI396" s="20">
        <f t="shared" si="165"/>
        <v>0.51386006167917275</v>
      </c>
      <c r="AJ396" s="20">
        <f t="shared" si="166"/>
        <v>-0.2676446746983806</v>
      </c>
      <c r="AK396" s="20">
        <f t="shared" si="167"/>
        <v>-2.096970307342862E-2</v>
      </c>
      <c r="AL396" s="20">
        <f t="shared" si="168"/>
        <v>-3.0984842598046018</v>
      </c>
      <c r="AM396" s="20">
        <f t="shared" si="169"/>
        <v>-46.387491914036289</v>
      </c>
      <c r="AN396" s="20">
        <f t="shared" si="176"/>
        <v>3.2149255760746338</v>
      </c>
      <c r="AO396" s="20">
        <f t="shared" si="176"/>
        <v>3.2156184383515991</v>
      </c>
      <c r="AP396" s="20">
        <f t="shared" si="176"/>
        <v>3.2141906950560983</v>
      </c>
      <c r="AQ396" s="20">
        <f t="shared" si="176"/>
        <v>3.2171329326505709</v>
      </c>
      <c r="AR396" s="20">
        <f t="shared" si="176"/>
        <v>3.2110703717789146</v>
      </c>
      <c r="AS396" s="20">
        <f t="shared" si="176"/>
        <v>3.2235654897824437</v>
      </c>
      <c r="AT396" s="20">
        <f t="shared" si="176"/>
        <v>3.1978245068299773</v>
      </c>
      <c r="AU396" s="20">
        <f t="shared" si="171"/>
        <v>3.2509130417697172</v>
      </c>
    </row>
    <row r="397" spans="1:47">
      <c r="A397" s="77"/>
      <c r="B397" s="77"/>
      <c r="C397" s="76"/>
      <c r="D397" s="76"/>
      <c r="Z397" s="20">
        <f t="shared" si="159"/>
        <v>0</v>
      </c>
      <c r="AA397" s="20">
        <f t="shared" si="160"/>
        <v>1.1330551226500576E-5</v>
      </c>
      <c r="AB397" s="20">
        <f t="shared" si="161"/>
        <v>-9999</v>
      </c>
      <c r="AC397" s="20">
        <f t="shared" si="162"/>
        <v>0</v>
      </c>
      <c r="AD397" s="20">
        <f t="shared" si="172"/>
        <v>-9999</v>
      </c>
      <c r="AE397" s="20">
        <f t="shared" si="163"/>
        <v>0</v>
      </c>
      <c r="AF397" s="20">
        <f t="shared" si="173"/>
        <v>-9999</v>
      </c>
      <c r="AG397" s="21"/>
      <c r="AH397" s="20">
        <f t="shared" si="164"/>
        <v>-1.178745064381952E-2</v>
      </c>
      <c r="AI397" s="20">
        <f t="shared" si="165"/>
        <v>0.51386006167917275</v>
      </c>
      <c r="AJ397" s="20">
        <f t="shared" si="166"/>
        <v>-0.2676446746983806</v>
      </c>
      <c r="AK397" s="20">
        <f t="shared" si="167"/>
        <v>-2.096970307342862E-2</v>
      </c>
      <c r="AL397" s="20">
        <f t="shared" si="168"/>
        <v>-3.0984842598046018</v>
      </c>
      <c r="AM397" s="20">
        <f t="shared" si="169"/>
        <v>-46.387491914036289</v>
      </c>
      <c r="AN397" s="20">
        <f t="shared" si="176"/>
        <v>3.2149255760746338</v>
      </c>
      <c r="AO397" s="20">
        <f t="shared" si="176"/>
        <v>3.2156184383515991</v>
      </c>
      <c r="AP397" s="20">
        <f t="shared" si="176"/>
        <v>3.2141906950560983</v>
      </c>
      <c r="AQ397" s="20">
        <f t="shared" si="176"/>
        <v>3.2171329326505709</v>
      </c>
      <c r="AR397" s="20">
        <f t="shared" si="176"/>
        <v>3.2110703717789146</v>
      </c>
      <c r="AS397" s="20">
        <f t="shared" si="176"/>
        <v>3.2235654897824437</v>
      </c>
      <c r="AT397" s="20">
        <f t="shared" si="176"/>
        <v>3.1978245068299773</v>
      </c>
      <c r="AU397" s="20">
        <f t="shared" si="171"/>
        <v>3.2509130417697172</v>
      </c>
    </row>
    <row r="398" spans="1:47">
      <c r="A398" s="77"/>
      <c r="B398" s="77"/>
      <c r="C398" s="76"/>
      <c r="D398" s="76"/>
      <c r="Z398" s="20">
        <f t="shared" si="159"/>
        <v>0</v>
      </c>
      <c r="AA398" s="20">
        <f t="shared" si="160"/>
        <v>1.1330551226500576E-5</v>
      </c>
      <c r="AB398" s="20">
        <f t="shared" si="161"/>
        <v>-9999</v>
      </c>
      <c r="AC398" s="20">
        <f t="shared" si="162"/>
        <v>0</v>
      </c>
      <c r="AD398" s="20">
        <f t="shared" si="172"/>
        <v>-9999</v>
      </c>
      <c r="AE398" s="20">
        <f t="shared" si="163"/>
        <v>0</v>
      </c>
      <c r="AF398" s="20">
        <f t="shared" si="173"/>
        <v>-9999</v>
      </c>
      <c r="AG398" s="21"/>
      <c r="AH398" s="20">
        <f t="shared" si="164"/>
        <v>-1.178745064381952E-2</v>
      </c>
      <c r="AI398" s="20">
        <f t="shared" si="165"/>
        <v>0.51386006167917275</v>
      </c>
      <c r="AJ398" s="20">
        <f t="shared" si="166"/>
        <v>-0.2676446746983806</v>
      </c>
      <c r="AK398" s="20">
        <f t="shared" si="167"/>
        <v>-2.096970307342862E-2</v>
      </c>
      <c r="AL398" s="20">
        <f t="shared" si="168"/>
        <v>-3.0984842598046018</v>
      </c>
      <c r="AM398" s="20">
        <f t="shared" si="169"/>
        <v>-46.387491914036289</v>
      </c>
      <c r="AN398" s="20">
        <f t="shared" si="176"/>
        <v>3.2149255760746338</v>
      </c>
      <c r="AO398" s="20">
        <f t="shared" si="176"/>
        <v>3.2156184383515991</v>
      </c>
      <c r="AP398" s="20">
        <f t="shared" si="176"/>
        <v>3.2141906950560983</v>
      </c>
      <c r="AQ398" s="20">
        <f t="shared" si="176"/>
        <v>3.2171329326505709</v>
      </c>
      <c r="AR398" s="20">
        <f t="shared" si="176"/>
        <v>3.2110703717789146</v>
      </c>
      <c r="AS398" s="20">
        <f t="shared" si="176"/>
        <v>3.2235654897824437</v>
      </c>
      <c r="AT398" s="20">
        <f t="shared" si="176"/>
        <v>3.1978245068299773</v>
      </c>
      <c r="AU398" s="20">
        <f t="shared" si="171"/>
        <v>3.2509130417697172</v>
      </c>
    </row>
    <row r="399" spans="1:47">
      <c r="D399" s="2"/>
      <c r="Z399" s="20">
        <f t="shared" si="159"/>
        <v>0</v>
      </c>
      <c r="AA399" s="20">
        <f t="shared" si="160"/>
        <v>1.1330551226500576E-5</v>
      </c>
      <c r="AB399" s="20">
        <f t="shared" si="161"/>
        <v>-9999</v>
      </c>
      <c r="AC399" s="20">
        <f t="shared" si="162"/>
        <v>0</v>
      </c>
      <c r="AD399" s="20">
        <f t="shared" si="172"/>
        <v>-9999</v>
      </c>
      <c r="AE399" s="20">
        <f t="shared" si="163"/>
        <v>0</v>
      </c>
      <c r="AF399" s="20">
        <f t="shared" si="173"/>
        <v>-9999</v>
      </c>
      <c r="AG399" s="21"/>
      <c r="AH399" s="20">
        <f t="shared" si="164"/>
        <v>-1.178745064381952E-2</v>
      </c>
      <c r="AI399" s="20">
        <f t="shared" si="165"/>
        <v>0.51386006167917275</v>
      </c>
      <c r="AJ399" s="20">
        <f t="shared" si="166"/>
        <v>-0.2676446746983806</v>
      </c>
      <c r="AK399" s="20">
        <f t="shared" si="167"/>
        <v>-2.096970307342862E-2</v>
      </c>
      <c r="AL399" s="20">
        <f t="shared" si="168"/>
        <v>-3.0984842598046018</v>
      </c>
      <c r="AM399" s="20">
        <f t="shared" si="169"/>
        <v>-46.387491914036289</v>
      </c>
      <c r="AN399" s="20">
        <f t="shared" si="176"/>
        <v>3.2149255760746338</v>
      </c>
      <c r="AO399" s="20">
        <f t="shared" si="176"/>
        <v>3.2156184383515991</v>
      </c>
      <c r="AP399" s="20">
        <f t="shared" si="176"/>
        <v>3.2141906950560983</v>
      </c>
      <c r="AQ399" s="20">
        <f t="shared" si="176"/>
        <v>3.2171329326505709</v>
      </c>
      <c r="AR399" s="20">
        <f t="shared" si="176"/>
        <v>3.2110703717789146</v>
      </c>
      <c r="AS399" s="20">
        <f t="shared" si="176"/>
        <v>3.2235654897824437</v>
      </c>
      <c r="AT399" s="20">
        <f t="shared" si="176"/>
        <v>3.1978245068299773</v>
      </c>
      <c r="AU399" s="20">
        <f t="shared" si="171"/>
        <v>3.2509130417697172</v>
      </c>
    </row>
    <row r="400" spans="1:47">
      <c r="D400" s="2"/>
      <c r="Z400" s="20">
        <f t="shared" si="159"/>
        <v>0</v>
      </c>
      <c r="AA400" s="20">
        <f t="shared" si="160"/>
        <v>1.1330551226500576E-5</v>
      </c>
      <c r="AB400" s="20">
        <f t="shared" si="161"/>
        <v>-9999</v>
      </c>
      <c r="AC400" s="20">
        <f t="shared" si="162"/>
        <v>0</v>
      </c>
      <c r="AD400" s="20">
        <f t="shared" si="172"/>
        <v>-9999</v>
      </c>
      <c r="AE400" s="20">
        <f t="shared" si="163"/>
        <v>0</v>
      </c>
      <c r="AF400" s="20">
        <f t="shared" si="173"/>
        <v>-9999</v>
      </c>
      <c r="AG400" s="21"/>
      <c r="AH400" s="20">
        <f t="shared" si="164"/>
        <v>-1.178745064381952E-2</v>
      </c>
      <c r="AI400" s="20">
        <f t="shared" si="165"/>
        <v>0.51386006167917275</v>
      </c>
      <c r="AJ400" s="20">
        <f t="shared" si="166"/>
        <v>-0.2676446746983806</v>
      </c>
      <c r="AK400" s="20">
        <f t="shared" si="167"/>
        <v>-2.096970307342862E-2</v>
      </c>
      <c r="AL400" s="20">
        <f t="shared" si="168"/>
        <v>-3.0984842598046018</v>
      </c>
      <c r="AM400" s="20">
        <f t="shared" si="169"/>
        <v>-46.387491914036289</v>
      </c>
      <c r="AN400" s="20">
        <f t="shared" si="176"/>
        <v>3.2149255760746338</v>
      </c>
      <c r="AO400" s="20">
        <f t="shared" si="176"/>
        <v>3.2156184383515991</v>
      </c>
      <c r="AP400" s="20">
        <f t="shared" si="176"/>
        <v>3.2141906950560983</v>
      </c>
      <c r="AQ400" s="20">
        <f t="shared" si="176"/>
        <v>3.2171329326505709</v>
      </c>
      <c r="AR400" s="20">
        <f t="shared" si="176"/>
        <v>3.2110703717789146</v>
      </c>
      <c r="AS400" s="20">
        <f t="shared" si="176"/>
        <v>3.2235654897824437</v>
      </c>
      <c r="AT400" s="20">
        <f t="shared" si="176"/>
        <v>3.1978245068299773</v>
      </c>
      <c r="AU400" s="20">
        <f t="shared" si="171"/>
        <v>3.2509130417697172</v>
      </c>
    </row>
    <row r="401" spans="4:47">
      <c r="D401" s="2"/>
      <c r="Z401" s="20">
        <f t="shared" si="159"/>
        <v>0</v>
      </c>
      <c r="AA401" s="20">
        <f t="shared" si="160"/>
        <v>1.1330551226500576E-5</v>
      </c>
      <c r="AB401" s="20">
        <f t="shared" si="161"/>
        <v>-9999</v>
      </c>
      <c r="AC401" s="20">
        <f t="shared" si="162"/>
        <v>0</v>
      </c>
      <c r="AD401" s="20">
        <f t="shared" si="172"/>
        <v>-9999</v>
      </c>
      <c r="AE401" s="20">
        <f t="shared" si="163"/>
        <v>0</v>
      </c>
      <c r="AF401" s="20">
        <f t="shared" si="173"/>
        <v>-9999</v>
      </c>
      <c r="AG401" s="21"/>
      <c r="AH401" s="20">
        <f t="shared" si="164"/>
        <v>-1.178745064381952E-2</v>
      </c>
      <c r="AI401" s="20">
        <f t="shared" si="165"/>
        <v>0.51386006167917275</v>
      </c>
      <c r="AJ401" s="20">
        <f t="shared" si="166"/>
        <v>-0.2676446746983806</v>
      </c>
      <c r="AK401" s="20">
        <f t="shared" si="167"/>
        <v>-2.096970307342862E-2</v>
      </c>
      <c r="AL401" s="20">
        <f t="shared" si="168"/>
        <v>-3.0984842598046018</v>
      </c>
      <c r="AM401" s="20">
        <f t="shared" si="169"/>
        <v>-46.387491914036289</v>
      </c>
      <c r="AN401" s="20">
        <f t="shared" si="176"/>
        <v>3.2149255760746338</v>
      </c>
      <c r="AO401" s="20">
        <f t="shared" si="176"/>
        <v>3.2156184383515991</v>
      </c>
      <c r="AP401" s="20">
        <f t="shared" si="176"/>
        <v>3.2141906950560983</v>
      </c>
      <c r="AQ401" s="20">
        <f t="shared" si="176"/>
        <v>3.2171329326505709</v>
      </c>
      <c r="AR401" s="20">
        <f t="shared" si="176"/>
        <v>3.2110703717789146</v>
      </c>
      <c r="AS401" s="20">
        <f t="shared" si="176"/>
        <v>3.2235654897824437</v>
      </c>
      <c r="AT401" s="20">
        <f t="shared" si="176"/>
        <v>3.1978245068299773</v>
      </c>
      <c r="AU401" s="20">
        <f t="shared" si="171"/>
        <v>3.2509130417697172</v>
      </c>
    </row>
    <row r="402" spans="4:47">
      <c r="D402" s="2"/>
      <c r="Z402" s="20">
        <f t="shared" si="159"/>
        <v>0</v>
      </c>
      <c r="AA402" s="20">
        <f t="shared" si="160"/>
        <v>1.1330551226500576E-5</v>
      </c>
      <c r="AB402" s="20">
        <f t="shared" si="161"/>
        <v>-9999</v>
      </c>
      <c r="AC402" s="20">
        <f t="shared" si="162"/>
        <v>0</v>
      </c>
      <c r="AD402" s="20">
        <f t="shared" si="172"/>
        <v>-9999</v>
      </c>
      <c r="AE402" s="20">
        <f t="shared" si="163"/>
        <v>0</v>
      </c>
      <c r="AF402" s="20">
        <f t="shared" si="173"/>
        <v>-9999</v>
      </c>
      <c r="AG402" s="21"/>
      <c r="AH402" s="20">
        <f t="shared" si="164"/>
        <v>-1.178745064381952E-2</v>
      </c>
      <c r="AI402" s="20">
        <f t="shared" si="165"/>
        <v>0.51386006167917275</v>
      </c>
      <c r="AJ402" s="20">
        <f t="shared" si="166"/>
        <v>-0.2676446746983806</v>
      </c>
      <c r="AK402" s="20">
        <f t="shared" si="167"/>
        <v>-2.096970307342862E-2</v>
      </c>
      <c r="AL402" s="20">
        <f t="shared" si="168"/>
        <v>-3.0984842598046018</v>
      </c>
      <c r="AM402" s="20">
        <f t="shared" si="169"/>
        <v>-46.387491914036289</v>
      </c>
      <c r="AN402" s="20">
        <f t="shared" si="176"/>
        <v>3.2149255760746338</v>
      </c>
      <c r="AO402" s="20">
        <f t="shared" si="176"/>
        <v>3.2156184383515991</v>
      </c>
      <c r="AP402" s="20">
        <f t="shared" si="176"/>
        <v>3.2141906950560983</v>
      </c>
      <c r="AQ402" s="20">
        <f t="shared" si="176"/>
        <v>3.2171329326505709</v>
      </c>
      <c r="AR402" s="20">
        <f t="shared" si="176"/>
        <v>3.2110703717789146</v>
      </c>
      <c r="AS402" s="20">
        <f t="shared" si="176"/>
        <v>3.2235654897824437</v>
      </c>
      <c r="AT402" s="20">
        <f t="shared" si="176"/>
        <v>3.1978245068299773</v>
      </c>
      <c r="AU402" s="20">
        <f t="shared" si="171"/>
        <v>3.2509130417697172</v>
      </c>
    </row>
    <row r="403" spans="4:47">
      <c r="D403" s="2"/>
      <c r="Z403" s="20">
        <f t="shared" si="159"/>
        <v>0</v>
      </c>
      <c r="AA403" s="20">
        <f t="shared" si="160"/>
        <v>1.1330551226500576E-5</v>
      </c>
      <c r="AB403" s="20">
        <f t="shared" si="161"/>
        <v>-9999</v>
      </c>
      <c r="AC403" s="20">
        <f t="shared" si="162"/>
        <v>0</v>
      </c>
      <c r="AD403" s="20">
        <f t="shared" si="172"/>
        <v>-9999</v>
      </c>
      <c r="AE403" s="20">
        <f t="shared" si="163"/>
        <v>0</v>
      </c>
      <c r="AF403" s="20">
        <f t="shared" si="173"/>
        <v>-9999</v>
      </c>
      <c r="AG403" s="21"/>
      <c r="AH403" s="20">
        <f t="shared" si="164"/>
        <v>-1.178745064381952E-2</v>
      </c>
      <c r="AI403" s="20">
        <f t="shared" si="165"/>
        <v>0.51386006167917275</v>
      </c>
      <c r="AJ403" s="20">
        <f t="shared" si="166"/>
        <v>-0.2676446746983806</v>
      </c>
      <c r="AK403" s="20">
        <f t="shared" si="167"/>
        <v>-2.096970307342862E-2</v>
      </c>
      <c r="AL403" s="20">
        <f t="shared" si="168"/>
        <v>-3.0984842598046018</v>
      </c>
      <c r="AM403" s="20">
        <f t="shared" si="169"/>
        <v>-46.387491914036289</v>
      </c>
      <c r="AN403" s="20">
        <f t="shared" si="176"/>
        <v>3.2149255760746338</v>
      </c>
      <c r="AO403" s="20">
        <f t="shared" si="176"/>
        <v>3.2156184383515991</v>
      </c>
      <c r="AP403" s="20">
        <f t="shared" si="176"/>
        <v>3.2141906950560983</v>
      </c>
      <c r="AQ403" s="20">
        <f t="shared" si="176"/>
        <v>3.2171329326505709</v>
      </c>
      <c r="AR403" s="20">
        <f t="shared" si="176"/>
        <v>3.2110703717789146</v>
      </c>
      <c r="AS403" s="20">
        <f t="shared" si="176"/>
        <v>3.2235654897824437</v>
      </c>
      <c r="AT403" s="20">
        <f t="shared" si="176"/>
        <v>3.1978245068299773</v>
      </c>
      <c r="AU403" s="20">
        <f t="shared" si="171"/>
        <v>3.2509130417697172</v>
      </c>
    </row>
    <row r="404" spans="4:47">
      <c r="D404" s="2"/>
      <c r="Z404" s="20">
        <f t="shared" si="159"/>
        <v>0</v>
      </c>
      <c r="AA404" s="20">
        <f t="shared" si="160"/>
        <v>1.1330551226500576E-5</v>
      </c>
      <c r="AB404" s="20">
        <f t="shared" si="161"/>
        <v>-9999</v>
      </c>
      <c r="AC404" s="20">
        <f t="shared" si="162"/>
        <v>0</v>
      </c>
      <c r="AD404" s="20">
        <f t="shared" si="172"/>
        <v>-9999</v>
      </c>
      <c r="AE404" s="20">
        <f t="shared" si="163"/>
        <v>0</v>
      </c>
      <c r="AF404" s="20">
        <f t="shared" si="173"/>
        <v>-9999</v>
      </c>
      <c r="AG404" s="21"/>
      <c r="AH404" s="20">
        <f t="shared" si="164"/>
        <v>-1.178745064381952E-2</v>
      </c>
      <c r="AI404" s="20">
        <f t="shared" si="165"/>
        <v>0.51386006167917275</v>
      </c>
      <c r="AJ404" s="20">
        <f t="shared" si="166"/>
        <v>-0.2676446746983806</v>
      </c>
      <c r="AK404" s="20">
        <f t="shared" si="167"/>
        <v>-2.096970307342862E-2</v>
      </c>
      <c r="AL404" s="20">
        <f t="shared" si="168"/>
        <v>-3.0984842598046018</v>
      </c>
      <c r="AM404" s="20">
        <f t="shared" si="169"/>
        <v>-46.387491914036289</v>
      </c>
      <c r="AN404" s="20">
        <f t="shared" si="176"/>
        <v>3.2149255760746338</v>
      </c>
      <c r="AO404" s="20">
        <f t="shared" si="176"/>
        <v>3.2156184383515991</v>
      </c>
      <c r="AP404" s="20">
        <f t="shared" si="176"/>
        <v>3.2141906950560983</v>
      </c>
      <c r="AQ404" s="20">
        <f t="shared" si="176"/>
        <v>3.2171329326505709</v>
      </c>
      <c r="AR404" s="20">
        <f t="shared" si="176"/>
        <v>3.2110703717789146</v>
      </c>
      <c r="AS404" s="20">
        <f t="shared" si="176"/>
        <v>3.2235654897824437</v>
      </c>
      <c r="AT404" s="20">
        <f t="shared" si="176"/>
        <v>3.1978245068299773</v>
      </c>
      <c r="AU404" s="20">
        <f t="shared" si="171"/>
        <v>3.2509130417697172</v>
      </c>
    </row>
    <row r="405" spans="4:47">
      <c r="D405" s="2"/>
      <c r="Z405" s="20">
        <f t="shared" ref="Z405:Z468" si="177">F405</f>
        <v>0</v>
      </c>
      <c r="AA405" s="20">
        <f t="shared" ref="AA405:AA468" si="178">AB$3+AB$4*Z405+AB$5*Z405^2+AH405</f>
        <v>1.1330551226500576E-5</v>
      </c>
      <c r="AB405" s="20">
        <f t="shared" ref="AB405:AB468" si="179">IF(S405&lt;&gt;0,G405-AH405,-9999)</f>
        <v>-9999</v>
      </c>
      <c r="AC405" s="20">
        <f t="shared" ref="AC405:AC468" si="180">+G405-P405</f>
        <v>0</v>
      </c>
      <c r="AD405" s="20">
        <f t="shared" si="172"/>
        <v>-9999</v>
      </c>
      <c r="AE405" s="20">
        <f t="shared" ref="AE405:AE468" si="181">+(G405-AA405)^2*S405</f>
        <v>0</v>
      </c>
      <c r="AF405" s="20">
        <f t="shared" si="173"/>
        <v>-9999</v>
      </c>
      <c r="AG405" s="21"/>
      <c r="AH405" s="20">
        <f t="shared" ref="AH405:AH468" si="182">$AB$6*($AB$11/AI405*AJ405+$AB$12)</f>
        <v>-1.178745064381952E-2</v>
      </c>
      <c r="AI405" s="20">
        <f t="shared" ref="AI405:AI468" si="183">1+$AB$7*COS(AL405)</f>
        <v>0.51386006167917275</v>
      </c>
      <c r="AJ405" s="20">
        <f t="shared" ref="AJ405:AJ468" si="184">SIN(AL405+RADIANS($AB$9))</f>
        <v>-0.2676446746983806</v>
      </c>
      <c r="AK405" s="20">
        <f t="shared" ref="AK405:AK468" si="185">$AB$7*SIN(AL405)</f>
        <v>-2.096970307342862E-2</v>
      </c>
      <c r="AL405" s="20">
        <f t="shared" ref="AL405:AL468" si="186">2*ATAN(AM405)</f>
        <v>-3.0984842598046018</v>
      </c>
      <c r="AM405" s="20">
        <f t="shared" ref="AM405:AM468" si="187">SQRT((1+$AB$7)/(1-$AB$7))*TAN(AN405/2)</f>
        <v>-46.387491914036289</v>
      </c>
      <c r="AN405" s="20">
        <f t="shared" ref="AN405:AT420" si="188">$AU405+$AB$7*SIN(AO405)</f>
        <v>3.2149255760746338</v>
      </c>
      <c r="AO405" s="20">
        <f t="shared" si="188"/>
        <v>3.2156184383515991</v>
      </c>
      <c r="AP405" s="20">
        <f t="shared" si="188"/>
        <v>3.2141906950560983</v>
      </c>
      <c r="AQ405" s="20">
        <f t="shared" si="188"/>
        <v>3.2171329326505709</v>
      </c>
      <c r="AR405" s="20">
        <f t="shared" si="188"/>
        <v>3.2110703717789146</v>
      </c>
      <c r="AS405" s="20">
        <f t="shared" si="188"/>
        <v>3.2235654897824437</v>
      </c>
      <c r="AT405" s="20">
        <f t="shared" si="188"/>
        <v>3.1978245068299773</v>
      </c>
      <c r="AU405" s="20">
        <f t="shared" ref="AU405:AU468" si="189">RADIANS($AB$9)+$AB$18*(F405-AB$15)</f>
        <v>3.2509130417697172</v>
      </c>
    </row>
    <row r="406" spans="4:47">
      <c r="D406" s="2"/>
      <c r="Z406" s="20">
        <f t="shared" si="177"/>
        <v>0</v>
      </c>
      <c r="AA406" s="20">
        <f t="shared" si="178"/>
        <v>1.1330551226500576E-5</v>
      </c>
      <c r="AB406" s="20">
        <f t="shared" si="179"/>
        <v>-9999</v>
      </c>
      <c r="AC406" s="20">
        <f t="shared" si="180"/>
        <v>0</v>
      </c>
      <c r="AD406" s="20">
        <f t="shared" ref="AD406:AD469" si="190">IF(S406&lt;&gt;0,G406-AA406,-9999)</f>
        <v>-9999</v>
      </c>
      <c r="AE406" s="20">
        <f t="shared" si="181"/>
        <v>0</v>
      </c>
      <c r="AF406" s="20">
        <f t="shared" ref="AF406:AF469" si="191">IF(S406&lt;&gt;0,G406-P406,-9999)</f>
        <v>-9999</v>
      </c>
      <c r="AG406" s="21"/>
      <c r="AH406" s="20">
        <f t="shared" si="182"/>
        <v>-1.178745064381952E-2</v>
      </c>
      <c r="AI406" s="20">
        <f t="shared" si="183"/>
        <v>0.51386006167917275</v>
      </c>
      <c r="AJ406" s="20">
        <f t="shared" si="184"/>
        <v>-0.2676446746983806</v>
      </c>
      <c r="AK406" s="20">
        <f t="shared" si="185"/>
        <v>-2.096970307342862E-2</v>
      </c>
      <c r="AL406" s="20">
        <f t="shared" si="186"/>
        <v>-3.0984842598046018</v>
      </c>
      <c r="AM406" s="20">
        <f t="shared" si="187"/>
        <v>-46.387491914036289</v>
      </c>
      <c r="AN406" s="20">
        <f t="shared" si="188"/>
        <v>3.2149255760746338</v>
      </c>
      <c r="AO406" s="20">
        <f t="shared" si="188"/>
        <v>3.2156184383515991</v>
      </c>
      <c r="AP406" s="20">
        <f t="shared" si="188"/>
        <v>3.2141906950560983</v>
      </c>
      <c r="AQ406" s="20">
        <f t="shared" si="188"/>
        <v>3.2171329326505709</v>
      </c>
      <c r="AR406" s="20">
        <f t="shared" si="188"/>
        <v>3.2110703717789146</v>
      </c>
      <c r="AS406" s="20">
        <f t="shared" si="188"/>
        <v>3.2235654897824437</v>
      </c>
      <c r="AT406" s="20">
        <f t="shared" si="188"/>
        <v>3.1978245068299773</v>
      </c>
      <c r="AU406" s="20">
        <f t="shared" si="189"/>
        <v>3.2509130417697172</v>
      </c>
    </row>
    <row r="407" spans="4:47">
      <c r="D407" s="2"/>
      <c r="Z407" s="20">
        <f t="shared" si="177"/>
        <v>0</v>
      </c>
      <c r="AA407" s="20">
        <f t="shared" si="178"/>
        <v>1.1330551226500576E-5</v>
      </c>
      <c r="AB407" s="20">
        <f t="shared" si="179"/>
        <v>-9999</v>
      </c>
      <c r="AC407" s="20">
        <f t="shared" si="180"/>
        <v>0</v>
      </c>
      <c r="AD407" s="20">
        <f t="shared" si="190"/>
        <v>-9999</v>
      </c>
      <c r="AE407" s="20">
        <f t="shared" si="181"/>
        <v>0</v>
      </c>
      <c r="AF407" s="20">
        <f t="shared" si="191"/>
        <v>-9999</v>
      </c>
      <c r="AG407" s="21"/>
      <c r="AH407" s="20">
        <f t="shared" si="182"/>
        <v>-1.178745064381952E-2</v>
      </c>
      <c r="AI407" s="20">
        <f t="shared" si="183"/>
        <v>0.51386006167917275</v>
      </c>
      <c r="AJ407" s="20">
        <f t="shared" si="184"/>
        <v>-0.2676446746983806</v>
      </c>
      <c r="AK407" s="20">
        <f t="shared" si="185"/>
        <v>-2.096970307342862E-2</v>
      </c>
      <c r="AL407" s="20">
        <f t="shared" si="186"/>
        <v>-3.0984842598046018</v>
      </c>
      <c r="AM407" s="20">
        <f t="shared" si="187"/>
        <v>-46.387491914036289</v>
      </c>
      <c r="AN407" s="20">
        <f t="shared" si="188"/>
        <v>3.2149255760746338</v>
      </c>
      <c r="AO407" s="20">
        <f t="shared" si="188"/>
        <v>3.2156184383515991</v>
      </c>
      <c r="AP407" s="20">
        <f t="shared" si="188"/>
        <v>3.2141906950560983</v>
      </c>
      <c r="AQ407" s="20">
        <f t="shared" si="188"/>
        <v>3.2171329326505709</v>
      </c>
      <c r="AR407" s="20">
        <f t="shared" si="188"/>
        <v>3.2110703717789146</v>
      </c>
      <c r="AS407" s="20">
        <f t="shared" si="188"/>
        <v>3.2235654897824437</v>
      </c>
      <c r="AT407" s="20">
        <f t="shared" si="188"/>
        <v>3.1978245068299773</v>
      </c>
      <c r="AU407" s="20">
        <f t="shared" si="189"/>
        <v>3.2509130417697172</v>
      </c>
    </row>
    <row r="408" spans="4:47">
      <c r="D408" s="2"/>
      <c r="Z408" s="20">
        <f t="shared" si="177"/>
        <v>0</v>
      </c>
      <c r="AA408" s="20">
        <f t="shared" si="178"/>
        <v>1.1330551226500576E-5</v>
      </c>
      <c r="AB408" s="20">
        <f t="shared" si="179"/>
        <v>-9999</v>
      </c>
      <c r="AC408" s="20">
        <f t="shared" si="180"/>
        <v>0</v>
      </c>
      <c r="AD408" s="20">
        <f t="shared" si="190"/>
        <v>-9999</v>
      </c>
      <c r="AE408" s="20">
        <f t="shared" si="181"/>
        <v>0</v>
      </c>
      <c r="AF408" s="20">
        <f t="shared" si="191"/>
        <v>-9999</v>
      </c>
      <c r="AG408" s="21"/>
      <c r="AH408" s="20">
        <f t="shared" si="182"/>
        <v>-1.178745064381952E-2</v>
      </c>
      <c r="AI408" s="20">
        <f t="shared" si="183"/>
        <v>0.51386006167917275</v>
      </c>
      <c r="AJ408" s="20">
        <f t="shared" si="184"/>
        <v>-0.2676446746983806</v>
      </c>
      <c r="AK408" s="20">
        <f t="shared" si="185"/>
        <v>-2.096970307342862E-2</v>
      </c>
      <c r="AL408" s="20">
        <f t="shared" si="186"/>
        <v>-3.0984842598046018</v>
      </c>
      <c r="AM408" s="20">
        <f t="shared" si="187"/>
        <v>-46.387491914036289</v>
      </c>
      <c r="AN408" s="20">
        <f t="shared" si="188"/>
        <v>3.2149255760746338</v>
      </c>
      <c r="AO408" s="20">
        <f t="shared" si="188"/>
        <v>3.2156184383515991</v>
      </c>
      <c r="AP408" s="20">
        <f t="shared" si="188"/>
        <v>3.2141906950560983</v>
      </c>
      <c r="AQ408" s="20">
        <f t="shared" si="188"/>
        <v>3.2171329326505709</v>
      </c>
      <c r="AR408" s="20">
        <f t="shared" si="188"/>
        <v>3.2110703717789146</v>
      </c>
      <c r="AS408" s="20">
        <f t="shared" si="188"/>
        <v>3.2235654897824437</v>
      </c>
      <c r="AT408" s="20">
        <f t="shared" si="188"/>
        <v>3.1978245068299773</v>
      </c>
      <c r="AU408" s="20">
        <f t="shared" si="189"/>
        <v>3.2509130417697172</v>
      </c>
    </row>
    <row r="409" spans="4:47">
      <c r="D409" s="2"/>
      <c r="Z409" s="20">
        <f t="shared" si="177"/>
        <v>0</v>
      </c>
      <c r="AA409" s="20">
        <f t="shared" si="178"/>
        <v>1.1330551226500576E-5</v>
      </c>
      <c r="AB409" s="20">
        <f t="shared" si="179"/>
        <v>-9999</v>
      </c>
      <c r="AC409" s="20">
        <f t="shared" si="180"/>
        <v>0</v>
      </c>
      <c r="AD409" s="20">
        <f t="shared" si="190"/>
        <v>-9999</v>
      </c>
      <c r="AE409" s="20">
        <f t="shared" si="181"/>
        <v>0</v>
      </c>
      <c r="AF409" s="20">
        <f t="shared" si="191"/>
        <v>-9999</v>
      </c>
      <c r="AG409" s="21"/>
      <c r="AH409" s="20">
        <f t="shared" si="182"/>
        <v>-1.178745064381952E-2</v>
      </c>
      <c r="AI409" s="20">
        <f t="shared" si="183"/>
        <v>0.51386006167917275</v>
      </c>
      <c r="AJ409" s="20">
        <f t="shared" si="184"/>
        <v>-0.2676446746983806</v>
      </c>
      <c r="AK409" s="20">
        <f t="shared" si="185"/>
        <v>-2.096970307342862E-2</v>
      </c>
      <c r="AL409" s="20">
        <f t="shared" si="186"/>
        <v>-3.0984842598046018</v>
      </c>
      <c r="AM409" s="20">
        <f t="shared" si="187"/>
        <v>-46.387491914036289</v>
      </c>
      <c r="AN409" s="20">
        <f t="shared" si="188"/>
        <v>3.2149255760746338</v>
      </c>
      <c r="AO409" s="20">
        <f t="shared" si="188"/>
        <v>3.2156184383515991</v>
      </c>
      <c r="AP409" s="20">
        <f t="shared" si="188"/>
        <v>3.2141906950560983</v>
      </c>
      <c r="AQ409" s="20">
        <f t="shared" si="188"/>
        <v>3.2171329326505709</v>
      </c>
      <c r="AR409" s="20">
        <f t="shared" si="188"/>
        <v>3.2110703717789146</v>
      </c>
      <c r="AS409" s="20">
        <f t="shared" si="188"/>
        <v>3.2235654897824437</v>
      </c>
      <c r="AT409" s="20">
        <f t="shared" si="188"/>
        <v>3.1978245068299773</v>
      </c>
      <c r="AU409" s="20">
        <f t="shared" si="189"/>
        <v>3.2509130417697172</v>
      </c>
    </row>
    <row r="410" spans="4:47">
      <c r="D410" s="2"/>
      <c r="Z410" s="20">
        <f t="shared" si="177"/>
        <v>0</v>
      </c>
      <c r="AA410" s="20">
        <f t="shared" si="178"/>
        <v>1.1330551226500576E-5</v>
      </c>
      <c r="AB410" s="20">
        <f t="shared" si="179"/>
        <v>-9999</v>
      </c>
      <c r="AC410" s="20">
        <f t="shared" si="180"/>
        <v>0</v>
      </c>
      <c r="AD410" s="20">
        <f t="shared" si="190"/>
        <v>-9999</v>
      </c>
      <c r="AE410" s="20">
        <f t="shared" si="181"/>
        <v>0</v>
      </c>
      <c r="AF410" s="20">
        <f t="shared" si="191"/>
        <v>-9999</v>
      </c>
      <c r="AG410" s="21"/>
      <c r="AH410" s="20">
        <f t="shared" si="182"/>
        <v>-1.178745064381952E-2</v>
      </c>
      <c r="AI410" s="20">
        <f t="shared" si="183"/>
        <v>0.51386006167917275</v>
      </c>
      <c r="AJ410" s="20">
        <f t="shared" si="184"/>
        <v>-0.2676446746983806</v>
      </c>
      <c r="AK410" s="20">
        <f t="shared" si="185"/>
        <v>-2.096970307342862E-2</v>
      </c>
      <c r="AL410" s="20">
        <f t="shared" si="186"/>
        <v>-3.0984842598046018</v>
      </c>
      <c r="AM410" s="20">
        <f t="shared" si="187"/>
        <v>-46.387491914036289</v>
      </c>
      <c r="AN410" s="20">
        <f t="shared" si="188"/>
        <v>3.2149255760746338</v>
      </c>
      <c r="AO410" s="20">
        <f t="shared" si="188"/>
        <v>3.2156184383515991</v>
      </c>
      <c r="AP410" s="20">
        <f t="shared" si="188"/>
        <v>3.2141906950560983</v>
      </c>
      <c r="AQ410" s="20">
        <f t="shared" si="188"/>
        <v>3.2171329326505709</v>
      </c>
      <c r="AR410" s="20">
        <f t="shared" si="188"/>
        <v>3.2110703717789146</v>
      </c>
      <c r="AS410" s="20">
        <f t="shared" si="188"/>
        <v>3.2235654897824437</v>
      </c>
      <c r="AT410" s="20">
        <f t="shared" si="188"/>
        <v>3.1978245068299773</v>
      </c>
      <c r="AU410" s="20">
        <f t="shared" si="189"/>
        <v>3.2509130417697172</v>
      </c>
    </row>
    <row r="411" spans="4:47">
      <c r="D411" s="2"/>
      <c r="Z411" s="20">
        <f t="shared" si="177"/>
        <v>0</v>
      </c>
      <c r="AA411" s="20">
        <f t="shared" si="178"/>
        <v>1.1330551226500576E-5</v>
      </c>
      <c r="AB411" s="20">
        <f t="shared" si="179"/>
        <v>-9999</v>
      </c>
      <c r="AC411" s="20">
        <f t="shared" si="180"/>
        <v>0</v>
      </c>
      <c r="AD411" s="20">
        <f t="shared" si="190"/>
        <v>-9999</v>
      </c>
      <c r="AE411" s="20">
        <f t="shared" si="181"/>
        <v>0</v>
      </c>
      <c r="AF411" s="20">
        <f t="shared" si="191"/>
        <v>-9999</v>
      </c>
      <c r="AG411" s="21"/>
      <c r="AH411" s="20">
        <f t="shared" si="182"/>
        <v>-1.178745064381952E-2</v>
      </c>
      <c r="AI411" s="20">
        <f t="shared" si="183"/>
        <v>0.51386006167917275</v>
      </c>
      <c r="AJ411" s="20">
        <f t="shared" si="184"/>
        <v>-0.2676446746983806</v>
      </c>
      <c r="AK411" s="20">
        <f t="shared" si="185"/>
        <v>-2.096970307342862E-2</v>
      </c>
      <c r="AL411" s="20">
        <f t="shared" si="186"/>
        <v>-3.0984842598046018</v>
      </c>
      <c r="AM411" s="20">
        <f t="shared" si="187"/>
        <v>-46.387491914036289</v>
      </c>
      <c r="AN411" s="20">
        <f t="shared" si="188"/>
        <v>3.2149255760746338</v>
      </c>
      <c r="AO411" s="20">
        <f t="shared" si="188"/>
        <v>3.2156184383515991</v>
      </c>
      <c r="AP411" s="20">
        <f t="shared" si="188"/>
        <v>3.2141906950560983</v>
      </c>
      <c r="AQ411" s="20">
        <f t="shared" si="188"/>
        <v>3.2171329326505709</v>
      </c>
      <c r="AR411" s="20">
        <f t="shared" si="188"/>
        <v>3.2110703717789146</v>
      </c>
      <c r="AS411" s="20">
        <f t="shared" si="188"/>
        <v>3.2235654897824437</v>
      </c>
      <c r="AT411" s="20">
        <f t="shared" si="188"/>
        <v>3.1978245068299773</v>
      </c>
      <c r="AU411" s="20">
        <f t="shared" si="189"/>
        <v>3.2509130417697172</v>
      </c>
    </row>
    <row r="412" spans="4:47">
      <c r="D412" s="2"/>
      <c r="Z412" s="20">
        <f t="shared" si="177"/>
        <v>0</v>
      </c>
      <c r="AA412" s="20">
        <f t="shared" si="178"/>
        <v>1.1330551226500576E-5</v>
      </c>
      <c r="AB412" s="20">
        <f t="shared" si="179"/>
        <v>-9999</v>
      </c>
      <c r="AC412" s="20">
        <f t="shared" si="180"/>
        <v>0</v>
      </c>
      <c r="AD412" s="20">
        <f t="shared" si="190"/>
        <v>-9999</v>
      </c>
      <c r="AE412" s="20">
        <f t="shared" si="181"/>
        <v>0</v>
      </c>
      <c r="AF412" s="20">
        <f t="shared" si="191"/>
        <v>-9999</v>
      </c>
      <c r="AG412" s="21"/>
      <c r="AH412" s="20">
        <f t="shared" si="182"/>
        <v>-1.178745064381952E-2</v>
      </c>
      <c r="AI412" s="20">
        <f t="shared" si="183"/>
        <v>0.51386006167917275</v>
      </c>
      <c r="AJ412" s="20">
        <f t="shared" si="184"/>
        <v>-0.2676446746983806</v>
      </c>
      <c r="AK412" s="20">
        <f t="shared" si="185"/>
        <v>-2.096970307342862E-2</v>
      </c>
      <c r="AL412" s="20">
        <f t="shared" si="186"/>
        <v>-3.0984842598046018</v>
      </c>
      <c r="AM412" s="20">
        <f t="shared" si="187"/>
        <v>-46.387491914036289</v>
      </c>
      <c r="AN412" s="20">
        <f t="shared" si="188"/>
        <v>3.2149255760746338</v>
      </c>
      <c r="AO412" s="20">
        <f t="shared" si="188"/>
        <v>3.2156184383515991</v>
      </c>
      <c r="AP412" s="20">
        <f t="shared" si="188"/>
        <v>3.2141906950560983</v>
      </c>
      <c r="AQ412" s="20">
        <f t="shared" si="188"/>
        <v>3.2171329326505709</v>
      </c>
      <c r="AR412" s="20">
        <f t="shared" si="188"/>
        <v>3.2110703717789146</v>
      </c>
      <c r="AS412" s="20">
        <f t="shared" si="188"/>
        <v>3.2235654897824437</v>
      </c>
      <c r="AT412" s="20">
        <f t="shared" si="188"/>
        <v>3.1978245068299773</v>
      </c>
      <c r="AU412" s="20">
        <f t="shared" si="189"/>
        <v>3.2509130417697172</v>
      </c>
    </row>
    <row r="413" spans="4:47">
      <c r="D413" s="2"/>
      <c r="Z413" s="20">
        <f t="shared" si="177"/>
        <v>0</v>
      </c>
      <c r="AA413" s="20">
        <f t="shared" si="178"/>
        <v>1.1330551226500576E-5</v>
      </c>
      <c r="AB413" s="20">
        <f t="shared" si="179"/>
        <v>-9999</v>
      </c>
      <c r="AC413" s="20">
        <f t="shared" si="180"/>
        <v>0</v>
      </c>
      <c r="AD413" s="20">
        <f t="shared" si="190"/>
        <v>-9999</v>
      </c>
      <c r="AE413" s="20">
        <f t="shared" si="181"/>
        <v>0</v>
      </c>
      <c r="AF413" s="20">
        <f t="shared" si="191"/>
        <v>-9999</v>
      </c>
      <c r="AG413" s="21"/>
      <c r="AH413" s="20">
        <f t="shared" si="182"/>
        <v>-1.178745064381952E-2</v>
      </c>
      <c r="AI413" s="20">
        <f t="shared" si="183"/>
        <v>0.51386006167917275</v>
      </c>
      <c r="AJ413" s="20">
        <f t="shared" si="184"/>
        <v>-0.2676446746983806</v>
      </c>
      <c r="AK413" s="20">
        <f t="shared" si="185"/>
        <v>-2.096970307342862E-2</v>
      </c>
      <c r="AL413" s="20">
        <f t="shared" si="186"/>
        <v>-3.0984842598046018</v>
      </c>
      <c r="AM413" s="20">
        <f t="shared" si="187"/>
        <v>-46.387491914036289</v>
      </c>
      <c r="AN413" s="20">
        <f t="shared" si="188"/>
        <v>3.2149255760746338</v>
      </c>
      <c r="AO413" s="20">
        <f t="shared" si="188"/>
        <v>3.2156184383515991</v>
      </c>
      <c r="AP413" s="20">
        <f t="shared" si="188"/>
        <v>3.2141906950560983</v>
      </c>
      <c r="AQ413" s="20">
        <f t="shared" si="188"/>
        <v>3.2171329326505709</v>
      </c>
      <c r="AR413" s="20">
        <f t="shared" si="188"/>
        <v>3.2110703717789146</v>
      </c>
      <c r="AS413" s="20">
        <f t="shared" si="188"/>
        <v>3.2235654897824437</v>
      </c>
      <c r="AT413" s="20">
        <f t="shared" si="188"/>
        <v>3.1978245068299773</v>
      </c>
      <c r="AU413" s="20">
        <f t="shared" si="189"/>
        <v>3.2509130417697172</v>
      </c>
    </row>
    <row r="414" spans="4:47">
      <c r="D414" s="2"/>
      <c r="Z414" s="20">
        <f t="shared" si="177"/>
        <v>0</v>
      </c>
      <c r="AA414" s="20">
        <f t="shared" si="178"/>
        <v>1.1330551226500576E-5</v>
      </c>
      <c r="AB414" s="20">
        <f t="shared" si="179"/>
        <v>-9999</v>
      </c>
      <c r="AC414" s="20">
        <f t="shared" si="180"/>
        <v>0</v>
      </c>
      <c r="AD414" s="20">
        <f t="shared" si="190"/>
        <v>-9999</v>
      </c>
      <c r="AE414" s="20">
        <f t="shared" si="181"/>
        <v>0</v>
      </c>
      <c r="AF414" s="20">
        <f t="shared" si="191"/>
        <v>-9999</v>
      </c>
      <c r="AG414" s="21"/>
      <c r="AH414" s="20">
        <f t="shared" si="182"/>
        <v>-1.178745064381952E-2</v>
      </c>
      <c r="AI414" s="20">
        <f t="shared" si="183"/>
        <v>0.51386006167917275</v>
      </c>
      <c r="AJ414" s="20">
        <f t="shared" si="184"/>
        <v>-0.2676446746983806</v>
      </c>
      <c r="AK414" s="20">
        <f t="shared" si="185"/>
        <v>-2.096970307342862E-2</v>
      </c>
      <c r="AL414" s="20">
        <f t="shared" si="186"/>
        <v>-3.0984842598046018</v>
      </c>
      <c r="AM414" s="20">
        <f t="shared" si="187"/>
        <v>-46.387491914036289</v>
      </c>
      <c r="AN414" s="20">
        <f t="shared" si="188"/>
        <v>3.2149255760746338</v>
      </c>
      <c r="AO414" s="20">
        <f t="shared" si="188"/>
        <v>3.2156184383515991</v>
      </c>
      <c r="AP414" s="20">
        <f t="shared" si="188"/>
        <v>3.2141906950560983</v>
      </c>
      <c r="AQ414" s="20">
        <f t="shared" si="188"/>
        <v>3.2171329326505709</v>
      </c>
      <c r="AR414" s="20">
        <f t="shared" si="188"/>
        <v>3.2110703717789146</v>
      </c>
      <c r="AS414" s="20">
        <f t="shared" si="188"/>
        <v>3.2235654897824437</v>
      </c>
      <c r="AT414" s="20">
        <f t="shared" si="188"/>
        <v>3.1978245068299773</v>
      </c>
      <c r="AU414" s="20">
        <f t="shared" si="189"/>
        <v>3.2509130417697172</v>
      </c>
    </row>
    <row r="415" spans="4:47">
      <c r="D415" s="2"/>
      <c r="Z415" s="20">
        <f t="shared" si="177"/>
        <v>0</v>
      </c>
      <c r="AA415" s="20">
        <f t="shared" si="178"/>
        <v>1.1330551226500576E-5</v>
      </c>
      <c r="AB415" s="20">
        <f t="shared" si="179"/>
        <v>-9999</v>
      </c>
      <c r="AC415" s="20">
        <f t="shared" si="180"/>
        <v>0</v>
      </c>
      <c r="AD415" s="20">
        <f t="shared" si="190"/>
        <v>-9999</v>
      </c>
      <c r="AE415" s="20">
        <f t="shared" si="181"/>
        <v>0</v>
      </c>
      <c r="AF415" s="20">
        <f t="shared" si="191"/>
        <v>-9999</v>
      </c>
      <c r="AG415" s="21"/>
      <c r="AH415" s="20">
        <f t="shared" si="182"/>
        <v>-1.178745064381952E-2</v>
      </c>
      <c r="AI415" s="20">
        <f t="shared" si="183"/>
        <v>0.51386006167917275</v>
      </c>
      <c r="AJ415" s="20">
        <f t="shared" si="184"/>
        <v>-0.2676446746983806</v>
      </c>
      <c r="AK415" s="20">
        <f t="shared" si="185"/>
        <v>-2.096970307342862E-2</v>
      </c>
      <c r="AL415" s="20">
        <f t="shared" si="186"/>
        <v>-3.0984842598046018</v>
      </c>
      <c r="AM415" s="20">
        <f t="shared" si="187"/>
        <v>-46.387491914036289</v>
      </c>
      <c r="AN415" s="20">
        <f t="shared" si="188"/>
        <v>3.2149255760746338</v>
      </c>
      <c r="AO415" s="20">
        <f t="shared" si="188"/>
        <v>3.2156184383515991</v>
      </c>
      <c r="AP415" s="20">
        <f t="shared" si="188"/>
        <v>3.2141906950560983</v>
      </c>
      <c r="AQ415" s="20">
        <f t="shared" si="188"/>
        <v>3.2171329326505709</v>
      </c>
      <c r="AR415" s="20">
        <f t="shared" si="188"/>
        <v>3.2110703717789146</v>
      </c>
      <c r="AS415" s="20">
        <f t="shared" si="188"/>
        <v>3.2235654897824437</v>
      </c>
      <c r="AT415" s="20">
        <f t="shared" si="188"/>
        <v>3.1978245068299773</v>
      </c>
      <c r="AU415" s="20">
        <f t="shared" si="189"/>
        <v>3.2509130417697172</v>
      </c>
    </row>
    <row r="416" spans="4:47">
      <c r="D416" s="2"/>
      <c r="Z416" s="20">
        <f t="shared" si="177"/>
        <v>0</v>
      </c>
      <c r="AA416" s="20">
        <f t="shared" si="178"/>
        <v>1.1330551226500576E-5</v>
      </c>
      <c r="AB416" s="20">
        <f t="shared" si="179"/>
        <v>-9999</v>
      </c>
      <c r="AC416" s="20">
        <f t="shared" si="180"/>
        <v>0</v>
      </c>
      <c r="AD416" s="20">
        <f t="shared" si="190"/>
        <v>-9999</v>
      </c>
      <c r="AE416" s="20">
        <f t="shared" si="181"/>
        <v>0</v>
      </c>
      <c r="AF416" s="20">
        <f t="shared" si="191"/>
        <v>-9999</v>
      </c>
      <c r="AG416" s="21"/>
      <c r="AH416" s="20">
        <f t="shared" si="182"/>
        <v>-1.178745064381952E-2</v>
      </c>
      <c r="AI416" s="20">
        <f t="shared" si="183"/>
        <v>0.51386006167917275</v>
      </c>
      <c r="AJ416" s="20">
        <f t="shared" si="184"/>
        <v>-0.2676446746983806</v>
      </c>
      <c r="AK416" s="20">
        <f t="shared" si="185"/>
        <v>-2.096970307342862E-2</v>
      </c>
      <c r="AL416" s="20">
        <f t="shared" si="186"/>
        <v>-3.0984842598046018</v>
      </c>
      <c r="AM416" s="20">
        <f t="shared" si="187"/>
        <v>-46.387491914036289</v>
      </c>
      <c r="AN416" s="20">
        <f t="shared" si="188"/>
        <v>3.2149255760746338</v>
      </c>
      <c r="AO416" s="20">
        <f t="shared" si="188"/>
        <v>3.2156184383515991</v>
      </c>
      <c r="AP416" s="20">
        <f t="shared" si="188"/>
        <v>3.2141906950560983</v>
      </c>
      <c r="AQ416" s="20">
        <f t="shared" si="188"/>
        <v>3.2171329326505709</v>
      </c>
      <c r="AR416" s="20">
        <f t="shared" si="188"/>
        <v>3.2110703717789146</v>
      </c>
      <c r="AS416" s="20">
        <f t="shared" si="188"/>
        <v>3.2235654897824437</v>
      </c>
      <c r="AT416" s="20">
        <f t="shared" si="188"/>
        <v>3.1978245068299773</v>
      </c>
      <c r="AU416" s="20">
        <f t="shared" si="189"/>
        <v>3.2509130417697172</v>
      </c>
    </row>
    <row r="417" spans="4:47">
      <c r="D417" s="2"/>
      <c r="Z417" s="20">
        <f t="shared" si="177"/>
        <v>0</v>
      </c>
      <c r="AA417" s="20">
        <f t="shared" si="178"/>
        <v>1.1330551226500576E-5</v>
      </c>
      <c r="AB417" s="20">
        <f t="shared" si="179"/>
        <v>-9999</v>
      </c>
      <c r="AC417" s="20">
        <f t="shared" si="180"/>
        <v>0</v>
      </c>
      <c r="AD417" s="20">
        <f t="shared" si="190"/>
        <v>-9999</v>
      </c>
      <c r="AE417" s="20">
        <f t="shared" si="181"/>
        <v>0</v>
      </c>
      <c r="AF417" s="20">
        <f t="shared" si="191"/>
        <v>-9999</v>
      </c>
      <c r="AG417" s="21"/>
      <c r="AH417" s="20">
        <f t="shared" si="182"/>
        <v>-1.178745064381952E-2</v>
      </c>
      <c r="AI417" s="20">
        <f t="shared" si="183"/>
        <v>0.51386006167917275</v>
      </c>
      <c r="AJ417" s="20">
        <f t="shared" si="184"/>
        <v>-0.2676446746983806</v>
      </c>
      <c r="AK417" s="20">
        <f t="shared" si="185"/>
        <v>-2.096970307342862E-2</v>
      </c>
      <c r="AL417" s="20">
        <f t="shared" si="186"/>
        <v>-3.0984842598046018</v>
      </c>
      <c r="AM417" s="20">
        <f t="shared" si="187"/>
        <v>-46.387491914036289</v>
      </c>
      <c r="AN417" s="20">
        <f t="shared" si="188"/>
        <v>3.2149255760746338</v>
      </c>
      <c r="AO417" s="20">
        <f t="shared" si="188"/>
        <v>3.2156184383515991</v>
      </c>
      <c r="AP417" s="20">
        <f t="shared" si="188"/>
        <v>3.2141906950560983</v>
      </c>
      <c r="AQ417" s="20">
        <f t="shared" si="188"/>
        <v>3.2171329326505709</v>
      </c>
      <c r="AR417" s="20">
        <f t="shared" si="188"/>
        <v>3.2110703717789146</v>
      </c>
      <c r="AS417" s="20">
        <f t="shared" si="188"/>
        <v>3.2235654897824437</v>
      </c>
      <c r="AT417" s="20">
        <f t="shared" si="188"/>
        <v>3.1978245068299773</v>
      </c>
      <c r="AU417" s="20">
        <f t="shared" si="189"/>
        <v>3.2509130417697172</v>
      </c>
    </row>
    <row r="418" spans="4:47">
      <c r="D418" s="2"/>
      <c r="Z418" s="20">
        <f t="shared" si="177"/>
        <v>0</v>
      </c>
      <c r="AA418" s="20">
        <f t="shared" si="178"/>
        <v>1.1330551226500576E-5</v>
      </c>
      <c r="AB418" s="20">
        <f t="shared" si="179"/>
        <v>-9999</v>
      </c>
      <c r="AC418" s="20">
        <f t="shared" si="180"/>
        <v>0</v>
      </c>
      <c r="AD418" s="20">
        <f t="shared" si="190"/>
        <v>-9999</v>
      </c>
      <c r="AE418" s="20">
        <f t="shared" si="181"/>
        <v>0</v>
      </c>
      <c r="AF418" s="20">
        <f t="shared" si="191"/>
        <v>-9999</v>
      </c>
      <c r="AG418" s="21"/>
      <c r="AH418" s="20">
        <f t="shared" si="182"/>
        <v>-1.178745064381952E-2</v>
      </c>
      <c r="AI418" s="20">
        <f t="shared" si="183"/>
        <v>0.51386006167917275</v>
      </c>
      <c r="AJ418" s="20">
        <f t="shared" si="184"/>
        <v>-0.2676446746983806</v>
      </c>
      <c r="AK418" s="20">
        <f t="shared" si="185"/>
        <v>-2.096970307342862E-2</v>
      </c>
      <c r="AL418" s="20">
        <f t="shared" si="186"/>
        <v>-3.0984842598046018</v>
      </c>
      <c r="AM418" s="20">
        <f t="shared" si="187"/>
        <v>-46.387491914036289</v>
      </c>
      <c r="AN418" s="20">
        <f t="shared" si="188"/>
        <v>3.2149255760746338</v>
      </c>
      <c r="AO418" s="20">
        <f t="shared" si="188"/>
        <v>3.2156184383515991</v>
      </c>
      <c r="AP418" s="20">
        <f t="shared" si="188"/>
        <v>3.2141906950560983</v>
      </c>
      <c r="AQ418" s="20">
        <f t="shared" si="188"/>
        <v>3.2171329326505709</v>
      </c>
      <c r="AR418" s="20">
        <f t="shared" si="188"/>
        <v>3.2110703717789146</v>
      </c>
      <c r="AS418" s="20">
        <f t="shared" si="188"/>
        <v>3.2235654897824437</v>
      </c>
      <c r="AT418" s="20">
        <f t="shared" si="188"/>
        <v>3.1978245068299773</v>
      </c>
      <c r="AU418" s="20">
        <f t="shared" si="189"/>
        <v>3.2509130417697172</v>
      </c>
    </row>
    <row r="419" spans="4:47">
      <c r="D419" s="2"/>
      <c r="Z419" s="20">
        <f t="shared" si="177"/>
        <v>0</v>
      </c>
      <c r="AA419" s="20">
        <f t="shared" si="178"/>
        <v>1.1330551226500576E-5</v>
      </c>
      <c r="AB419" s="20">
        <f t="shared" si="179"/>
        <v>-9999</v>
      </c>
      <c r="AC419" s="20">
        <f t="shared" si="180"/>
        <v>0</v>
      </c>
      <c r="AD419" s="20">
        <f t="shared" si="190"/>
        <v>-9999</v>
      </c>
      <c r="AE419" s="20">
        <f t="shared" si="181"/>
        <v>0</v>
      </c>
      <c r="AF419" s="20">
        <f t="shared" si="191"/>
        <v>-9999</v>
      </c>
      <c r="AG419" s="21"/>
      <c r="AH419" s="20">
        <f t="shared" si="182"/>
        <v>-1.178745064381952E-2</v>
      </c>
      <c r="AI419" s="20">
        <f t="shared" si="183"/>
        <v>0.51386006167917275</v>
      </c>
      <c r="AJ419" s="20">
        <f t="shared" si="184"/>
        <v>-0.2676446746983806</v>
      </c>
      <c r="AK419" s="20">
        <f t="shared" si="185"/>
        <v>-2.096970307342862E-2</v>
      </c>
      <c r="AL419" s="20">
        <f t="shared" si="186"/>
        <v>-3.0984842598046018</v>
      </c>
      <c r="AM419" s="20">
        <f t="shared" si="187"/>
        <v>-46.387491914036289</v>
      </c>
      <c r="AN419" s="20">
        <f t="shared" si="188"/>
        <v>3.2149255760746338</v>
      </c>
      <c r="AO419" s="20">
        <f t="shared" si="188"/>
        <v>3.2156184383515991</v>
      </c>
      <c r="AP419" s="20">
        <f t="shared" si="188"/>
        <v>3.2141906950560983</v>
      </c>
      <c r="AQ419" s="20">
        <f t="shared" si="188"/>
        <v>3.2171329326505709</v>
      </c>
      <c r="AR419" s="20">
        <f t="shared" si="188"/>
        <v>3.2110703717789146</v>
      </c>
      <c r="AS419" s="20">
        <f t="shared" si="188"/>
        <v>3.2235654897824437</v>
      </c>
      <c r="AT419" s="20">
        <f t="shared" si="188"/>
        <v>3.1978245068299773</v>
      </c>
      <c r="AU419" s="20">
        <f t="shared" si="189"/>
        <v>3.2509130417697172</v>
      </c>
    </row>
    <row r="420" spans="4:47">
      <c r="D420" s="2"/>
      <c r="Z420" s="20">
        <f t="shared" si="177"/>
        <v>0</v>
      </c>
      <c r="AA420" s="20">
        <f t="shared" si="178"/>
        <v>1.1330551226500576E-5</v>
      </c>
      <c r="AB420" s="20">
        <f t="shared" si="179"/>
        <v>-9999</v>
      </c>
      <c r="AC420" s="20">
        <f t="shared" si="180"/>
        <v>0</v>
      </c>
      <c r="AD420" s="20">
        <f t="shared" si="190"/>
        <v>-9999</v>
      </c>
      <c r="AE420" s="20">
        <f t="shared" si="181"/>
        <v>0</v>
      </c>
      <c r="AF420" s="20">
        <f t="shared" si="191"/>
        <v>-9999</v>
      </c>
      <c r="AG420" s="21"/>
      <c r="AH420" s="20">
        <f t="shared" si="182"/>
        <v>-1.178745064381952E-2</v>
      </c>
      <c r="AI420" s="20">
        <f t="shared" si="183"/>
        <v>0.51386006167917275</v>
      </c>
      <c r="AJ420" s="20">
        <f t="shared" si="184"/>
        <v>-0.2676446746983806</v>
      </c>
      <c r="AK420" s="20">
        <f t="shared" si="185"/>
        <v>-2.096970307342862E-2</v>
      </c>
      <c r="AL420" s="20">
        <f t="shared" si="186"/>
        <v>-3.0984842598046018</v>
      </c>
      <c r="AM420" s="20">
        <f t="shared" si="187"/>
        <v>-46.387491914036289</v>
      </c>
      <c r="AN420" s="20">
        <f t="shared" si="188"/>
        <v>3.2149255760746338</v>
      </c>
      <c r="AO420" s="20">
        <f t="shared" si="188"/>
        <v>3.2156184383515991</v>
      </c>
      <c r="AP420" s="20">
        <f t="shared" si="188"/>
        <v>3.2141906950560983</v>
      </c>
      <c r="AQ420" s="20">
        <f t="shared" si="188"/>
        <v>3.2171329326505709</v>
      </c>
      <c r="AR420" s="20">
        <f t="shared" si="188"/>
        <v>3.2110703717789146</v>
      </c>
      <c r="AS420" s="20">
        <f t="shared" si="188"/>
        <v>3.2235654897824437</v>
      </c>
      <c r="AT420" s="20">
        <f t="shared" si="188"/>
        <v>3.1978245068299773</v>
      </c>
      <c r="AU420" s="20">
        <f t="shared" si="189"/>
        <v>3.2509130417697172</v>
      </c>
    </row>
    <row r="421" spans="4:47">
      <c r="D421" s="2"/>
      <c r="Z421" s="20">
        <f t="shared" si="177"/>
        <v>0</v>
      </c>
      <c r="AA421" s="20">
        <f t="shared" si="178"/>
        <v>1.1330551226500576E-5</v>
      </c>
      <c r="AB421" s="20">
        <f t="shared" si="179"/>
        <v>-9999</v>
      </c>
      <c r="AC421" s="20">
        <f t="shared" si="180"/>
        <v>0</v>
      </c>
      <c r="AD421" s="20">
        <f t="shared" si="190"/>
        <v>-9999</v>
      </c>
      <c r="AE421" s="20">
        <f t="shared" si="181"/>
        <v>0</v>
      </c>
      <c r="AF421" s="20">
        <f t="shared" si="191"/>
        <v>-9999</v>
      </c>
      <c r="AG421" s="21"/>
      <c r="AH421" s="20">
        <f t="shared" si="182"/>
        <v>-1.178745064381952E-2</v>
      </c>
      <c r="AI421" s="20">
        <f t="shared" si="183"/>
        <v>0.51386006167917275</v>
      </c>
      <c r="AJ421" s="20">
        <f t="shared" si="184"/>
        <v>-0.2676446746983806</v>
      </c>
      <c r="AK421" s="20">
        <f t="shared" si="185"/>
        <v>-2.096970307342862E-2</v>
      </c>
      <c r="AL421" s="20">
        <f t="shared" si="186"/>
        <v>-3.0984842598046018</v>
      </c>
      <c r="AM421" s="20">
        <f t="shared" si="187"/>
        <v>-46.387491914036289</v>
      </c>
      <c r="AN421" s="20">
        <f t="shared" ref="AN421:AT436" si="192">$AU421+$AB$7*SIN(AO421)</f>
        <v>3.2149255760746338</v>
      </c>
      <c r="AO421" s="20">
        <f t="shared" si="192"/>
        <v>3.2156184383515991</v>
      </c>
      <c r="AP421" s="20">
        <f t="shared" si="192"/>
        <v>3.2141906950560983</v>
      </c>
      <c r="AQ421" s="20">
        <f t="shared" si="192"/>
        <v>3.2171329326505709</v>
      </c>
      <c r="AR421" s="20">
        <f t="shared" si="192"/>
        <v>3.2110703717789146</v>
      </c>
      <c r="AS421" s="20">
        <f t="shared" si="192"/>
        <v>3.2235654897824437</v>
      </c>
      <c r="AT421" s="20">
        <f t="shared" si="192"/>
        <v>3.1978245068299773</v>
      </c>
      <c r="AU421" s="20">
        <f t="shared" si="189"/>
        <v>3.2509130417697172</v>
      </c>
    </row>
    <row r="422" spans="4:47">
      <c r="D422" s="2"/>
      <c r="Z422" s="20">
        <f t="shared" si="177"/>
        <v>0</v>
      </c>
      <c r="AA422" s="20">
        <f t="shared" si="178"/>
        <v>1.1330551226500576E-5</v>
      </c>
      <c r="AB422" s="20">
        <f t="shared" si="179"/>
        <v>-9999</v>
      </c>
      <c r="AC422" s="20">
        <f t="shared" si="180"/>
        <v>0</v>
      </c>
      <c r="AD422" s="20">
        <f t="shared" si="190"/>
        <v>-9999</v>
      </c>
      <c r="AE422" s="20">
        <f t="shared" si="181"/>
        <v>0</v>
      </c>
      <c r="AF422" s="20">
        <f t="shared" si="191"/>
        <v>-9999</v>
      </c>
      <c r="AG422" s="21"/>
      <c r="AH422" s="20">
        <f t="shared" si="182"/>
        <v>-1.178745064381952E-2</v>
      </c>
      <c r="AI422" s="20">
        <f t="shared" si="183"/>
        <v>0.51386006167917275</v>
      </c>
      <c r="AJ422" s="20">
        <f t="shared" si="184"/>
        <v>-0.2676446746983806</v>
      </c>
      <c r="AK422" s="20">
        <f t="shared" si="185"/>
        <v>-2.096970307342862E-2</v>
      </c>
      <c r="AL422" s="20">
        <f t="shared" si="186"/>
        <v>-3.0984842598046018</v>
      </c>
      <c r="AM422" s="20">
        <f t="shared" si="187"/>
        <v>-46.387491914036289</v>
      </c>
      <c r="AN422" s="20">
        <f t="shared" si="192"/>
        <v>3.2149255760746338</v>
      </c>
      <c r="AO422" s="20">
        <f t="shared" si="192"/>
        <v>3.2156184383515991</v>
      </c>
      <c r="AP422" s="20">
        <f t="shared" si="192"/>
        <v>3.2141906950560983</v>
      </c>
      <c r="AQ422" s="20">
        <f t="shared" si="192"/>
        <v>3.2171329326505709</v>
      </c>
      <c r="AR422" s="20">
        <f t="shared" si="192"/>
        <v>3.2110703717789146</v>
      </c>
      <c r="AS422" s="20">
        <f t="shared" si="192"/>
        <v>3.2235654897824437</v>
      </c>
      <c r="AT422" s="20">
        <f t="shared" si="192"/>
        <v>3.1978245068299773</v>
      </c>
      <c r="AU422" s="20">
        <f t="shared" si="189"/>
        <v>3.2509130417697172</v>
      </c>
    </row>
    <row r="423" spans="4:47">
      <c r="D423" s="2"/>
      <c r="Z423" s="20">
        <f t="shared" si="177"/>
        <v>0</v>
      </c>
      <c r="AA423" s="20">
        <f t="shared" si="178"/>
        <v>1.1330551226500576E-5</v>
      </c>
      <c r="AB423" s="20">
        <f t="shared" si="179"/>
        <v>-9999</v>
      </c>
      <c r="AC423" s="20">
        <f t="shared" si="180"/>
        <v>0</v>
      </c>
      <c r="AD423" s="20">
        <f t="shared" si="190"/>
        <v>-9999</v>
      </c>
      <c r="AE423" s="20">
        <f t="shared" si="181"/>
        <v>0</v>
      </c>
      <c r="AF423" s="20">
        <f t="shared" si="191"/>
        <v>-9999</v>
      </c>
      <c r="AG423" s="21"/>
      <c r="AH423" s="20">
        <f t="shared" si="182"/>
        <v>-1.178745064381952E-2</v>
      </c>
      <c r="AI423" s="20">
        <f t="shared" si="183"/>
        <v>0.51386006167917275</v>
      </c>
      <c r="AJ423" s="20">
        <f t="shared" si="184"/>
        <v>-0.2676446746983806</v>
      </c>
      <c r="AK423" s="20">
        <f t="shared" si="185"/>
        <v>-2.096970307342862E-2</v>
      </c>
      <c r="AL423" s="20">
        <f t="shared" si="186"/>
        <v>-3.0984842598046018</v>
      </c>
      <c r="AM423" s="20">
        <f t="shared" si="187"/>
        <v>-46.387491914036289</v>
      </c>
      <c r="AN423" s="20">
        <f t="shared" si="192"/>
        <v>3.2149255760746338</v>
      </c>
      <c r="AO423" s="20">
        <f t="shared" si="192"/>
        <v>3.2156184383515991</v>
      </c>
      <c r="AP423" s="20">
        <f t="shared" si="192"/>
        <v>3.2141906950560983</v>
      </c>
      <c r="AQ423" s="20">
        <f t="shared" si="192"/>
        <v>3.2171329326505709</v>
      </c>
      <c r="AR423" s="20">
        <f t="shared" si="192"/>
        <v>3.2110703717789146</v>
      </c>
      <c r="AS423" s="20">
        <f t="shared" si="192"/>
        <v>3.2235654897824437</v>
      </c>
      <c r="AT423" s="20">
        <f t="shared" si="192"/>
        <v>3.1978245068299773</v>
      </c>
      <c r="AU423" s="20">
        <f t="shared" si="189"/>
        <v>3.2509130417697172</v>
      </c>
    </row>
    <row r="424" spans="4:47">
      <c r="D424" s="2"/>
      <c r="Z424" s="20">
        <f t="shared" si="177"/>
        <v>0</v>
      </c>
      <c r="AA424" s="20">
        <f t="shared" si="178"/>
        <v>1.1330551226500576E-5</v>
      </c>
      <c r="AB424" s="20">
        <f t="shared" si="179"/>
        <v>-9999</v>
      </c>
      <c r="AC424" s="20">
        <f t="shared" si="180"/>
        <v>0</v>
      </c>
      <c r="AD424" s="20">
        <f t="shared" si="190"/>
        <v>-9999</v>
      </c>
      <c r="AE424" s="20">
        <f t="shared" si="181"/>
        <v>0</v>
      </c>
      <c r="AF424" s="20">
        <f t="shared" si="191"/>
        <v>-9999</v>
      </c>
      <c r="AG424" s="21"/>
      <c r="AH424" s="20">
        <f t="shared" si="182"/>
        <v>-1.178745064381952E-2</v>
      </c>
      <c r="AI424" s="20">
        <f t="shared" si="183"/>
        <v>0.51386006167917275</v>
      </c>
      <c r="AJ424" s="20">
        <f t="shared" si="184"/>
        <v>-0.2676446746983806</v>
      </c>
      <c r="AK424" s="20">
        <f t="shared" si="185"/>
        <v>-2.096970307342862E-2</v>
      </c>
      <c r="AL424" s="20">
        <f t="shared" si="186"/>
        <v>-3.0984842598046018</v>
      </c>
      <c r="AM424" s="20">
        <f t="shared" si="187"/>
        <v>-46.387491914036289</v>
      </c>
      <c r="AN424" s="20">
        <f t="shared" si="192"/>
        <v>3.2149255760746338</v>
      </c>
      <c r="AO424" s="20">
        <f t="shared" si="192"/>
        <v>3.2156184383515991</v>
      </c>
      <c r="AP424" s="20">
        <f t="shared" si="192"/>
        <v>3.2141906950560983</v>
      </c>
      <c r="AQ424" s="20">
        <f t="shared" si="192"/>
        <v>3.2171329326505709</v>
      </c>
      <c r="AR424" s="20">
        <f t="shared" si="192"/>
        <v>3.2110703717789146</v>
      </c>
      <c r="AS424" s="20">
        <f t="shared" si="192"/>
        <v>3.2235654897824437</v>
      </c>
      <c r="AT424" s="20">
        <f t="shared" si="192"/>
        <v>3.1978245068299773</v>
      </c>
      <c r="AU424" s="20">
        <f t="shared" si="189"/>
        <v>3.2509130417697172</v>
      </c>
    </row>
    <row r="425" spans="4:47">
      <c r="D425" s="2"/>
      <c r="Z425" s="20">
        <f t="shared" si="177"/>
        <v>0</v>
      </c>
      <c r="AA425" s="20">
        <f t="shared" si="178"/>
        <v>1.1330551226500576E-5</v>
      </c>
      <c r="AB425" s="20">
        <f t="shared" si="179"/>
        <v>-9999</v>
      </c>
      <c r="AC425" s="20">
        <f t="shared" si="180"/>
        <v>0</v>
      </c>
      <c r="AD425" s="20">
        <f t="shared" si="190"/>
        <v>-9999</v>
      </c>
      <c r="AE425" s="20">
        <f t="shared" si="181"/>
        <v>0</v>
      </c>
      <c r="AF425" s="20">
        <f t="shared" si="191"/>
        <v>-9999</v>
      </c>
      <c r="AG425" s="21"/>
      <c r="AH425" s="20">
        <f t="shared" si="182"/>
        <v>-1.178745064381952E-2</v>
      </c>
      <c r="AI425" s="20">
        <f t="shared" si="183"/>
        <v>0.51386006167917275</v>
      </c>
      <c r="AJ425" s="20">
        <f t="shared" si="184"/>
        <v>-0.2676446746983806</v>
      </c>
      <c r="AK425" s="20">
        <f t="shared" si="185"/>
        <v>-2.096970307342862E-2</v>
      </c>
      <c r="AL425" s="20">
        <f t="shared" si="186"/>
        <v>-3.0984842598046018</v>
      </c>
      <c r="AM425" s="20">
        <f t="shared" si="187"/>
        <v>-46.387491914036289</v>
      </c>
      <c r="AN425" s="20">
        <f t="shared" si="192"/>
        <v>3.2149255760746338</v>
      </c>
      <c r="AO425" s="20">
        <f t="shared" si="192"/>
        <v>3.2156184383515991</v>
      </c>
      <c r="AP425" s="20">
        <f t="shared" si="192"/>
        <v>3.2141906950560983</v>
      </c>
      <c r="AQ425" s="20">
        <f t="shared" si="192"/>
        <v>3.2171329326505709</v>
      </c>
      <c r="AR425" s="20">
        <f t="shared" si="192"/>
        <v>3.2110703717789146</v>
      </c>
      <c r="AS425" s="20">
        <f t="shared" si="192"/>
        <v>3.2235654897824437</v>
      </c>
      <c r="AT425" s="20">
        <f t="shared" si="192"/>
        <v>3.1978245068299773</v>
      </c>
      <c r="AU425" s="20">
        <f t="shared" si="189"/>
        <v>3.2509130417697172</v>
      </c>
    </row>
    <row r="426" spans="4:47">
      <c r="D426" s="2"/>
      <c r="Z426" s="20">
        <f t="shared" si="177"/>
        <v>0</v>
      </c>
      <c r="AA426" s="20">
        <f t="shared" si="178"/>
        <v>1.1330551226500576E-5</v>
      </c>
      <c r="AB426" s="20">
        <f t="shared" si="179"/>
        <v>-9999</v>
      </c>
      <c r="AC426" s="20">
        <f t="shared" si="180"/>
        <v>0</v>
      </c>
      <c r="AD426" s="20">
        <f t="shared" si="190"/>
        <v>-9999</v>
      </c>
      <c r="AE426" s="20">
        <f t="shared" si="181"/>
        <v>0</v>
      </c>
      <c r="AF426" s="20">
        <f t="shared" si="191"/>
        <v>-9999</v>
      </c>
      <c r="AG426" s="21"/>
      <c r="AH426" s="20">
        <f t="shared" si="182"/>
        <v>-1.178745064381952E-2</v>
      </c>
      <c r="AI426" s="20">
        <f t="shared" si="183"/>
        <v>0.51386006167917275</v>
      </c>
      <c r="AJ426" s="20">
        <f t="shared" si="184"/>
        <v>-0.2676446746983806</v>
      </c>
      <c r="AK426" s="20">
        <f t="shared" si="185"/>
        <v>-2.096970307342862E-2</v>
      </c>
      <c r="AL426" s="20">
        <f t="shared" si="186"/>
        <v>-3.0984842598046018</v>
      </c>
      <c r="AM426" s="20">
        <f t="shared" si="187"/>
        <v>-46.387491914036289</v>
      </c>
      <c r="AN426" s="20">
        <f t="shared" si="192"/>
        <v>3.2149255760746338</v>
      </c>
      <c r="AO426" s="20">
        <f t="shared" si="192"/>
        <v>3.2156184383515991</v>
      </c>
      <c r="AP426" s="20">
        <f t="shared" si="192"/>
        <v>3.2141906950560983</v>
      </c>
      <c r="AQ426" s="20">
        <f t="shared" si="192"/>
        <v>3.2171329326505709</v>
      </c>
      <c r="AR426" s="20">
        <f t="shared" si="192"/>
        <v>3.2110703717789146</v>
      </c>
      <c r="AS426" s="20">
        <f t="shared" si="192"/>
        <v>3.2235654897824437</v>
      </c>
      <c r="AT426" s="20">
        <f t="shared" si="192"/>
        <v>3.1978245068299773</v>
      </c>
      <c r="AU426" s="20">
        <f t="shared" si="189"/>
        <v>3.2509130417697172</v>
      </c>
    </row>
    <row r="427" spans="4:47">
      <c r="D427" s="2"/>
      <c r="Z427" s="20">
        <f t="shared" si="177"/>
        <v>0</v>
      </c>
      <c r="AA427" s="20">
        <f t="shared" si="178"/>
        <v>1.1330551226500576E-5</v>
      </c>
      <c r="AB427" s="20">
        <f t="shared" si="179"/>
        <v>-9999</v>
      </c>
      <c r="AC427" s="20">
        <f t="shared" si="180"/>
        <v>0</v>
      </c>
      <c r="AD427" s="20">
        <f t="shared" si="190"/>
        <v>-9999</v>
      </c>
      <c r="AE427" s="20">
        <f t="shared" si="181"/>
        <v>0</v>
      </c>
      <c r="AF427" s="20">
        <f t="shared" si="191"/>
        <v>-9999</v>
      </c>
      <c r="AG427" s="21"/>
      <c r="AH427" s="20">
        <f t="shared" si="182"/>
        <v>-1.178745064381952E-2</v>
      </c>
      <c r="AI427" s="20">
        <f t="shared" si="183"/>
        <v>0.51386006167917275</v>
      </c>
      <c r="AJ427" s="20">
        <f t="shared" si="184"/>
        <v>-0.2676446746983806</v>
      </c>
      <c r="AK427" s="20">
        <f t="shared" si="185"/>
        <v>-2.096970307342862E-2</v>
      </c>
      <c r="AL427" s="20">
        <f t="shared" si="186"/>
        <v>-3.0984842598046018</v>
      </c>
      <c r="AM427" s="20">
        <f t="shared" si="187"/>
        <v>-46.387491914036289</v>
      </c>
      <c r="AN427" s="20">
        <f t="shared" si="192"/>
        <v>3.2149255760746338</v>
      </c>
      <c r="AO427" s="20">
        <f t="shared" si="192"/>
        <v>3.2156184383515991</v>
      </c>
      <c r="AP427" s="20">
        <f t="shared" si="192"/>
        <v>3.2141906950560983</v>
      </c>
      <c r="AQ427" s="20">
        <f t="shared" si="192"/>
        <v>3.2171329326505709</v>
      </c>
      <c r="AR427" s="20">
        <f t="shared" si="192"/>
        <v>3.2110703717789146</v>
      </c>
      <c r="AS427" s="20">
        <f t="shared" si="192"/>
        <v>3.2235654897824437</v>
      </c>
      <c r="AT427" s="20">
        <f t="shared" si="192"/>
        <v>3.1978245068299773</v>
      </c>
      <c r="AU427" s="20">
        <f t="shared" si="189"/>
        <v>3.2509130417697172</v>
      </c>
    </row>
    <row r="428" spans="4:47">
      <c r="D428" s="2"/>
      <c r="Z428" s="20">
        <f t="shared" si="177"/>
        <v>0</v>
      </c>
      <c r="AA428" s="20">
        <f t="shared" si="178"/>
        <v>1.1330551226500576E-5</v>
      </c>
      <c r="AB428" s="20">
        <f t="shared" si="179"/>
        <v>-9999</v>
      </c>
      <c r="AC428" s="20">
        <f t="shared" si="180"/>
        <v>0</v>
      </c>
      <c r="AD428" s="20">
        <f t="shared" si="190"/>
        <v>-9999</v>
      </c>
      <c r="AE428" s="20">
        <f t="shared" si="181"/>
        <v>0</v>
      </c>
      <c r="AF428" s="20">
        <f t="shared" si="191"/>
        <v>-9999</v>
      </c>
      <c r="AG428" s="21"/>
      <c r="AH428" s="20">
        <f t="shared" si="182"/>
        <v>-1.178745064381952E-2</v>
      </c>
      <c r="AI428" s="20">
        <f t="shared" si="183"/>
        <v>0.51386006167917275</v>
      </c>
      <c r="AJ428" s="20">
        <f t="shared" si="184"/>
        <v>-0.2676446746983806</v>
      </c>
      <c r="AK428" s="20">
        <f t="shared" si="185"/>
        <v>-2.096970307342862E-2</v>
      </c>
      <c r="AL428" s="20">
        <f t="shared" si="186"/>
        <v>-3.0984842598046018</v>
      </c>
      <c r="AM428" s="20">
        <f t="shared" si="187"/>
        <v>-46.387491914036289</v>
      </c>
      <c r="AN428" s="20">
        <f t="shared" si="192"/>
        <v>3.2149255760746338</v>
      </c>
      <c r="AO428" s="20">
        <f t="shared" si="192"/>
        <v>3.2156184383515991</v>
      </c>
      <c r="AP428" s="20">
        <f t="shared" si="192"/>
        <v>3.2141906950560983</v>
      </c>
      <c r="AQ428" s="20">
        <f t="shared" si="192"/>
        <v>3.2171329326505709</v>
      </c>
      <c r="AR428" s="20">
        <f t="shared" si="192"/>
        <v>3.2110703717789146</v>
      </c>
      <c r="AS428" s="20">
        <f t="shared" si="192"/>
        <v>3.2235654897824437</v>
      </c>
      <c r="AT428" s="20">
        <f t="shared" si="192"/>
        <v>3.1978245068299773</v>
      </c>
      <c r="AU428" s="20">
        <f t="shared" si="189"/>
        <v>3.2509130417697172</v>
      </c>
    </row>
    <row r="429" spans="4:47">
      <c r="D429" s="2"/>
      <c r="Z429" s="20">
        <f t="shared" si="177"/>
        <v>0</v>
      </c>
      <c r="AA429" s="20">
        <f t="shared" si="178"/>
        <v>1.1330551226500576E-5</v>
      </c>
      <c r="AB429" s="20">
        <f t="shared" si="179"/>
        <v>-9999</v>
      </c>
      <c r="AC429" s="20">
        <f t="shared" si="180"/>
        <v>0</v>
      </c>
      <c r="AD429" s="20">
        <f t="shared" si="190"/>
        <v>-9999</v>
      </c>
      <c r="AE429" s="20">
        <f t="shared" si="181"/>
        <v>0</v>
      </c>
      <c r="AF429" s="20">
        <f t="shared" si="191"/>
        <v>-9999</v>
      </c>
      <c r="AG429" s="21"/>
      <c r="AH429" s="20">
        <f t="shared" si="182"/>
        <v>-1.178745064381952E-2</v>
      </c>
      <c r="AI429" s="20">
        <f t="shared" si="183"/>
        <v>0.51386006167917275</v>
      </c>
      <c r="AJ429" s="20">
        <f t="shared" si="184"/>
        <v>-0.2676446746983806</v>
      </c>
      <c r="AK429" s="20">
        <f t="shared" si="185"/>
        <v>-2.096970307342862E-2</v>
      </c>
      <c r="AL429" s="20">
        <f t="shared" si="186"/>
        <v>-3.0984842598046018</v>
      </c>
      <c r="AM429" s="20">
        <f t="shared" si="187"/>
        <v>-46.387491914036289</v>
      </c>
      <c r="AN429" s="20">
        <f t="shared" si="192"/>
        <v>3.2149255760746338</v>
      </c>
      <c r="AO429" s="20">
        <f t="shared" si="192"/>
        <v>3.2156184383515991</v>
      </c>
      <c r="AP429" s="20">
        <f t="shared" si="192"/>
        <v>3.2141906950560983</v>
      </c>
      <c r="AQ429" s="20">
        <f t="shared" si="192"/>
        <v>3.2171329326505709</v>
      </c>
      <c r="AR429" s="20">
        <f t="shared" si="192"/>
        <v>3.2110703717789146</v>
      </c>
      <c r="AS429" s="20">
        <f t="shared" si="192"/>
        <v>3.2235654897824437</v>
      </c>
      <c r="AT429" s="20">
        <f t="shared" si="192"/>
        <v>3.1978245068299773</v>
      </c>
      <c r="AU429" s="20">
        <f t="shared" si="189"/>
        <v>3.2509130417697172</v>
      </c>
    </row>
    <row r="430" spans="4:47">
      <c r="D430" s="2"/>
      <c r="Z430" s="20">
        <f t="shared" si="177"/>
        <v>0</v>
      </c>
      <c r="AA430" s="20">
        <f t="shared" si="178"/>
        <v>1.1330551226500576E-5</v>
      </c>
      <c r="AB430" s="20">
        <f t="shared" si="179"/>
        <v>-9999</v>
      </c>
      <c r="AC430" s="20">
        <f t="shared" si="180"/>
        <v>0</v>
      </c>
      <c r="AD430" s="20">
        <f t="shared" si="190"/>
        <v>-9999</v>
      </c>
      <c r="AE430" s="20">
        <f t="shared" si="181"/>
        <v>0</v>
      </c>
      <c r="AF430" s="20">
        <f t="shared" si="191"/>
        <v>-9999</v>
      </c>
      <c r="AG430" s="21"/>
      <c r="AH430" s="20">
        <f t="shared" si="182"/>
        <v>-1.178745064381952E-2</v>
      </c>
      <c r="AI430" s="20">
        <f t="shared" si="183"/>
        <v>0.51386006167917275</v>
      </c>
      <c r="AJ430" s="20">
        <f t="shared" si="184"/>
        <v>-0.2676446746983806</v>
      </c>
      <c r="AK430" s="20">
        <f t="shared" si="185"/>
        <v>-2.096970307342862E-2</v>
      </c>
      <c r="AL430" s="20">
        <f t="shared" si="186"/>
        <v>-3.0984842598046018</v>
      </c>
      <c r="AM430" s="20">
        <f t="shared" si="187"/>
        <v>-46.387491914036289</v>
      </c>
      <c r="AN430" s="20">
        <f t="shared" si="192"/>
        <v>3.2149255760746338</v>
      </c>
      <c r="AO430" s="20">
        <f t="shared" si="192"/>
        <v>3.2156184383515991</v>
      </c>
      <c r="AP430" s="20">
        <f t="shared" si="192"/>
        <v>3.2141906950560983</v>
      </c>
      <c r="AQ430" s="20">
        <f t="shared" si="192"/>
        <v>3.2171329326505709</v>
      </c>
      <c r="AR430" s="20">
        <f t="shared" si="192"/>
        <v>3.2110703717789146</v>
      </c>
      <c r="AS430" s="20">
        <f t="shared" si="192"/>
        <v>3.2235654897824437</v>
      </c>
      <c r="AT430" s="20">
        <f t="shared" si="192"/>
        <v>3.1978245068299773</v>
      </c>
      <c r="AU430" s="20">
        <f t="shared" si="189"/>
        <v>3.2509130417697172</v>
      </c>
    </row>
    <row r="431" spans="4:47">
      <c r="D431" s="2"/>
      <c r="Z431" s="20">
        <f t="shared" si="177"/>
        <v>0</v>
      </c>
      <c r="AA431" s="20">
        <f t="shared" si="178"/>
        <v>1.1330551226500576E-5</v>
      </c>
      <c r="AB431" s="20">
        <f t="shared" si="179"/>
        <v>-9999</v>
      </c>
      <c r="AC431" s="20">
        <f t="shared" si="180"/>
        <v>0</v>
      </c>
      <c r="AD431" s="20">
        <f t="shared" si="190"/>
        <v>-9999</v>
      </c>
      <c r="AE431" s="20">
        <f t="shared" si="181"/>
        <v>0</v>
      </c>
      <c r="AF431" s="20">
        <f t="shared" si="191"/>
        <v>-9999</v>
      </c>
      <c r="AG431" s="21"/>
      <c r="AH431" s="20">
        <f t="shared" si="182"/>
        <v>-1.178745064381952E-2</v>
      </c>
      <c r="AI431" s="20">
        <f t="shared" si="183"/>
        <v>0.51386006167917275</v>
      </c>
      <c r="AJ431" s="20">
        <f t="shared" si="184"/>
        <v>-0.2676446746983806</v>
      </c>
      <c r="AK431" s="20">
        <f t="shared" si="185"/>
        <v>-2.096970307342862E-2</v>
      </c>
      <c r="AL431" s="20">
        <f t="shared" si="186"/>
        <v>-3.0984842598046018</v>
      </c>
      <c r="AM431" s="20">
        <f t="shared" si="187"/>
        <v>-46.387491914036289</v>
      </c>
      <c r="AN431" s="20">
        <f t="shared" si="192"/>
        <v>3.2149255760746338</v>
      </c>
      <c r="AO431" s="20">
        <f t="shared" si="192"/>
        <v>3.2156184383515991</v>
      </c>
      <c r="AP431" s="20">
        <f t="shared" si="192"/>
        <v>3.2141906950560983</v>
      </c>
      <c r="AQ431" s="20">
        <f t="shared" si="192"/>
        <v>3.2171329326505709</v>
      </c>
      <c r="AR431" s="20">
        <f t="shared" si="192"/>
        <v>3.2110703717789146</v>
      </c>
      <c r="AS431" s="20">
        <f t="shared" si="192"/>
        <v>3.2235654897824437</v>
      </c>
      <c r="AT431" s="20">
        <f t="shared" si="192"/>
        <v>3.1978245068299773</v>
      </c>
      <c r="AU431" s="20">
        <f t="shared" si="189"/>
        <v>3.2509130417697172</v>
      </c>
    </row>
    <row r="432" spans="4:47">
      <c r="D432" s="2"/>
      <c r="Z432" s="20">
        <f t="shared" si="177"/>
        <v>0</v>
      </c>
      <c r="AA432" s="20">
        <f t="shared" si="178"/>
        <v>1.1330551226500576E-5</v>
      </c>
      <c r="AB432" s="20">
        <f t="shared" si="179"/>
        <v>-9999</v>
      </c>
      <c r="AC432" s="20">
        <f t="shared" si="180"/>
        <v>0</v>
      </c>
      <c r="AD432" s="20">
        <f t="shared" si="190"/>
        <v>-9999</v>
      </c>
      <c r="AE432" s="20">
        <f t="shared" si="181"/>
        <v>0</v>
      </c>
      <c r="AF432" s="20">
        <f t="shared" si="191"/>
        <v>-9999</v>
      </c>
      <c r="AG432" s="21"/>
      <c r="AH432" s="20">
        <f t="shared" si="182"/>
        <v>-1.178745064381952E-2</v>
      </c>
      <c r="AI432" s="20">
        <f t="shared" si="183"/>
        <v>0.51386006167917275</v>
      </c>
      <c r="AJ432" s="20">
        <f t="shared" si="184"/>
        <v>-0.2676446746983806</v>
      </c>
      <c r="AK432" s="20">
        <f t="shared" si="185"/>
        <v>-2.096970307342862E-2</v>
      </c>
      <c r="AL432" s="20">
        <f t="shared" si="186"/>
        <v>-3.0984842598046018</v>
      </c>
      <c r="AM432" s="20">
        <f t="shared" si="187"/>
        <v>-46.387491914036289</v>
      </c>
      <c r="AN432" s="20">
        <f t="shared" si="192"/>
        <v>3.2149255760746338</v>
      </c>
      <c r="AO432" s="20">
        <f t="shared" si="192"/>
        <v>3.2156184383515991</v>
      </c>
      <c r="AP432" s="20">
        <f t="shared" si="192"/>
        <v>3.2141906950560983</v>
      </c>
      <c r="AQ432" s="20">
        <f t="shared" si="192"/>
        <v>3.2171329326505709</v>
      </c>
      <c r="AR432" s="20">
        <f t="shared" si="192"/>
        <v>3.2110703717789146</v>
      </c>
      <c r="AS432" s="20">
        <f t="shared" si="192"/>
        <v>3.2235654897824437</v>
      </c>
      <c r="AT432" s="20">
        <f t="shared" si="192"/>
        <v>3.1978245068299773</v>
      </c>
      <c r="AU432" s="20">
        <f t="shared" si="189"/>
        <v>3.2509130417697172</v>
      </c>
    </row>
    <row r="433" spans="4:47">
      <c r="D433" s="2"/>
      <c r="Z433" s="20">
        <f t="shared" si="177"/>
        <v>0</v>
      </c>
      <c r="AA433" s="20">
        <f t="shared" si="178"/>
        <v>1.1330551226500576E-5</v>
      </c>
      <c r="AB433" s="20">
        <f t="shared" si="179"/>
        <v>-9999</v>
      </c>
      <c r="AC433" s="20">
        <f t="shared" si="180"/>
        <v>0</v>
      </c>
      <c r="AD433" s="20">
        <f t="shared" si="190"/>
        <v>-9999</v>
      </c>
      <c r="AE433" s="20">
        <f t="shared" si="181"/>
        <v>0</v>
      </c>
      <c r="AF433" s="20">
        <f t="shared" si="191"/>
        <v>-9999</v>
      </c>
      <c r="AG433" s="21"/>
      <c r="AH433" s="20">
        <f t="shared" si="182"/>
        <v>-1.178745064381952E-2</v>
      </c>
      <c r="AI433" s="20">
        <f t="shared" si="183"/>
        <v>0.51386006167917275</v>
      </c>
      <c r="AJ433" s="20">
        <f t="shared" si="184"/>
        <v>-0.2676446746983806</v>
      </c>
      <c r="AK433" s="20">
        <f t="shared" si="185"/>
        <v>-2.096970307342862E-2</v>
      </c>
      <c r="AL433" s="20">
        <f t="shared" si="186"/>
        <v>-3.0984842598046018</v>
      </c>
      <c r="AM433" s="20">
        <f t="shared" si="187"/>
        <v>-46.387491914036289</v>
      </c>
      <c r="AN433" s="20">
        <f t="shared" si="192"/>
        <v>3.2149255760746338</v>
      </c>
      <c r="AO433" s="20">
        <f t="shared" si="192"/>
        <v>3.2156184383515991</v>
      </c>
      <c r="AP433" s="20">
        <f t="shared" si="192"/>
        <v>3.2141906950560983</v>
      </c>
      <c r="AQ433" s="20">
        <f t="shared" si="192"/>
        <v>3.2171329326505709</v>
      </c>
      <c r="AR433" s="20">
        <f t="shared" si="192"/>
        <v>3.2110703717789146</v>
      </c>
      <c r="AS433" s="20">
        <f t="shared" si="192"/>
        <v>3.2235654897824437</v>
      </c>
      <c r="AT433" s="20">
        <f t="shared" si="192"/>
        <v>3.1978245068299773</v>
      </c>
      <c r="AU433" s="20">
        <f t="shared" si="189"/>
        <v>3.2509130417697172</v>
      </c>
    </row>
    <row r="434" spans="4:47">
      <c r="D434" s="2"/>
      <c r="Z434" s="20">
        <f t="shared" si="177"/>
        <v>0</v>
      </c>
      <c r="AA434" s="20">
        <f t="shared" si="178"/>
        <v>1.1330551226500576E-5</v>
      </c>
      <c r="AB434" s="20">
        <f t="shared" si="179"/>
        <v>-9999</v>
      </c>
      <c r="AC434" s="20">
        <f t="shared" si="180"/>
        <v>0</v>
      </c>
      <c r="AD434" s="20">
        <f t="shared" si="190"/>
        <v>-9999</v>
      </c>
      <c r="AE434" s="20">
        <f t="shared" si="181"/>
        <v>0</v>
      </c>
      <c r="AF434" s="20">
        <f t="shared" si="191"/>
        <v>-9999</v>
      </c>
      <c r="AG434" s="21"/>
      <c r="AH434" s="20">
        <f t="shared" si="182"/>
        <v>-1.178745064381952E-2</v>
      </c>
      <c r="AI434" s="20">
        <f t="shared" si="183"/>
        <v>0.51386006167917275</v>
      </c>
      <c r="AJ434" s="20">
        <f t="shared" si="184"/>
        <v>-0.2676446746983806</v>
      </c>
      <c r="AK434" s="20">
        <f t="shared" si="185"/>
        <v>-2.096970307342862E-2</v>
      </c>
      <c r="AL434" s="20">
        <f t="shared" si="186"/>
        <v>-3.0984842598046018</v>
      </c>
      <c r="AM434" s="20">
        <f t="shared" si="187"/>
        <v>-46.387491914036289</v>
      </c>
      <c r="AN434" s="20">
        <f t="shared" si="192"/>
        <v>3.2149255760746338</v>
      </c>
      <c r="AO434" s="20">
        <f t="shared" si="192"/>
        <v>3.2156184383515991</v>
      </c>
      <c r="AP434" s="20">
        <f t="shared" si="192"/>
        <v>3.2141906950560983</v>
      </c>
      <c r="AQ434" s="20">
        <f t="shared" si="192"/>
        <v>3.2171329326505709</v>
      </c>
      <c r="AR434" s="20">
        <f t="shared" si="192"/>
        <v>3.2110703717789146</v>
      </c>
      <c r="AS434" s="20">
        <f t="shared" si="192"/>
        <v>3.2235654897824437</v>
      </c>
      <c r="AT434" s="20">
        <f t="shared" si="192"/>
        <v>3.1978245068299773</v>
      </c>
      <c r="AU434" s="20">
        <f t="shared" si="189"/>
        <v>3.2509130417697172</v>
      </c>
    </row>
    <row r="435" spans="4:47">
      <c r="D435" s="2"/>
      <c r="Z435" s="20">
        <f t="shared" si="177"/>
        <v>0</v>
      </c>
      <c r="AA435" s="20">
        <f t="shared" si="178"/>
        <v>1.1330551226500576E-5</v>
      </c>
      <c r="AB435" s="20">
        <f t="shared" si="179"/>
        <v>-9999</v>
      </c>
      <c r="AC435" s="20">
        <f t="shared" si="180"/>
        <v>0</v>
      </c>
      <c r="AD435" s="20">
        <f t="shared" si="190"/>
        <v>-9999</v>
      </c>
      <c r="AE435" s="20">
        <f t="shared" si="181"/>
        <v>0</v>
      </c>
      <c r="AF435" s="20">
        <f t="shared" si="191"/>
        <v>-9999</v>
      </c>
      <c r="AG435" s="21"/>
      <c r="AH435" s="20">
        <f t="shared" si="182"/>
        <v>-1.178745064381952E-2</v>
      </c>
      <c r="AI435" s="20">
        <f t="shared" si="183"/>
        <v>0.51386006167917275</v>
      </c>
      <c r="AJ435" s="20">
        <f t="shared" si="184"/>
        <v>-0.2676446746983806</v>
      </c>
      <c r="AK435" s="20">
        <f t="shared" si="185"/>
        <v>-2.096970307342862E-2</v>
      </c>
      <c r="AL435" s="20">
        <f t="shared" si="186"/>
        <v>-3.0984842598046018</v>
      </c>
      <c r="AM435" s="20">
        <f t="shared" si="187"/>
        <v>-46.387491914036289</v>
      </c>
      <c r="AN435" s="20">
        <f t="shared" si="192"/>
        <v>3.2149255760746338</v>
      </c>
      <c r="AO435" s="20">
        <f t="shared" si="192"/>
        <v>3.2156184383515991</v>
      </c>
      <c r="AP435" s="20">
        <f t="shared" si="192"/>
        <v>3.2141906950560983</v>
      </c>
      <c r="AQ435" s="20">
        <f t="shared" si="192"/>
        <v>3.2171329326505709</v>
      </c>
      <c r="AR435" s="20">
        <f t="shared" si="192"/>
        <v>3.2110703717789146</v>
      </c>
      <c r="AS435" s="20">
        <f t="shared" si="192"/>
        <v>3.2235654897824437</v>
      </c>
      <c r="AT435" s="20">
        <f t="shared" si="192"/>
        <v>3.1978245068299773</v>
      </c>
      <c r="AU435" s="20">
        <f t="shared" si="189"/>
        <v>3.2509130417697172</v>
      </c>
    </row>
    <row r="436" spans="4:47">
      <c r="D436" s="2"/>
      <c r="Z436" s="20">
        <f t="shared" si="177"/>
        <v>0</v>
      </c>
      <c r="AA436" s="20">
        <f t="shared" si="178"/>
        <v>1.1330551226500576E-5</v>
      </c>
      <c r="AB436" s="20">
        <f t="shared" si="179"/>
        <v>-9999</v>
      </c>
      <c r="AC436" s="20">
        <f t="shared" si="180"/>
        <v>0</v>
      </c>
      <c r="AD436" s="20">
        <f t="shared" si="190"/>
        <v>-9999</v>
      </c>
      <c r="AE436" s="20">
        <f t="shared" si="181"/>
        <v>0</v>
      </c>
      <c r="AF436" s="20">
        <f t="shared" si="191"/>
        <v>-9999</v>
      </c>
      <c r="AG436" s="21"/>
      <c r="AH436" s="20">
        <f t="shared" si="182"/>
        <v>-1.178745064381952E-2</v>
      </c>
      <c r="AI436" s="20">
        <f t="shared" si="183"/>
        <v>0.51386006167917275</v>
      </c>
      <c r="AJ436" s="20">
        <f t="shared" si="184"/>
        <v>-0.2676446746983806</v>
      </c>
      <c r="AK436" s="20">
        <f t="shared" si="185"/>
        <v>-2.096970307342862E-2</v>
      </c>
      <c r="AL436" s="20">
        <f t="shared" si="186"/>
        <v>-3.0984842598046018</v>
      </c>
      <c r="AM436" s="20">
        <f t="shared" si="187"/>
        <v>-46.387491914036289</v>
      </c>
      <c r="AN436" s="20">
        <f t="shared" si="192"/>
        <v>3.2149255760746338</v>
      </c>
      <c r="AO436" s="20">
        <f t="shared" si="192"/>
        <v>3.2156184383515991</v>
      </c>
      <c r="AP436" s="20">
        <f t="shared" si="192"/>
        <v>3.2141906950560983</v>
      </c>
      <c r="AQ436" s="20">
        <f t="shared" si="192"/>
        <v>3.2171329326505709</v>
      </c>
      <c r="AR436" s="20">
        <f t="shared" si="192"/>
        <v>3.2110703717789146</v>
      </c>
      <c r="AS436" s="20">
        <f t="shared" si="192"/>
        <v>3.2235654897824437</v>
      </c>
      <c r="AT436" s="20">
        <f t="shared" si="192"/>
        <v>3.1978245068299773</v>
      </c>
      <c r="AU436" s="20">
        <f t="shared" si="189"/>
        <v>3.2509130417697172</v>
      </c>
    </row>
    <row r="437" spans="4:47">
      <c r="D437" s="2"/>
      <c r="Z437" s="20">
        <f t="shared" si="177"/>
        <v>0</v>
      </c>
      <c r="AA437" s="20">
        <f t="shared" si="178"/>
        <v>1.1330551226500576E-5</v>
      </c>
      <c r="AB437" s="20">
        <f t="shared" si="179"/>
        <v>-9999</v>
      </c>
      <c r="AC437" s="20">
        <f t="shared" si="180"/>
        <v>0</v>
      </c>
      <c r="AD437" s="20">
        <f t="shared" si="190"/>
        <v>-9999</v>
      </c>
      <c r="AE437" s="20">
        <f t="shared" si="181"/>
        <v>0</v>
      </c>
      <c r="AF437" s="20">
        <f t="shared" si="191"/>
        <v>-9999</v>
      </c>
      <c r="AG437" s="21"/>
      <c r="AH437" s="20">
        <f t="shared" si="182"/>
        <v>-1.178745064381952E-2</v>
      </c>
      <c r="AI437" s="20">
        <f t="shared" si="183"/>
        <v>0.51386006167917275</v>
      </c>
      <c r="AJ437" s="20">
        <f t="shared" si="184"/>
        <v>-0.2676446746983806</v>
      </c>
      <c r="AK437" s="20">
        <f t="shared" si="185"/>
        <v>-2.096970307342862E-2</v>
      </c>
      <c r="AL437" s="20">
        <f t="shared" si="186"/>
        <v>-3.0984842598046018</v>
      </c>
      <c r="AM437" s="20">
        <f t="shared" si="187"/>
        <v>-46.387491914036289</v>
      </c>
      <c r="AN437" s="20">
        <f t="shared" ref="AN437:AT452" si="193">$AU437+$AB$7*SIN(AO437)</f>
        <v>3.2149255760746338</v>
      </c>
      <c r="AO437" s="20">
        <f t="shared" si="193"/>
        <v>3.2156184383515991</v>
      </c>
      <c r="AP437" s="20">
        <f t="shared" si="193"/>
        <v>3.2141906950560983</v>
      </c>
      <c r="AQ437" s="20">
        <f t="shared" si="193"/>
        <v>3.2171329326505709</v>
      </c>
      <c r="AR437" s="20">
        <f t="shared" si="193"/>
        <v>3.2110703717789146</v>
      </c>
      <c r="AS437" s="20">
        <f t="shared" si="193"/>
        <v>3.2235654897824437</v>
      </c>
      <c r="AT437" s="20">
        <f t="shared" si="193"/>
        <v>3.1978245068299773</v>
      </c>
      <c r="AU437" s="20">
        <f t="shared" si="189"/>
        <v>3.2509130417697172</v>
      </c>
    </row>
    <row r="438" spans="4:47">
      <c r="D438" s="2"/>
      <c r="Z438" s="20">
        <f t="shared" si="177"/>
        <v>0</v>
      </c>
      <c r="AA438" s="20">
        <f t="shared" si="178"/>
        <v>1.1330551226500576E-5</v>
      </c>
      <c r="AB438" s="20">
        <f t="shared" si="179"/>
        <v>-9999</v>
      </c>
      <c r="AC438" s="20">
        <f t="shared" si="180"/>
        <v>0</v>
      </c>
      <c r="AD438" s="20">
        <f t="shared" si="190"/>
        <v>-9999</v>
      </c>
      <c r="AE438" s="20">
        <f t="shared" si="181"/>
        <v>0</v>
      </c>
      <c r="AF438" s="20">
        <f t="shared" si="191"/>
        <v>-9999</v>
      </c>
      <c r="AG438" s="21"/>
      <c r="AH438" s="20">
        <f t="shared" si="182"/>
        <v>-1.178745064381952E-2</v>
      </c>
      <c r="AI438" s="20">
        <f t="shared" si="183"/>
        <v>0.51386006167917275</v>
      </c>
      <c r="AJ438" s="20">
        <f t="shared" si="184"/>
        <v>-0.2676446746983806</v>
      </c>
      <c r="AK438" s="20">
        <f t="shared" si="185"/>
        <v>-2.096970307342862E-2</v>
      </c>
      <c r="AL438" s="20">
        <f t="shared" si="186"/>
        <v>-3.0984842598046018</v>
      </c>
      <c r="AM438" s="20">
        <f t="shared" si="187"/>
        <v>-46.387491914036289</v>
      </c>
      <c r="AN438" s="20">
        <f t="shared" si="193"/>
        <v>3.2149255760746338</v>
      </c>
      <c r="AO438" s="20">
        <f t="shared" si="193"/>
        <v>3.2156184383515991</v>
      </c>
      <c r="AP438" s="20">
        <f t="shared" si="193"/>
        <v>3.2141906950560983</v>
      </c>
      <c r="AQ438" s="20">
        <f t="shared" si="193"/>
        <v>3.2171329326505709</v>
      </c>
      <c r="AR438" s="20">
        <f t="shared" si="193"/>
        <v>3.2110703717789146</v>
      </c>
      <c r="AS438" s="20">
        <f t="shared" si="193"/>
        <v>3.2235654897824437</v>
      </c>
      <c r="AT438" s="20">
        <f t="shared" si="193"/>
        <v>3.1978245068299773</v>
      </c>
      <c r="AU438" s="20">
        <f t="shared" si="189"/>
        <v>3.2509130417697172</v>
      </c>
    </row>
    <row r="439" spans="4:47">
      <c r="D439" s="2"/>
      <c r="Z439" s="20">
        <f t="shared" si="177"/>
        <v>0</v>
      </c>
      <c r="AA439" s="20">
        <f t="shared" si="178"/>
        <v>1.1330551226500576E-5</v>
      </c>
      <c r="AB439" s="20">
        <f t="shared" si="179"/>
        <v>-9999</v>
      </c>
      <c r="AC439" s="20">
        <f t="shared" si="180"/>
        <v>0</v>
      </c>
      <c r="AD439" s="20">
        <f t="shared" si="190"/>
        <v>-9999</v>
      </c>
      <c r="AE439" s="20">
        <f t="shared" si="181"/>
        <v>0</v>
      </c>
      <c r="AF439" s="20">
        <f t="shared" si="191"/>
        <v>-9999</v>
      </c>
      <c r="AG439" s="21"/>
      <c r="AH439" s="20">
        <f t="shared" si="182"/>
        <v>-1.178745064381952E-2</v>
      </c>
      <c r="AI439" s="20">
        <f t="shared" si="183"/>
        <v>0.51386006167917275</v>
      </c>
      <c r="AJ439" s="20">
        <f t="shared" si="184"/>
        <v>-0.2676446746983806</v>
      </c>
      <c r="AK439" s="20">
        <f t="shared" si="185"/>
        <v>-2.096970307342862E-2</v>
      </c>
      <c r="AL439" s="20">
        <f t="shared" si="186"/>
        <v>-3.0984842598046018</v>
      </c>
      <c r="AM439" s="20">
        <f t="shared" si="187"/>
        <v>-46.387491914036289</v>
      </c>
      <c r="AN439" s="20">
        <f t="shared" si="193"/>
        <v>3.2149255760746338</v>
      </c>
      <c r="AO439" s="20">
        <f t="shared" si="193"/>
        <v>3.2156184383515991</v>
      </c>
      <c r="AP439" s="20">
        <f t="shared" si="193"/>
        <v>3.2141906950560983</v>
      </c>
      <c r="AQ439" s="20">
        <f t="shared" si="193"/>
        <v>3.2171329326505709</v>
      </c>
      <c r="AR439" s="20">
        <f t="shared" si="193"/>
        <v>3.2110703717789146</v>
      </c>
      <c r="AS439" s="20">
        <f t="shared" si="193"/>
        <v>3.2235654897824437</v>
      </c>
      <c r="AT439" s="20">
        <f t="shared" si="193"/>
        <v>3.1978245068299773</v>
      </c>
      <c r="AU439" s="20">
        <f t="shared" si="189"/>
        <v>3.2509130417697172</v>
      </c>
    </row>
    <row r="440" spans="4:47">
      <c r="D440" s="2"/>
      <c r="Z440" s="20">
        <f t="shared" si="177"/>
        <v>0</v>
      </c>
      <c r="AA440" s="20">
        <f t="shared" si="178"/>
        <v>1.1330551226500576E-5</v>
      </c>
      <c r="AB440" s="20">
        <f t="shared" si="179"/>
        <v>-9999</v>
      </c>
      <c r="AC440" s="20">
        <f t="shared" si="180"/>
        <v>0</v>
      </c>
      <c r="AD440" s="20">
        <f t="shared" si="190"/>
        <v>-9999</v>
      </c>
      <c r="AE440" s="20">
        <f t="shared" si="181"/>
        <v>0</v>
      </c>
      <c r="AF440" s="20">
        <f t="shared" si="191"/>
        <v>-9999</v>
      </c>
      <c r="AG440" s="21"/>
      <c r="AH440" s="20">
        <f t="shared" si="182"/>
        <v>-1.178745064381952E-2</v>
      </c>
      <c r="AI440" s="20">
        <f t="shared" si="183"/>
        <v>0.51386006167917275</v>
      </c>
      <c r="AJ440" s="20">
        <f t="shared" si="184"/>
        <v>-0.2676446746983806</v>
      </c>
      <c r="AK440" s="20">
        <f t="shared" si="185"/>
        <v>-2.096970307342862E-2</v>
      </c>
      <c r="AL440" s="20">
        <f t="shared" si="186"/>
        <v>-3.0984842598046018</v>
      </c>
      <c r="AM440" s="20">
        <f t="shared" si="187"/>
        <v>-46.387491914036289</v>
      </c>
      <c r="AN440" s="20">
        <f t="shared" si="193"/>
        <v>3.2149255760746338</v>
      </c>
      <c r="AO440" s="20">
        <f t="shared" si="193"/>
        <v>3.2156184383515991</v>
      </c>
      <c r="AP440" s="20">
        <f t="shared" si="193"/>
        <v>3.2141906950560983</v>
      </c>
      <c r="AQ440" s="20">
        <f t="shared" si="193"/>
        <v>3.2171329326505709</v>
      </c>
      <c r="AR440" s="20">
        <f t="shared" si="193"/>
        <v>3.2110703717789146</v>
      </c>
      <c r="AS440" s="20">
        <f t="shared" si="193"/>
        <v>3.2235654897824437</v>
      </c>
      <c r="AT440" s="20">
        <f t="shared" si="193"/>
        <v>3.1978245068299773</v>
      </c>
      <c r="AU440" s="20">
        <f t="shared" si="189"/>
        <v>3.2509130417697172</v>
      </c>
    </row>
    <row r="441" spans="4:47">
      <c r="D441" s="2"/>
      <c r="Z441" s="20">
        <f t="shared" si="177"/>
        <v>0</v>
      </c>
      <c r="AA441" s="20">
        <f t="shared" si="178"/>
        <v>1.1330551226500576E-5</v>
      </c>
      <c r="AB441" s="20">
        <f t="shared" si="179"/>
        <v>-9999</v>
      </c>
      <c r="AC441" s="20">
        <f t="shared" si="180"/>
        <v>0</v>
      </c>
      <c r="AD441" s="20">
        <f t="shared" si="190"/>
        <v>-9999</v>
      </c>
      <c r="AE441" s="20">
        <f t="shared" si="181"/>
        <v>0</v>
      </c>
      <c r="AF441" s="20">
        <f t="shared" si="191"/>
        <v>-9999</v>
      </c>
      <c r="AG441" s="21"/>
      <c r="AH441" s="20">
        <f t="shared" si="182"/>
        <v>-1.178745064381952E-2</v>
      </c>
      <c r="AI441" s="20">
        <f t="shared" si="183"/>
        <v>0.51386006167917275</v>
      </c>
      <c r="AJ441" s="20">
        <f t="shared" si="184"/>
        <v>-0.2676446746983806</v>
      </c>
      <c r="AK441" s="20">
        <f t="shared" si="185"/>
        <v>-2.096970307342862E-2</v>
      </c>
      <c r="AL441" s="20">
        <f t="shared" si="186"/>
        <v>-3.0984842598046018</v>
      </c>
      <c r="AM441" s="20">
        <f t="shared" si="187"/>
        <v>-46.387491914036289</v>
      </c>
      <c r="AN441" s="20">
        <f t="shared" si="193"/>
        <v>3.2149255760746338</v>
      </c>
      <c r="AO441" s="20">
        <f t="shared" si="193"/>
        <v>3.2156184383515991</v>
      </c>
      <c r="AP441" s="20">
        <f t="shared" si="193"/>
        <v>3.2141906950560983</v>
      </c>
      <c r="AQ441" s="20">
        <f t="shared" si="193"/>
        <v>3.2171329326505709</v>
      </c>
      <c r="AR441" s="20">
        <f t="shared" si="193"/>
        <v>3.2110703717789146</v>
      </c>
      <c r="AS441" s="20">
        <f t="shared" si="193"/>
        <v>3.2235654897824437</v>
      </c>
      <c r="AT441" s="20">
        <f t="shared" si="193"/>
        <v>3.1978245068299773</v>
      </c>
      <c r="AU441" s="20">
        <f t="shared" si="189"/>
        <v>3.2509130417697172</v>
      </c>
    </row>
    <row r="442" spans="4:47">
      <c r="D442" s="2"/>
      <c r="Z442" s="20">
        <f t="shared" si="177"/>
        <v>0</v>
      </c>
      <c r="AA442" s="20">
        <f t="shared" si="178"/>
        <v>1.1330551226500576E-5</v>
      </c>
      <c r="AB442" s="20">
        <f t="shared" si="179"/>
        <v>-9999</v>
      </c>
      <c r="AC442" s="20">
        <f t="shared" si="180"/>
        <v>0</v>
      </c>
      <c r="AD442" s="20">
        <f t="shared" si="190"/>
        <v>-9999</v>
      </c>
      <c r="AE442" s="20">
        <f t="shared" si="181"/>
        <v>0</v>
      </c>
      <c r="AF442" s="20">
        <f t="shared" si="191"/>
        <v>-9999</v>
      </c>
      <c r="AG442" s="21"/>
      <c r="AH442" s="20">
        <f t="shared" si="182"/>
        <v>-1.178745064381952E-2</v>
      </c>
      <c r="AI442" s="20">
        <f t="shared" si="183"/>
        <v>0.51386006167917275</v>
      </c>
      <c r="AJ442" s="20">
        <f t="shared" si="184"/>
        <v>-0.2676446746983806</v>
      </c>
      <c r="AK442" s="20">
        <f t="shared" si="185"/>
        <v>-2.096970307342862E-2</v>
      </c>
      <c r="AL442" s="20">
        <f t="shared" si="186"/>
        <v>-3.0984842598046018</v>
      </c>
      <c r="AM442" s="20">
        <f t="shared" si="187"/>
        <v>-46.387491914036289</v>
      </c>
      <c r="AN442" s="20">
        <f t="shared" si="193"/>
        <v>3.2149255760746338</v>
      </c>
      <c r="AO442" s="20">
        <f t="shared" si="193"/>
        <v>3.2156184383515991</v>
      </c>
      <c r="AP442" s="20">
        <f t="shared" si="193"/>
        <v>3.2141906950560983</v>
      </c>
      <c r="AQ442" s="20">
        <f t="shared" si="193"/>
        <v>3.2171329326505709</v>
      </c>
      <c r="AR442" s="20">
        <f t="shared" si="193"/>
        <v>3.2110703717789146</v>
      </c>
      <c r="AS442" s="20">
        <f t="shared" si="193"/>
        <v>3.2235654897824437</v>
      </c>
      <c r="AT442" s="20">
        <f t="shared" si="193"/>
        <v>3.1978245068299773</v>
      </c>
      <c r="AU442" s="20">
        <f t="shared" si="189"/>
        <v>3.2509130417697172</v>
      </c>
    </row>
    <row r="443" spans="4:47">
      <c r="D443" s="2"/>
      <c r="Z443" s="20">
        <f t="shared" si="177"/>
        <v>0</v>
      </c>
      <c r="AA443" s="20">
        <f t="shared" si="178"/>
        <v>1.1330551226500576E-5</v>
      </c>
      <c r="AB443" s="20">
        <f t="shared" si="179"/>
        <v>-9999</v>
      </c>
      <c r="AC443" s="20">
        <f t="shared" si="180"/>
        <v>0</v>
      </c>
      <c r="AD443" s="20">
        <f t="shared" si="190"/>
        <v>-9999</v>
      </c>
      <c r="AE443" s="20">
        <f t="shared" si="181"/>
        <v>0</v>
      </c>
      <c r="AF443" s="20">
        <f t="shared" si="191"/>
        <v>-9999</v>
      </c>
      <c r="AG443" s="21"/>
      <c r="AH443" s="20">
        <f t="shared" si="182"/>
        <v>-1.178745064381952E-2</v>
      </c>
      <c r="AI443" s="20">
        <f t="shared" si="183"/>
        <v>0.51386006167917275</v>
      </c>
      <c r="AJ443" s="20">
        <f t="shared" si="184"/>
        <v>-0.2676446746983806</v>
      </c>
      <c r="AK443" s="20">
        <f t="shared" si="185"/>
        <v>-2.096970307342862E-2</v>
      </c>
      <c r="AL443" s="20">
        <f t="shared" si="186"/>
        <v>-3.0984842598046018</v>
      </c>
      <c r="AM443" s="20">
        <f t="shared" si="187"/>
        <v>-46.387491914036289</v>
      </c>
      <c r="AN443" s="20">
        <f t="shared" si="193"/>
        <v>3.2149255760746338</v>
      </c>
      <c r="AO443" s="20">
        <f t="shared" si="193"/>
        <v>3.2156184383515991</v>
      </c>
      <c r="AP443" s="20">
        <f t="shared" si="193"/>
        <v>3.2141906950560983</v>
      </c>
      <c r="AQ443" s="20">
        <f t="shared" si="193"/>
        <v>3.2171329326505709</v>
      </c>
      <c r="AR443" s="20">
        <f t="shared" si="193"/>
        <v>3.2110703717789146</v>
      </c>
      <c r="AS443" s="20">
        <f t="shared" si="193"/>
        <v>3.2235654897824437</v>
      </c>
      <c r="AT443" s="20">
        <f t="shared" si="193"/>
        <v>3.1978245068299773</v>
      </c>
      <c r="AU443" s="20">
        <f t="shared" si="189"/>
        <v>3.2509130417697172</v>
      </c>
    </row>
    <row r="444" spans="4:47">
      <c r="D444" s="2"/>
      <c r="Z444" s="20">
        <f t="shared" si="177"/>
        <v>0</v>
      </c>
      <c r="AA444" s="20">
        <f t="shared" si="178"/>
        <v>1.1330551226500576E-5</v>
      </c>
      <c r="AB444" s="20">
        <f t="shared" si="179"/>
        <v>-9999</v>
      </c>
      <c r="AC444" s="20">
        <f t="shared" si="180"/>
        <v>0</v>
      </c>
      <c r="AD444" s="20">
        <f t="shared" si="190"/>
        <v>-9999</v>
      </c>
      <c r="AE444" s="20">
        <f t="shared" si="181"/>
        <v>0</v>
      </c>
      <c r="AF444" s="20">
        <f t="shared" si="191"/>
        <v>-9999</v>
      </c>
      <c r="AG444" s="21"/>
      <c r="AH444" s="20">
        <f t="shared" si="182"/>
        <v>-1.178745064381952E-2</v>
      </c>
      <c r="AI444" s="20">
        <f t="shared" si="183"/>
        <v>0.51386006167917275</v>
      </c>
      <c r="AJ444" s="20">
        <f t="shared" si="184"/>
        <v>-0.2676446746983806</v>
      </c>
      <c r="AK444" s="20">
        <f t="shared" si="185"/>
        <v>-2.096970307342862E-2</v>
      </c>
      <c r="AL444" s="20">
        <f t="shared" si="186"/>
        <v>-3.0984842598046018</v>
      </c>
      <c r="AM444" s="20">
        <f t="shared" si="187"/>
        <v>-46.387491914036289</v>
      </c>
      <c r="AN444" s="20">
        <f t="shared" si="193"/>
        <v>3.2149255760746338</v>
      </c>
      <c r="AO444" s="20">
        <f t="shared" si="193"/>
        <v>3.2156184383515991</v>
      </c>
      <c r="AP444" s="20">
        <f t="shared" si="193"/>
        <v>3.2141906950560983</v>
      </c>
      <c r="AQ444" s="20">
        <f t="shared" si="193"/>
        <v>3.2171329326505709</v>
      </c>
      <c r="AR444" s="20">
        <f t="shared" si="193"/>
        <v>3.2110703717789146</v>
      </c>
      <c r="AS444" s="20">
        <f t="shared" si="193"/>
        <v>3.2235654897824437</v>
      </c>
      <c r="AT444" s="20">
        <f t="shared" si="193"/>
        <v>3.1978245068299773</v>
      </c>
      <c r="AU444" s="20">
        <f t="shared" si="189"/>
        <v>3.2509130417697172</v>
      </c>
    </row>
    <row r="445" spans="4:47">
      <c r="D445" s="2"/>
      <c r="Z445" s="20">
        <f t="shared" si="177"/>
        <v>0</v>
      </c>
      <c r="AA445" s="20">
        <f t="shared" si="178"/>
        <v>1.1330551226500576E-5</v>
      </c>
      <c r="AB445" s="20">
        <f t="shared" si="179"/>
        <v>-9999</v>
      </c>
      <c r="AC445" s="20">
        <f t="shared" si="180"/>
        <v>0</v>
      </c>
      <c r="AD445" s="20">
        <f t="shared" si="190"/>
        <v>-9999</v>
      </c>
      <c r="AE445" s="20">
        <f t="shared" si="181"/>
        <v>0</v>
      </c>
      <c r="AF445" s="20">
        <f t="shared" si="191"/>
        <v>-9999</v>
      </c>
      <c r="AG445" s="21"/>
      <c r="AH445" s="20">
        <f t="shared" si="182"/>
        <v>-1.178745064381952E-2</v>
      </c>
      <c r="AI445" s="20">
        <f t="shared" si="183"/>
        <v>0.51386006167917275</v>
      </c>
      <c r="AJ445" s="20">
        <f t="shared" si="184"/>
        <v>-0.2676446746983806</v>
      </c>
      <c r="AK445" s="20">
        <f t="shared" si="185"/>
        <v>-2.096970307342862E-2</v>
      </c>
      <c r="AL445" s="20">
        <f t="shared" si="186"/>
        <v>-3.0984842598046018</v>
      </c>
      <c r="AM445" s="20">
        <f t="shared" si="187"/>
        <v>-46.387491914036289</v>
      </c>
      <c r="AN445" s="20">
        <f t="shared" si="193"/>
        <v>3.2149255760746338</v>
      </c>
      <c r="AO445" s="20">
        <f t="shared" si="193"/>
        <v>3.2156184383515991</v>
      </c>
      <c r="AP445" s="20">
        <f t="shared" si="193"/>
        <v>3.2141906950560983</v>
      </c>
      <c r="AQ445" s="20">
        <f t="shared" si="193"/>
        <v>3.2171329326505709</v>
      </c>
      <c r="AR445" s="20">
        <f t="shared" si="193"/>
        <v>3.2110703717789146</v>
      </c>
      <c r="AS445" s="20">
        <f t="shared" si="193"/>
        <v>3.2235654897824437</v>
      </c>
      <c r="AT445" s="20">
        <f t="shared" si="193"/>
        <v>3.1978245068299773</v>
      </c>
      <c r="AU445" s="20">
        <f t="shared" si="189"/>
        <v>3.2509130417697172</v>
      </c>
    </row>
    <row r="446" spans="4:47">
      <c r="D446" s="2"/>
      <c r="Z446" s="20">
        <f t="shared" si="177"/>
        <v>0</v>
      </c>
      <c r="AA446" s="20">
        <f t="shared" si="178"/>
        <v>1.1330551226500576E-5</v>
      </c>
      <c r="AB446" s="20">
        <f t="shared" si="179"/>
        <v>-9999</v>
      </c>
      <c r="AC446" s="20">
        <f t="shared" si="180"/>
        <v>0</v>
      </c>
      <c r="AD446" s="20">
        <f t="shared" si="190"/>
        <v>-9999</v>
      </c>
      <c r="AE446" s="20">
        <f t="shared" si="181"/>
        <v>0</v>
      </c>
      <c r="AF446" s="20">
        <f t="shared" si="191"/>
        <v>-9999</v>
      </c>
      <c r="AG446" s="21"/>
      <c r="AH446" s="20">
        <f t="shared" si="182"/>
        <v>-1.178745064381952E-2</v>
      </c>
      <c r="AI446" s="20">
        <f t="shared" si="183"/>
        <v>0.51386006167917275</v>
      </c>
      <c r="AJ446" s="20">
        <f t="shared" si="184"/>
        <v>-0.2676446746983806</v>
      </c>
      <c r="AK446" s="20">
        <f t="shared" si="185"/>
        <v>-2.096970307342862E-2</v>
      </c>
      <c r="AL446" s="20">
        <f t="shared" si="186"/>
        <v>-3.0984842598046018</v>
      </c>
      <c r="AM446" s="20">
        <f t="shared" si="187"/>
        <v>-46.387491914036289</v>
      </c>
      <c r="AN446" s="20">
        <f t="shared" si="193"/>
        <v>3.2149255760746338</v>
      </c>
      <c r="AO446" s="20">
        <f t="shared" si="193"/>
        <v>3.2156184383515991</v>
      </c>
      <c r="AP446" s="20">
        <f t="shared" si="193"/>
        <v>3.2141906950560983</v>
      </c>
      <c r="AQ446" s="20">
        <f t="shared" si="193"/>
        <v>3.2171329326505709</v>
      </c>
      <c r="AR446" s="20">
        <f t="shared" si="193"/>
        <v>3.2110703717789146</v>
      </c>
      <c r="AS446" s="20">
        <f t="shared" si="193"/>
        <v>3.2235654897824437</v>
      </c>
      <c r="AT446" s="20">
        <f t="shared" si="193"/>
        <v>3.1978245068299773</v>
      </c>
      <c r="AU446" s="20">
        <f t="shared" si="189"/>
        <v>3.2509130417697172</v>
      </c>
    </row>
    <row r="447" spans="4:47">
      <c r="D447" s="2"/>
      <c r="Z447" s="20">
        <f t="shared" si="177"/>
        <v>0</v>
      </c>
      <c r="AA447" s="20">
        <f t="shared" si="178"/>
        <v>1.1330551226500576E-5</v>
      </c>
      <c r="AB447" s="20">
        <f t="shared" si="179"/>
        <v>-9999</v>
      </c>
      <c r="AC447" s="20">
        <f t="shared" si="180"/>
        <v>0</v>
      </c>
      <c r="AD447" s="20">
        <f t="shared" si="190"/>
        <v>-9999</v>
      </c>
      <c r="AE447" s="20">
        <f t="shared" si="181"/>
        <v>0</v>
      </c>
      <c r="AF447" s="20">
        <f t="shared" si="191"/>
        <v>-9999</v>
      </c>
      <c r="AG447" s="21"/>
      <c r="AH447" s="20">
        <f t="shared" si="182"/>
        <v>-1.178745064381952E-2</v>
      </c>
      <c r="AI447" s="20">
        <f t="shared" si="183"/>
        <v>0.51386006167917275</v>
      </c>
      <c r="AJ447" s="20">
        <f t="shared" si="184"/>
        <v>-0.2676446746983806</v>
      </c>
      <c r="AK447" s="20">
        <f t="shared" si="185"/>
        <v>-2.096970307342862E-2</v>
      </c>
      <c r="AL447" s="20">
        <f t="shared" si="186"/>
        <v>-3.0984842598046018</v>
      </c>
      <c r="AM447" s="20">
        <f t="shared" si="187"/>
        <v>-46.387491914036289</v>
      </c>
      <c r="AN447" s="20">
        <f t="shared" si="193"/>
        <v>3.2149255760746338</v>
      </c>
      <c r="AO447" s="20">
        <f t="shared" si="193"/>
        <v>3.2156184383515991</v>
      </c>
      <c r="AP447" s="20">
        <f t="shared" si="193"/>
        <v>3.2141906950560983</v>
      </c>
      <c r="AQ447" s="20">
        <f t="shared" si="193"/>
        <v>3.2171329326505709</v>
      </c>
      <c r="AR447" s="20">
        <f t="shared" si="193"/>
        <v>3.2110703717789146</v>
      </c>
      <c r="AS447" s="20">
        <f t="shared" si="193"/>
        <v>3.2235654897824437</v>
      </c>
      <c r="AT447" s="20">
        <f t="shared" si="193"/>
        <v>3.1978245068299773</v>
      </c>
      <c r="AU447" s="20">
        <f t="shared" si="189"/>
        <v>3.2509130417697172</v>
      </c>
    </row>
    <row r="448" spans="4:47">
      <c r="D448" s="2"/>
      <c r="Z448" s="20">
        <f t="shared" si="177"/>
        <v>0</v>
      </c>
      <c r="AA448" s="20">
        <f t="shared" si="178"/>
        <v>1.1330551226500576E-5</v>
      </c>
      <c r="AB448" s="20">
        <f t="shared" si="179"/>
        <v>-9999</v>
      </c>
      <c r="AC448" s="20">
        <f t="shared" si="180"/>
        <v>0</v>
      </c>
      <c r="AD448" s="20">
        <f t="shared" si="190"/>
        <v>-9999</v>
      </c>
      <c r="AE448" s="20">
        <f t="shared" si="181"/>
        <v>0</v>
      </c>
      <c r="AF448" s="20">
        <f t="shared" si="191"/>
        <v>-9999</v>
      </c>
      <c r="AG448" s="21"/>
      <c r="AH448" s="20">
        <f t="shared" si="182"/>
        <v>-1.178745064381952E-2</v>
      </c>
      <c r="AI448" s="20">
        <f t="shared" si="183"/>
        <v>0.51386006167917275</v>
      </c>
      <c r="AJ448" s="20">
        <f t="shared" si="184"/>
        <v>-0.2676446746983806</v>
      </c>
      <c r="AK448" s="20">
        <f t="shared" si="185"/>
        <v>-2.096970307342862E-2</v>
      </c>
      <c r="AL448" s="20">
        <f t="shared" si="186"/>
        <v>-3.0984842598046018</v>
      </c>
      <c r="AM448" s="20">
        <f t="shared" si="187"/>
        <v>-46.387491914036289</v>
      </c>
      <c r="AN448" s="20">
        <f t="shared" si="193"/>
        <v>3.2149255760746338</v>
      </c>
      <c r="AO448" s="20">
        <f t="shared" si="193"/>
        <v>3.2156184383515991</v>
      </c>
      <c r="AP448" s="20">
        <f t="shared" si="193"/>
        <v>3.2141906950560983</v>
      </c>
      <c r="AQ448" s="20">
        <f t="shared" si="193"/>
        <v>3.2171329326505709</v>
      </c>
      <c r="AR448" s="20">
        <f t="shared" si="193"/>
        <v>3.2110703717789146</v>
      </c>
      <c r="AS448" s="20">
        <f t="shared" si="193"/>
        <v>3.2235654897824437</v>
      </c>
      <c r="AT448" s="20">
        <f t="shared" si="193"/>
        <v>3.1978245068299773</v>
      </c>
      <c r="AU448" s="20">
        <f t="shared" si="189"/>
        <v>3.2509130417697172</v>
      </c>
    </row>
    <row r="449" spans="4:47">
      <c r="D449" s="2"/>
      <c r="Z449" s="20">
        <f t="shared" si="177"/>
        <v>0</v>
      </c>
      <c r="AA449" s="20">
        <f t="shared" si="178"/>
        <v>1.1330551226500576E-5</v>
      </c>
      <c r="AB449" s="20">
        <f t="shared" si="179"/>
        <v>-9999</v>
      </c>
      <c r="AC449" s="20">
        <f t="shared" si="180"/>
        <v>0</v>
      </c>
      <c r="AD449" s="20">
        <f t="shared" si="190"/>
        <v>-9999</v>
      </c>
      <c r="AE449" s="20">
        <f t="shared" si="181"/>
        <v>0</v>
      </c>
      <c r="AF449" s="20">
        <f t="shared" si="191"/>
        <v>-9999</v>
      </c>
      <c r="AG449" s="21"/>
      <c r="AH449" s="20">
        <f t="shared" si="182"/>
        <v>-1.178745064381952E-2</v>
      </c>
      <c r="AI449" s="20">
        <f t="shared" si="183"/>
        <v>0.51386006167917275</v>
      </c>
      <c r="AJ449" s="20">
        <f t="shared" si="184"/>
        <v>-0.2676446746983806</v>
      </c>
      <c r="AK449" s="20">
        <f t="shared" si="185"/>
        <v>-2.096970307342862E-2</v>
      </c>
      <c r="AL449" s="20">
        <f t="shared" si="186"/>
        <v>-3.0984842598046018</v>
      </c>
      <c r="AM449" s="20">
        <f t="shared" si="187"/>
        <v>-46.387491914036289</v>
      </c>
      <c r="AN449" s="20">
        <f t="shared" si="193"/>
        <v>3.2149255760746338</v>
      </c>
      <c r="AO449" s="20">
        <f t="shared" si="193"/>
        <v>3.2156184383515991</v>
      </c>
      <c r="AP449" s="20">
        <f t="shared" si="193"/>
        <v>3.2141906950560983</v>
      </c>
      <c r="AQ449" s="20">
        <f t="shared" si="193"/>
        <v>3.2171329326505709</v>
      </c>
      <c r="AR449" s="20">
        <f t="shared" si="193"/>
        <v>3.2110703717789146</v>
      </c>
      <c r="AS449" s="20">
        <f t="shared" si="193"/>
        <v>3.2235654897824437</v>
      </c>
      <c r="AT449" s="20">
        <f t="shared" si="193"/>
        <v>3.1978245068299773</v>
      </c>
      <c r="AU449" s="20">
        <f t="shared" si="189"/>
        <v>3.2509130417697172</v>
      </c>
    </row>
    <row r="450" spans="4:47">
      <c r="D450" s="2"/>
      <c r="Z450" s="20">
        <f t="shared" si="177"/>
        <v>0</v>
      </c>
      <c r="AA450" s="20">
        <f t="shared" si="178"/>
        <v>1.1330551226500576E-5</v>
      </c>
      <c r="AB450" s="20">
        <f t="shared" si="179"/>
        <v>-9999</v>
      </c>
      <c r="AC450" s="20">
        <f t="shared" si="180"/>
        <v>0</v>
      </c>
      <c r="AD450" s="20">
        <f t="shared" si="190"/>
        <v>-9999</v>
      </c>
      <c r="AE450" s="20">
        <f t="shared" si="181"/>
        <v>0</v>
      </c>
      <c r="AF450" s="20">
        <f t="shared" si="191"/>
        <v>-9999</v>
      </c>
      <c r="AG450" s="21"/>
      <c r="AH450" s="20">
        <f t="shared" si="182"/>
        <v>-1.178745064381952E-2</v>
      </c>
      <c r="AI450" s="20">
        <f t="shared" si="183"/>
        <v>0.51386006167917275</v>
      </c>
      <c r="AJ450" s="20">
        <f t="shared" si="184"/>
        <v>-0.2676446746983806</v>
      </c>
      <c r="AK450" s="20">
        <f t="shared" si="185"/>
        <v>-2.096970307342862E-2</v>
      </c>
      <c r="AL450" s="20">
        <f t="shared" si="186"/>
        <v>-3.0984842598046018</v>
      </c>
      <c r="AM450" s="20">
        <f t="shared" si="187"/>
        <v>-46.387491914036289</v>
      </c>
      <c r="AN450" s="20">
        <f t="shared" si="193"/>
        <v>3.2149255760746338</v>
      </c>
      <c r="AO450" s="20">
        <f t="shared" si="193"/>
        <v>3.2156184383515991</v>
      </c>
      <c r="AP450" s="20">
        <f t="shared" si="193"/>
        <v>3.2141906950560983</v>
      </c>
      <c r="AQ450" s="20">
        <f t="shared" si="193"/>
        <v>3.2171329326505709</v>
      </c>
      <c r="AR450" s="20">
        <f t="shared" si="193"/>
        <v>3.2110703717789146</v>
      </c>
      <c r="AS450" s="20">
        <f t="shared" si="193"/>
        <v>3.2235654897824437</v>
      </c>
      <c r="AT450" s="20">
        <f t="shared" si="193"/>
        <v>3.1978245068299773</v>
      </c>
      <c r="AU450" s="20">
        <f t="shared" si="189"/>
        <v>3.2509130417697172</v>
      </c>
    </row>
    <row r="451" spans="4:47">
      <c r="D451" s="2"/>
      <c r="Z451" s="20">
        <f t="shared" si="177"/>
        <v>0</v>
      </c>
      <c r="AA451" s="20">
        <f t="shared" si="178"/>
        <v>1.1330551226500576E-5</v>
      </c>
      <c r="AB451" s="20">
        <f t="shared" si="179"/>
        <v>-9999</v>
      </c>
      <c r="AC451" s="20">
        <f t="shared" si="180"/>
        <v>0</v>
      </c>
      <c r="AD451" s="20">
        <f t="shared" si="190"/>
        <v>-9999</v>
      </c>
      <c r="AE451" s="20">
        <f t="shared" si="181"/>
        <v>0</v>
      </c>
      <c r="AF451" s="20">
        <f t="shared" si="191"/>
        <v>-9999</v>
      </c>
      <c r="AG451" s="21"/>
      <c r="AH451" s="20">
        <f t="shared" si="182"/>
        <v>-1.178745064381952E-2</v>
      </c>
      <c r="AI451" s="20">
        <f t="shared" si="183"/>
        <v>0.51386006167917275</v>
      </c>
      <c r="AJ451" s="20">
        <f t="shared" si="184"/>
        <v>-0.2676446746983806</v>
      </c>
      <c r="AK451" s="20">
        <f t="shared" si="185"/>
        <v>-2.096970307342862E-2</v>
      </c>
      <c r="AL451" s="20">
        <f t="shared" si="186"/>
        <v>-3.0984842598046018</v>
      </c>
      <c r="AM451" s="20">
        <f t="shared" si="187"/>
        <v>-46.387491914036289</v>
      </c>
      <c r="AN451" s="20">
        <f t="shared" si="193"/>
        <v>3.2149255760746338</v>
      </c>
      <c r="AO451" s="20">
        <f t="shared" si="193"/>
        <v>3.2156184383515991</v>
      </c>
      <c r="AP451" s="20">
        <f t="shared" si="193"/>
        <v>3.2141906950560983</v>
      </c>
      <c r="AQ451" s="20">
        <f t="shared" si="193"/>
        <v>3.2171329326505709</v>
      </c>
      <c r="AR451" s="20">
        <f t="shared" si="193"/>
        <v>3.2110703717789146</v>
      </c>
      <c r="AS451" s="20">
        <f t="shared" si="193"/>
        <v>3.2235654897824437</v>
      </c>
      <c r="AT451" s="20">
        <f t="shared" si="193"/>
        <v>3.1978245068299773</v>
      </c>
      <c r="AU451" s="20">
        <f t="shared" si="189"/>
        <v>3.2509130417697172</v>
      </c>
    </row>
    <row r="452" spans="4:47">
      <c r="D452" s="2"/>
      <c r="Z452" s="20">
        <f t="shared" si="177"/>
        <v>0</v>
      </c>
      <c r="AA452" s="20">
        <f t="shared" si="178"/>
        <v>1.1330551226500576E-5</v>
      </c>
      <c r="AB452" s="20">
        <f t="shared" si="179"/>
        <v>-9999</v>
      </c>
      <c r="AC452" s="20">
        <f t="shared" si="180"/>
        <v>0</v>
      </c>
      <c r="AD452" s="20">
        <f t="shared" si="190"/>
        <v>-9999</v>
      </c>
      <c r="AE452" s="20">
        <f t="shared" si="181"/>
        <v>0</v>
      </c>
      <c r="AF452" s="20">
        <f t="shared" si="191"/>
        <v>-9999</v>
      </c>
      <c r="AG452" s="21"/>
      <c r="AH452" s="20">
        <f t="shared" si="182"/>
        <v>-1.178745064381952E-2</v>
      </c>
      <c r="AI452" s="20">
        <f t="shared" si="183"/>
        <v>0.51386006167917275</v>
      </c>
      <c r="AJ452" s="20">
        <f t="shared" si="184"/>
        <v>-0.2676446746983806</v>
      </c>
      <c r="AK452" s="20">
        <f t="shared" si="185"/>
        <v>-2.096970307342862E-2</v>
      </c>
      <c r="AL452" s="20">
        <f t="shared" si="186"/>
        <v>-3.0984842598046018</v>
      </c>
      <c r="AM452" s="20">
        <f t="shared" si="187"/>
        <v>-46.387491914036289</v>
      </c>
      <c r="AN452" s="20">
        <f t="shared" si="193"/>
        <v>3.2149255760746338</v>
      </c>
      <c r="AO452" s="20">
        <f t="shared" si="193"/>
        <v>3.2156184383515991</v>
      </c>
      <c r="AP452" s="20">
        <f t="shared" si="193"/>
        <v>3.2141906950560983</v>
      </c>
      <c r="AQ452" s="20">
        <f t="shared" si="193"/>
        <v>3.2171329326505709</v>
      </c>
      <c r="AR452" s="20">
        <f t="shared" si="193"/>
        <v>3.2110703717789146</v>
      </c>
      <c r="AS452" s="20">
        <f t="shared" si="193"/>
        <v>3.2235654897824437</v>
      </c>
      <c r="AT452" s="20">
        <f t="shared" si="193"/>
        <v>3.1978245068299773</v>
      </c>
      <c r="AU452" s="20">
        <f t="shared" si="189"/>
        <v>3.2509130417697172</v>
      </c>
    </row>
    <row r="453" spans="4:47">
      <c r="D453" s="2"/>
      <c r="Z453" s="20">
        <f t="shared" si="177"/>
        <v>0</v>
      </c>
      <c r="AA453" s="20">
        <f t="shared" si="178"/>
        <v>1.1330551226500576E-5</v>
      </c>
      <c r="AB453" s="20">
        <f t="shared" si="179"/>
        <v>-9999</v>
      </c>
      <c r="AC453" s="20">
        <f t="shared" si="180"/>
        <v>0</v>
      </c>
      <c r="AD453" s="20">
        <f t="shared" si="190"/>
        <v>-9999</v>
      </c>
      <c r="AE453" s="20">
        <f t="shared" si="181"/>
        <v>0</v>
      </c>
      <c r="AF453" s="20">
        <f t="shared" si="191"/>
        <v>-9999</v>
      </c>
      <c r="AG453" s="21"/>
      <c r="AH453" s="20">
        <f t="shared" si="182"/>
        <v>-1.178745064381952E-2</v>
      </c>
      <c r="AI453" s="20">
        <f t="shared" si="183"/>
        <v>0.51386006167917275</v>
      </c>
      <c r="AJ453" s="20">
        <f t="shared" si="184"/>
        <v>-0.2676446746983806</v>
      </c>
      <c r="AK453" s="20">
        <f t="shared" si="185"/>
        <v>-2.096970307342862E-2</v>
      </c>
      <c r="AL453" s="20">
        <f t="shared" si="186"/>
        <v>-3.0984842598046018</v>
      </c>
      <c r="AM453" s="20">
        <f t="shared" si="187"/>
        <v>-46.387491914036289</v>
      </c>
      <c r="AN453" s="20">
        <f t="shared" ref="AN453:AT468" si="194">$AU453+$AB$7*SIN(AO453)</f>
        <v>3.2149255760746338</v>
      </c>
      <c r="AO453" s="20">
        <f t="shared" si="194"/>
        <v>3.2156184383515991</v>
      </c>
      <c r="AP453" s="20">
        <f t="shared" si="194"/>
        <v>3.2141906950560983</v>
      </c>
      <c r="AQ453" s="20">
        <f t="shared" si="194"/>
        <v>3.2171329326505709</v>
      </c>
      <c r="AR453" s="20">
        <f t="shared" si="194"/>
        <v>3.2110703717789146</v>
      </c>
      <c r="AS453" s="20">
        <f t="shared" si="194"/>
        <v>3.2235654897824437</v>
      </c>
      <c r="AT453" s="20">
        <f t="shared" si="194"/>
        <v>3.1978245068299773</v>
      </c>
      <c r="AU453" s="20">
        <f t="shared" si="189"/>
        <v>3.2509130417697172</v>
      </c>
    </row>
    <row r="454" spans="4:47">
      <c r="D454" s="2"/>
      <c r="Z454" s="20">
        <f t="shared" si="177"/>
        <v>0</v>
      </c>
      <c r="AA454" s="20">
        <f t="shared" si="178"/>
        <v>1.1330551226500576E-5</v>
      </c>
      <c r="AB454" s="20">
        <f t="shared" si="179"/>
        <v>-9999</v>
      </c>
      <c r="AC454" s="20">
        <f t="shared" si="180"/>
        <v>0</v>
      </c>
      <c r="AD454" s="20">
        <f t="shared" si="190"/>
        <v>-9999</v>
      </c>
      <c r="AE454" s="20">
        <f t="shared" si="181"/>
        <v>0</v>
      </c>
      <c r="AF454" s="20">
        <f t="shared" si="191"/>
        <v>-9999</v>
      </c>
      <c r="AG454" s="21"/>
      <c r="AH454" s="20">
        <f t="shared" si="182"/>
        <v>-1.178745064381952E-2</v>
      </c>
      <c r="AI454" s="20">
        <f t="shared" si="183"/>
        <v>0.51386006167917275</v>
      </c>
      <c r="AJ454" s="20">
        <f t="shared" si="184"/>
        <v>-0.2676446746983806</v>
      </c>
      <c r="AK454" s="20">
        <f t="shared" si="185"/>
        <v>-2.096970307342862E-2</v>
      </c>
      <c r="AL454" s="20">
        <f t="shared" si="186"/>
        <v>-3.0984842598046018</v>
      </c>
      <c r="AM454" s="20">
        <f t="shared" si="187"/>
        <v>-46.387491914036289</v>
      </c>
      <c r="AN454" s="20">
        <f t="shared" si="194"/>
        <v>3.2149255760746338</v>
      </c>
      <c r="AO454" s="20">
        <f t="shared" si="194"/>
        <v>3.2156184383515991</v>
      </c>
      <c r="AP454" s="20">
        <f t="shared" si="194"/>
        <v>3.2141906950560983</v>
      </c>
      <c r="AQ454" s="20">
        <f t="shared" si="194"/>
        <v>3.2171329326505709</v>
      </c>
      <c r="AR454" s="20">
        <f t="shared" si="194"/>
        <v>3.2110703717789146</v>
      </c>
      <c r="AS454" s="20">
        <f t="shared" si="194"/>
        <v>3.2235654897824437</v>
      </c>
      <c r="AT454" s="20">
        <f t="shared" si="194"/>
        <v>3.1978245068299773</v>
      </c>
      <c r="AU454" s="20">
        <f t="shared" si="189"/>
        <v>3.2509130417697172</v>
      </c>
    </row>
    <row r="455" spans="4:47">
      <c r="D455" s="2"/>
      <c r="Z455" s="20">
        <f t="shared" si="177"/>
        <v>0</v>
      </c>
      <c r="AA455" s="20">
        <f t="shared" si="178"/>
        <v>1.1330551226500576E-5</v>
      </c>
      <c r="AB455" s="20">
        <f t="shared" si="179"/>
        <v>-9999</v>
      </c>
      <c r="AC455" s="20">
        <f t="shared" si="180"/>
        <v>0</v>
      </c>
      <c r="AD455" s="20">
        <f t="shared" si="190"/>
        <v>-9999</v>
      </c>
      <c r="AE455" s="20">
        <f t="shared" si="181"/>
        <v>0</v>
      </c>
      <c r="AF455" s="20">
        <f t="shared" si="191"/>
        <v>-9999</v>
      </c>
      <c r="AG455" s="21"/>
      <c r="AH455" s="20">
        <f t="shared" si="182"/>
        <v>-1.178745064381952E-2</v>
      </c>
      <c r="AI455" s="20">
        <f t="shared" si="183"/>
        <v>0.51386006167917275</v>
      </c>
      <c r="AJ455" s="20">
        <f t="shared" si="184"/>
        <v>-0.2676446746983806</v>
      </c>
      <c r="AK455" s="20">
        <f t="shared" si="185"/>
        <v>-2.096970307342862E-2</v>
      </c>
      <c r="AL455" s="20">
        <f t="shared" si="186"/>
        <v>-3.0984842598046018</v>
      </c>
      <c r="AM455" s="20">
        <f t="shared" si="187"/>
        <v>-46.387491914036289</v>
      </c>
      <c r="AN455" s="20">
        <f t="shared" si="194"/>
        <v>3.2149255760746338</v>
      </c>
      <c r="AO455" s="20">
        <f t="shared" si="194"/>
        <v>3.2156184383515991</v>
      </c>
      <c r="AP455" s="20">
        <f t="shared" si="194"/>
        <v>3.2141906950560983</v>
      </c>
      <c r="AQ455" s="20">
        <f t="shared" si="194"/>
        <v>3.2171329326505709</v>
      </c>
      <c r="AR455" s="20">
        <f t="shared" si="194"/>
        <v>3.2110703717789146</v>
      </c>
      <c r="AS455" s="20">
        <f t="shared" si="194"/>
        <v>3.2235654897824437</v>
      </c>
      <c r="AT455" s="20">
        <f t="shared" si="194"/>
        <v>3.1978245068299773</v>
      </c>
      <c r="AU455" s="20">
        <f t="shared" si="189"/>
        <v>3.2509130417697172</v>
      </c>
    </row>
    <row r="456" spans="4:47">
      <c r="D456" s="2"/>
      <c r="Z456" s="20">
        <f t="shared" si="177"/>
        <v>0</v>
      </c>
      <c r="AA456" s="20">
        <f t="shared" si="178"/>
        <v>1.1330551226500576E-5</v>
      </c>
      <c r="AB456" s="20">
        <f t="shared" si="179"/>
        <v>-9999</v>
      </c>
      <c r="AC456" s="20">
        <f t="shared" si="180"/>
        <v>0</v>
      </c>
      <c r="AD456" s="20">
        <f t="shared" si="190"/>
        <v>-9999</v>
      </c>
      <c r="AE456" s="20">
        <f t="shared" si="181"/>
        <v>0</v>
      </c>
      <c r="AF456" s="20">
        <f t="shared" si="191"/>
        <v>-9999</v>
      </c>
      <c r="AG456" s="21"/>
      <c r="AH456" s="20">
        <f t="shared" si="182"/>
        <v>-1.178745064381952E-2</v>
      </c>
      <c r="AI456" s="20">
        <f t="shared" si="183"/>
        <v>0.51386006167917275</v>
      </c>
      <c r="AJ456" s="20">
        <f t="shared" si="184"/>
        <v>-0.2676446746983806</v>
      </c>
      <c r="AK456" s="20">
        <f t="shared" si="185"/>
        <v>-2.096970307342862E-2</v>
      </c>
      <c r="AL456" s="20">
        <f t="shared" si="186"/>
        <v>-3.0984842598046018</v>
      </c>
      <c r="AM456" s="20">
        <f t="shared" si="187"/>
        <v>-46.387491914036289</v>
      </c>
      <c r="AN456" s="20">
        <f t="shared" si="194"/>
        <v>3.2149255760746338</v>
      </c>
      <c r="AO456" s="20">
        <f t="shared" si="194"/>
        <v>3.2156184383515991</v>
      </c>
      <c r="AP456" s="20">
        <f t="shared" si="194"/>
        <v>3.2141906950560983</v>
      </c>
      <c r="AQ456" s="20">
        <f t="shared" si="194"/>
        <v>3.2171329326505709</v>
      </c>
      <c r="AR456" s="20">
        <f t="shared" si="194"/>
        <v>3.2110703717789146</v>
      </c>
      <c r="AS456" s="20">
        <f t="shared" si="194"/>
        <v>3.2235654897824437</v>
      </c>
      <c r="AT456" s="20">
        <f t="shared" si="194"/>
        <v>3.1978245068299773</v>
      </c>
      <c r="AU456" s="20">
        <f t="shared" si="189"/>
        <v>3.2509130417697172</v>
      </c>
    </row>
    <row r="457" spans="4:47">
      <c r="D457" s="2"/>
      <c r="Z457" s="20">
        <f t="shared" si="177"/>
        <v>0</v>
      </c>
      <c r="AA457" s="20">
        <f t="shared" si="178"/>
        <v>1.1330551226500576E-5</v>
      </c>
      <c r="AB457" s="20">
        <f t="shared" si="179"/>
        <v>-9999</v>
      </c>
      <c r="AC457" s="20">
        <f t="shared" si="180"/>
        <v>0</v>
      </c>
      <c r="AD457" s="20">
        <f t="shared" si="190"/>
        <v>-9999</v>
      </c>
      <c r="AE457" s="20">
        <f t="shared" si="181"/>
        <v>0</v>
      </c>
      <c r="AF457" s="20">
        <f t="shared" si="191"/>
        <v>-9999</v>
      </c>
      <c r="AG457" s="21"/>
      <c r="AH457" s="20">
        <f t="shared" si="182"/>
        <v>-1.178745064381952E-2</v>
      </c>
      <c r="AI457" s="20">
        <f t="shared" si="183"/>
        <v>0.51386006167917275</v>
      </c>
      <c r="AJ457" s="20">
        <f t="shared" si="184"/>
        <v>-0.2676446746983806</v>
      </c>
      <c r="AK457" s="20">
        <f t="shared" si="185"/>
        <v>-2.096970307342862E-2</v>
      </c>
      <c r="AL457" s="20">
        <f t="shared" si="186"/>
        <v>-3.0984842598046018</v>
      </c>
      <c r="AM457" s="20">
        <f t="shared" si="187"/>
        <v>-46.387491914036289</v>
      </c>
      <c r="AN457" s="20">
        <f t="shared" si="194"/>
        <v>3.2149255760746338</v>
      </c>
      <c r="AO457" s="20">
        <f t="shared" si="194"/>
        <v>3.2156184383515991</v>
      </c>
      <c r="AP457" s="20">
        <f t="shared" si="194"/>
        <v>3.2141906950560983</v>
      </c>
      <c r="AQ457" s="20">
        <f t="shared" si="194"/>
        <v>3.2171329326505709</v>
      </c>
      <c r="AR457" s="20">
        <f t="shared" si="194"/>
        <v>3.2110703717789146</v>
      </c>
      <c r="AS457" s="20">
        <f t="shared" si="194"/>
        <v>3.2235654897824437</v>
      </c>
      <c r="AT457" s="20">
        <f t="shared" si="194"/>
        <v>3.1978245068299773</v>
      </c>
      <c r="AU457" s="20">
        <f t="shared" si="189"/>
        <v>3.2509130417697172</v>
      </c>
    </row>
    <row r="458" spans="4:47">
      <c r="D458" s="2"/>
      <c r="Z458" s="20">
        <f t="shared" si="177"/>
        <v>0</v>
      </c>
      <c r="AA458" s="20">
        <f t="shared" si="178"/>
        <v>1.1330551226500576E-5</v>
      </c>
      <c r="AB458" s="20">
        <f t="shared" si="179"/>
        <v>-9999</v>
      </c>
      <c r="AC458" s="20">
        <f t="shared" si="180"/>
        <v>0</v>
      </c>
      <c r="AD458" s="20">
        <f t="shared" si="190"/>
        <v>-9999</v>
      </c>
      <c r="AE458" s="20">
        <f t="shared" si="181"/>
        <v>0</v>
      </c>
      <c r="AF458" s="20">
        <f t="shared" si="191"/>
        <v>-9999</v>
      </c>
      <c r="AG458" s="21"/>
      <c r="AH458" s="20">
        <f t="shared" si="182"/>
        <v>-1.178745064381952E-2</v>
      </c>
      <c r="AI458" s="20">
        <f t="shared" si="183"/>
        <v>0.51386006167917275</v>
      </c>
      <c r="AJ458" s="20">
        <f t="shared" si="184"/>
        <v>-0.2676446746983806</v>
      </c>
      <c r="AK458" s="20">
        <f t="shared" si="185"/>
        <v>-2.096970307342862E-2</v>
      </c>
      <c r="AL458" s="20">
        <f t="shared" si="186"/>
        <v>-3.0984842598046018</v>
      </c>
      <c r="AM458" s="20">
        <f t="shared" si="187"/>
        <v>-46.387491914036289</v>
      </c>
      <c r="AN458" s="20">
        <f t="shared" si="194"/>
        <v>3.2149255760746338</v>
      </c>
      <c r="AO458" s="20">
        <f t="shared" si="194"/>
        <v>3.2156184383515991</v>
      </c>
      <c r="AP458" s="20">
        <f t="shared" si="194"/>
        <v>3.2141906950560983</v>
      </c>
      <c r="AQ458" s="20">
        <f t="shared" si="194"/>
        <v>3.2171329326505709</v>
      </c>
      <c r="AR458" s="20">
        <f t="shared" si="194"/>
        <v>3.2110703717789146</v>
      </c>
      <c r="AS458" s="20">
        <f t="shared" si="194"/>
        <v>3.2235654897824437</v>
      </c>
      <c r="AT458" s="20">
        <f t="shared" si="194"/>
        <v>3.1978245068299773</v>
      </c>
      <c r="AU458" s="20">
        <f t="shared" si="189"/>
        <v>3.2509130417697172</v>
      </c>
    </row>
    <row r="459" spans="4:47">
      <c r="D459" s="2"/>
      <c r="Z459" s="20">
        <f t="shared" si="177"/>
        <v>0</v>
      </c>
      <c r="AA459" s="20">
        <f t="shared" si="178"/>
        <v>1.1330551226500576E-5</v>
      </c>
      <c r="AB459" s="20">
        <f t="shared" si="179"/>
        <v>-9999</v>
      </c>
      <c r="AC459" s="20">
        <f t="shared" si="180"/>
        <v>0</v>
      </c>
      <c r="AD459" s="20">
        <f t="shared" si="190"/>
        <v>-9999</v>
      </c>
      <c r="AE459" s="20">
        <f t="shared" si="181"/>
        <v>0</v>
      </c>
      <c r="AF459" s="20">
        <f t="shared" si="191"/>
        <v>-9999</v>
      </c>
      <c r="AG459" s="21"/>
      <c r="AH459" s="20">
        <f t="shared" si="182"/>
        <v>-1.178745064381952E-2</v>
      </c>
      <c r="AI459" s="20">
        <f t="shared" si="183"/>
        <v>0.51386006167917275</v>
      </c>
      <c r="AJ459" s="20">
        <f t="shared" si="184"/>
        <v>-0.2676446746983806</v>
      </c>
      <c r="AK459" s="20">
        <f t="shared" si="185"/>
        <v>-2.096970307342862E-2</v>
      </c>
      <c r="AL459" s="20">
        <f t="shared" si="186"/>
        <v>-3.0984842598046018</v>
      </c>
      <c r="AM459" s="20">
        <f t="shared" si="187"/>
        <v>-46.387491914036289</v>
      </c>
      <c r="AN459" s="20">
        <f t="shared" si="194"/>
        <v>3.2149255760746338</v>
      </c>
      <c r="AO459" s="20">
        <f t="shared" si="194"/>
        <v>3.2156184383515991</v>
      </c>
      <c r="AP459" s="20">
        <f t="shared" si="194"/>
        <v>3.2141906950560983</v>
      </c>
      <c r="AQ459" s="20">
        <f t="shared" si="194"/>
        <v>3.2171329326505709</v>
      </c>
      <c r="AR459" s="20">
        <f t="shared" si="194"/>
        <v>3.2110703717789146</v>
      </c>
      <c r="AS459" s="20">
        <f t="shared" si="194"/>
        <v>3.2235654897824437</v>
      </c>
      <c r="AT459" s="20">
        <f t="shared" si="194"/>
        <v>3.1978245068299773</v>
      </c>
      <c r="AU459" s="20">
        <f t="shared" si="189"/>
        <v>3.2509130417697172</v>
      </c>
    </row>
    <row r="460" spans="4:47">
      <c r="D460" s="2"/>
      <c r="Z460" s="20">
        <f t="shared" si="177"/>
        <v>0</v>
      </c>
      <c r="AA460" s="20">
        <f t="shared" si="178"/>
        <v>1.1330551226500576E-5</v>
      </c>
      <c r="AB460" s="20">
        <f t="shared" si="179"/>
        <v>-9999</v>
      </c>
      <c r="AC460" s="20">
        <f t="shared" si="180"/>
        <v>0</v>
      </c>
      <c r="AD460" s="20">
        <f t="shared" si="190"/>
        <v>-9999</v>
      </c>
      <c r="AE460" s="20">
        <f t="shared" si="181"/>
        <v>0</v>
      </c>
      <c r="AF460" s="20">
        <f t="shared" si="191"/>
        <v>-9999</v>
      </c>
      <c r="AG460" s="21"/>
      <c r="AH460" s="20">
        <f t="shared" si="182"/>
        <v>-1.178745064381952E-2</v>
      </c>
      <c r="AI460" s="20">
        <f t="shared" si="183"/>
        <v>0.51386006167917275</v>
      </c>
      <c r="AJ460" s="20">
        <f t="shared" si="184"/>
        <v>-0.2676446746983806</v>
      </c>
      <c r="AK460" s="20">
        <f t="shared" si="185"/>
        <v>-2.096970307342862E-2</v>
      </c>
      <c r="AL460" s="20">
        <f t="shared" si="186"/>
        <v>-3.0984842598046018</v>
      </c>
      <c r="AM460" s="20">
        <f t="shared" si="187"/>
        <v>-46.387491914036289</v>
      </c>
      <c r="AN460" s="20">
        <f t="shared" si="194"/>
        <v>3.2149255760746338</v>
      </c>
      <c r="AO460" s="20">
        <f t="shared" si="194"/>
        <v>3.2156184383515991</v>
      </c>
      <c r="AP460" s="20">
        <f t="shared" si="194"/>
        <v>3.2141906950560983</v>
      </c>
      <c r="AQ460" s="20">
        <f t="shared" si="194"/>
        <v>3.2171329326505709</v>
      </c>
      <c r="AR460" s="20">
        <f t="shared" si="194"/>
        <v>3.2110703717789146</v>
      </c>
      <c r="AS460" s="20">
        <f t="shared" si="194"/>
        <v>3.2235654897824437</v>
      </c>
      <c r="AT460" s="20">
        <f t="shared" si="194"/>
        <v>3.1978245068299773</v>
      </c>
      <c r="AU460" s="20">
        <f t="shared" si="189"/>
        <v>3.2509130417697172</v>
      </c>
    </row>
    <row r="461" spans="4:47">
      <c r="D461" s="2"/>
      <c r="Z461" s="20">
        <f t="shared" si="177"/>
        <v>0</v>
      </c>
      <c r="AA461" s="20">
        <f t="shared" si="178"/>
        <v>1.1330551226500576E-5</v>
      </c>
      <c r="AB461" s="20">
        <f t="shared" si="179"/>
        <v>-9999</v>
      </c>
      <c r="AC461" s="20">
        <f t="shared" si="180"/>
        <v>0</v>
      </c>
      <c r="AD461" s="20">
        <f t="shared" si="190"/>
        <v>-9999</v>
      </c>
      <c r="AE461" s="20">
        <f t="shared" si="181"/>
        <v>0</v>
      </c>
      <c r="AF461" s="20">
        <f t="shared" si="191"/>
        <v>-9999</v>
      </c>
      <c r="AG461" s="21"/>
      <c r="AH461" s="20">
        <f t="shared" si="182"/>
        <v>-1.178745064381952E-2</v>
      </c>
      <c r="AI461" s="20">
        <f t="shared" si="183"/>
        <v>0.51386006167917275</v>
      </c>
      <c r="AJ461" s="20">
        <f t="shared" si="184"/>
        <v>-0.2676446746983806</v>
      </c>
      <c r="AK461" s="20">
        <f t="shared" si="185"/>
        <v>-2.096970307342862E-2</v>
      </c>
      <c r="AL461" s="20">
        <f t="shared" si="186"/>
        <v>-3.0984842598046018</v>
      </c>
      <c r="AM461" s="20">
        <f t="shared" si="187"/>
        <v>-46.387491914036289</v>
      </c>
      <c r="AN461" s="20">
        <f t="shared" si="194"/>
        <v>3.2149255760746338</v>
      </c>
      <c r="AO461" s="20">
        <f t="shared" si="194"/>
        <v>3.2156184383515991</v>
      </c>
      <c r="AP461" s="20">
        <f t="shared" si="194"/>
        <v>3.2141906950560983</v>
      </c>
      <c r="AQ461" s="20">
        <f t="shared" si="194"/>
        <v>3.2171329326505709</v>
      </c>
      <c r="AR461" s="20">
        <f t="shared" si="194"/>
        <v>3.2110703717789146</v>
      </c>
      <c r="AS461" s="20">
        <f t="shared" si="194"/>
        <v>3.2235654897824437</v>
      </c>
      <c r="AT461" s="20">
        <f t="shared" si="194"/>
        <v>3.1978245068299773</v>
      </c>
      <c r="AU461" s="20">
        <f t="shared" si="189"/>
        <v>3.2509130417697172</v>
      </c>
    </row>
    <row r="462" spans="4:47">
      <c r="D462" s="2"/>
      <c r="Z462" s="20">
        <f t="shared" si="177"/>
        <v>0</v>
      </c>
      <c r="AA462" s="20">
        <f t="shared" si="178"/>
        <v>1.1330551226500576E-5</v>
      </c>
      <c r="AB462" s="20">
        <f t="shared" si="179"/>
        <v>-9999</v>
      </c>
      <c r="AC462" s="20">
        <f t="shared" si="180"/>
        <v>0</v>
      </c>
      <c r="AD462" s="20">
        <f t="shared" si="190"/>
        <v>-9999</v>
      </c>
      <c r="AE462" s="20">
        <f t="shared" si="181"/>
        <v>0</v>
      </c>
      <c r="AF462" s="20">
        <f t="shared" si="191"/>
        <v>-9999</v>
      </c>
      <c r="AG462" s="21"/>
      <c r="AH462" s="20">
        <f t="shared" si="182"/>
        <v>-1.178745064381952E-2</v>
      </c>
      <c r="AI462" s="20">
        <f t="shared" si="183"/>
        <v>0.51386006167917275</v>
      </c>
      <c r="AJ462" s="20">
        <f t="shared" si="184"/>
        <v>-0.2676446746983806</v>
      </c>
      <c r="AK462" s="20">
        <f t="shared" si="185"/>
        <v>-2.096970307342862E-2</v>
      </c>
      <c r="AL462" s="20">
        <f t="shared" si="186"/>
        <v>-3.0984842598046018</v>
      </c>
      <c r="AM462" s="20">
        <f t="shared" si="187"/>
        <v>-46.387491914036289</v>
      </c>
      <c r="AN462" s="20">
        <f t="shared" si="194"/>
        <v>3.2149255760746338</v>
      </c>
      <c r="AO462" s="20">
        <f t="shared" si="194"/>
        <v>3.2156184383515991</v>
      </c>
      <c r="AP462" s="20">
        <f t="shared" si="194"/>
        <v>3.2141906950560983</v>
      </c>
      <c r="AQ462" s="20">
        <f t="shared" si="194"/>
        <v>3.2171329326505709</v>
      </c>
      <c r="AR462" s="20">
        <f t="shared" si="194"/>
        <v>3.2110703717789146</v>
      </c>
      <c r="AS462" s="20">
        <f t="shared" si="194"/>
        <v>3.2235654897824437</v>
      </c>
      <c r="AT462" s="20">
        <f t="shared" si="194"/>
        <v>3.1978245068299773</v>
      </c>
      <c r="AU462" s="20">
        <f t="shared" si="189"/>
        <v>3.2509130417697172</v>
      </c>
    </row>
    <row r="463" spans="4:47">
      <c r="D463" s="2"/>
      <c r="Z463" s="20">
        <f t="shared" si="177"/>
        <v>0</v>
      </c>
      <c r="AA463" s="20">
        <f t="shared" si="178"/>
        <v>1.1330551226500576E-5</v>
      </c>
      <c r="AB463" s="20">
        <f t="shared" si="179"/>
        <v>-9999</v>
      </c>
      <c r="AC463" s="20">
        <f t="shared" si="180"/>
        <v>0</v>
      </c>
      <c r="AD463" s="20">
        <f t="shared" si="190"/>
        <v>-9999</v>
      </c>
      <c r="AE463" s="20">
        <f t="shared" si="181"/>
        <v>0</v>
      </c>
      <c r="AF463" s="20">
        <f t="shared" si="191"/>
        <v>-9999</v>
      </c>
      <c r="AG463" s="21"/>
      <c r="AH463" s="20">
        <f t="shared" si="182"/>
        <v>-1.178745064381952E-2</v>
      </c>
      <c r="AI463" s="20">
        <f t="shared" si="183"/>
        <v>0.51386006167917275</v>
      </c>
      <c r="AJ463" s="20">
        <f t="shared" si="184"/>
        <v>-0.2676446746983806</v>
      </c>
      <c r="AK463" s="20">
        <f t="shared" si="185"/>
        <v>-2.096970307342862E-2</v>
      </c>
      <c r="AL463" s="20">
        <f t="shared" si="186"/>
        <v>-3.0984842598046018</v>
      </c>
      <c r="AM463" s="20">
        <f t="shared" si="187"/>
        <v>-46.387491914036289</v>
      </c>
      <c r="AN463" s="20">
        <f t="shared" si="194"/>
        <v>3.2149255760746338</v>
      </c>
      <c r="AO463" s="20">
        <f t="shared" si="194"/>
        <v>3.2156184383515991</v>
      </c>
      <c r="AP463" s="20">
        <f t="shared" si="194"/>
        <v>3.2141906950560983</v>
      </c>
      <c r="AQ463" s="20">
        <f t="shared" si="194"/>
        <v>3.2171329326505709</v>
      </c>
      <c r="AR463" s="20">
        <f t="shared" si="194"/>
        <v>3.2110703717789146</v>
      </c>
      <c r="AS463" s="20">
        <f t="shared" si="194"/>
        <v>3.2235654897824437</v>
      </c>
      <c r="AT463" s="20">
        <f t="shared" si="194"/>
        <v>3.1978245068299773</v>
      </c>
      <c r="AU463" s="20">
        <f t="shared" si="189"/>
        <v>3.2509130417697172</v>
      </c>
    </row>
    <row r="464" spans="4:47">
      <c r="D464" s="2"/>
      <c r="Z464" s="20">
        <f t="shared" si="177"/>
        <v>0</v>
      </c>
      <c r="AA464" s="20">
        <f t="shared" si="178"/>
        <v>1.1330551226500576E-5</v>
      </c>
      <c r="AB464" s="20">
        <f t="shared" si="179"/>
        <v>-9999</v>
      </c>
      <c r="AC464" s="20">
        <f t="shared" si="180"/>
        <v>0</v>
      </c>
      <c r="AD464" s="20">
        <f t="shared" si="190"/>
        <v>-9999</v>
      </c>
      <c r="AE464" s="20">
        <f t="shared" si="181"/>
        <v>0</v>
      </c>
      <c r="AF464" s="20">
        <f t="shared" si="191"/>
        <v>-9999</v>
      </c>
      <c r="AG464" s="21"/>
      <c r="AH464" s="20">
        <f t="shared" si="182"/>
        <v>-1.178745064381952E-2</v>
      </c>
      <c r="AI464" s="20">
        <f t="shared" si="183"/>
        <v>0.51386006167917275</v>
      </c>
      <c r="AJ464" s="20">
        <f t="shared" si="184"/>
        <v>-0.2676446746983806</v>
      </c>
      <c r="AK464" s="20">
        <f t="shared" si="185"/>
        <v>-2.096970307342862E-2</v>
      </c>
      <c r="AL464" s="20">
        <f t="shared" si="186"/>
        <v>-3.0984842598046018</v>
      </c>
      <c r="AM464" s="20">
        <f t="shared" si="187"/>
        <v>-46.387491914036289</v>
      </c>
      <c r="AN464" s="20">
        <f t="shared" si="194"/>
        <v>3.2149255760746338</v>
      </c>
      <c r="AO464" s="20">
        <f t="shared" si="194"/>
        <v>3.2156184383515991</v>
      </c>
      <c r="AP464" s="20">
        <f t="shared" si="194"/>
        <v>3.2141906950560983</v>
      </c>
      <c r="AQ464" s="20">
        <f t="shared" si="194"/>
        <v>3.2171329326505709</v>
      </c>
      <c r="AR464" s="20">
        <f t="shared" si="194"/>
        <v>3.2110703717789146</v>
      </c>
      <c r="AS464" s="20">
        <f t="shared" si="194"/>
        <v>3.2235654897824437</v>
      </c>
      <c r="AT464" s="20">
        <f t="shared" si="194"/>
        <v>3.1978245068299773</v>
      </c>
      <c r="AU464" s="20">
        <f t="shared" si="189"/>
        <v>3.2509130417697172</v>
      </c>
    </row>
    <row r="465" spans="4:47">
      <c r="D465" s="2"/>
      <c r="Z465" s="20">
        <f t="shared" si="177"/>
        <v>0</v>
      </c>
      <c r="AA465" s="20">
        <f t="shared" si="178"/>
        <v>1.1330551226500576E-5</v>
      </c>
      <c r="AB465" s="20">
        <f t="shared" si="179"/>
        <v>-9999</v>
      </c>
      <c r="AC465" s="20">
        <f t="shared" si="180"/>
        <v>0</v>
      </c>
      <c r="AD465" s="20">
        <f t="shared" si="190"/>
        <v>-9999</v>
      </c>
      <c r="AE465" s="20">
        <f t="shared" si="181"/>
        <v>0</v>
      </c>
      <c r="AF465" s="20">
        <f t="shared" si="191"/>
        <v>-9999</v>
      </c>
      <c r="AG465" s="21"/>
      <c r="AH465" s="20">
        <f t="shared" si="182"/>
        <v>-1.178745064381952E-2</v>
      </c>
      <c r="AI465" s="20">
        <f t="shared" si="183"/>
        <v>0.51386006167917275</v>
      </c>
      <c r="AJ465" s="20">
        <f t="shared" si="184"/>
        <v>-0.2676446746983806</v>
      </c>
      <c r="AK465" s="20">
        <f t="shared" si="185"/>
        <v>-2.096970307342862E-2</v>
      </c>
      <c r="AL465" s="20">
        <f t="shared" si="186"/>
        <v>-3.0984842598046018</v>
      </c>
      <c r="AM465" s="20">
        <f t="shared" si="187"/>
        <v>-46.387491914036289</v>
      </c>
      <c r="AN465" s="20">
        <f t="shared" si="194"/>
        <v>3.2149255760746338</v>
      </c>
      <c r="AO465" s="20">
        <f t="shared" si="194"/>
        <v>3.2156184383515991</v>
      </c>
      <c r="AP465" s="20">
        <f t="shared" si="194"/>
        <v>3.2141906950560983</v>
      </c>
      <c r="AQ465" s="20">
        <f t="shared" si="194"/>
        <v>3.2171329326505709</v>
      </c>
      <c r="AR465" s="20">
        <f t="shared" si="194"/>
        <v>3.2110703717789146</v>
      </c>
      <c r="AS465" s="20">
        <f t="shared" si="194"/>
        <v>3.2235654897824437</v>
      </c>
      <c r="AT465" s="20">
        <f t="shared" si="194"/>
        <v>3.1978245068299773</v>
      </c>
      <c r="AU465" s="20">
        <f t="shared" si="189"/>
        <v>3.2509130417697172</v>
      </c>
    </row>
    <row r="466" spans="4:47">
      <c r="D466" s="2"/>
      <c r="Z466" s="20">
        <f t="shared" si="177"/>
        <v>0</v>
      </c>
      <c r="AA466" s="20">
        <f t="shared" si="178"/>
        <v>1.1330551226500576E-5</v>
      </c>
      <c r="AB466" s="20">
        <f t="shared" si="179"/>
        <v>-9999</v>
      </c>
      <c r="AC466" s="20">
        <f t="shared" si="180"/>
        <v>0</v>
      </c>
      <c r="AD466" s="20">
        <f t="shared" si="190"/>
        <v>-9999</v>
      </c>
      <c r="AE466" s="20">
        <f t="shared" si="181"/>
        <v>0</v>
      </c>
      <c r="AF466" s="20">
        <f t="shared" si="191"/>
        <v>-9999</v>
      </c>
      <c r="AG466" s="21"/>
      <c r="AH466" s="20">
        <f t="shared" si="182"/>
        <v>-1.178745064381952E-2</v>
      </c>
      <c r="AI466" s="20">
        <f t="shared" si="183"/>
        <v>0.51386006167917275</v>
      </c>
      <c r="AJ466" s="20">
        <f t="shared" si="184"/>
        <v>-0.2676446746983806</v>
      </c>
      <c r="AK466" s="20">
        <f t="shared" si="185"/>
        <v>-2.096970307342862E-2</v>
      </c>
      <c r="AL466" s="20">
        <f t="shared" si="186"/>
        <v>-3.0984842598046018</v>
      </c>
      <c r="AM466" s="20">
        <f t="shared" si="187"/>
        <v>-46.387491914036289</v>
      </c>
      <c r="AN466" s="20">
        <f t="shared" si="194"/>
        <v>3.2149255760746338</v>
      </c>
      <c r="AO466" s="20">
        <f t="shared" si="194"/>
        <v>3.2156184383515991</v>
      </c>
      <c r="AP466" s="20">
        <f t="shared" si="194"/>
        <v>3.2141906950560983</v>
      </c>
      <c r="AQ466" s="20">
        <f t="shared" si="194"/>
        <v>3.2171329326505709</v>
      </c>
      <c r="AR466" s="20">
        <f t="shared" si="194"/>
        <v>3.2110703717789146</v>
      </c>
      <c r="AS466" s="20">
        <f t="shared" si="194"/>
        <v>3.2235654897824437</v>
      </c>
      <c r="AT466" s="20">
        <f t="shared" si="194"/>
        <v>3.1978245068299773</v>
      </c>
      <c r="AU466" s="20">
        <f t="shared" si="189"/>
        <v>3.2509130417697172</v>
      </c>
    </row>
    <row r="467" spans="4:47">
      <c r="D467" s="2"/>
      <c r="Z467" s="20">
        <f t="shared" si="177"/>
        <v>0</v>
      </c>
      <c r="AA467" s="20">
        <f t="shared" si="178"/>
        <v>1.1330551226500576E-5</v>
      </c>
      <c r="AB467" s="20">
        <f t="shared" si="179"/>
        <v>-9999</v>
      </c>
      <c r="AC467" s="20">
        <f t="shared" si="180"/>
        <v>0</v>
      </c>
      <c r="AD467" s="20">
        <f t="shared" si="190"/>
        <v>-9999</v>
      </c>
      <c r="AE467" s="20">
        <f t="shared" si="181"/>
        <v>0</v>
      </c>
      <c r="AF467" s="20">
        <f t="shared" si="191"/>
        <v>-9999</v>
      </c>
      <c r="AG467" s="21"/>
      <c r="AH467" s="20">
        <f t="shared" si="182"/>
        <v>-1.178745064381952E-2</v>
      </c>
      <c r="AI467" s="20">
        <f t="shared" si="183"/>
        <v>0.51386006167917275</v>
      </c>
      <c r="AJ467" s="20">
        <f t="shared" si="184"/>
        <v>-0.2676446746983806</v>
      </c>
      <c r="AK467" s="20">
        <f t="shared" si="185"/>
        <v>-2.096970307342862E-2</v>
      </c>
      <c r="AL467" s="20">
        <f t="shared" si="186"/>
        <v>-3.0984842598046018</v>
      </c>
      <c r="AM467" s="20">
        <f t="shared" si="187"/>
        <v>-46.387491914036289</v>
      </c>
      <c r="AN467" s="20">
        <f t="shared" si="194"/>
        <v>3.2149255760746338</v>
      </c>
      <c r="AO467" s="20">
        <f t="shared" si="194"/>
        <v>3.2156184383515991</v>
      </c>
      <c r="AP467" s="20">
        <f t="shared" si="194"/>
        <v>3.2141906950560983</v>
      </c>
      <c r="AQ467" s="20">
        <f t="shared" si="194"/>
        <v>3.2171329326505709</v>
      </c>
      <c r="AR467" s="20">
        <f t="shared" si="194"/>
        <v>3.2110703717789146</v>
      </c>
      <c r="AS467" s="20">
        <f t="shared" si="194"/>
        <v>3.2235654897824437</v>
      </c>
      <c r="AT467" s="20">
        <f t="shared" si="194"/>
        <v>3.1978245068299773</v>
      </c>
      <c r="AU467" s="20">
        <f t="shared" si="189"/>
        <v>3.2509130417697172</v>
      </c>
    </row>
    <row r="468" spans="4:47">
      <c r="D468" s="2"/>
      <c r="Z468" s="20">
        <f t="shared" si="177"/>
        <v>0</v>
      </c>
      <c r="AA468" s="20">
        <f t="shared" si="178"/>
        <v>1.1330551226500576E-5</v>
      </c>
      <c r="AB468" s="20">
        <f t="shared" si="179"/>
        <v>-9999</v>
      </c>
      <c r="AC468" s="20">
        <f t="shared" si="180"/>
        <v>0</v>
      </c>
      <c r="AD468" s="20">
        <f t="shared" si="190"/>
        <v>-9999</v>
      </c>
      <c r="AE468" s="20">
        <f t="shared" si="181"/>
        <v>0</v>
      </c>
      <c r="AF468" s="20">
        <f t="shared" si="191"/>
        <v>-9999</v>
      </c>
      <c r="AG468" s="21"/>
      <c r="AH468" s="20">
        <f t="shared" si="182"/>
        <v>-1.178745064381952E-2</v>
      </c>
      <c r="AI468" s="20">
        <f t="shared" si="183"/>
        <v>0.51386006167917275</v>
      </c>
      <c r="AJ468" s="20">
        <f t="shared" si="184"/>
        <v>-0.2676446746983806</v>
      </c>
      <c r="AK468" s="20">
        <f t="shared" si="185"/>
        <v>-2.096970307342862E-2</v>
      </c>
      <c r="AL468" s="20">
        <f t="shared" si="186"/>
        <v>-3.0984842598046018</v>
      </c>
      <c r="AM468" s="20">
        <f t="shared" si="187"/>
        <v>-46.387491914036289</v>
      </c>
      <c r="AN468" s="20">
        <f t="shared" si="194"/>
        <v>3.2149255760746338</v>
      </c>
      <c r="AO468" s="20">
        <f t="shared" si="194"/>
        <v>3.2156184383515991</v>
      </c>
      <c r="AP468" s="20">
        <f t="shared" si="194"/>
        <v>3.2141906950560983</v>
      </c>
      <c r="AQ468" s="20">
        <f t="shared" si="194"/>
        <v>3.2171329326505709</v>
      </c>
      <c r="AR468" s="20">
        <f t="shared" si="194"/>
        <v>3.2110703717789146</v>
      </c>
      <c r="AS468" s="20">
        <f t="shared" si="194"/>
        <v>3.2235654897824437</v>
      </c>
      <c r="AT468" s="20">
        <f t="shared" si="194"/>
        <v>3.1978245068299773</v>
      </c>
      <c r="AU468" s="20">
        <f t="shared" si="189"/>
        <v>3.2509130417697172</v>
      </c>
    </row>
    <row r="469" spans="4:47">
      <c r="D469" s="2"/>
      <c r="Z469" s="20">
        <f t="shared" ref="Z469:Z532" si="195">F469</f>
        <v>0</v>
      </c>
      <c r="AA469" s="20">
        <f t="shared" ref="AA469:AA532" si="196">AB$3+AB$4*Z469+AB$5*Z469^2+AH469</f>
        <v>1.1330551226500576E-5</v>
      </c>
      <c r="AB469" s="20">
        <f t="shared" ref="AB469:AB532" si="197">IF(S469&lt;&gt;0,G469-AH469,-9999)</f>
        <v>-9999</v>
      </c>
      <c r="AC469" s="20">
        <f t="shared" ref="AC469:AC532" si="198">+G469-P469</f>
        <v>0</v>
      </c>
      <c r="AD469" s="20">
        <f t="shared" si="190"/>
        <v>-9999</v>
      </c>
      <c r="AE469" s="20">
        <f t="shared" ref="AE469:AE532" si="199">+(G469-AA469)^2*S469</f>
        <v>0</v>
      </c>
      <c r="AF469" s="20">
        <f t="shared" si="191"/>
        <v>-9999</v>
      </c>
      <c r="AG469" s="21"/>
      <c r="AH469" s="20">
        <f t="shared" ref="AH469:AH532" si="200">$AB$6*($AB$11/AI469*AJ469+$AB$12)</f>
        <v>-1.178745064381952E-2</v>
      </c>
      <c r="AI469" s="20">
        <f t="shared" ref="AI469:AI532" si="201">1+$AB$7*COS(AL469)</f>
        <v>0.51386006167917275</v>
      </c>
      <c r="AJ469" s="20">
        <f t="shared" ref="AJ469:AJ532" si="202">SIN(AL469+RADIANS($AB$9))</f>
        <v>-0.2676446746983806</v>
      </c>
      <c r="AK469" s="20">
        <f t="shared" ref="AK469:AK532" si="203">$AB$7*SIN(AL469)</f>
        <v>-2.096970307342862E-2</v>
      </c>
      <c r="AL469" s="20">
        <f t="shared" ref="AL469:AL532" si="204">2*ATAN(AM469)</f>
        <v>-3.0984842598046018</v>
      </c>
      <c r="AM469" s="20">
        <f t="shared" ref="AM469:AM532" si="205">SQRT((1+$AB$7)/(1-$AB$7))*TAN(AN469/2)</f>
        <v>-46.387491914036289</v>
      </c>
      <c r="AN469" s="20">
        <f t="shared" ref="AN469:AT484" si="206">$AU469+$AB$7*SIN(AO469)</f>
        <v>3.2149255760746338</v>
      </c>
      <c r="AO469" s="20">
        <f t="shared" si="206"/>
        <v>3.2156184383515991</v>
      </c>
      <c r="AP469" s="20">
        <f t="shared" si="206"/>
        <v>3.2141906950560983</v>
      </c>
      <c r="AQ469" s="20">
        <f t="shared" si="206"/>
        <v>3.2171329326505709</v>
      </c>
      <c r="AR469" s="20">
        <f t="shared" si="206"/>
        <v>3.2110703717789146</v>
      </c>
      <c r="AS469" s="20">
        <f t="shared" si="206"/>
        <v>3.2235654897824437</v>
      </c>
      <c r="AT469" s="20">
        <f t="shared" si="206"/>
        <v>3.1978245068299773</v>
      </c>
      <c r="AU469" s="20">
        <f t="shared" ref="AU469:AU532" si="207">RADIANS($AB$9)+$AB$18*(F469-AB$15)</f>
        <v>3.2509130417697172</v>
      </c>
    </row>
    <row r="470" spans="4:47">
      <c r="D470" s="2"/>
      <c r="Z470" s="20">
        <f t="shared" si="195"/>
        <v>0</v>
      </c>
      <c r="AA470" s="20">
        <f t="shared" si="196"/>
        <v>1.1330551226500576E-5</v>
      </c>
      <c r="AB470" s="20">
        <f t="shared" si="197"/>
        <v>-9999</v>
      </c>
      <c r="AC470" s="20">
        <f t="shared" si="198"/>
        <v>0</v>
      </c>
      <c r="AD470" s="20">
        <f t="shared" ref="AD470:AD533" si="208">IF(S470&lt;&gt;0,G470-AA470,-9999)</f>
        <v>-9999</v>
      </c>
      <c r="AE470" s="20">
        <f t="shared" si="199"/>
        <v>0</v>
      </c>
      <c r="AF470" s="20">
        <f t="shared" ref="AF470:AF533" si="209">IF(S470&lt;&gt;0,G470-P470,-9999)</f>
        <v>-9999</v>
      </c>
      <c r="AG470" s="21"/>
      <c r="AH470" s="20">
        <f t="shared" si="200"/>
        <v>-1.178745064381952E-2</v>
      </c>
      <c r="AI470" s="20">
        <f t="shared" si="201"/>
        <v>0.51386006167917275</v>
      </c>
      <c r="AJ470" s="20">
        <f t="shared" si="202"/>
        <v>-0.2676446746983806</v>
      </c>
      <c r="AK470" s="20">
        <f t="shared" si="203"/>
        <v>-2.096970307342862E-2</v>
      </c>
      <c r="AL470" s="20">
        <f t="shared" si="204"/>
        <v>-3.0984842598046018</v>
      </c>
      <c r="AM470" s="20">
        <f t="shared" si="205"/>
        <v>-46.387491914036289</v>
      </c>
      <c r="AN470" s="20">
        <f t="shared" si="206"/>
        <v>3.2149255760746338</v>
      </c>
      <c r="AO470" s="20">
        <f t="shared" si="206"/>
        <v>3.2156184383515991</v>
      </c>
      <c r="AP470" s="20">
        <f t="shared" si="206"/>
        <v>3.2141906950560983</v>
      </c>
      <c r="AQ470" s="20">
        <f t="shared" si="206"/>
        <v>3.2171329326505709</v>
      </c>
      <c r="AR470" s="20">
        <f t="shared" si="206"/>
        <v>3.2110703717789146</v>
      </c>
      <c r="AS470" s="20">
        <f t="shared" si="206"/>
        <v>3.2235654897824437</v>
      </c>
      <c r="AT470" s="20">
        <f t="shared" si="206"/>
        <v>3.1978245068299773</v>
      </c>
      <c r="AU470" s="20">
        <f t="shared" si="207"/>
        <v>3.2509130417697172</v>
      </c>
    </row>
    <row r="471" spans="4:47">
      <c r="D471" s="2"/>
      <c r="Z471" s="20">
        <f t="shared" si="195"/>
        <v>0</v>
      </c>
      <c r="AA471" s="20">
        <f t="shared" si="196"/>
        <v>1.1330551226500576E-5</v>
      </c>
      <c r="AB471" s="20">
        <f t="shared" si="197"/>
        <v>-9999</v>
      </c>
      <c r="AC471" s="20">
        <f t="shared" si="198"/>
        <v>0</v>
      </c>
      <c r="AD471" s="20">
        <f t="shared" si="208"/>
        <v>-9999</v>
      </c>
      <c r="AE471" s="20">
        <f t="shared" si="199"/>
        <v>0</v>
      </c>
      <c r="AF471" s="20">
        <f t="shared" si="209"/>
        <v>-9999</v>
      </c>
      <c r="AG471" s="21"/>
      <c r="AH471" s="20">
        <f t="shared" si="200"/>
        <v>-1.178745064381952E-2</v>
      </c>
      <c r="AI471" s="20">
        <f t="shared" si="201"/>
        <v>0.51386006167917275</v>
      </c>
      <c r="AJ471" s="20">
        <f t="shared" si="202"/>
        <v>-0.2676446746983806</v>
      </c>
      <c r="AK471" s="20">
        <f t="shared" si="203"/>
        <v>-2.096970307342862E-2</v>
      </c>
      <c r="AL471" s="20">
        <f t="shared" si="204"/>
        <v>-3.0984842598046018</v>
      </c>
      <c r="AM471" s="20">
        <f t="shared" si="205"/>
        <v>-46.387491914036289</v>
      </c>
      <c r="AN471" s="20">
        <f t="shared" si="206"/>
        <v>3.2149255760746338</v>
      </c>
      <c r="AO471" s="20">
        <f t="shared" si="206"/>
        <v>3.2156184383515991</v>
      </c>
      <c r="AP471" s="20">
        <f t="shared" si="206"/>
        <v>3.2141906950560983</v>
      </c>
      <c r="AQ471" s="20">
        <f t="shared" si="206"/>
        <v>3.2171329326505709</v>
      </c>
      <c r="AR471" s="20">
        <f t="shared" si="206"/>
        <v>3.2110703717789146</v>
      </c>
      <c r="AS471" s="20">
        <f t="shared" si="206"/>
        <v>3.2235654897824437</v>
      </c>
      <c r="AT471" s="20">
        <f t="shared" si="206"/>
        <v>3.1978245068299773</v>
      </c>
      <c r="AU471" s="20">
        <f t="shared" si="207"/>
        <v>3.2509130417697172</v>
      </c>
    </row>
    <row r="472" spans="4:47">
      <c r="D472" s="2"/>
      <c r="Z472" s="20">
        <f t="shared" si="195"/>
        <v>0</v>
      </c>
      <c r="AA472" s="20">
        <f t="shared" si="196"/>
        <v>1.1330551226500576E-5</v>
      </c>
      <c r="AB472" s="20">
        <f t="shared" si="197"/>
        <v>-9999</v>
      </c>
      <c r="AC472" s="20">
        <f t="shared" si="198"/>
        <v>0</v>
      </c>
      <c r="AD472" s="20">
        <f t="shared" si="208"/>
        <v>-9999</v>
      </c>
      <c r="AE472" s="20">
        <f t="shared" si="199"/>
        <v>0</v>
      </c>
      <c r="AF472" s="20">
        <f t="shared" si="209"/>
        <v>-9999</v>
      </c>
      <c r="AG472" s="21"/>
      <c r="AH472" s="20">
        <f t="shared" si="200"/>
        <v>-1.178745064381952E-2</v>
      </c>
      <c r="AI472" s="20">
        <f t="shared" si="201"/>
        <v>0.51386006167917275</v>
      </c>
      <c r="AJ472" s="20">
        <f t="shared" si="202"/>
        <v>-0.2676446746983806</v>
      </c>
      <c r="AK472" s="20">
        <f t="shared" si="203"/>
        <v>-2.096970307342862E-2</v>
      </c>
      <c r="AL472" s="20">
        <f t="shared" si="204"/>
        <v>-3.0984842598046018</v>
      </c>
      <c r="AM472" s="20">
        <f t="shared" si="205"/>
        <v>-46.387491914036289</v>
      </c>
      <c r="AN472" s="20">
        <f t="shared" si="206"/>
        <v>3.2149255760746338</v>
      </c>
      <c r="AO472" s="20">
        <f t="shared" si="206"/>
        <v>3.2156184383515991</v>
      </c>
      <c r="AP472" s="20">
        <f t="shared" si="206"/>
        <v>3.2141906950560983</v>
      </c>
      <c r="AQ472" s="20">
        <f t="shared" si="206"/>
        <v>3.2171329326505709</v>
      </c>
      <c r="AR472" s="20">
        <f t="shared" si="206"/>
        <v>3.2110703717789146</v>
      </c>
      <c r="AS472" s="20">
        <f t="shared" si="206"/>
        <v>3.2235654897824437</v>
      </c>
      <c r="AT472" s="20">
        <f t="shared" si="206"/>
        <v>3.1978245068299773</v>
      </c>
      <c r="AU472" s="20">
        <f t="shared" si="207"/>
        <v>3.2509130417697172</v>
      </c>
    </row>
    <row r="473" spans="4:47">
      <c r="D473" s="2"/>
      <c r="Z473" s="20">
        <f t="shared" si="195"/>
        <v>0</v>
      </c>
      <c r="AA473" s="20">
        <f t="shared" si="196"/>
        <v>1.1330551226500576E-5</v>
      </c>
      <c r="AB473" s="20">
        <f t="shared" si="197"/>
        <v>-9999</v>
      </c>
      <c r="AC473" s="20">
        <f t="shared" si="198"/>
        <v>0</v>
      </c>
      <c r="AD473" s="20">
        <f t="shared" si="208"/>
        <v>-9999</v>
      </c>
      <c r="AE473" s="20">
        <f t="shared" si="199"/>
        <v>0</v>
      </c>
      <c r="AF473" s="20">
        <f t="shared" si="209"/>
        <v>-9999</v>
      </c>
      <c r="AG473" s="21"/>
      <c r="AH473" s="20">
        <f t="shared" si="200"/>
        <v>-1.178745064381952E-2</v>
      </c>
      <c r="AI473" s="20">
        <f t="shared" si="201"/>
        <v>0.51386006167917275</v>
      </c>
      <c r="AJ473" s="20">
        <f t="shared" si="202"/>
        <v>-0.2676446746983806</v>
      </c>
      <c r="AK473" s="20">
        <f t="shared" si="203"/>
        <v>-2.096970307342862E-2</v>
      </c>
      <c r="AL473" s="20">
        <f t="shared" si="204"/>
        <v>-3.0984842598046018</v>
      </c>
      <c r="AM473" s="20">
        <f t="shared" si="205"/>
        <v>-46.387491914036289</v>
      </c>
      <c r="AN473" s="20">
        <f t="shared" si="206"/>
        <v>3.2149255760746338</v>
      </c>
      <c r="AO473" s="20">
        <f t="shared" si="206"/>
        <v>3.2156184383515991</v>
      </c>
      <c r="AP473" s="20">
        <f t="shared" si="206"/>
        <v>3.2141906950560983</v>
      </c>
      <c r="AQ473" s="20">
        <f t="shared" si="206"/>
        <v>3.2171329326505709</v>
      </c>
      <c r="AR473" s="20">
        <f t="shared" si="206"/>
        <v>3.2110703717789146</v>
      </c>
      <c r="AS473" s="20">
        <f t="shared" si="206"/>
        <v>3.2235654897824437</v>
      </c>
      <c r="AT473" s="20">
        <f t="shared" si="206"/>
        <v>3.1978245068299773</v>
      </c>
      <c r="AU473" s="20">
        <f t="shared" si="207"/>
        <v>3.2509130417697172</v>
      </c>
    </row>
    <row r="474" spans="4:47">
      <c r="D474" s="2"/>
      <c r="Z474" s="20">
        <f t="shared" si="195"/>
        <v>0</v>
      </c>
      <c r="AA474" s="20">
        <f t="shared" si="196"/>
        <v>1.1330551226500576E-5</v>
      </c>
      <c r="AB474" s="20">
        <f t="shared" si="197"/>
        <v>-9999</v>
      </c>
      <c r="AC474" s="20">
        <f t="shared" si="198"/>
        <v>0</v>
      </c>
      <c r="AD474" s="20">
        <f t="shared" si="208"/>
        <v>-9999</v>
      </c>
      <c r="AE474" s="20">
        <f t="shared" si="199"/>
        <v>0</v>
      </c>
      <c r="AF474" s="20">
        <f t="shared" si="209"/>
        <v>-9999</v>
      </c>
      <c r="AG474" s="21"/>
      <c r="AH474" s="20">
        <f t="shared" si="200"/>
        <v>-1.178745064381952E-2</v>
      </c>
      <c r="AI474" s="20">
        <f t="shared" si="201"/>
        <v>0.51386006167917275</v>
      </c>
      <c r="AJ474" s="20">
        <f t="shared" si="202"/>
        <v>-0.2676446746983806</v>
      </c>
      <c r="AK474" s="20">
        <f t="shared" si="203"/>
        <v>-2.096970307342862E-2</v>
      </c>
      <c r="AL474" s="20">
        <f t="shared" si="204"/>
        <v>-3.0984842598046018</v>
      </c>
      <c r="AM474" s="20">
        <f t="shared" si="205"/>
        <v>-46.387491914036289</v>
      </c>
      <c r="AN474" s="20">
        <f t="shared" si="206"/>
        <v>3.2149255760746338</v>
      </c>
      <c r="AO474" s="20">
        <f t="shared" si="206"/>
        <v>3.2156184383515991</v>
      </c>
      <c r="AP474" s="20">
        <f t="shared" si="206"/>
        <v>3.2141906950560983</v>
      </c>
      <c r="AQ474" s="20">
        <f t="shared" si="206"/>
        <v>3.2171329326505709</v>
      </c>
      <c r="AR474" s="20">
        <f t="shared" si="206"/>
        <v>3.2110703717789146</v>
      </c>
      <c r="AS474" s="20">
        <f t="shared" si="206"/>
        <v>3.2235654897824437</v>
      </c>
      <c r="AT474" s="20">
        <f t="shared" si="206"/>
        <v>3.1978245068299773</v>
      </c>
      <c r="AU474" s="20">
        <f t="shared" si="207"/>
        <v>3.2509130417697172</v>
      </c>
    </row>
    <row r="475" spans="4:47">
      <c r="D475" s="2"/>
      <c r="Z475" s="20">
        <f t="shared" si="195"/>
        <v>0</v>
      </c>
      <c r="AA475" s="20">
        <f t="shared" si="196"/>
        <v>1.1330551226500576E-5</v>
      </c>
      <c r="AB475" s="20">
        <f t="shared" si="197"/>
        <v>-9999</v>
      </c>
      <c r="AC475" s="20">
        <f t="shared" si="198"/>
        <v>0</v>
      </c>
      <c r="AD475" s="20">
        <f t="shared" si="208"/>
        <v>-9999</v>
      </c>
      <c r="AE475" s="20">
        <f t="shared" si="199"/>
        <v>0</v>
      </c>
      <c r="AF475" s="20">
        <f t="shared" si="209"/>
        <v>-9999</v>
      </c>
      <c r="AG475" s="21"/>
      <c r="AH475" s="20">
        <f t="shared" si="200"/>
        <v>-1.178745064381952E-2</v>
      </c>
      <c r="AI475" s="20">
        <f t="shared" si="201"/>
        <v>0.51386006167917275</v>
      </c>
      <c r="AJ475" s="20">
        <f t="shared" si="202"/>
        <v>-0.2676446746983806</v>
      </c>
      <c r="AK475" s="20">
        <f t="shared" si="203"/>
        <v>-2.096970307342862E-2</v>
      </c>
      <c r="AL475" s="20">
        <f t="shared" si="204"/>
        <v>-3.0984842598046018</v>
      </c>
      <c r="AM475" s="20">
        <f t="shared" si="205"/>
        <v>-46.387491914036289</v>
      </c>
      <c r="AN475" s="20">
        <f t="shared" si="206"/>
        <v>3.2149255760746338</v>
      </c>
      <c r="AO475" s="20">
        <f t="shared" si="206"/>
        <v>3.2156184383515991</v>
      </c>
      <c r="AP475" s="20">
        <f t="shared" si="206"/>
        <v>3.2141906950560983</v>
      </c>
      <c r="AQ475" s="20">
        <f t="shared" si="206"/>
        <v>3.2171329326505709</v>
      </c>
      <c r="AR475" s="20">
        <f t="shared" si="206"/>
        <v>3.2110703717789146</v>
      </c>
      <c r="AS475" s="20">
        <f t="shared" si="206"/>
        <v>3.2235654897824437</v>
      </c>
      <c r="AT475" s="20">
        <f t="shared" si="206"/>
        <v>3.1978245068299773</v>
      </c>
      <c r="AU475" s="20">
        <f t="shared" si="207"/>
        <v>3.2509130417697172</v>
      </c>
    </row>
    <row r="476" spans="4:47">
      <c r="D476" s="2"/>
      <c r="Z476" s="20">
        <f t="shared" si="195"/>
        <v>0</v>
      </c>
      <c r="AA476" s="20">
        <f t="shared" si="196"/>
        <v>1.1330551226500576E-5</v>
      </c>
      <c r="AB476" s="20">
        <f t="shared" si="197"/>
        <v>-9999</v>
      </c>
      <c r="AC476" s="20">
        <f t="shared" si="198"/>
        <v>0</v>
      </c>
      <c r="AD476" s="20">
        <f t="shared" si="208"/>
        <v>-9999</v>
      </c>
      <c r="AE476" s="20">
        <f t="shared" si="199"/>
        <v>0</v>
      </c>
      <c r="AF476" s="20">
        <f t="shared" si="209"/>
        <v>-9999</v>
      </c>
      <c r="AG476" s="21"/>
      <c r="AH476" s="20">
        <f t="shared" si="200"/>
        <v>-1.178745064381952E-2</v>
      </c>
      <c r="AI476" s="20">
        <f t="shared" si="201"/>
        <v>0.51386006167917275</v>
      </c>
      <c r="AJ476" s="20">
        <f t="shared" si="202"/>
        <v>-0.2676446746983806</v>
      </c>
      <c r="AK476" s="20">
        <f t="shared" si="203"/>
        <v>-2.096970307342862E-2</v>
      </c>
      <c r="AL476" s="20">
        <f t="shared" si="204"/>
        <v>-3.0984842598046018</v>
      </c>
      <c r="AM476" s="20">
        <f t="shared" si="205"/>
        <v>-46.387491914036289</v>
      </c>
      <c r="AN476" s="20">
        <f t="shared" si="206"/>
        <v>3.2149255760746338</v>
      </c>
      <c r="AO476" s="20">
        <f t="shared" si="206"/>
        <v>3.2156184383515991</v>
      </c>
      <c r="AP476" s="20">
        <f t="shared" si="206"/>
        <v>3.2141906950560983</v>
      </c>
      <c r="AQ476" s="20">
        <f t="shared" si="206"/>
        <v>3.2171329326505709</v>
      </c>
      <c r="AR476" s="20">
        <f t="shared" si="206"/>
        <v>3.2110703717789146</v>
      </c>
      <c r="AS476" s="20">
        <f t="shared" si="206"/>
        <v>3.2235654897824437</v>
      </c>
      <c r="AT476" s="20">
        <f t="shared" si="206"/>
        <v>3.1978245068299773</v>
      </c>
      <c r="AU476" s="20">
        <f t="shared" si="207"/>
        <v>3.2509130417697172</v>
      </c>
    </row>
    <row r="477" spans="4:47">
      <c r="D477" s="2"/>
      <c r="Z477" s="20">
        <f t="shared" si="195"/>
        <v>0</v>
      </c>
      <c r="AA477" s="20">
        <f t="shared" si="196"/>
        <v>1.1330551226500576E-5</v>
      </c>
      <c r="AB477" s="20">
        <f t="shared" si="197"/>
        <v>-9999</v>
      </c>
      <c r="AC477" s="20">
        <f t="shared" si="198"/>
        <v>0</v>
      </c>
      <c r="AD477" s="20">
        <f t="shared" si="208"/>
        <v>-9999</v>
      </c>
      <c r="AE477" s="20">
        <f t="shared" si="199"/>
        <v>0</v>
      </c>
      <c r="AF477" s="20">
        <f t="shared" si="209"/>
        <v>-9999</v>
      </c>
      <c r="AG477" s="21"/>
      <c r="AH477" s="20">
        <f t="shared" si="200"/>
        <v>-1.178745064381952E-2</v>
      </c>
      <c r="AI477" s="20">
        <f t="shared" si="201"/>
        <v>0.51386006167917275</v>
      </c>
      <c r="AJ477" s="20">
        <f t="shared" si="202"/>
        <v>-0.2676446746983806</v>
      </c>
      <c r="AK477" s="20">
        <f t="shared" si="203"/>
        <v>-2.096970307342862E-2</v>
      </c>
      <c r="AL477" s="20">
        <f t="shared" si="204"/>
        <v>-3.0984842598046018</v>
      </c>
      <c r="AM477" s="20">
        <f t="shared" si="205"/>
        <v>-46.387491914036289</v>
      </c>
      <c r="AN477" s="20">
        <f t="shared" si="206"/>
        <v>3.2149255760746338</v>
      </c>
      <c r="AO477" s="20">
        <f t="shared" si="206"/>
        <v>3.2156184383515991</v>
      </c>
      <c r="AP477" s="20">
        <f t="shared" si="206"/>
        <v>3.2141906950560983</v>
      </c>
      <c r="AQ477" s="20">
        <f t="shared" si="206"/>
        <v>3.2171329326505709</v>
      </c>
      <c r="AR477" s="20">
        <f t="shared" si="206"/>
        <v>3.2110703717789146</v>
      </c>
      <c r="AS477" s="20">
        <f t="shared" si="206"/>
        <v>3.2235654897824437</v>
      </c>
      <c r="AT477" s="20">
        <f t="shared" si="206"/>
        <v>3.1978245068299773</v>
      </c>
      <c r="AU477" s="20">
        <f t="shared" si="207"/>
        <v>3.2509130417697172</v>
      </c>
    </row>
    <row r="478" spans="4:47">
      <c r="D478" s="2"/>
      <c r="Z478" s="20">
        <f t="shared" si="195"/>
        <v>0</v>
      </c>
      <c r="AA478" s="20">
        <f t="shared" si="196"/>
        <v>1.1330551226500576E-5</v>
      </c>
      <c r="AB478" s="20">
        <f t="shared" si="197"/>
        <v>-9999</v>
      </c>
      <c r="AC478" s="20">
        <f t="shared" si="198"/>
        <v>0</v>
      </c>
      <c r="AD478" s="20">
        <f t="shared" si="208"/>
        <v>-9999</v>
      </c>
      <c r="AE478" s="20">
        <f t="shared" si="199"/>
        <v>0</v>
      </c>
      <c r="AF478" s="20">
        <f t="shared" si="209"/>
        <v>-9999</v>
      </c>
      <c r="AG478" s="21"/>
      <c r="AH478" s="20">
        <f t="shared" si="200"/>
        <v>-1.178745064381952E-2</v>
      </c>
      <c r="AI478" s="20">
        <f t="shared" si="201"/>
        <v>0.51386006167917275</v>
      </c>
      <c r="AJ478" s="20">
        <f t="shared" si="202"/>
        <v>-0.2676446746983806</v>
      </c>
      <c r="AK478" s="20">
        <f t="shared" si="203"/>
        <v>-2.096970307342862E-2</v>
      </c>
      <c r="AL478" s="20">
        <f t="shared" si="204"/>
        <v>-3.0984842598046018</v>
      </c>
      <c r="AM478" s="20">
        <f t="shared" si="205"/>
        <v>-46.387491914036289</v>
      </c>
      <c r="AN478" s="20">
        <f t="shared" si="206"/>
        <v>3.2149255760746338</v>
      </c>
      <c r="AO478" s="20">
        <f t="shared" si="206"/>
        <v>3.2156184383515991</v>
      </c>
      <c r="AP478" s="20">
        <f t="shared" si="206"/>
        <v>3.2141906950560983</v>
      </c>
      <c r="AQ478" s="20">
        <f t="shared" si="206"/>
        <v>3.2171329326505709</v>
      </c>
      <c r="AR478" s="20">
        <f t="shared" si="206"/>
        <v>3.2110703717789146</v>
      </c>
      <c r="AS478" s="20">
        <f t="shared" si="206"/>
        <v>3.2235654897824437</v>
      </c>
      <c r="AT478" s="20">
        <f t="shared" si="206"/>
        <v>3.1978245068299773</v>
      </c>
      <c r="AU478" s="20">
        <f t="shared" si="207"/>
        <v>3.2509130417697172</v>
      </c>
    </row>
    <row r="479" spans="4:47">
      <c r="D479" s="2"/>
      <c r="Z479" s="20">
        <f t="shared" si="195"/>
        <v>0</v>
      </c>
      <c r="AA479" s="20">
        <f t="shared" si="196"/>
        <v>1.1330551226500576E-5</v>
      </c>
      <c r="AB479" s="20">
        <f t="shared" si="197"/>
        <v>-9999</v>
      </c>
      <c r="AC479" s="20">
        <f t="shared" si="198"/>
        <v>0</v>
      </c>
      <c r="AD479" s="20">
        <f t="shared" si="208"/>
        <v>-9999</v>
      </c>
      <c r="AE479" s="20">
        <f t="shared" si="199"/>
        <v>0</v>
      </c>
      <c r="AF479" s="20">
        <f t="shared" si="209"/>
        <v>-9999</v>
      </c>
      <c r="AG479" s="21"/>
      <c r="AH479" s="20">
        <f t="shared" si="200"/>
        <v>-1.178745064381952E-2</v>
      </c>
      <c r="AI479" s="20">
        <f t="shared" si="201"/>
        <v>0.51386006167917275</v>
      </c>
      <c r="AJ479" s="20">
        <f t="shared" si="202"/>
        <v>-0.2676446746983806</v>
      </c>
      <c r="AK479" s="20">
        <f t="shared" si="203"/>
        <v>-2.096970307342862E-2</v>
      </c>
      <c r="AL479" s="20">
        <f t="shared" si="204"/>
        <v>-3.0984842598046018</v>
      </c>
      <c r="AM479" s="20">
        <f t="shared" si="205"/>
        <v>-46.387491914036289</v>
      </c>
      <c r="AN479" s="20">
        <f t="shared" si="206"/>
        <v>3.2149255760746338</v>
      </c>
      <c r="AO479" s="20">
        <f t="shared" si="206"/>
        <v>3.2156184383515991</v>
      </c>
      <c r="AP479" s="20">
        <f t="shared" si="206"/>
        <v>3.2141906950560983</v>
      </c>
      <c r="AQ479" s="20">
        <f t="shared" si="206"/>
        <v>3.2171329326505709</v>
      </c>
      <c r="AR479" s="20">
        <f t="shared" si="206"/>
        <v>3.2110703717789146</v>
      </c>
      <c r="AS479" s="20">
        <f t="shared" si="206"/>
        <v>3.2235654897824437</v>
      </c>
      <c r="AT479" s="20">
        <f t="shared" si="206"/>
        <v>3.1978245068299773</v>
      </c>
      <c r="AU479" s="20">
        <f t="shared" si="207"/>
        <v>3.2509130417697172</v>
      </c>
    </row>
    <row r="480" spans="4:47">
      <c r="D480" s="2"/>
      <c r="Z480" s="20">
        <f t="shared" si="195"/>
        <v>0</v>
      </c>
      <c r="AA480" s="20">
        <f t="shared" si="196"/>
        <v>1.1330551226500576E-5</v>
      </c>
      <c r="AB480" s="20">
        <f t="shared" si="197"/>
        <v>-9999</v>
      </c>
      <c r="AC480" s="20">
        <f t="shared" si="198"/>
        <v>0</v>
      </c>
      <c r="AD480" s="20">
        <f t="shared" si="208"/>
        <v>-9999</v>
      </c>
      <c r="AE480" s="20">
        <f t="shared" si="199"/>
        <v>0</v>
      </c>
      <c r="AF480" s="20">
        <f t="shared" si="209"/>
        <v>-9999</v>
      </c>
      <c r="AG480" s="21"/>
      <c r="AH480" s="20">
        <f t="shared" si="200"/>
        <v>-1.178745064381952E-2</v>
      </c>
      <c r="AI480" s="20">
        <f t="shared" si="201"/>
        <v>0.51386006167917275</v>
      </c>
      <c r="AJ480" s="20">
        <f t="shared" si="202"/>
        <v>-0.2676446746983806</v>
      </c>
      <c r="AK480" s="20">
        <f t="shared" si="203"/>
        <v>-2.096970307342862E-2</v>
      </c>
      <c r="AL480" s="20">
        <f t="shared" si="204"/>
        <v>-3.0984842598046018</v>
      </c>
      <c r="AM480" s="20">
        <f t="shared" si="205"/>
        <v>-46.387491914036289</v>
      </c>
      <c r="AN480" s="20">
        <f t="shared" si="206"/>
        <v>3.2149255760746338</v>
      </c>
      <c r="AO480" s="20">
        <f t="shared" si="206"/>
        <v>3.2156184383515991</v>
      </c>
      <c r="AP480" s="20">
        <f t="shared" si="206"/>
        <v>3.2141906950560983</v>
      </c>
      <c r="AQ480" s="20">
        <f t="shared" si="206"/>
        <v>3.2171329326505709</v>
      </c>
      <c r="AR480" s="20">
        <f t="shared" si="206"/>
        <v>3.2110703717789146</v>
      </c>
      <c r="AS480" s="20">
        <f t="shared" si="206"/>
        <v>3.2235654897824437</v>
      </c>
      <c r="AT480" s="20">
        <f t="shared" si="206"/>
        <v>3.1978245068299773</v>
      </c>
      <c r="AU480" s="20">
        <f t="shared" si="207"/>
        <v>3.2509130417697172</v>
      </c>
    </row>
    <row r="481" spans="4:47">
      <c r="D481" s="2"/>
      <c r="Z481" s="20">
        <f t="shared" si="195"/>
        <v>0</v>
      </c>
      <c r="AA481" s="20">
        <f t="shared" si="196"/>
        <v>1.1330551226500576E-5</v>
      </c>
      <c r="AB481" s="20">
        <f t="shared" si="197"/>
        <v>-9999</v>
      </c>
      <c r="AC481" s="20">
        <f t="shared" si="198"/>
        <v>0</v>
      </c>
      <c r="AD481" s="20">
        <f t="shared" si="208"/>
        <v>-9999</v>
      </c>
      <c r="AE481" s="20">
        <f t="shared" si="199"/>
        <v>0</v>
      </c>
      <c r="AF481" s="20">
        <f t="shared" si="209"/>
        <v>-9999</v>
      </c>
      <c r="AG481" s="21"/>
      <c r="AH481" s="20">
        <f t="shared" si="200"/>
        <v>-1.178745064381952E-2</v>
      </c>
      <c r="AI481" s="20">
        <f t="shared" si="201"/>
        <v>0.51386006167917275</v>
      </c>
      <c r="AJ481" s="20">
        <f t="shared" si="202"/>
        <v>-0.2676446746983806</v>
      </c>
      <c r="AK481" s="20">
        <f t="shared" si="203"/>
        <v>-2.096970307342862E-2</v>
      </c>
      <c r="AL481" s="20">
        <f t="shared" si="204"/>
        <v>-3.0984842598046018</v>
      </c>
      <c r="AM481" s="20">
        <f t="shared" si="205"/>
        <v>-46.387491914036289</v>
      </c>
      <c r="AN481" s="20">
        <f t="shared" si="206"/>
        <v>3.2149255760746338</v>
      </c>
      <c r="AO481" s="20">
        <f t="shared" si="206"/>
        <v>3.2156184383515991</v>
      </c>
      <c r="AP481" s="20">
        <f t="shared" si="206"/>
        <v>3.2141906950560983</v>
      </c>
      <c r="AQ481" s="20">
        <f t="shared" si="206"/>
        <v>3.2171329326505709</v>
      </c>
      <c r="AR481" s="20">
        <f t="shared" si="206"/>
        <v>3.2110703717789146</v>
      </c>
      <c r="AS481" s="20">
        <f t="shared" si="206"/>
        <v>3.2235654897824437</v>
      </c>
      <c r="AT481" s="20">
        <f t="shared" si="206"/>
        <v>3.1978245068299773</v>
      </c>
      <c r="AU481" s="20">
        <f t="shared" si="207"/>
        <v>3.2509130417697172</v>
      </c>
    </row>
    <row r="482" spans="4:47">
      <c r="D482" s="2"/>
      <c r="Z482" s="20">
        <f t="shared" si="195"/>
        <v>0</v>
      </c>
      <c r="AA482" s="20">
        <f t="shared" si="196"/>
        <v>1.1330551226500576E-5</v>
      </c>
      <c r="AB482" s="20">
        <f t="shared" si="197"/>
        <v>-9999</v>
      </c>
      <c r="AC482" s="20">
        <f t="shared" si="198"/>
        <v>0</v>
      </c>
      <c r="AD482" s="20">
        <f t="shared" si="208"/>
        <v>-9999</v>
      </c>
      <c r="AE482" s="20">
        <f t="shared" si="199"/>
        <v>0</v>
      </c>
      <c r="AF482" s="20">
        <f t="shared" si="209"/>
        <v>-9999</v>
      </c>
      <c r="AG482" s="21"/>
      <c r="AH482" s="20">
        <f t="shared" si="200"/>
        <v>-1.178745064381952E-2</v>
      </c>
      <c r="AI482" s="20">
        <f t="shared" si="201"/>
        <v>0.51386006167917275</v>
      </c>
      <c r="AJ482" s="20">
        <f t="shared" si="202"/>
        <v>-0.2676446746983806</v>
      </c>
      <c r="AK482" s="20">
        <f t="shared" si="203"/>
        <v>-2.096970307342862E-2</v>
      </c>
      <c r="AL482" s="20">
        <f t="shared" si="204"/>
        <v>-3.0984842598046018</v>
      </c>
      <c r="AM482" s="20">
        <f t="shared" si="205"/>
        <v>-46.387491914036289</v>
      </c>
      <c r="AN482" s="20">
        <f t="shared" si="206"/>
        <v>3.2149255760746338</v>
      </c>
      <c r="AO482" s="20">
        <f t="shared" si="206"/>
        <v>3.2156184383515991</v>
      </c>
      <c r="AP482" s="20">
        <f t="shared" si="206"/>
        <v>3.2141906950560983</v>
      </c>
      <c r="AQ482" s="20">
        <f t="shared" si="206"/>
        <v>3.2171329326505709</v>
      </c>
      <c r="AR482" s="20">
        <f t="shared" si="206"/>
        <v>3.2110703717789146</v>
      </c>
      <c r="AS482" s="20">
        <f t="shared" si="206"/>
        <v>3.2235654897824437</v>
      </c>
      <c r="AT482" s="20">
        <f t="shared" si="206"/>
        <v>3.1978245068299773</v>
      </c>
      <c r="AU482" s="20">
        <f t="shared" si="207"/>
        <v>3.2509130417697172</v>
      </c>
    </row>
    <row r="483" spans="4:47">
      <c r="D483" s="2"/>
      <c r="Z483" s="20">
        <f t="shared" si="195"/>
        <v>0</v>
      </c>
      <c r="AA483" s="20">
        <f t="shared" si="196"/>
        <v>1.1330551226500576E-5</v>
      </c>
      <c r="AB483" s="20">
        <f t="shared" si="197"/>
        <v>-9999</v>
      </c>
      <c r="AC483" s="20">
        <f t="shared" si="198"/>
        <v>0</v>
      </c>
      <c r="AD483" s="20">
        <f t="shared" si="208"/>
        <v>-9999</v>
      </c>
      <c r="AE483" s="20">
        <f t="shared" si="199"/>
        <v>0</v>
      </c>
      <c r="AF483" s="20">
        <f t="shared" si="209"/>
        <v>-9999</v>
      </c>
      <c r="AG483" s="21"/>
      <c r="AH483" s="20">
        <f t="shared" si="200"/>
        <v>-1.178745064381952E-2</v>
      </c>
      <c r="AI483" s="20">
        <f t="shared" si="201"/>
        <v>0.51386006167917275</v>
      </c>
      <c r="AJ483" s="20">
        <f t="shared" si="202"/>
        <v>-0.2676446746983806</v>
      </c>
      <c r="AK483" s="20">
        <f t="shared" si="203"/>
        <v>-2.096970307342862E-2</v>
      </c>
      <c r="AL483" s="20">
        <f t="shared" si="204"/>
        <v>-3.0984842598046018</v>
      </c>
      <c r="AM483" s="20">
        <f t="shared" si="205"/>
        <v>-46.387491914036289</v>
      </c>
      <c r="AN483" s="20">
        <f t="shared" si="206"/>
        <v>3.2149255760746338</v>
      </c>
      <c r="AO483" s="20">
        <f t="shared" si="206"/>
        <v>3.2156184383515991</v>
      </c>
      <c r="AP483" s="20">
        <f t="shared" si="206"/>
        <v>3.2141906950560983</v>
      </c>
      <c r="AQ483" s="20">
        <f t="shared" si="206"/>
        <v>3.2171329326505709</v>
      </c>
      <c r="AR483" s="20">
        <f t="shared" si="206"/>
        <v>3.2110703717789146</v>
      </c>
      <c r="AS483" s="20">
        <f t="shared" si="206"/>
        <v>3.2235654897824437</v>
      </c>
      <c r="AT483" s="20">
        <f t="shared" si="206"/>
        <v>3.1978245068299773</v>
      </c>
      <c r="AU483" s="20">
        <f t="shared" si="207"/>
        <v>3.2509130417697172</v>
      </c>
    </row>
    <row r="484" spans="4:47">
      <c r="D484" s="2"/>
      <c r="Z484" s="20">
        <f t="shared" si="195"/>
        <v>0</v>
      </c>
      <c r="AA484" s="20">
        <f t="shared" si="196"/>
        <v>1.1330551226500576E-5</v>
      </c>
      <c r="AB484" s="20">
        <f t="shared" si="197"/>
        <v>-9999</v>
      </c>
      <c r="AC484" s="20">
        <f t="shared" si="198"/>
        <v>0</v>
      </c>
      <c r="AD484" s="20">
        <f t="shared" si="208"/>
        <v>-9999</v>
      </c>
      <c r="AE484" s="20">
        <f t="shared" si="199"/>
        <v>0</v>
      </c>
      <c r="AF484" s="20">
        <f t="shared" si="209"/>
        <v>-9999</v>
      </c>
      <c r="AG484" s="21"/>
      <c r="AH484" s="20">
        <f t="shared" si="200"/>
        <v>-1.178745064381952E-2</v>
      </c>
      <c r="AI484" s="20">
        <f t="shared" si="201"/>
        <v>0.51386006167917275</v>
      </c>
      <c r="AJ484" s="20">
        <f t="shared" si="202"/>
        <v>-0.2676446746983806</v>
      </c>
      <c r="AK484" s="20">
        <f t="shared" si="203"/>
        <v>-2.096970307342862E-2</v>
      </c>
      <c r="AL484" s="20">
        <f t="shared" si="204"/>
        <v>-3.0984842598046018</v>
      </c>
      <c r="AM484" s="20">
        <f t="shared" si="205"/>
        <v>-46.387491914036289</v>
      </c>
      <c r="AN484" s="20">
        <f t="shared" si="206"/>
        <v>3.2149255760746338</v>
      </c>
      <c r="AO484" s="20">
        <f t="shared" si="206"/>
        <v>3.2156184383515991</v>
      </c>
      <c r="AP484" s="20">
        <f t="shared" si="206"/>
        <v>3.2141906950560983</v>
      </c>
      <c r="AQ484" s="20">
        <f t="shared" si="206"/>
        <v>3.2171329326505709</v>
      </c>
      <c r="AR484" s="20">
        <f t="shared" si="206"/>
        <v>3.2110703717789146</v>
      </c>
      <c r="AS484" s="20">
        <f t="shared" si="206"/>
        <v>3.2235654897824437</v>
      </c>
      <c r="AT484" s="20">
        <f t="shared" si="206"/>
        <v>3.1978245068299773</v>
      </c>
      <c r="AU484" s="20">
        <f t="shared" si="207"/>
        <v>3.2509130417697172</v>
      </c>
    </row>
    <row r="485" spans="4:47">
      <c r="D485" s="2"/>
      <c r="Z485" s="20">
        <f t="shared" si="195"/>
        <v>0</v>
      </c>
      <c r="AA485" s="20">
        <f t="shared" si="196"/>
        <v>1.1330551226500576E-5</v>
      </c>
      <c r="AB485" s="20">
        <f t="shared" si="197"/>
        <v>-9999</v>
      </c>
      <c r="AC485" s="20">
        <f t="shared" si="198"/>
        <v>0</v>
      </c>
      <c r="AD485" s="20">
        <f t="shared" si="208"/>
        <v>-9999</v>
      </c>
      <c r="AE485" s="20">
        <f t="shared" si="199"/>
        <v>0</v>
      </c>
      <c r="AF485" s="20">
        <f t="shared" si="209"/>
        <v>-9999</v>
      </c>
      <c r="AG485" s="21"/>
      <c r="AH485" s="20">
        <f t="shared" si="200"/>
        <v>-1.178745064381952E-2</v>
      </c>
      <c r="AI485" s="20">
        <f t="shared" si="201"/>
        <v>0.51386006167917275</v>
      </c>
      <c r="AJ485" s="20">
        <f t="shared" si="202"/>
        <v>-0.2676446746983806</v>
      </c>
      <c r="AK485" s="20">
        <f t="shared" si="203"/>
        <v>-2.096970307342862E-2</v>
      </c>
      <c r="AL485" s="20">
        <f t="shared" si="204"/>
        <v>-3.0984842598046018</v>
      </c>
      <c r="AM485" s="20">
        <f t="shared" si="205"/>
        <v>-46.387491914036289</v>
      </c>
      <c r="AN485" s="20">
        <f t="shared" ref="AN485:AT500" si="210">$AU485+$AB$7*SIN(AO485)</f>
        <v>3.2149255760746338</v>
      </c>
      <c r="AO485" s="20">
        <f t="shared" si="210"/>
        <v>3.2156184383515991</v>
      </c>
      <c r="AP485" s="20">
        <f t="shared" si="210"/>
        <v>3.2141906950560983</v>
      </c>
      <c r="AQ485" s="20">
        <f t="shared" si="210"/>
        <v>3.2171329326505709</v>
      </c>
      <c r="AR485" s="20">
        <f t="shared" si="210"/>
        <v>3.2110703717789146</v>
      </c>
      <c r="AS485" s="20">
        <f t="shared" si="210"/>
        <v>3.2235654897824437</v>
      </c>
      <c r="AT485" s="20">
        <f t="shared" si="210"/>
        <v>3.1978245068299773</v>
      </c>
      <c r="AU485" s="20">
        <f t="shared" si="207"/>
        <v>3.2509130417697172</v>
      </c>
    </row>
    <row r="486" spans="4:47">
      <c r="D486" s="2"/>
      <c r="Z486" s="20">
        <f t="shared" si="195"/>
        <v>0</v>
      </c>
      <c r="AA486" s="20">
        <f t="shared" si="196"/>
        <v>1.1330551226500576E-5</v>
      </c>
      <c r="AB486" s="20">
        <f t="shared" si="197"/>
        <v>-9999</v>
      </c>
      <c r="AC486" s="20">
        <f t="shared" si="198"/>
        <v>0</v>
      </c>
      <c r="AD486" s="20">
        <f t="shared" si="208"/>
        <v>-9999</v>
      </c>
      <c r="AE486" s="20">
        <f t="shared" si="199"/>
        <v>0</v>
      </c>
      <c r="AF486" s="20">
        <f t="shared" si="209"/>
        <v>-9999</v>
      </c>
      <c r="AG486" s="21"/>
      <c r="AH486" s="20">
        <f t="shared" si="200"/>
        <v>-1.178745064381952E-2</v>
      </c>
      <c r="AI486" s="20">
        <f t="shared" si="201"/>
        <v>0.51386006167917275</v>
      </c>
      <c r="AJ486" s="20">
        <f t="shared" si="202"/>
        <v>-0.2676446746983806</v>
      </c>
      <c r="AK486" s="20">
        <f t="shared" si="203"/>
        <v>-2.096970307342862E-2</v>
      </c>
      <c r="AL486" s="20">
        <f t="shared" si="204"/>
        <v>-3.0984842598046018</v>
      </c>
      <c r="AM486" s="20">
        <f t="shared" si="205"/>
        <v>-46.387491914036289</v>
      </c>
      <c r="AN486" s="20">
        <f t="shared" si="210"/>
        <v>3.2149255760746338</v>
      </c>
      <c r="AO486" s="20">
        <f t="shared" si="210"/>
        <v>3.2156184383515991</v>
      </c>
      <c r="AP486" s="20">
        <f t="shared" si="210"/>
        <v>3.2141906950560983</v>
      </c>
      <c r="AQ486" s="20">
        <f t="shared" si="210"/>
        <v>3.2171329326505709</v>
      </c>
      <c r="AR486" s="20">
        <f t="shared" si="210"/>
        <v>3.2110703717789146</v>
      </c>
      <c r="AS486" s="20">
        <f t="shared" si="210"/>
        <v>3.2235654897824437</v>
      </c>
      <c r="AT486" s="20">
        <f t="shared" si="210"/>
        <v>3.1978245068299773</v>
      </c>
      <c r="AU486" s="20">
        <f t="shared" si="207"/>
        <v>3.2509130417697172</v>
      </c>
    </row>
    <row r="487" spans="4:47">
      <c r="D487" s="2"/>
      <c r="Z487" s="20">
        <f t="shared" si="195"/>
        <v>0</v>
      </c>
      <c r="AA487" s="20">
        <f t="shared" si="196"/>
        <v>1.1330551226500576E-5</v>
      </c>
      <c r="AB487" s="20">
        <f t="shared" si="197"/>
        <v>-9999</v>
      </c>
      <c r="AC487" s="20">
        <f t="shared" si="198"/>
        <v>0</v>
      </c>
      <c r="AD487" s="20">
        <f t="shared" si="208"/>
        <v>-9999</v>
      </c>
      <c r="AE487" s="20">
        <f t="shared" si="199"/>
        <v>0</v>
      </c>
      <c r="AF487" s="20">
        <f t="shared" si="209"/>
        <v>-9999</v>
      </c>
      <c r="AG487" s="21"/>
      <c r="AH487" s="20">
        <f t="shared" si="200"/>
        <v>-1.178745064381952E-2</v>
      </c>
      <c r="AI487" s="20">
        <f t="shared" si="201"/>
        <v>0.51386006167917275</v>
      </c>
      <c r="AJ487" s="20">
        <f t="shared" si="202"/>
        <v>-0.2676446746983806</v>
      </c>
      <c r="AK487" s="20">
        <f t="shared" si="203"/>
        <v>-2.096970307342862E-2</v>
      </c>
      <c r="AL487" s="20">
        <f t="shared" si="204"/>
        <v>-3.0984842598046018</v>
      </c>
      <c r="AM487" s="20">
        <f t="shared" si="205"/>
        <v>-46.387491914036289</v>
      </c>
      <c r="AN487" s="20">
        <f t="shared" si="210"/>
        <v>3.2149255760746338</v>
      </c>
      <c r="AO487" s="20">
        <f t="shared" si="210"/>
        <v>3.2156184383515991</v>
      </c>
      <c r="AP487" s="20">
        <f t="shared" si="210"/>
        <v>3.2141906950560983</v>
      </c>
      <c r="AQ487" s="20">
        <f t="shared" si="210"/>
        <v>3.2171329326505709</v>
      </c>
      <c r="AR487" s="20">
        <f t="shared" si="210"/>
        <v>3.2110703717789146</v>
      </c>
      <c r="AS487" s="20">
        <f t="shared" si="210"/>
        <v>3.2235654897824437</v>
      </c>
      <c r="AT487" s="20">
        <f t="shared" si="210"/>
        <v>3.1978245068299773</v>
      </c>
      <c r="AU487" s="20">
        <f t="shared" si="207"/>
        <v>3.2509130417697172</v>
      </c>
    </row>
    <row r="488" spans="4:47">
      <c r="D488" s="2"/>
      <c r="Z488" s="20">
        <f t="shared" si="195"/>
        <v>0</v>
      </c>
      <c r="AA488" s="20">
        <f t="shared" si="196"/>
        <v>1.1330551226500576E-5</v>
      </c>
      <c r="AB488" s="20">
        <f t="shared" si="197"/>
        <v>-9999</v>
      </c>
      <c r="AC488" s="20">
        <f t="shared" si="198"/>
        <v>0</v>
      </c>
      <c r="AD488" s="20">
        <f t="shared" si="208"/>
        <v>-9999</v>
      </c>
      <c r="AE488" s="20">
        <f t="shared" si="199"/>
        <v>0</v>
      </c>
      <c r="AF488" s="20">
        <f t="shared" si="209"/>
        <v>-9999</v>
      </c>
      <c r="AG488" s="21"/>
      <c r="AH488" s="20">
        <f t="shared" si="200"/>
        <v>-1.178745064381952E-2</v>
      </c>
      <c r="AI488" s="20">
        <f t="shared" si="201"/>
        <v>0.51386006167917275</v>
      </c>
      <c r="AJ488" s="20">
        <f t="shared" si="202"/>
        <v>-0.2676446746983806</v>
      </c>
      <c r="AK488" s="20">
        <f t="shared" si="203"/>
        <v>-2.096970307342862E-2</v>
      </c>
      <c r="AL488" s="20">
        <f t="shared" si="204"/>
        <v>-3.0984842598046018</v>
      </c>
      <c r="AM488" s="20">
        <f t="shared" si="205"/>
        <v>-46.387491914036289</v>
      </c>
      <c r="AN488" s="20">
        <f t="shared" si="210"/>
        <v>3.2149255760746338</v>
      </c>
      <c r="AO488" s="20">
        <f t="shared" si="210"/>
        <v>3.2156184383515991</v>
      </c>
      <c r="AP488" s="20">
        <f t="shared" si="210"/>
        <v>3.2141906950560983</v>
      </c>
      <c r="AQ488" s="20">
        <f t="shared" si="210"/>
        <v>3.2171329326505709</v>
      </c>
      <c r="AR488" s="20">
        <f t="shared" si="210"/>
        <v>3.2110703717789146</v>
      </c>
      <c r="AS488" s="20">
        <f t="shared" si="210"/>
        <v>3.2235654897824437</v>
      </c>
      <c r="AT488" s="20">
        <f t="shared" si="210"/>
        <v>3.1978245068299773</v>
      </c>
      <c r="AU488" s="20">
        <f t="shared" si="207"/>
        <v>3.2509130417697172</v>
      </c>
    </row>
    <row r="489" spans="4:47">
      <c r="D489" s="2"/>
      <c r="Z489" s="20">
        <f t="shared" si="195"/>
        <v>0</v>
      </c>
      <c r="AA489" s="20">
        <f t="shared" si="196"/>
        <v>1.1330551226500576E-5</v>
      </c>
      <c r="AB489" s="20">
        <f t="shared" si="197"/>
        <v>-9999</v>
      </c>
      <c r="AC489" s="20">
        <f t="shared" si="198"/>
        <v>0</v>
      </c>
      <c r="AD489" s="20">
        <f t="shared" si="208"/>
        <v>-9999</v>
      </c>
      <c r="AE489" s="20">
        <f t="shared" si="199"/>
        <v>0</v>
      </c>
      <c r="AF489" s="20">
        <f t="shared" si="209"/>
        <v>-9999</v>
      </c>
      <c r="AG489" s="21"/>
      <c r="AH489" s="20">
        <f t="shared" si="200"/>
        <v>-1.178745064381952E-2</v>
      </c>
      <c r="AI489" s="20">
        <f t="shared" si="201"/>
        <v>0.51386006167917275</v>
      </c>
      <c r="AJ489" s="20">
        <f t="shared" si="202"/>
        <v>-0.2676446746983806</v>
      </c>
      <c r="AK489" s="20">
        <f t="shared" si="203"/>
        <v>-2.096970307342862E-2</v>
      </c>
      <c r="AL489" s="20">
        <f t="shared" si="204"/>
        <v>-3.0984842598046018</v>
      </c>
      <c r="AM489" s="20">
        <f t="shared" si="205"/>
        <v>-46.387491914036289</v>
      </c>
      <c r="AN489" s="20">
        <f t="shared" si="210"/>
        <v>3.2149255760746338</v>
      </c>
      <c r="AO489" s="20">
        <f t="shared" si="210"/>
        <v>3.2156184383515991</v>
      </c>
      <c r="AP489" s="20">
        <f t="shared" si="210"/>
        <v>3.2141906950560983</v>
      </c>
      <c r="AQ489" s="20">
        <f t="shared" si="210"/>
        <v>3.2171329326505709</v>
      </c>
      <c r="AR489" s="20">
        <f t="shared" si="210"/>
        <v>3.2110703717789146</v>
      </c>
      <c r="AS489" s="20">
        <f t="shared" si="210"/>
        <v>3.2235654897824437</v>
      </c>
      <c r="AT489" s="20">
        <f t="shared" si="210"/>
        <v>3.1978245068299773</v>
      </c>
      <c r="AU489" s="20">
        <f t="shared" si="207"/>
        <v>3.2509130417697172</v>
      </c>
    </row>
    <row r="490" spans="4:47">
      <c r="D490" s="2"/>
      <c r="Z490" s="20">
        <f t="shared" si="195"/>
        <v>0</v>
      </c>
      <c r="AA490" s="20">
        <f t="shared" si="196"/>
        <v>1.1330551226500576E-5</v>
      </c>
      <c r="AB490" s="20">
        <f t="shared" si="197"/>
        <v>-9999</v>
      </c>
      <c r="AC490" s="20">
        <f t="shared" si="198"/>
        <v>0</v>
      </c>
      <c r="AD490" s="20">
        <f t="shared" si="208"/>
        <v>-9999</v>
      </c>
      <c r="AE490" s="20">
        <f t="shared" si="199"/>
        <v>0</v>
      </c>
      <c r="AF490" s="20">
        <f t="shared" si="209"/>
        <v>-9999</v>
      </c>
      <c r="AG490" s="21"/>
      <c r="AH490" s="20">
        <f t="shared" si="200"/>
        <v>-1.178745064381952E-2</v>
      </c>
      <c r="AI490" s="20">
        <f t="shared" si="201"/>
        <v>0.51386006167917275</v>
      </c>
      <c r="AJ490" s="20">
        <f t="shared" si="202"/>
        <v>-0.2676446746983806</v>
      </c>
      <c r="AK490" s="20">
        <f t="shared" si="203"/>
        <v>-2.096970307342862E-2</v>
      </c>
      <c r="AL490" s="20">
        <f t="shared" si="204"/>
        <v>-3.0984842598046018</v>
      </c>
      <c r="AM490" s="20">
        <f t="shared" si="205"/>
        <v>-46.387491914036289</v>
      </c>
      <c r="AN490" s="20">
        <f t="shared" si="210"/>
        <v>3.2149255760746338</v>
      </c>
      <c r="AO490" s="20">
        <f t="shared" si="210"/>
        <v>3.2156184383515991</v>
      </c>
      <c r="AP490" s="20">
        <f t="shared" si="210"/>
        <v>3.2141906950560983</v>
      </c>
      <c r="AQ490" s="20">
        <f t="shared" si="210"/>
        <v>3.2171329326505709</v>
      </c>
      <c r="AR490" s="20">
        <f t="shared" si="210"/>
        <v>3.2110703717789146</v>
      </c>
      <c r="AS490" s="20">
        <f t="shared" si="210"/>
        <v>3.2235654897824437</v>
      </c>
      <c r="AT490" s="20">
        <f t="shared" si="210"/>
        <v>3.1978245068299773</v>
      </c>
      <c r="AU490" s="20">
        <f t="shared" si="207"/>
        <v>3.2509130417697172</v>
      </c>
    </row>
    <row r="491" spans="4:47">
      <c r="D491" s="2"/>
      <c r="Z491" s="20">
        <f t="shared" si="195"/>
        <v>0</v>
      </c>
      <c r="AA491" s="20">
        <f t="shared" si="196"/>
        <v>1.1330551226500576E-5</v>
      </c>
      <c r="AB491" s="20">
        <f t="shared" si="197"/>
        <v>-9999</v>
      </c>
      <c r="AC491" s="20">
        <f t="shared" si="198"/>
        <v>0</v>
      </c>
      <c r="AD491" s="20">
        <f t="shared" si="208"/>
        <v>-9999</v>
      </c>
      <c r="AE491" s="20">
        <f t="shared" si="199"/>
        <v>0</v>
      </c>
      <c r="AF491" s="20">
        <f t="shared" si="209"/>
        <v>-9999</v>
      </c>
      <c r="AG491" s="21"/>
      <c r="AH491" s="20">
        <f t="shared" si="200"/>
        <v>-1.178745064381952E-2</v>
      </c>
      <c r="AI491" s="20">
        <f t="shared" si="201"/>
        <v>0.51386006167917275</v>
      </c>
      <c r="AJ491" s="20">
        <f t="shared" si="202"/>
        <v>-0.2676446746983806</v>
      </c>
      <c r="AK491" s="20">
        <f t="shared" si="203"/>
        <v>-2.096970307342862E-2</v>
      </c>
      <c r="AL491" s="20">
        <f t="shared" si="204"/>
        <v>-3.0984842598046018</v>
      </c>
      <c r="AM491" s="20">
        <f t="shared" si="205"/>
        <v>-46.387491914036289</v>
      </c>
      <c r="AN491" s="20">
        <f t="shared" si="210"/>
        <v>3.2149255760746338</v>
      </c>
      <c r="AO491" s="20">
        <f t="shared" si="210"/>
        <v>3.2156184383515991</v>
      </c>
      <c r="AP491" s="20">
        <f t="shared" si="210"/>
        <v>3.2141906950560983</v>
      </c>
      <c r="AQ491" s="20">
        <f t="shared" si="210"/>
        <v>3.2171329326505709</v>
      </c>
      <c r="AR491" s="20">
        <f t="shared" si="210"/>
        <v>3.2110703717789146</v>
      </c>
      <c r="AS491" s="20">
        <f t="shared" si="210"/>
        <v>3.2235654897824437</v>
      </c>
      <c r="AT491" s="20">
        <f t="shared" si="210"/>
        <v>3.1978245068299773</v>
      </c>
      <c r="AU491" s="20">
        <f t="shared" si="207"/>
        <v>3.2509130417697172</v>
      </c>
    </row>
    <row r="492" spans="4:47">
      <c r="D492" s="2"/>
      <c r="Z492" s="20">
        <f t="shared" si="195"/>
        <v>0</v>
      </c>
      <c r="AA492" s="20">
        <f t="shared" si="196"/>
        <v>1.1330551226500576E-5</v>
      </c>
      <c r="AB492" s="20">
        <f t="shared" si="197"/>
        <v>-9999</v>
      </c>
      <c r="AC492" s="20">
        <f t="shared" si="198"/>
        <v>0</v>
      </c>
      <c r="AD492" s="20">
        <f t="shared" si="208"/>
        <v>-9999</v>
      </c>
      <c r="AE492" s="20">
        <f t="shared" si="199"/>
        <v>0</v>
      </c>
      <c r="AF492" s="20">
        <f t="shared" si="209"/>
        <v>-9999</v>
      </c>
      <c r="AG492" s="21"/>
      <c r="AH492" s="20">
        <f t="shared" si="200"/>
        <v>-1.178745064381952E-2</v>
      </c>
      <c r="AI492" s="20">
        <f t="shared" si="201"/>
        <v>0.51386006167917275</v>
      </c>
      <c r="AJ492" s="20">
        <f t="shared" si="202"/>
        <v>-0.2676446746983806</v>
      </c>
      <c r="AK492" s="20">
        <f t="shared" si="203"/>
        <v>-2.096970307342862E-2</v>
      </c>
      <c r="AL492" s="20">
        <f t="shared" si="204"/>
        <v>-3.0984842598046018</v>
      </c>
      <c r="AM492" s="20">
        <f t="shared" si="205"/>
        <v>-46.387491914036289</v>
      </c>
      <c r="AN492" s="20">
        <f t="shared" si="210"/>
        <v>3.2149255760746338</v>
      </c>
      <c r="AO492" s="20">
        <f t="shared" si="210"/>
        <v>3.2156184383515991</v>
      </c>
      <c r="AP492" s="20">
        <f t="shared" si="210"/>
        <v>3.2141906950560983</v>
      </c>
      <c r="AQ492" s="20">
        <f t="shared" si="210"/>
        <v>3.2171329326505709</v>
      </c>
      <c r="AR492" s="20">
        <f t="shared" si="210"/>
        <v>3.2110703717789146</v>
      </c>
      <c r="AS492" s="20">
        <f t="shared" si="210"/>
        <v>3.2235654897824437</v>
      </c>
      <c r="AT492" s="20">
        <f t="shared" si="210"/>
        <v>3.1978245068299773</v>
      </c>
      <c r="AU492" s="20">
        <f t="shared" si="207"/>
        <v>3.2509130417697172</v>
      </c>
    </row>
    <row r="493" spans="4:47">
      <c r="D493" s="2"/>
      <c r="Z493" s="20">
        <f t="shared" si="195"/>
        <v>0</v>
      </c>
      <c r="AA493" s="20">
        <f t="shared" si="196"/>
        <v>1.1330551226500576E-5</v>
      </c>
      <c r="AB493" s="20">
        <f t="shared" si="197"/>
        <v>-9999</v>
      </c>
      <c r="AC493" s="20">
        <f t="shared" si="198"/>
        <v>0</v>
      </c>
      <c r="AD493" s="20">
        <f t="shared" si="208"/>
        <v>-9999</v>
      </c>
      <c r="AE493" s="20">
        <f t="shared" si="199"/>
        <v>0</v>
      </c>
      <c r="AF493" s="20">
        <f t="shared" si="209"/>
        <v>-9999</v>
      </c>
      <c r="AG493" s="21"/>
      <c r="AH493" s="20">
        <f t="shared" si="200"/>
        <v>-1.178745064381952E-2</v>
      </c>
      <c r="AI493" s="20">
        <f t="shared" si="201"/>
        <v>0.51386006167917275</v>
      </c>
      <c r="AJ493" s="20">
        <f t="shared" si="202"/>
        <v>-0.2676446746983806</v>
      </c>
      <c r="AK493" s="20">
        <f t="shared" si="203"/>
        <v>-2.096970307342862E-2</v>
      </c>
      <c r="AL493" s="20">
        <f t="shared" si="204"/>
        <v>-3.0984842598046018</v>
      </c>
      <c r="AM493" s="20">
        <f t="shared" si="205"/>
        <v>-46.387491914036289</v>
      </c>
      <c r="AN493" s="20">
        <f t="shared" si="210"/>
        <v>3.2149255760746338</v>
      </c>
      <c r="AO493" s="20">
        <f t="shared" si="210"/>
        <v>3.2156184383515991</v>
      </c>
      <c r="AP493" s="20">
        <f t="shared" si="210"/>
        <v>3.2141906950560983</v>
      </c>
      <c r="AQ493" s="20">
        <f t="shared" si="210"/>
        <v>3.2171329326505709</v>
      </c>
      <c r="AR493" s="20">
        <f t="shared" si="210"/>
        <v>3.2110703717789146</v>
      </c>
      <c r="AS493" s="20">
        <f t="shared" si="210"/>
        <v>3.2235654897824437</v>
      </c>
      <c r="AT493" s="20">
        <f t="shared" si="210"/>
        <v>3.1978245068299773</v>
      </c>
      <c r="AU493" s="20">
        <f t="shared" si="207"/>
        <v>3.2509130417697172</v>
      </c>
    </row>
    <row r="494" spans="4:47">
      <c r="D494" s="2"/>
      <c r="Z494" s="20">
        <f t="shared" si="195"/>
        <v>0</v>
      </c>
      <c r="AA494" s="20">
        <f t="shared" si="196"/>
        <v>1.1330551226500576E-5</v>
      </c>
      <c r="AB494" s="20">
        <f t="shared" si="197"/>
        <v>-9999</v>
      </c>
      <c r="AC494" s="20">
        <f t="shared" si="198"/>
        <v>0</v>
      </c>
      <c r="AD494" s="20">
        <f t="shared" si="208"/>
        <v>-9999</v>
      </c>
      <c r="AE494" s="20">
        <f t="shared" si="199"/>
        <v>0</v>
      </c>
      <c r="AF494" s="20">
        <f t="shared" si="209"/>
        <v>-9999</v>
      </c>
      <c r="AG494" s="21"/>
      <c r="AH494" s="20">
        <f t="shared" si="200"/>
        <v>-1.178745064381952E-2</v>
      </c>
      <c r="AI494" s="20">
        <f t="shared" si="201"/>
        <v>0.51386006167917275</v>
      </c>
      <c r="AJ494" s="20">
        <f t="shared" si="202"/>
        <v>-0.2676446746983806</v>
      </c>
      <c r="AK494" s="20">
        <f t="shared" si="203"/>
        <v>-2.096970307342862E-2</v>
      </c>
      <c r="AL494" s="20">
        <f t="shared" si="204"/>
        <v>-3.0984842598046018</v>
      </c>
      <c r="AM494" s="20">
        <f t="shared" si="205"/>
        <v>-46.387491914036289</v>
      </c>
      <c r="AN494" s="20">
        <f t="shared" si="210"/>
        <v>3.2149255760746338</v>
      </c>
      <c r="AO494" s="20">
        <f t="shared" si="210"/>
        <v>3.2156184383515991</v>
      </c>
      <c r="AP494" s="20">
        <f t="shared" si="210"/>
        <v>3.2141906950560983</v>
      </c>
      <c r="AQ494" s="20">
        <f t="shared" si="210"/>
        <v>3.2171329326505709</v>
      </c>
      <c r="AR494" s="20">
        <f t="shared" si="210"/>
        <v>3.2110703717789146</v>
      </c>
      <c r="AS494" s="20">
        <f t="shared" si="210"/>
        <v>3.2235654897824437</v>
      </c>
      <c r="AT494" s="20">
        <f t="shared" si="210"/>
        <v>3.1978245068299773</v>
      </c>
      <c r="AU494" s="20">
        <f t="shared" si="207"/>
        <v>3.2509130417697172</v>
      </c>
    </row>
    <row r="495" spans="4:47">
      <c r="D495" s="2"/>
      <c r="Z495" s="20">
        <f t="shared" si="195"/>
        <v>0</v>
      </c>
      <c r="AA495" s="20">
        <f t="shared" si="196"/>
        <v>1.1330551226500576E-5</v>
      </c>
      <c r="AB495" s="20">
        <f t="shared" si="197"/>
        <v>-9999</v>
      </c>
      <c r="AC495" s="20">
        <f t="shared" si="198"/>
        <v>0</v>
      </c>
      <c r="AD495" s="20">
        <f t="shared" si="208"/>
        <v>-9999</v>
      </c>
      <c r="AE495" s="20">
        <f t="shared" si="199"/>
        <v>0</v>
      </c>
      <c r="AF495" s="20">
        <f t="shared" si="209"/>
        <v>-9999</v>
      </c>
      <c r="AG495" s="21"/>
      <c r="AH495" s="20">
        <f t="shared" si="200"/>
        <v>-1.178745064381952E-2</v>
      </c>
      <c r="AI495" s="20">
        <f t="shared" si="201"/>
        <v>0.51386006167917275</v>
      </c>
      <c r="AJ495" s="20">
        <f t="shared" si="202"/>
        <v>-0.2676446746983806</v>
      </c>
      <c r="AK495" s="20">
        <f t="shared" si="203"/>
        <v>-2.096970307342862E-2</v>
      </c>
      <c r="AL495" s="20">
        <f t="shared" si="204"/>
        <v>-3.0984842598046018</v>
      </c>
      <c r="AM495" s="20">
        <f t="shared" si="205"/>
        <v>-46.387491914036289</v>
      </c>
      <c r="AN495" s="20">
        <f t="shared" si="210"/>
        <v>3.2149255760746338</v>
      </c>
      <c r="AO495" s="20">
        <f t="shared" si="210"/>
        <v>3.2156184383515991</v>
      </c>
      <c r="AP495" s="20">
        <f t="shared" si="210"/>
        <v>3.2141906950560983</v>
      </c>
      <c r="AQ495" s="20">
        <f t="shared" si="210"/>
        <v>3.2171329326505709</v>
      </c>
      <c r="AR495" s="20">
        <f t="shared" si="210"/>
        <v>3.2110703717789146</v>
      </c>
      <c r="AS495" s="20">
        <f t="shared" si="210"/>
        <v>3.2235654897824437</v>
      </c>
      <c r="AT495" s="20">
        <f t="shared" si="210"/>
        <v>3.1978245068299773</v>
      </c>
      <c r="AU495" s="20">
        <f t="shared" si="207"/>
        <v>3.2509130417697172</v>
      </c>
    </row>
    <row r="496" spans="4:47">
      <c r="D496" s="2"/>
      <c r="Z496" s="20">
        <f t="shared" si="195"/>
        <v>0</v>
      </c>
      <c r="AA496" s="20">
        <f t="shared" si="196"/>
        <v>1.1330551226500576E-5</v>
      </c>
      <c r="AB496" s="20">
        <f t="shared" si="197"/>
        <v>-9999</v>
      </c>
      <c r="AC496" s="20">
        <f t="shared" si="198"/>
        <v>0</v>
      </c>
      <c r="AD496" s="20">
        <f t="shared" si="208"/>
        <v>-9999</v>
      </c>
      <c r="AE496" s="20">
        <f t="shared" si="199"/>
        <v>0</v>
      </c>
      <c r="AF496" s="20">
        <f t="shared" si="209"/>
        <v>-9999</v>
      </c>
      <c r="AG496" s="21"/>
      <c r="AH496" s="20">
        <f t="shared" si="200"/>
        <v>-1.178745064381952E-2</v>
      </c>
      <c r="AI496" s="20">
        <f t="shared" si="201"/>
        <v>0.51386006167917275</v>
      </c>
      <c r="AJ496" s="20">
        <f t="shared" si="202"/>
        <v>-0.2676446746983806</v>
      </c>
      <c r="AK496" s="20">
        <f t="shared" si="203"/>
        <v>-2.096970307342862E-2</v>
      </c>
      <c r="AL496" s="20">
        <f t="shared" si="204"/>
        <v>-3.0984842598046018</v>
      </c>
      <c r="AM496" s="20">
        <f t="shared" si="205"/>
        <v>-46.387491914036289</v>
      </c>
      <c r="AN496" s="20">
        <f t="shared" si="210"/>
        <v>3.2149255760746338</v>
      </c>
      <c r="AO496" s="20">
        <f t="shared" si="210"/>
        <v>3.2156184383515991</v>
      </c>
      <c r="AP496" s="20">
        <f t="shared" si="210"/>
        <v>3.2141906950560983</v>
      </c>
      <c r="AQ496" s="20">
        <f t="shared" si="210"/>
        <v>3.2171329326505709</v>
      </c>
      <c r="AR496" s="20">
        <f t="shared" si="210"/>
        <v>3.2110703717789146</v>
      </c>
      <c r="AS496" s="20">
        <f t="shared" si="210"/>
        <v>3.2235654897824437</v>
      </c>
      <c r="AT496" s="20">
        <f t="shared" si="210"/>
        <v>3.1978245068299773</v>
      </c>
      <c r="AU496" s="20">
        <f t="shared" si="207"/>
        <v>3.2509130417697172</v>
      </c>
    </row>
    <row r="497" spans="4:47">
      <c r="D497" s="2"/>
      <c r="Z497" s="20">
        <f t="shared" si="195"/>
        <v>0</v>
      </c>
      <c r="AA497" s="20">
        <f t="shared" si="196"/>
        <v>1.1330551226500576E-5</v>
      </c>
      <c r="AB497" s="20">
        <f t="shared" si="197"/>
        <v>-9999</v>
      </c>
      <c r="AC497" s="20">
        <f t="shared" si="198"/>
        <v>0</v>
      </c>
      <c r="AD497" s="20">
        <f t="shared" si="208"/>
        <v>-9999</v>
      </c>
      <c r="AE497" s="20">
        <f t="shared" si="199"/>
        <v>0</v>
      </c>
      <c r="AF497" s="20">
        <f t="shared" si="209"/>
        <v>-9999</v>
      </c>
      <c r="AG497" s="21"/>
      <c r="AH497" s="20">
        <f t="shared" si="200"/>
        <v>-1.178745064381952E-2</v>
      </c>
      <c r="AI497" s="20">
        <f t="shared" si="201"/>
        <v>0.51386006167917275</v>
      </c>
      <c r="AJ497" s="20">
        <f t="shared" si="202"/>
        <v>-0.2676446746983806</v>
      </c>
      <c r="AK497" s="20">
        <f t="shared" si="203"/>
        <v>-2.096970307342862E-2</v>
      </c>
      <c r="AL497" s="20">
        <f t="shared" si="204"/>
        <v>-3.0984842598046018</v>
      </c>
      <c r="AM497" s="20">
        <f t="shared" si="205"/>
        <v>-46.387491914036289</v>
      </c>
      <c r="AN497" s="20">
        <f t="shared" si="210"/>
        <v>3.2149255760746338</v>
      </c>
      <c r="AO497" s="20">
        <f t="shared" si="210"/>
        <v>3.2156184383515991</v>
      </c>
      <c r="AP497" s="20">
        <f t="shared" si="210"/>
        <v>3.2141906950560983</v>
      </c>
      <c r="AQ497" s="20">
        <f t="shared" si="210"/>
        <v>3.2171329326505709</v>
      </c>
      <c r="AR497" s="20">
        <f t="shared" si="210"/>
        <v>3.2110703717789146</v>
      </c>
      <c r="AS497" s="20">
        <f t="shared" si="210"/>
        <v>3.2235654897824437</v>
      </c>
      <c r="AT497" s="20">
        <f t="shared" si="210"/>
        <v>3.1978245068299773</v>
      </c>
      <c r="AU497" s="20">
        <f t="shared" si="207"/>
        <v>3.2509130417697172</v>
      </c>
    </row>
    <row r="498" spans="4:47">
      <c r="D498" s="2"/>
      <c r="Z498" s="20">
        <f t="shared" si="195"/>
        <v>0</v>
      </c>
      <c r="AA498" s="20">
        <f t="shared" si="196"/>
        <v>1.1330551226500576E-5</v>
      </c>
      <c r="AB498" s="20">
        <f t="shared" si="197"/>
        <v>-9999</v>
      </c>
      <c r="AC498" s="20">
        <f t="shared" si="198"/>
        <v>0</v>
      </c>
      <c r="AD498" s="20">
        <f t="shared" si="208"/>
        <v>-9999</v>
      </c>
      <c r="AE498" s="20">
        <f t="shared" si="199"/>
        <v>0</v>
      </c>
      <c r="AF498" s="20">
        <f t="shared" si="209"/>
        <v>-9999</v>
      </c>
      <c r="AG498" s="21"/>
      <c r="AH498" s="20">
        <f t="shared" si="200"/>
        <v>-1.178745064381952E-2</v>
      </c>
      <c r="AI498" s="20">
        <f t="shared" si="201"/>
        <v>0.51386006167917275</v>
      </c>
      <c r="AJ498" s="20">
        <f t="shared" si="202"/>
        <v>-0.2676446746983806</v>
      </c>
      <c r="AK498" s="20">
        <f t="shared" si="203"/>
        <v>-2.096970307342862E-2</v>
      </c>
      <c r="AL498" s="20">
        <f t="shared" si="204"/>
        <v>-3.0984842598046018</v>
      </c>
      <c r="AM498" s="20">
        <f t="shared" si="205"/>
        <v>-46.387491914036289</v>
      </c>
      <c r="AN498" s="20">
        <f t="shared" si="210"/>
        <v>3.2149255760746338</v>
      </c>
      <c r="AO498" s="20">
        <f t="shared" si="210"/>
        <v>3.2156184383515991</v>
      </c>
      <c r="AP498" s="20">
        <f t="shared" si="210"/>
        <v>3.2141906950560983</v>
      </c>
      <c r="AQ498" s="20">
        <f t="shared" si="210"/>
        <v>3.2171329326505709</v>
      </c>
      <c r="AR498" s="20">
        <f t="shared" si="210"/>
        <v>3.2110703717789146</v>
      </c>
      <c r="AS498" s="20">
        <f t="shared" si="210"/>
        <v>3.2235654897824437</v>
      </c>
      <c r="AT498" s="20">
        <f t="shared" si="210"/>
        <v>3.1978245068299773</v>
      </c>
      <c r="AU498" s="20">
        <f t="shared" si="207"/>
        <v>3.2509130417697172</v>
      </c>
    </row>
    <row r="499" spans="4:47">
      <c r="D499" s="2"/>
      <c r="Z499" s="20">
        <f t="shared" si="195"/>
        <v>0</v>
      </c>
      <c r="AA499" s="20">
        <f t="shared" si="196"/>
        <v>1.1330551226500576E-5</v>
      </c>
      <c r="AB499" s="20">
        <f t="shared" si="197"/>
        <v>-9999</v>
      </c>
      <c r="AC499" s="20">
        <f t="shared" si="198"/>
        <v>0</v>
      </c>
      <c r="AD499" s="20">
        <f t="shared" si="208"/>
        <v>-9999</v>
      </c>
      <c r="AE499" s="20">
        <f t="shared" si="199"/>
        <v>0</v>
      </c>
      <c r="AF499" s="20">
        <f t="shared" si="209"/>
        <v>-9999</v>
      </c>
      <c r="AG499" s="21"/>
      <c r="AH499" s="20">
        <f t="shared" si="200"/>
        <v>-1.178745064381952E-2</v>
      </c>
      <c r="AI499" s="20">
        <f t="shared" si="201"/>
        <v>0.51386006167917275</v>
      </c>
      <c r="AJ499" s="20">
        <f t="shared" si="202"/>
        <v>-0.2676446746983806</v>
      </c>
      <c r="AK499" s="20">
        <f t="shared" si="203"/>
        <v>-2.096970307342862E-2</v>
      </c>
      <c r="AL499" s="20">
        <f t="shared" si="204"/>
        <v>-3.0984842598046018</v>
      </c>
      <c r="AM499" s="20">
        <f t="shared" si="205"/>
        <v>-46.387491914036289</v>
      </c>
      <c r="AN499" s="20">
        <f t="shared" si="210"/>
        <v>3.2149255760746338</v>
      </c>
      <c r="AO499" s="20">
        <f t="shared" si="210"/>
        <v>3.2156184383515991</v>
      </c>
      <c r="AP499" s="20">
        <f t="shared" si="210"/>
        <v>3.2141906950560983</v>
      </c>
      <c r="AQ499" s="20">
        <f t="shared" si="210"/>
        <v>3.2171329326505709</v>
      </c>
      <c r="AR499" s="20">
        <f t="shared" si="210"/>
        <v>3.2110703717789146</v>
      </c>
      <c r="AS499" s="20">
        <f t="shared" si="210"/>
        <v>3.2235654897824437</v>
      </c>
      <c r="AT499" s="20">
        <f t="shared" si="210"/>
        <v>3.1978245068299773</v>
      </c>
      <c r="AU499" s="20">
        <f t="shared" si="207"/>
        <v>3.2509130417697172</v>
      </c>
    </row>
    <row r="500" spans="4:47">
      <c r="D500" s="2"/>
      <c r="Z500" s="20">
        <f t="shared" si="195"/>
        <v>0</v>
      </c>
      <c r="AA500" s="20">
        <f t="shared" si="196"/>
        <v>1.1330551226500576E-5</v>
      </c>
      <c r="AB500" s="20">
        <f t="shared" si="197"/>
        <v>-9999</v>
      </c>
      <c r="AC500" s="20">
        <f t="shared" si="198"/>
        <v>0</v>
      </c>
      <c r="AD500" s="20">
        <f t="shared" si="208"/>
        <v>-9999</v>
      </c>
      <c r="AE500" s="20">
        <f t="shared" si="199"/>
        <v>0</v>
      </c>
      <c r="AF500" s="20">
        <f t="shared" si="209"/>
        <v>-9999</v>
      </c>
      <c r="AG500" s="21"/>
      <c r="AH500" s="20">
        <f t="shared" si="200"/>
        <v>-1.178745064381952E-2</v>
      </c>
      <c r="AI500" s="20">
        <f t="shared" si="201"/>
        <v>0.51386006167917275</v>
      </c>
      <c r="AJ500" s="20">
        <f t="shared" si="202"/>
        <v>-0.2676446746983806</v>
      </c>
      <c r="AK500" s="20">
        <f t="shared" si="203"/>
        <v>-2.096970307342862E-2</v>
      </c>
      <c r="AL500" s="20">
        <f t="shared" si="204"/>
        <v>-3.0984842598046018</v>
      </c>
      <c r="AM500" s="20">
        <f t="shared" si="205"/>
        <v>-46.387491914036289</v>
      </c>
      <c r="AN500" s="20">
        <f t="shared" si="210"/>
        <v>3.2149255760746338</v>
      </c>
      <c r="AO500" s="20">
        <f t="shared" si="210"/>
        <v>3.2156184383515991</v>
      </c>
      <c r="AP500" s="20">
        <f t="shared" si="210"/>
        <v>3.2141906950560983</v>
      </c>
      <c r="AQ500" s="20">
        <f t="shared" si="210"/>
        <v>3.2171329326505709</v>
      </c>
      <c r="AR500" s="20">
        <f t="shared" si="210"/>
        <v>3.2110703717789146</v>
      </c>
      <c r="AS500" s="20">
        <f t="shared" si="210"/>
        <v>3.2235654897824437</v>
      </c>
      <c r="AT500" s="20">
        <f t="shared" si="210"/>
        <v>3.1978245068299773</v>
      </c>
      <c r="AU500" s="20">
        <f t="shared" si="207"/>
        <v>3.2509130417697172</v>
      </c>
    </row>
    <row r="501" spans="4:47">
      <c r="D501" s="2"/>
      <c r="Z501" s="20">
        <f t="shared" si="195"/>
        <v>0</v>
      </c>
      <c r="AA501" s="20">
        <f t="shared" si="196"/>
        <v>1.1330551226500576E-5</v>
      </c>
      <c r="AB501" s="20">
        <f t="shared" si="197"/>
        <v>-9999</v>
      </c>
      <c r="AC501" s="20">
        <f t="shared" si="198"/>
        <v>0</v>
      </c>
      <c r="AD501" s="20">
        <f t="shared" si="208"/>
        <v>-9999</v>
      </c>
      <c r="AE501" s="20">
        <f t="shared" si="199"/>
        <v>0</v>
      </c>
      <c r="AF501" s="20">
        <f t="shared" si="209"/>
        <v>-9999</v>
      </c>
      <c r="AG501" s="21"/>
      <c r="AH501" s="20">
        <f t="shared" si="200"/>
        <v>-1.178745064381952E-2</v>
      </c>
      <c r="AI501" s="20">
        <f t="shared" si="201"/>
        <v>0.51386006167917275</v>
      </c>
      <c r="AJ501" s="20">
        <f t="shared" si="202"/>
        <v>-0.2676446746983806</v>
      </c>
      <c r="AK501" s="20">
        <f t="shared" si="203"/>
        <v>-2.096970307342862E-2</v>
      </c>
      <c r="AL501" s="20">
        <f t="shared" si="204"/>
        <v>-3.0984842598046018</v>
      </c>
      <c r="AM501" s="20">
        <f t="shared" si="205"/>
        <v>-46.387491914036289</v>
      </c>
      <c r="AN501" s="20">
        <f t="shared" ref="AN501:AT516" si="211">$AU501+$AB$7*SIN(AO501)</f>
        <v>3.2149255760746338</v>
      </c>
      <c r="AO501" s="20">
        <f t="shared" si="211"/>
        <v>3.2156184383515991</v>
      </c>
      <c r="AP501" s="20">
        <f t="shared" si="211"/>
        <v>3.2141906950560983</v>
      </c>
      <c r="AQ501" s="20">
        <f t="shared" si="211"/>
        <v>3.2171329326505709</v>
      </c>
      <c r="AR501" s="20">
        <f t="shared" si="211"/>
        <v>3.2110703717789146</v>
      </c>
      <c r="AS501" s="20">
        <f t="shared" si="211"/>
        <v>3.2235654897824437</v>
      </c>
      <c r="AT501" s="20">
        <f t="shared" si="211"/>
        <v>3.1978245068299773</v>
      </c>
      <c r="AU501" s="20">
        <f t="shared" si="207"/>
        <v>3.2509130417697172</v>
      </c>
    </row>
    <row r="502" spans="4:47">
      <c r="D502" s="2"/>
      <c r="Z502" s="20">
        <f t="shared" si="195"/>
        <v>0</v>
      </c>
      <c r="AA502" s="20">
        <f t="shared" si="196"/>
        <v>1.1330551226500576E-5</v>
      </c>
      <c r="AB502" s="20">
        <f t="shared" si="197"/>
        <v>-9999</v>
      </c>
      <c r="AC502" s="20">
        <f t="shared" si="198"/>
        <v>0</v>
      </c>
      <c r="AD502" s="20">
        <f t="shared" si="208"/>
        <v>-9999</v>
      </c>
      <c r="AE502" s="20">
        <f t="shared" si="199"/>
        <v>0</v>
      </c>
      <c r="AF502" s="20">
        <f t="shared" si="209"/>
        <v>-9999</v>
      </c>
      <c r="AG502" s="21"/>
      <c r="AH502" s="20">
        <f t="shared" si="200"/>
        <v>-1.178745064381952E-2</v>
      </c>
      <c r="AI502" s="20">
        <f t="shared" si="201"/>
        <v>0.51386006167917275</v>
      </c>
      <c r="AJ502" s="20">
        <f t="shared" si="202"/>
        <v>-0.2676446746983806</v>
      </c>
      <c r="AK502" s="20">
        <f t="shared" si="203"/>
        <v>-2.096970307342862E-2</v>
      </c>
      <c r="AL502" s="20">
        <f t="shared" si="204"/>
        <v>-3.0984842598046018</v>
      </c>
      <c r="AM502" s="20">
        <f t="shared" si="205"/>
        <v>-46.387491914036289</v>
      </c>
      <c r="AN502" s="20">
        <f t="shared" si="211"/>
        <v>3.2149255760746338</v>
      </c>
      <c r="AO502" s="20">
        <f t="shared" si="211"/>
        <v>3.2156184383515991</v>
      </c>
      <c r="AP502" s="20">
        <f t="shared" si="211"/>
        <v>3.2141906950560983</v>
      </c>
      <c r="AQ502" s="20">
        <f t="shared" si="211"/>
        <v>3.2171329326505709</v>
      </c>
      <c r="AR502" s="20">
        <f t="shared" si="211"/>
        <v>3.2110703717789146</v>
      </c>
      <c r="AS502" s="20">
        <f t="shared" si="211"/>
        <v>3.2235654897824437</v>
      </c>
      <c r="AT502" s="20">
        <f t="shared" si="211"/>
        <v>3.1978245068299773</v>
      </c>
      <c r="AU502" s="20">
        <f t="shared" si="207"/>
        <v>3.2509130417697172</v>
      </c>
    </row>
    <row r="503" spans="4:47">
      <c r="D503" s="2"/>
      <c r="Z503" s="20">
        <f t="shared" si="195"/>
        <v>0</v>
      </c>
      <c r="AA503" s="20">
        <f t="shared" si="196"/>
        <v>1.1330551226500576E-5</v>
      </c>
      <c r="AB503" s="20">
        <f t="shared" si="197"/>
        <v>-9999</v>
      </c>
      <c r="AC503" s="20">
        <f t="shared" si="198"/>
        <v>0</v>
      </c>
      <c r="AD503" s="20">
        <f t="shared" si="208"/>
        <v>-9999</v>
      </c>
      <c r="AE503" s="20">
        <f t="shared" si="199"/>
        <v>0</v>
      </c>
      <c r="AF503" s="20">
        <f t="shared" si="209"/>
        <v>-9999</v>
      </c>
      <c r="AG503" s="21"/>
      <c r="AH503" s="20">
        <f t="shared" si="200"/>
        <v>-1.178745064381952E-2</v>
      </c>
      <c r="AI503" s="20">
        <f t="shared" si="201"/>
        <v>0.51386006167917275</v>
      </c>
      <c r="AJ503" s="20">
        <f t="shared" si="202"/>
        <v>-0.2676446746983806</v>
      </c>
      <c r="AK503" s="20">
        <f t="shared" si="203"/>
        <v>-2.096970307342862E-2</v>
      </c>
      <c r="AL503" s="20">
        <f t="shared" si="204"/>
        <v>-3.0984842598046018</v>
      </c>
      <c r="AM503" s="20">
        <f t="shared" si="205"/>
        <v>-46.387491914036289</v>
      </c>
      <c r="AN503" s="20">
        <f t="shared" si="211"/>
        <v>3.2149255760746338</v>
      </c>
      <c r="AO503" s="20">
        <f t="shared" si="211"/>
        <v>3.2156184383515991</v>
      </c>
      <c r="AP503" s="20">
        <f t="shared" si="211"/>
        <v>3.2141906950560983</v>
      </c>
      <c r="AQ503" s="20">
        <f t="shared" si="211"/>
        <v>3.2171329326505709</v>
      </c>
      <c r="AR503" s="20">
        <f t="shared" si="211"/>
        <v>3.2110703717789146</v>
      </c>
      <c r="AS503" s="20">
        <f t="shared" si="211"/>
        <v>3.2235654897824437</v>
      </c>
      <c r="AT503" s="20">
        <f t="shared" si="211"/>
        <v>3.1978245068299773</v>
      </c>
      <c r="AU503" s="20">
        <f t="shared" si="207"/>
        <v>3.2509130417697172</v>
      </c>
    </row>
    <row r="504" spans="4:47">
      <c r="D504" s="2"/>
      <c r="Z504" s="20">
        <f t="shared" si="195"/>
        <v>0</v>
      </c>
      <c r="AA504" s="20">
        <f t="shared" si="196"/>
        <v>1.1330551226500576E-5</v>
      </c>
      <c r="AB504" s="20">
        <f t="shared" si="197"/>
        <v>-9999</v>
      </c>
      <c r="AC504" s="20">
        <f t="shared" si="198"/>
        <v>0</v>
      </c>
      <c r="AD504" s="20">
        <f t="shared" si="208"/>
        <v>-9999</v>
      </c>
      <c r="AE504" s="20">
        <f t="shared" si="199"/>
        <v>0</v>
      </c>
      <c r="AF504" s="20">
        <f t="shared" si="209"/>
        <v>-9999</v>
      </c>
      <c r="AG504" s="21"/>
      <c r="AH504" s="20">
        <f t="shared" si="200"/>
        <v>-1.178745064381952E-2</v>
      </c>
      <c r="AI504" s="20">
        <f t="shared" si="201"/>
        <v>0.51386006167917275</v>
      </c>
      <c r="AJ504" s="20">
        <f t="shared" si="202"/>
        <v>-0.2676446746983806</v>
      </c>
      <c r="AK504" s="20">
        <f t="shared" si="203"/>
        <v>-2.096970307342862E-2</v>
      </c>
      <c r="AL504" s="20">
        <f t="shared" si="204"/>
        <v>-3.0984842598046018</v>
      </c>
      <c r="AM504" s="20">
        <f t="shared" si="205"/>
        <v>-46.387491914036289</v>
      </c>
      <c r="AN504" s="20">
        <f t="shared" si="211"/>
        <v>3.2149255760746338</v>
      </c>
      <c r="AO504" s="20">
        <f t="shared" si="211"/>
        <v>3.2156184383515991</v>
      </c>
      <c r="AP504" s="20">
        <f t="shared" si="211"/>
        <v>3.2141906950560983</v>
      </c>
      <c r="AQ504" s="20">
        <f t="shared" si="211"/>
        <v>3.2171329326505709</v>
      </c>
      <c r="AR504" s="20">
        <f t="shared" si="211"/>
        <v>3.2110703717789146</v>
      </c>
      <c r="AS504" s="20">
        <f t="shared" si="211"/>
        <v>3.2235654897824437</v>
      </c>
      <c r="AT504" s="20">
        <f t="shared" si="211"/>
        <v>3.1978245068299773</v>
      </c>
      <c r="AU504" s="20">
        <f t="shared" si="207"/>
        <v>3.2509130417697172</v>
      </c>
    </row>
    <row r="505" spans="4:47">
      <c r="D505" s="2"/>
      <c r="Z505" s="20">
        <f t="shared" si="195"/>
        <v>0</v>
      </c>
      <c r="AA505" s="20">
        <f t="shared" si="196"/>
        <v>1.1330551226500576E-5</v>
      </c>
      <c r="AB505" s="20">
        <f t="shared" si="197"/>
        <v>-9999</v>
      </c>
      <c r="AC505" s="20">
        <f t="shared" si="198"/>
        <v>0</v>
      </c>
      <c r="AD505" s="20">
        <f t="shared" si="208"/>
        <v>-9999</v>
      </c>
      <c r="AE505" s="20">
        <f t="shared" si="199"/>
        <v>0</v>
      </c>
      <c r="AF505" s="20">
        <f t="shared" si="209"/>
        <v>-9999</v>
      </c>
      <c r="AG505" s="21"/>
      <c r="AH505" s="20">
        <f t="shared" si="200"/>
        <v>-1.178745064381952E-2</v>
      </c>
      <c r="AI505" s="20">
        <f t="shared" si="201"/>
        <v>0.51386006167917275</v>
      </c>
      <c r="AJ505" s="20">
        <f t="shared" si="202"/>
        <v>-0.2676446746983806</v>
      </c>
      <c r="AK505" s="20">
        <f t="shared" si="203"/>
        <v>-2.096970307342862E-2</v>
      </c>
      <c r="AL505" s="20">
        <f t="shared" si="204"/>
        <v>-3.0984842598046018</v>
      </c>
      <c r="AM505" s="20">
        <f t="shared" si="205"/>
        <v>-46.387491914036289</v>
      </c>
      <c r="AN505" s="20">
        <f t="shared" si="211"/>
        <v>3.2149255760746338</v>
      </c>
      <c r="AO505" s="20">
        <f t="shared" si="211"/>
        <v>3.2156184383515991</v>
      </c>
      <c r="AP505" s="20">
        <f t="shared" si="211"/>
        <v>3.2141906950560983</v>
      </c>
      <c r="AQ505" s="20">
        <f t="shared" si="211"/>
        <v>3.2171329326505709</v>
      </c>
      <c r="AR505" s="20">
        <f t="shared" si="211"/>
        <v>3.2110703717789146</v>
      </c>
      <c r="AS505" s="20">
        <f t="shared" si="211"/>
        <v>3.2235654897824437</v>
      </c>
      <c r="AT505" s="20">
        <f t="shared" si="211"/>
        <v>3.1978245068299773</v>
      </c>
      <c r="AU505" s="20">
        <f t="shared" si="207"/>
        <v>3.2509130417697172</v>
      </c>
    </row>
    <row r="506" spans="4:47">
      <c r="D506" s="2"/>
      <c r="Z506" s="20">
        <f t="shared" si="195"/>
        <v>0</v>
      </c>
      <c r="AA506" s="20">
        <f t="shared" si="196"/>
        <v>1.1330551226500576E-5</v>
      </c>
      <c r="AB506" s="20">
        <f t="shared" si="197"/>
        <v>-9999</v>
      </c>
      <c r="AC506" s="20">
        <f t="shared" si="198"/>
        <v>0</v>
      </c>
      <c r="AD506" s="20">
        <f t="shared" si="208"/>
        <v>-9999</v>
      </c>
      <c r="AE506" s="20">
        <f t="shared" si="199"/>
        <v>0</v>
      </c>
      <c r="AF506" s="20">
        <f t="shared" si="209"/>
        <v>-9999</v>
      </c>
      <c r="AG506" s="21"/>
      <c r="AH506" s="20">
        <f t="shared" si="200"/>
        <v>-1.178745064381952E-2</v>
      </c>
      <c r="AI506" s="20">
        <f t="shared" si="201"/>
        <v>0.51386006167917275</v>
      </c>
      <c r="AJ506" s="20">
        <f t="shared" si="202"/>
        <v>-0.2676446746983806</v>
      </c>
      <c r="AK506" s="20">
        <f t="shared" si="203"/>
        <v>-2.096970307342862E-2</v>
      </c>
      <c r="AL506" s="20">
        <f t="shared" si="204"/>
        <v>-3.0984842598046018</v>
      </c>
      <c r="AM506" s="20">
        <f t="shared" si="205"/>
        <v>-46.387491914036289</v>
      </c>
      <c r="AN506" s="20">
        <f t="shared" si="211"/>
        <v>3.2149255760746338</v>
      </c>
      <c r="AO506" s="20">
        <f t="shared" si="211"/>
        <v>3.2156184383515991</v>
      </c>
      <c r="AP506" s="20">
        <f t="shared" si="211"/>
        <v>3.2141906950560983</v>
      </c>
      <c r="AQ506" s="20">
        <f t="shared" si="211"/>
        <v>3.2171329326505709</v>
      </c>
      <c r="AR506" s="20">
        <f t="shared" si="211"/>
        <v>3.2110703717789146</v>
      </c>
      <c r="AS506" s="20">
        <f t="shared" si="211"/>
        <v>3.2235654897824437</v>
      </c>
      <c r="AT506" s="20">
        <f t="shared" si="211"/>
        <v>3.1978245068299773</v>
      </c>
      <c r="AU506" s="20">
        <f t="shared" si="207"/>
        <v>3.2509130417697172</v>
      </c>
    </row>
    <row r="507" spans="4:47">
      <c r="D507" s="2"/>
      <c r="Z507" s="20">
        <f t="shared" si="195"/>
        <v>0</v>
      </c>
      <c r="AA507" s="20">
        <f t="shared" si="196"/>
        <v>1.1330551226500576E-5</v>
      </c>
      <c r="AB507" s="20">
        <f t="shared" si="197"/>
        <v>-9999</v>
      </c>
      <c r="AC507" s="20">
        <f t="shared" si="198"/>
        <v>0</v>
      </c>
      <c r="AD507" s="20">
        <f t="shared" si="208"/>
        <v>-9999</v>
      </c>
      <c r="AE507" s="20">
        <f t="shared" si="199"/>
        <v>0</v>
      </c>
      <c r="AF507" s="20">
        <f t="shared" si="209"/>
        <v>-9999</v>
      </c>
      <c r="AG507" s="21"/>
      <c r="AH507" s="20">
        <f t="shared" si="200"/>
        <v>-1.178745064381952E-2</v>
      </c>
      <c r="AI507" s="20">
        <f t="shared" si="201"/>
        <v>0.51386006167917275</v>
      </c>
      <c r="AJ507" s="20">
        <f t="shared" si="202"/>
        <v>-0.2676446746983806</v>
      </c>
      <c r="AK507" s="20">
        <f t="shared" si="203"/>
        <v>-2.096970307342862E-2</v>
      </c>
      <c r="AL507" s="20">
        <f t="shared" si="204"/>
        <v>-3.0984842598046018</v>
      </c>
      <c r="AM507" s="20">
        <f t="shared" si="205"/>
        <v>-46.387491914036289</v>
      </c>
      <c r="AN507" s="20">
        <f t="shared" si="211"/>
        <v>3.2149255760746338</v>
      </c>
      <c r="AO507" s="20">
        <f t="shared" si="211"/>
        <v>3.2156184383515991</v>
      </c>
      <c r="AP507" s="20">
        <f t="shared" si="211"/>
        <v>3.2141906950560983</v>
      </c>
      <c r="AQ507" s="20">
        <f t="shared" si="211"/>
        <v>3.2171329326505709</v>
      </c>
      <c r="AR507" s="20">
        <f t="shared" si="211"/>
        <v>3.2110703717789146</v>
      </c>
      <c r="AS507" s="20">
        <f t="shared" si="211"/>
        <v>3.2235654897824437</v>
      </c>
      <c r="AT507" s="20">
        <f t="shared" si="211"/>
        <v>3.1978245068299773</v>
      </c>
      <c r="AU507" s="20">
        <f t="shared" si="207"/>
        <v>3.2509130417697172</v>
      </c>
    </row>
    <row r="508" spans="4:47">
      <c r="D508" s="2"/>
      <c r="Z508" s="20">
        <f t="shared" si="195"/>
        <v>0</v>
      </c>
      <c r="AA508" s="20">
        <f t="shared" si="196"/>
        <v>1.1330551226500576E-5</v>
      </c>
      <c r="AB508" s="20">
        <f t="shared" si="197"/>
        <v>-9999</v>
      </c>
      <c r="AC508" s="20">
        <f t="shared" si="198"/>
        <v>0</v>
      </c>
      <c r="AD508" s="20">
        <f t="shared" si="208"/>
        <v>-9999</v>
      </c>
      <c r="AE508" s="20">
        <f t="shared" si="199"/>
        <v>0</v>
      </c>
      <c r="AF508" s="20">
        <f t="shared" si="209"/>
        <v>-9999</v>
      </c>
      <c r="AG508" s="21"/>
      <c r="AH508" s="20">
        <f t="shared" si="200"/>
        <v>-1.178745064381952E-2</v>
      </c>
      <c r="AI508" s="20">
        <f t="shared" si="201"/>
        <v>0.51386006167917275</v>
      </c>
      <c r="AJ508" s="20">
        <f t="shared" si="202"/>
        <v>-0.2676446746983806</v>
      </c>
      <c r="AK508" s="20">
        <f t="shared" si="203"/>
        <v>-2.096970307342862E-2</v>
      </c>
      <c r="AL508" s="20">
        <f t="shared" si="204"/>
        <v>-3.0984842598046018</v>
      </c>
      <c r="AM508" s="20">
        <f t="shared" si="205"/>
        <v>-46.387491914036289</v>
      </c>
      <c r="AN508" s="20">
        <f t="shared" si="211"/>
        <v>3.2149255760746338</v>
      </c>
      <c r="AO508" s="20">
        <f t="shared" si="211"/>
        <v>3.2156184383515991</v>
      </c>
      <c r="AP508" s="20">
        <f t="shared" si="211"/>
        <v>3.2141906950560983</v>
      </c>
      <c r="AQ508" s="20">
        <f t="shared" si="211"/>
        <v>3.2171329326505709</v>
      </c>
      <c r="AR508" s="20">
        <f t="shared" si="211"/>
        <v>3.2110703717789146</v>
      </c>
      <c r="AS508" s="20">
        <f t="shared" si="211"/>
        <v>3.2235654897824437</v>
      </c>
      <c r="AT508" s="20">
        <f t="shared" si="211"/>
        <v>3.1978245068299773</v>
      </c>
      <c r="AU508" s="20">
        <f t="shared" si="207"/>
        <v>3.2509130417697172</v>
      </c>
    </row>
    <row r="509" spans="4:47">
      <c r="D509" s="2"/>
      <c r="Z509" s="20">
        <f t="shared" si="195"/>
        <v>0</v>
      </c>
      <c r="AA509" s="20">
        <f t="shared" si="196"/>
        <v>1.1330551226500576E-5</v>
      </c>
      <c r="AB509" s="20">
        <f t="shared" si="197"/>
        <v>-9999</v>
      </c>
      <c r="AC509" s="20">
        <f t="shared" si="198"/>
        <v>0</v>
      </c>
      <c r="AD509" s="20">
        <f t="shared" si="208"/>
        <v>-9999</v>
      </c>
      <c r="AE509" s="20">
        <f t="shared" si="199"/>
        <v>0</v>
      </c>
      <c r="AF509" s="20">
        <f t="shared" si="209"/>
        <v>-9999</v>
      </c>
      <c r="AG509" s="21"/>
      <c r="AH509" s="20">
        <f t="shared" si="200"/>
        <v>-1.178745064381952E-2</v>
      </c>
      <c r="AI509" s="20">
        <f t="shared" si="201"/>
        <v>0.51386006167917275</v>
      </c>
      <c r="AJ509" s="20">
        <f t="shared" si="202"/>
        <v>-0.2676446746983806</v>
      </c>
      <c r="AK509" s="20">
        <f t="shared" si="203"/>
        <v>-2.096970307342862E-2</v>
      </c>
      <c r="AL509" s="20">
        <f t="shared" si="204"/>
        <v>-3.0984842598046018</v>
      </c>
      <c r="AM509" s="20">
        <f t="shared" si="205"/>
        <v>-46.387491914036289</v>
      </c>
      <c r="AN509" s="20">
        <f t="shared" si="211"/>
        <v>3.2149255760746338</v>
      </c>
      <c r="AO509" s="20">
        <f t="shared" si="211"/>
        <v>3.2156184383515991</v>
      </c>
      <c r="AP509" s="20">
        <f t="shared" si="211"/>
        <v>3.2141906950560983</v>
      </c>
      <c r="AQ509" s="20">
        <f t="shared" si="211"/>
        <v>3.2171329326505709</v>
      </c>
      <c r="AR509" s="20">
        <f t="shared" si="211"/>
        <v>3.2110703717789146</v>
      </c>
      <c r="AS509" s="20">
        <f t="shared" si="211"/>
        <v>3.2235654897824437</v>
      </c>
      <c r="AT509" s="20">
        <f t="shared" si="211"/>
        <v>3.1978245068299773</v>
      </c>
      <c r="AU509" s="20">
        <f t="shared" si="207"/>
        <v>3.2509130417697172</v>
      </c>
    </row>
    <row r="510" spans="4:47">
      <c r="D510" s="2"/>
      <c r="Z510" s="20">
        <f t="shared" si="195"/>
        <v>0</v>
      </c>
      <c r="AA510" s="20">
        <f t="shared" si="196"/>
        <v>1.1330551226500576E-5</v>
      </c>
      <c r="AB510" s="20">
        <f t="shared" si="197"/>
        <v>-9999</v>
      </c>
      <c r="AC510" s="20">
        <f t="shared" si="198"/>
        <v>0</v>
      </c>
      <c r="AD510" s="20">
        <f t="shared" si="208"/>
        <v>-9999</v>
      </c>
      <c r="AE510" s="20">
        <f t="shared" si="199"/>
        <v>0</v>
      </c>
      <c r="AF510" s="20">
        <f t="shared" si="209"/>
        <v>-9999</v>
      </c>
      <c r="AG510" s="21"/>
      <c r="AH510" s="20">
        <f t="shared" si="200"/>
        <v>-1.178745064381952E-2</v>
      </c>
      <c r="AI510" s="20">
        <f t="shared" si="201"/>
        <v>0.51386006167917275</v>
      </c>
      <c r="AJ510" s="20">
        <f t="shared" si="202"/>
        <v>-0.2676446746983806</v>
      </c>
      <c r="AK510" s="20">
        <f t="shared" si="203"/>
        <v>-2.096970307342862E-2</v>
      </c>
      <c r="AL510" s="20">
        <f t="shared" si="204"/>
        <v>-3.0984842598046018</v>
      </c>
      <c r="AM510" s="20">
        <f t="shared" si="205"/>
        <v>-46.387491914036289</v>
      </c>
      <c r="AN510" s="20">
        <f t="shared" si="211"/>
        <v>3.2149255760746338</v>
      </c>
      <c r="AO510" s="20">
        <f t="shared" si="211"/>
        <v>3.2156184383515991</v>
      </c>
      <c r="AP510" s="20">
        <f t="shared" si="211"/>
        <v>3.2141906950560983</v>
      </c>
      <c r="AQ510" s="20">
        <f t="shared" si="211"/>
        <v>3.2171329326505709</v>
      </c>
      <c r="AR510" s="20">
        <f t="shared" si="211"/>
        <v>3.2110703717789146</v>
      </c>
      <c r="AS510" s="20">
        <f t="shared" si="211"/>
        <v>3.2235654897824437</v>
      </c>
      <c r="AT510" s="20">
        <f t="shared" si="211"/>
        <v>3.1978245068299773</v>
      </c>
      <c r="AU510" s="20">
        <f t="shared" si="207"/>
        <v>3.2509130417697172</v>
      </c>
    </row>
    <row r="511" spans="4:47">
      <c r="D511" s="2"/>
      <c r="Z511" s="20">
        <f t="shared" si="195"/>
        <v>0</v>
      </c>
      <c r="AA511" s="20">
        <f t="shared" si="196"/>
        <v>1.1330551226500576E-5</v>
      </c>
      <c r="AB511" s="20">
        <f t="shared" si="197"/>
        <v>-9999</v>
      </c>
      <c r="AC511" s="20">
        <f t="shared" si="198"/>
        <v>0</v>
      </c>
      <c r="AD511" s="20">
        <f t="shared" si="208"/>
        <v>-9999</v>
      </c>
      <c r="AE511" s="20">
        <f t="shared" si="199"/>
        <v>0</v>
      </c>
      <c r="AF511" s="20">
        <f t="shared" si="209"/>
        <v>-9999</v>
      </c>
      <c r="AG511" s="21"/>
      <c r="AH511" s="20">
        <f t="shared" si="200"/>
        <v>-1.178745064381952E-2</v>
      </c>
      <c r="AI511" s="20">
        <f t="shared" si="201"/>
        <v>0.51386006167917275</v>
      </c>
      <c r="AJ511" s="20">
        <f t="shared" si="202"/>
        <v>-0.2676446746983806</v>
      </c>
      <c r="AK511" s="20">
        <f t="shared" si="203"/>
        <v>-2.096970307342862E-2</v>
      </c>
      <c r="AL511" s="20">
        <f t="shared" si="204"/>
        <v>-3.0984842598046018</v>
      </c>
      <c r="AM511" s="20">
        <f t="shared" si="205"/>
        <v>-46.387491914036289</v>
      </c>
      <c r="AN511" s="20">
        <f t="shared" si="211"/>
        <v>3.2149255760746338</v>
      </c>
      <c r="AO511" s="20">
        <f t="shared" si="211"/>
        <v>3.2156184383515991</v>
      </c>
      <c r="AP511" s="20">
        <f t="shared" si="211"/>
        <v>3.2141906950560983</v>
      </c>
      <c r="AQ511" s="20">
        <f t="shared" si="211"/>
        <v>3.2171329326505709</v>
      </c>
      <c r="AR511" s="20">
        <f t="shared" si="211"/>
        <v>3.2110703717789146</v>
      </c>
      <c r="AS511" s="20">
        <f t="shared" si="211"/>
        <v>3.2235654897824437</v>
      </c>
      <c r="AT511" s="20">
        <f t="shared" si="211"/>
        <v>3.1978245068299773</v>
      </c>
      <c r="AU511" s="20">
        <f t="shared" si="207"/>
        <v>3.2509130417697172</v>
      </c>
    </row>
    <row r="512" spans="4:47">
      <c r="D512" s="2"/>
      <c r="Z512" s="20">
        <f t="shared" si="195"/>
        <v>0</v>
      </c>
      <c r="AA512" s="20">
        <f t="shared" si="196"/>
        <v>1.1330551226500576E-5</v>
      </c>
      <c r="AB512" s="20">
        <f t="shared" si="197"/>
        <v>-9999</v>
      </c>
      <c r="AC512" s="20">
        <f t="shared" si="198"/>
        <v>0</v>
      </c>
      <c r="AD512" s="20">
        <f t="shared" si="208"/>
        <v>-9999</v>
      </c>
      <c r="AE512" s="20">
        <f t="shared" si="199"/>
        <v>0</v>
      </c>
      <c r="AF512" s="20">
        <f t="shared" si="209"/>
        <v>-9999</v>
      </c>
      <c r="AG512" s="21"/>
      <c r="AH512" s="20">
        <f t="shared" si="200"/>
        <v>-1.178745064381952E-2</v>
      </c>
      <c r="AI512" s="20">
        <f t="shared" si="201"/>
        <v>0.51386006167917275</v>
      </c>
      <c r="AJ512" s="20">
        <f t="shared" si="202"/>
        <v>-0.2676446746983806</v>
      </c>
      <c r="AK512" s="20">
        <f t="shared" si="203"/>
        <v>-2.096970307342862E-2</v>
      </c>
      <c r="AL512" s="20">
        <f t="shared" si="204"/>
        <v>-3.0984842598046018</v>
      </c>
      <c r="AM512" s="20">
        <f t="shared" si="205"/>
        <v>-46.387491914036289</v>
      </c>
      <c r="AN512" s="20">
        <f t="shared" si="211"/>
        <v>3.2149255760746338</v>
      </c>
      <c r="AO512" s="20">
        <f t="shared" si="211"/>
        <v>3.2156184383515991</v>
      </c>
      <c r="AP512" s="20">
        <f t="shared" si="211"/>
        <v>3.2141906950560983</v>
      </c>
      <c r="AQ512" s="20">
        <f t="shared" si="211"/>
        <v>3.2171329326505709</v>
      </c>
      <c r="AR512" s="20">
        <f t="shared" si="211"/>
        <v>3.2110703717789146</v>
      </c>
      <c r="AS512" s="20">
        <f t="shared" si="211"/>
        <v>3.2235654897824437</v>
      </c>
      <c r="AT512" s="20">
        <f t="shared" si="211"/>
        <v>3.1978245068299773</v>
      </c>
      <c r="AU512" s="20">
        <f t="shared" si="207"/>
        <v>3.2509130417697172</v>
      </c>
    </row>
    <row r="513" spans="4:47">
      <c r="D513" s="2"/>
      <c r="Z513" s="20">
        <f t="shared" si="195"/>
        <v>0</v>
      </c>
      <c r="AA513" s="20">
        <f t="shared" si="196"/>
        <v>1.1330551226500576E-5</v>
      </c>
      <c r="AB513" s="20">
        <f t="shared" si="197"/>
        <v>-9999</v>
      </c>
      <c r="AC513" s="20">
        <f t="shared" si="198"/>
        <v>0</v>
      </c>
      <c r="AD513" s="20">
        <f t="shared" si="208"/>
        <v>-9999</v>
      </c>
      <c r="AE513" s="20">
        <f t="shared" si="199"/>
        <v>0</v>
      </c>
      <c r="AF513" s="20">
        <f t="shared" si="209"/>
        <v>-9999</v>
      </c>
      <c r="AG513" s="21"/>
      <c r="AH513" s="20">
        <f t="shared" si="200"/>
        <v>-1.178745064381952E-2</v>
      </c>
      <c r="AI513" s="20">
        <f t="shared" si="201"/>
        <v>0.51386006167917275</v>
      </c>
      <c r="AJ513" s="20">
        <f t="shared" si="202"/>
        <v>-0.2676446746983806</v>
      </c>
      <c r="AK513" s="20">
        <f t="shared" si="203"/>
        <v>-2.096970307342862E-2</v>
      </c>
      <c r="AL513" s="20">
        <f t="shared" si="204"/>
        <v>-3.0984842598046018</v>
      </c>
      <c r="AM513" s="20">
        <f t="shared" si="205"/>
        <v>-46.387491914036289</v>
      </c>
      <c r="AN513" s="20">
        <f t="shared" si="211"/>
        <v>3.2149255760746338</v>
      </c>
      <c r="AO513" s="20">
        <f t="shared" si="211"/>
        <v>3.2156184383515991</v>
      </c>
      <c r="AP513" s="20">
        <f t="shared" si="211"/>
        <v>3.2141906950560983</v>
      </c>
      <c r="AQ513" s="20">
        <f t="shared" si="211"/>
        <v>3.2171329326505709</v>
      </c>
      <c r="AR513" s="20">
        <f t="shared" si="211"/>
        <v>3.2110703717789146</v>
      </c>
      <c r="AS513" s="20">
        <f t="shared" si="211"/>
        <v>3.2235654897824437</v>
      </c>
      <c r="AT513" s="20">
        <f t="shared" si="211"/>
        <v>3.1978245068299773</v>
      </c>
      <c r="AU513" s="20">
        <f t="shared" si="207"/>
        <v>3.2509130417697172</v>
      </c>
    </row>
    <row r="514" spans="4:47">
      <c r="D514" s="2"/>
      <c r="Z514" s="20">
        <f t="shared" si="195"/>
        <v>0</v>
      </c>
      <c r="AA514" s="20">
        <f t="shared" si="196"/>
        <v>1.1330551226500576E-5</v>
      </c>
      <c r="AB514" s="20">
        <f t="shared" si="197"/>
        <v>-9999</v>
      </c>
      <c r="AC514" s="20">
        <f t="shared" si="198"/>
        <v>0</v>
      </c>
      <c r="AD514" s="20">
        <f t="shared" si="208"/>
        <v>-9999</v>
      </c>
      <c r="AE514" s="20">
        <f t="shared" si="199"/>
        <v>0</v>
      </c>
      <c r="AF514" s="20">
        <f t="shared" si="209"/>
        <v>-9999</v>
      </c>
      <c r="AG514" s="21"/>
      <c r="AH514" s="20">
        <f t="shared" si="200"/>
        <v>-1.178745064381952E-2</v>
      </c>
      <c r="AI514" s="20">
        <f t="shared" si="201"/>
        <v>0.51386006167917275</v>
      </c>
      <c r="AJ514" s="20">
        <f t="shared" si="202"/>
        <v>-0.2676446746983806</v>
      </c>
      <c r="AK514" s="20">
        <f t="shared" si="203"/>
        <v>-2.096970307342862E-2</v>
      </c>
      <c r="AL514" s="20">
        <f t="shared" si="204"/>
        <v>-3.0984842598046018</v>
      </c>
      <c r="AM514" s="20">
        <f t="shared" si="205"/>
        <v>-46.387491914036289</v>
      </c>
      <c r="AN514" s="20">
        <f t="shared" si="211"/>
        <v>3.2149255760746338</v>
      </c>
      <c r="AO514" s="20">
        <f t="shared" si="211"/>
        <v>3.2156184383515991</v>
      </c>
      <c r="AP514" s="20">
        <f t="shared" si="211"/>
        <v>3.2141906950560983</v>
      </c>
      <c r="AQ514" s="20">
        <f t="shared" si="211"/>
        <v>3.2171329326505709</v>
      </c>
      <c r="AR514" s="20">
        <f t="shared" si="211"/>
        <v>3.2110703717789146</v>
      </c>
      <c r="AS514" s="20">
        <f t="shared" si="211"/>
        <v>3.2235654897824437</v>
      </c>
      <c r="AT514" s="20">
        <f t="shared" si="211"/>
        <v>3.1978245068299773</v>
      </c>
      <c r="AU514" s="20">
        <f t="shared" si="207"/>
        <v>3.2509130417697172</v>
      </c>
    </row>
    <row r="515" spans="4:47">
      <c r="D515" s="2"/>
      <c r="Z515" s="20">
        <f t="shared" si="195"/>
        <v>0</v>
      </c>
      <c r="AA515" s="20">
        <f t="shared" si="196"/>
        <v>1.1330551226500576E-5</v>
      </c>
      <c r="AB515" s="20">
        <f t="shared" si="197"/>
        <v>-9999</v>
      </c>
      <c r="AC515" s="20">
        <f t="shared" si="198"/>
        <v>0</v>
      </c>
      <c r="AD515" s="20">
        <f t="shared" si="208"/>
        <v>-9999</v>
      </c>
      <c r="AE515" s="20">
        <f t="shared" si="199"/>
        <v>0</v>
      </c>
      <c r="AF515" s="20">
        <f t="shared" si="209"/>
        <v>-9999</v>
      </c>
      <c r="AG515" s="21"/>
      <c r="AH515" s="20">
        <f t="shared" si="200"/>
        <v>-1.178745064381952E-2</v>
      </c>
      <c r="AI515" s="20">
        <f t="shared" si="201"/>
        <v>0.51386006167917275</v>
      </c>
      <c r="AJ515" s="20">
        <f t="shared" si="202"/>
        <v>-0.2676446746983806</v>
      </c>
      <c r="AK515" s="20">
        <f t="shared" si="203"/>
        <v>-2.096970307342862E-2</v>
      </c>
      <c r="AL515" s="20">
        <f t="shared" si="204"/>
        <v>-3.0984842598046018</v>
      </c>
      <c r="AM515" s="20">
        <f t="shared" si="205"/>
        <v>-46.387491914036289</v>
      </c>
      <c r="AN515" s="20">
        <f t="shared" si="211"/>
        <v>3.2149255760746338</v>
      </c>
      <c r="AO515" s="20">
        <f t="shared" si="211"/>
        <v>3.2156184383515991</v>
      </c>
      <c r="AP515" s="20">
        <f t="shared" si="211"/>
        <v>3.2141906950560983</v>
      </c>
      <c r="AQ515" s="20">
        <f t="shared" si="211"/>
        <v>3.2171329326505709</v>
      </c>
      <c r="AR515" s="20">
        <f t="shared" si="211"/>
        <v>3.2110703717789146</v>
      </c>
      <c r="AS515" s="20">
        <f t="shared" si="211"/>
        <v>3.2235654897824437</v>
      </c>
      <c r="AT515" s="20">
        <f t="shared" si="211"/>
        <v>3.1978245068299773</v>
      </c>
      <c r="AU515" s="20">
        <f t="shared" si="207"/>
        <v>3.2509130417697172</v>
      </c>
    </row>
    <row r="516" spans="4:47">
      <c r="D516" s="2"/>
      <c r="Z516" s="20">
        <f t="shared" si="195"/>
        <v>0</v>
      </c>
      <c r="AA516" s="20">
        <f t="shared" si="196"/>
        <v>1.1330551226500576E-5</v>
      </c>
      <c r="AB516" s="20">
        <f t="shared" si="197"/>
        <v>-9999</v>
      </c>
      <c r="AC516" s="20">
        <f t="shared" si="198"/>
        <v>0</v>
      </c>
      <c r="AD516" s="20">
        <f t="shared" si="208"/>
        <v>-9999</v>
      </c>
      <c r="AE516" s="20">
        <f t="shared" si="199"/>
        <v>0</v>
      </c>
      <c r="AF516" s="20">
        <f t="shared" si="209"/>
        <v>-9999</v>
      </c>
      <c r="AG516" s="21"/>
      <c r="AH516" s="20">
        <f t="shared" si="200"/>
        <v>-1.178745064381952E-2</v>
      </c>
      <c r="AI516" s="20">
        <f t="shared" si="201"/>
        <v>0.51386006167917275</v>
      </c>
      <c r="AJ516" s="20">
        <f t="shared" si="202"/>
        <v>-0.2676446746983806</v>
      </c>
      <c r="AK516" s="20">
        <f t="shared" si="203"/>
        <v>-2.096970307342862E-2</v>
      </c>
      <c r="AL516" s="20">
        <f t="shared" si="204"/>
        <v>-3.0984842598046018</v>
      </c>
      <c r="AM516" s="20">
        <f t="shared" si="205"/>
        <v>-46.387491914036289</v>
      </c>
      <c r="AN516" s="20">
        <f t="shared" si="211"/>
        <v>3.2149255760746338</v>
      </c>
      <c r="AO516" s="20">
        <f t="shared" si="211"/>
        <v>3.2156184383515991</v>
      </c>
      <c r="AP516" s="20">
        <f t="shared" si="211"/>
        <v>3.2141906950560983</v>
      </c>
      <c r="AQ516" s="20">
        <f t="shared" si="211"/>
        <v>3.2171329326505709</v>
      </c>
      <c r="AR516" s="20">
        <f t="shared" si="211"/>
        <v>3.2110703717789146</v>
      </c>
      <c r="AS516" s="20">
        <f t="shared" si="211"/>
        <v>3.2235654897824437</v>
      </c>
      <c r="AT516" s="20">
        <f t="shared" si="211"/>
        <v>3.1978245068299773</v>
      </c>
      <c r="AU516" s="20">
        <f t="shared" si="207"/>
        <v>3.2509130417697172</v>
      </c>
    </row>
    <row r="517" spans="4:47">
      <c r="D517" s="2"/>
      <c r="Z517" s="20">
        <f t="shared" si="195"/>
        <v>0</v>
      </c>
      <c r="AA517" s="20">
        <f t="shared" si="196"/>
        <v>1.1330551226500576E-5</v>
      </c>
      <c r="AB517" s="20">
        <f t="shared" si="197"/>
        <v>-9999</v>
      </c>
      <c r="AC517" s="20">
        <f t="shared" si="198"/>
        <v>0</v>
      </c>
      <c r="AD517" s="20">
        <f t="shared" si="208"/>
        <v>-9999</v>
      </c>
      <c r="AE517" s="20">
        <f t="shared" si="199"/>
        <v>0</v>
      </c>
      <c r="AF517" s="20">
        <f t="shared" si="209"/>
        <v>-9999</v>
      </c>
      <c r="AG517" s="21"/>
      <c r="AH517" s="20">
        <f t="shared" si="200"/>
        <v>-1.178745064381952E-2</v>
      </c>
      <c r="AI517" s="20">
        <f t="shared" si="201"/>
        <v>0.51386006167917275</v>
      </c>
      <c r="AJ517" s="20">
        <f t="shared" si="202"/>
        <v>-0.2676446746983806</v>
      </c>
      <c r="AK517" s="20">
        <f t="shared" si="203"/>
        <v>-2.096970307342862E-2</v>
      </c>
      <c r="AL517" s="20">
        <f t="shared" si="204"/>
        <v>-3.0984842598046018</v>
      </c>
      <c r="AM517" s="20">
        <f t="shared" si="205"/>
        <v>-46.387491914036289</v>
      </c>
      <c r="AN517" s="20">
        <f t="shared" ref="AN517:AT532" si="212">$AU517+$AB$7*SIN(AO517)</f>
        <v>3.2149255760746338</v>
      </c>
      <c r="AO517" s="20">
        <f t="shared" si="212"/>
        <v>3.2156184383515991</v>
      </c>
      <c r="AP517" s="20">
        <f t="shared" si="212"/>
        <v>3.2141906950560983</v>
      </c>
      <c r="AQ517" s="20">
        <f t="shared" si="212"/>
        <v>3.2171329326505709</v>
      </c>
      <c r="AR517" s="20">
        <f t="shared" si="212"/>
        <v>3.2110703717789146</v>
      </c>
      <c r="AS517" s="20">
        <f t="shared" si="212"/>
        <v>3.2235654897824437</v>
      </c>
      <c r="AT517" s="20">
        <f t="shared" si="212"/>
        <v>3.1978245068299773</v>
      </c>
      <c r="AU517" s="20">
        <f t="shared" si="207"/>
        <v>3.2509130417697172</v>
      </c>
    </row>
    <row r="518" spans="4:47">
      <c r="D518" s="2"/>
      <c r="Z518" s="20">
        <f t="shared" si="195"/>
        <v>0</v>
      </c>
      <c r="AA518" s="20">
        <f t="shared" si="196"/>
        <v>1.1330551226500576E-5</v>
      </c>
      <c r="AB518" s="20">
        <f t="shared" si="197"/>
        <v>-9999</v>
      </c>
      <c r="AC518" s="20">
        <f t="shared" si="198"/>
        <v>0</v>
      </c>
      <c r="AD518" s="20">
        <f t="shared" si="208"/>
        <v>-9999</v>
      </c>
      <c r="AE518" s="20">
        <f t="shared" si="199"/>
        <v>0</v>
      </c>
      <c r="AF518" s="20">
        <f t="shared" si="209"/>
        <v>-9999</v>
      </c>
      <c r="AG518" s="21"/>
      <c r="AH518" s="20">
        <f t="shared" si="200"/>
        <v>-1.178745064381952E-2</v>
      </c>
      <c r="AI518" s="20">
        <f t="shared" si="201"/>
        <v>0.51386006167917275</v>
      </c>
      <c r="AJ518" s="20">
        <f t="shared" si="202"/>
        <v>-0.2676446746983806</v>
      </c>
      <c r="AK518" s="20">
        <f t="shared" si="203"/>
        <v>-2.096970307342862E-2</v>
      </c>
      <c r="AL518" s="20">
        <f t="shared" si="204"/>
        <v>-3.0984842598046018</v>
      </c>
      <c r="AM518" s="20">
        <f t="shared" si="205"/>
        <v>-46.387491914036289</v>
      </c>
      <c r="AN518" s="20">
        <f t="shared" si="212"/>
        <v>3.2149255760746338</v>
      </c>
      <c r="AO518" s="20">
        <f t="shared" si="212"/>
        <v>3.2156184383515991</v>
      </c>
      <c r="AP518" s="20">
        <f t="shared" si="212"/>
        <v>3.2141906950560983</v>
      </c>
      <c r="AQ518" s="20">
        <f t="shared" si="212"/>
        <v>3.2171329326505709</v>
      </c>
      <c r="AR518" s="20">
        <f t="shared" si="212"/>
        <v>3.2110703717789146</v>
      </c>
      <c r="AS518" s="20">
        <f t="shared" si="212"/>
        <v>3.2235654897824437</v>
      </c>
      <c r="AT518" s="20">
        <f t="shared" si="212"/>
        <v>3.1978245068299773</v>
      </c>
      <c r="AU518" s="20">
        <f t="shared" si="207"/>
        <v>3.2509130417697172</v>
      </c>
    </row>
    <row r="519" spans="4:47">
      <c r="D519" s="2"/>
      <c r="Z519" s="20">
        <f t="shared" si="195"/>
        <v>0</v>
      </c>
      <c r="AA519" s="20">
        <f t="shared" si="196"/>
        <v>1.1330551226500576E-5</v>
      </c>
      <c r="AB519" s="20">
        <f t="shared" si="197"/>
        <v>-9999</v>
      </c>
      <c r="AC519" s="20">
        <f t="shared" si="198"/>
        <v>0</v>
      </c>
      <c r="AD519" s="20">
        <f t="shared" si="208"/>
        <v>-9999</v>
      </c>
      <c r="AE519" s="20">
        <f t="shared" si="199"/>
        <v>0</v>
      </c>
      <c r="AF519" s="20">
        <f t="shared" si="209"/>
        <v>-9999</v>
      </c>
      <c r="AG519" s="21"/>
      <c r="AH519" s="20">
        <f t="shared" si="200"/>
        <v>-1.178745064381952E-2</v>
      </c>
      <c r="AI519" s="20">
        <f t="shared" si="201"/>
        <v>0.51386006167917275</v>
      </c>
      <c r="AJ519" s="20">
        <f t="shared" si="202"/>
        <v>-0.2676446746983806</v>
      </c>
      <c r="AK519" s="20">
        <f t="shared" si="203"/>
        <v>-2.096970307342862E-2</v>
      </c>
      <c r="AL519" s="20">
        <f t="shared" si="204"/>
        <v>-3.0984842598046018</v>
      </c>
      <c r="AM519" s="20">
        <f t="shared" si="205"/>
        <v>-46.387491914036289</v>
      </c>
      <c r="AN519" s="20">
        <f t="shared" si="212"/>
        <v>3.2149255760746338</v>
      </c>
      <c r="AO519" s="20">
        <f t="shared" si="212"/>
        <v>3.2156184383515991</v>
      </c>
      <c r="AP519" s="20">
        <f t="shared" si="212"/>
        <v>3.2141906950560983</v>
      </c>
      <c r="AQ519" s="20">
        <f t="shared" si="212"/>
        <v>3.2171329326505709</v>
      </c>
      <c r="AR519" s="20">
        <f t="shared" si="212"/>
        <v>3.2110703717789146</v>
      </c>
      <c r="AS519" s="20">
        <f t="shared" si="212"/>
        <v>3.2235654897824437</v>
      </c>
      <c r="AT519" s="20">
        <f t="shared" si="212"/>
        <v>3.1978245068299773</v>
      </c>
      <c r="AU519" s="20">
        <f t="shared" si="207"/>
        <v>3.2509130417697172</v>
      </c>
    </row>
    <row r="520" spans="4:47">
      <c r="D520" s="2"/>
      <c r="Z520" s="20">
        <f t="shared" si="195"/>
        <v>0</v>
      </c>
      <c r="AA520" s="20">
        <f t="shared" si="196"/>
        <v>1.1330551226500576E-5</v>
      </c>
      <c r="AB520" s="20">
        <f t="shared" si="197"/>
        <v>-9999</v>
      </c>
      <c r="AC520" s="20">
        <f t="shared" si="198"/>
        <v>0</v>
      </c>
      <c r="AD520" s="20">
        <f t="shared" si="208"/>
        <v>-9999</v>
      </c>
      <c r="AE520" s="20">
        <f t="shared" si="199"/>
        <v>0</v>
      </c>
      <c r="AF520" s="20">
        <f t="shared" si="209"/>
        <v>-9999</v>
      </c>
      <c r="AG520" s="21"/>
      <c r="AH520" s="20">
        <f t="shared" si="200"/>
        <v>-1.178745064381952E-2</v>
      </c>
      <c r="AI520" s="20">
        <f t="shared" si="201"/>
        <v>0.51386006167917275</v>
      </c>
      <c r="AJ520" s="20">
        <f t="shared" si="202"/>
        <v>-0.2676446746983806</v>
      </c>
      <c r="AK520" s="20">
        <f t="shared" si="203"/>
        <v>-2.096970307342862E-2</v>
      </c>
      <c r="AL520" s="20">
        <f t="shared" si="204"/>
        <v>-3.0984842598046018</v>
      </c>
      <c r="AM520" s="20">
        <f t="shared" si="205"/>
        <v>-46.387491914036289</v>
      </c>
      <c r="AN520" s="20">
        <f t="shared" si="212"/>
        <v>3.2149255760746338</v>
      </c>
      <c r="AO520" s="20">
        <f t="shared" si="212"/>
        <v>3.2156184383515991</v>
      </c>
      <c r="AP520" s="20">
        <f t="shared" si="212"/>
        <v>3.2141906950560983</v>
      </c>
      <c r="AQ520" s="20">
        <f t="shared" si="212"/>
        <v>3.2171329326505709</v>
      </c>
      <c r="AR520" s="20">
        <f t="shared" si="212"/>
        <v>3.2110703717789146</v>
      </c>
      <c r="AS520" s="20">
        <f t="shared" si="212"/>
        <v>3.2235654897824437</v>
      </c>
      <c r="AT520" s="20">
        <f t="shared" si="212"/>
        <v>3.1978245068299773</v>
      </c>
      <c r="AU520" s="20">
        <f t="shared" si="207"/>
        <v>3.2509130417697172</v>
      </c>
    </row>
    <row r="521" spans="4:47">
      <c r="D521" s="2"/>
      <c r="Z521" s="20">
        <f t="shared" si="195"/>
        <v>0</v>
      </c>
      <c r="AA521" s="20">
        <f t="shared" si="196"/>
        <v>1.1330551226500576E-5</v>
      </c>
      <c r="AB521" s="20">
        <f t="shared" si="197"/>
        <v>-9999</v>
      </c>
      <c r="AC521" s="20">
        <f t="shared" si="198"/>
        <v>0</v>
      </c>
      <c r="AD521" s="20">
        <f t="shared" si="208"/>
        <v>-9999</v>
      </c>
      <c r="AE521" s="20">
        <f t="shared" si="199"/>
        <v>0</v>
      </c>
      <c r="AF521" s="20">
        <f t="shared" si="209"/>
        <v>-9999</v>
      </c>
      <c r="AG521" s="21"/>
      <c r="AH521" s="20">
        <f t="shared" si="200"/>
        <v>-1.178745064381952E-2</v>
      </c>
      <c r="AI521" s="20">
        <f t="shared" si="201"/>
        <v>0.51386006167917275</v>
      </c>
      <c r="AJ521" s="20">
        <f t="shared" si="202"/>
        <v>-0.2676446746983806</v>
      </c>
      <c r="AK521" s="20">
        <f t="shared" si="203"/>
        <v>-2.096970307342862E-2</v>
      </c>
      <c r="AL521" s="20">
        <f t="shared" si="204"/>
        <v>-3.0984842598046018</v>
      </c>
      <c r="AM521" s="20">
        <f t="shared" si="205"/>
        <v>-46.387491914036289</v>
      </c>
      <c r="AN521" s="20">
        <f t="shared" si="212"/>
        <v>3.2149255760746338</v>
      </c>
      <c r="AO521" s="20">
        <f t="shared" si="212"/>
        <v>3.2156184383515991</v>
      </c>
      <c r="AP521" s="20">
        <f t="shared" si="212"/>
        <v>3.2141906950560983</v>
      </c>
      <c r="AQ521" s="20">
        <f t="shared" si="212"/>
        <v>3.2171329326505709</v>
      </c>
      <c r="AR521" s="20">
        <f t="shared" si="212"/>
        <v>3.2110703717789146</v>
      </c>
      <c r="AS521" s="20">
        <f t="shared" si="212"/>
        <v>3.2235654897824437</v>
      </c>
      <c r="AT521" s="20">
        <f t="shared" si="212"/>
        <v>3.1978245068299773</v>
      </c>
      <c r="AU521" s="20">
        <f t="shared" si="207"/>
        <v>3.2509130417697172</v>
      </c>
    </row>
    <row r="522" spans="4:47">
      <c r="D522" s="2"/>
      <c r="Z522" s="20">
        <f t="shared" si="195"/>
        <v>0</v>
      </c>
      <c r="AA522" s="20">
        <f t="shared" si="196"/>
        <v>1.1330551226500576E-5</v>
      </c>
      <c r="AB522" s="20">
        <f t="shared" si="197"/>
        <v>-9999</v>
      </c>
      <c r="AC522" s="20">
        <f t="shared" si="198"/>
        <v>0</v>
      </c>
      <c r="AD522" s="20">
        <f t="shared" si="208"/>
        <v>-9999</v>
      </c>
      <c r="AE522" s="20">
        <f t="shared" si="199"/>
        <v>0</v>
      </c>
      <c r="AF522" s="20">
        <f t="shared" si="209"/>
        <v>-9999</v>
      </c>
      <c r="AG522" s="21"/>
      <c r="AH522" s="20">
        <f t="shared" si="200"/>
        <v>-1.178745064381952E-2</v>
      </c>
      <c r="AI522" s="20">
        <f t="shared" si="201"/>
        <v>0.51386006167917275</v>
      </c>
      <c r="AJ522" s="20">
        <f t="shared" si="202"/>
        <v>-0.2676446746983806</v>
      </c>
      <c r="AK522" s="20">
        <f t="shared" si="203"/>
        <v>-2.096970307342862E-2</v>
      </c>
      <c r="AL522" s="20">
        <f t="shared" si="204"/>
        <v>-3.0984842598046018</v>
      </c>
      <c r="AM522" s="20">
        <f t="shared" si="205"/>
        <v>-46.387491914036289</v>
      </c>
      <c r="AN522" s="20">
        <f t="shared" si="212"/>
        <v>3.2149255760746338</v>
      </c>
      <c r="AO522" s="20">
        <f t="shared" si="212"/>
        <v>3.2156184383515991</v>
      </c>
      <c r="AP522" s="20">
        <f t="shared" si="212"/>
        <v>3.2141906950560983</v>
      </c>
      <c r="AQ522" s="20">
        <f t="shared" si="212"/>
        <v>3.2171329326505709</v>
      </c>
      <c r="AR522" s="20">
        <f t="shared" si="212"/>
        <v>3.2110703717789146</v>
      </c>
      <c r="AS522" s="20">
        <f t="shared" si="212"/>
        <v>3.2235654897824437</v>
      </c>
      <c r="AT522" s="20">
        <f t="shared" si="212"/>
        <v>3.1978245068299773</v>
      </c>
      <c r="AU522" s="20">
        <f t="shared" si="207"/>
        <v>3.2509130417697172</v>
      </c>
    </row>
    <row r="523" spans="4:47">
      <c r="D523" s="2"/>
      <c r="Z523" s="20">
        <f t="shared" si="195"/>
        <v>0</v>
      </c>
      <c r="AA523" s="20">
        <f t="shared" si="196"/>
        <v>1.1330551226500576E-5</v>
      </c>
      <c r="AB523" s="20">
        <f t="shared" si="197"/>
        <v>-9999</v>
      </c>
      <c r="AC523" s="20">
        <f t="shared" si="198"/>
        <v>0</v>
      </c>
      <c r="AD523" s="20">
        <f t="shared" si="208"/>
        <v>-9999</v>
      </c>
      <c r="AE523" s="20">
        <f t="shared" si="199"/>
        <v>0</v>
      </c>
      <c r="AF523" s="20">
        <f t="shared" si="209"/>
        <v>-9999</v>
      </c>
      <c r="AG523" s="21"/>
      <c r="AH523" s="20">
        <f t="shared" si="200"/>
        <v>-1.178745064381952E-2</v>
      </c>
      <c r="AI523" s="20">
        <f t="shared" si="201"/>
        <v>0.51386006167917275</v>
      </c>
      <c r="AJ523" s="20">
        <f t="shared" si="202"/>
        <v>-0.2676446746983806</v>
      </c>
      <c r="AK523" s="20">
        <f t="shared" si="203"/>
        <v>-2.096970307342862E-2</v>
      </c>
      <c r="AL523" s="20">
        <f t="shared" si="204"/>
        <v>-3.0984842598046018</v>
      </c>
      <c r="AM523" s="20">
        <f t="shared" si="205"/>
        <v>-46.387491914036289</v>
      </c>
      <c r="AN523" s="20">
        <f t="shared" si="212"/>
        <v>3.2149255760746338</v>
      </c>
      <c r="AO523" s="20">
        <f t="shared" si="212"/>
        <v>3.2156184383515991</v>
      </c>
      <c r="AP523" s="20">
        <f t="shared" si="212"/>
        <v>3.2141906950560983</v>
      </c>
      <c r="AQ523" s="20">
        <f t="shared" si="212"/>
        <v>3.2171329326505709</v>
      </c>
      <c r="AR523" s="20">
        <f t="shared" si="212"/>
        <v>3.2110703717789146</v>
      </c>
      <c r="AS523" s="20">
        <f t="shared" si="212"/>
        <v>3.2235654897824437</v>
      </c>
      <c r="AT523" s="20">
        <f t="shared" si="212"/>
        <v>3.1978245068299773</v>
      </c>
      <c r="AU523" s="20">
        <f t="shared" si="207"/>
        <v>3.2509130417697172</v>
      </c>
    </row>
    <row r="524" spans="4:47">
      <c r="D524" s="2"/>
      <c r="Z524" s="20">
        <f t="shared" si="195"/>
        <v>0</v>
      </c>
      <c r="AA524" s="20">
        <f t="shared" si="196"/>
        <v>1.1330551226500576E-5</v>
      </c>
      <c r="AB524" s="20">
        <f t="shared" si="197"/>
        <v>-9999</v>
      </c>
      <c r="AC524" s="20">
        <f t="shared" si="198"/>
        <v>0</v>
      </c>
      <c r="AD524" s="20">
        <f t="shared" si="208"/>
        <v>-9999</v>
      </c>
      <c r="AE524" s="20">
        <f t="shared" si="199"/>
        <v>0</v>
      </c>
      <c r="AF524" s="20">
        <f t="shared" si="209"/>
        <v>-9999</v>
      </c>
      <c r="AG524" s="21"/>
      <c r="AH524" s="20">
        <f t="shared" si="200"/>
        <v>-1.178745064381952E-2</v>
      </c>
      <c r="AI524" s="20">
        <f t="shared" si="201"/>
        <v>0.51386006167917275</v>
      </c>
      <c r="AJ524" s="20">
        <f t="shared" si="202"/>
        <v>-0.2676446746983806</v>
      </c>
      <c r="AK524" s="20">
        <f t="shared" si="203"/>
        <v>-2.096970307342862E-2</v>
      </c>
      <c r="AL524" s="20">
        <f t="shared" si="204"/>
        <v>-3.0984842598046018</v>
      </c>
      <c r="AM524" s="20">
        <f t="shared" si="205"/>
        <v>-46.387491914036289</v>
      </c>
      <c r="AN524" s="20">
        <f t="shared" si="212"/>
        <v>3.2149255760746338</v>
      </c>
      <c r="AO524" s="20">
        <f t="shared" si="212"/>
        <v>3.2156184383515991</v>
      </c>
      <c r="AP524" s="20">
        <f t="shared" si="212"/>
        <v>3.2141906950560983</v>
      </c>
      <c r="AQ524" s="20">
        <f t="shared" si="212"/>
        <v>3.2171329326505709</v>
      </c>
      <c r="AR524" s="20">
        <f t="shared" si="212"/>
        <v>3.2110703717789146</v>
      </c>
      <c r="AS524" s="20">
        <f t="shared" si="212"/>
        <v>3.2235654897824437</v>
      </c>
      <c r="AT524" s="20">
        <f t="shared" si="212"/>
        <v>3.1978245068299773</v>
      </c>
      <c r="AU524" s="20">
        <f t="shared" si="207"/>
        <v>3.2509130417697172</v>
      </c>
    </row>
    <row r="525" spans="4:47">
      <c r="D525" s="2"/>
      <c r="Z525" s="20">
        <f t="shared" si="195"/>
        <v>0</v>
      </c>
      <c r="AA525" s="20">
        <f t="shared" si="196"/>
        <v>1.1330551226500576E-5</v>
      </c>
      <c r="AB525" s="20">
        <f t="shared" si="197"/>
        <v>-9999</v>
      </c>
      <c r="AC525" s="20">
        <f t="shared" si="198"/>
        <v>0</v>
      </c>
      <c r="AD525" s="20">
        <f t="shared" si="208"/>
        <v>-9999</v>
      </c>
      <c r="AE525" s="20">
        <f t="shared" si="199"/>
        <v>0</v>
      </c>
      <c r="AF525" s="20">
        <f t="shared" si="209"/>
        <v>-9999</v>
      </c>
      <c r="AG525" s="21"/>
      <c r="AH525" s="20">
        <f t="shared" si="200"/>
        <v>-1.178745064381952E-2</v>
      </c>
      <c r="AI525" s="20">
        <f t="shared" si="201"/>
        <v>0.51386006167917275</v>
      </c>
      <c r="AJ525" s="20">
        <f t="shared" si="202"/>
        <v>-0.2676446746983806</v>
      </c>
      <c r="AK525" s="20">
        <f t="shared" si="203"/>
        <v>-2.096970307342862E-2</v>
      </c>
      <c r="AL525" s="20">
        <f t="shared" si="204"/>
        <v>-3.0984842598046018</v>
      </c>
      <c r="AM525" s="20">
        <f t="shared" si="205"/>
        <v>-46.387491914036289</v>
      </c>
      <c r="AN525" s="20">
        <f t="shared" si="212"/>
        <v>3.2149255760746338</v>
      </c>
      <c r="AO525" s="20">
        <f t="shared" si="212"/>
        <v>3.2156184383515991</v>
      </c>
      <c r="AP525" s="20">
        <f t="shared" si="212"/>
        <v>3.2141906950560983</v>
      </c>
      <c r="AQ525" s="20">
        <f t="shared" si="212"/>
        <v>3.2171329326505709</v>
      </c>
      <c r="AR525" s="20">
        <f t="shared" si="212"/>
        <v>3.2110703717789146</v>
      </c>
      <c r="AS525" s="20">
        <f t="shared" si="212"/>
        <v>3.2235654897824437</v>
      </c>
      <c r="AT525" s="20">
        <f t="shared" si="212"/>
        <v>3.1978245068299773</v>
      </c>
      <c r="AU525" s="20">
        <f t="shared" si="207"/>
        <v>3.2509130417697172</v>
      </c>
    </row>
    <row r="526" spans="4:47">
      <c r="D526" s="2"/>
      <c r="Z526" s="20">
        <f t="shared" si="195"/>
        <v>0</v>
      </c>
      <c r="AA526" s="20">
        <f t="shared" si="196"/>
        <v>1.1330551226500576E-5</v>
      </c>
      <c r="AB526" s="20">
        <f t="shared" si="197"/>
        <v>-9999</v>
      </c>
      <c r="AC526" s="20">
        <f t="shared" si="198"/>
        <v>0</v>
      </c>
      <c r="AD526" s="20">
        <f t="shared" si="208"/>
        <v>-9999</v>
      </c>
      <c r="AE526" s="20">
        <f t="shared" si="199"/>
        <v>0</v>
      </c>
      <c r="AF526" s="20">
        <f t="shared" si="209"/>
        <v>-9999</v>
      </c>
      <c r="AG526" s="21"/>
      <c r="AH526" s="20">
        <f t="shared" si="200"/>
        <v>-1.178745064381952E-2</v>
      </c>
      <c r="AI526" s="20">
        <f t="shared" si="201"/>
        <v>0.51386006167917275</v>
      </c>
      <c r="AJ526" s="20">
        <f t="shared" si="202"/>
        <v>-0.2676446746983806</v>
      </c>
      <c r="AK526" s="20">
        <f t="shared" si="203"/>
        <v>-2.096970307342862E-2</v>
      </c>
      <c r="AL526" s="20">
        <f t="shared" si="204"/>
        <v>-3.0984842598046018</v>
      </c>
      <c r="AM526" s="20">
        <f t="shared" si="205"/>
        <v>-46.387491914036289</v>
      </c>
      <c r="AN526" s="20">
        <f t="shared" si="212"/>
        <v>3.2149255760746338</v>
      </c>
      <c r="AO526" s="20">
        <f t="shared" si="212"/>
        <v>3.2156184383515991</v>
      </c>
      <c r="AP526" s="20">
        <f t="shared" si="212"/>
        <v>3.2141906950560983</v>
      </c>
      <c r="AQ526" s="20">
        <f t="shared" si="212"/>
        <v>3.2171329326505709</v>
      </c>
      <c r="AR526" s="20">
        <f t="shared" si="212"/>
        <v>3.2110703717789146</v>
      </c>
      <c r="AS526" s="20">
        <f t="shared" si="212"/>
        <v>3.2235654897824437</v>
      </c>
      <c r="AT526" s="20">
        <f t="shared" si="212"/>
        <v>3.1978245068299773</v>
      </c>
      <c r="AU526" s="20">
        <f t="shared" si="207"/>
        <v>3.2509130417697172</v>
      </c>
    </row>
    <row r="527" spans="4:47">
      <c r="D527" s="2"/>
      <c r="Z527" s="20">
        <f t="shared" si="195"/>
        <v>0</v>
      </c>
      <c r="AA527" s="20">
        <f t="shared" si="196"/>
        <v>1.1330551226500576E-5</v>
      </c>
      <c r="AB527" s="20">
        <f t="shared" si="197"/>
        <v>-9999</v>
      </c>
      <c r="AC527" s="20">
        <f t="shared" si="198"/>
        <v>0</v>
      </c>
      <c r="AD527" s="20">
        <f t="shared" si="208"/>
        <v>-9999</v>
      </c>
      <c r="AE527" s="20">
        <f t="shared" si="199"/>
        <v>0</v>
      </c>
      <c r="AF527" s="20">
        <f t="shared" si="209"/>
        <v>-9999</v>
      </c>
      <c r="AG527" s="21"/>
      <c r="AH527" s="20">
        <f t="shared" si="200"/>
        <v>-1.178745064381952E-2</v>
      </c>
      <c r="AI527" s="20">
        <f t="shared" si="201"/>
        <v>0.51386006167917275</v>
      </c>
      <c r="AJ527" s="20">
        <f t="shared" si="202"/>
        <v>-0.2676446746983806</v>
      </c>
      <c r="AK527" s="20">
        <f t="shared" si="203"/>
        <v>-2.096970307342862E-2</v>
      </c>
      <c r="AL527" s="20">
        <f t="shared" si="204"/>
        <v>-3.0984842598046018</v>
      </c>
      <c r="AM527" s="20">
        <f t="shared" si="205"/>
        <v>-46.387491914036289</v>
      </c>
      <c r="AN527" s="20">
        <f t="shared" si="212"/>
        <v>3.2149255760746338</v>
      </c>
      <c r="AO527" s="20">
        <f t="shared" si="212"/>
        <v>3.2156184383515991</v>
      </c>
      <c r="AP527" s="20">
        <f t="shared" si="212"/>
        <v>3.2141906950560983</v>
      </c>
      <c r="AQ527" s="20">
        <f t="shared" si="212"/>
        <v>3.2171329326505709</v>
      </c>
      <c r="AR527" s="20">
        <f t="shared" si="212"/>
        <v>3.2110703717789146</v>
      </c>
      <c r="AS527" s="20">
        <f t="shared" si="212"/>
        <v>3.2235654897824437</v>
      </c>
      <c r="AT527" s="20">
        <f t="shared" si="212"/>
        <v>3.1978245068299773</v>
      </c>
      <c r="AU527" s="20">
        <f t="shared" si="207"/>
        <v>3.2509130417697172</v>
      </c>
    </row>
    <row r="528" spans="4:47">
      <c r="D528" s="2"/>
      <c r="Z528" s="20">
        <f t="shared" si="195"/>
        <v>0</v>
      </c>
      <c r="AA528" s="20">
        <f t="shared" si="196"/>
        <v>1.1330551226500576E-5</v>
      </c>
      <c r="AB528" s="20">
        <f t="shared" si="197"/>
        <v>-9999</v>
      </c>
      <c r="AC528" s="20">
        <f t="shared" si="198"/>
        <v>0</v>
      </c>
      <c r="AD528" s="20">
        <f t="shared" si="208"/>
        <v>-9999</v>
      </c>
      <c r="AE528" s="20">
        <f t="shared" si="199"/>
        <v>0</v>
      </c>
      <c r="AF528" s="20">
        <f t="shared" si="209"/>
        <v>-9999</v>
      </c>
      <c r="AG528" s="21"/>
      <c r="AH528" s="20">
        <f t="shared" si="200"/>
        <v>-1.178745064381952E-2</v>
      </c>
      <c r="AI528" s="20">
        <f t="shared" si="201"/>
        <v>0.51386006167917275</v>
      </c>
      <c r="AJ528" s="20">
        <f t="shared" si="202"/>
        <v>-0.2676446746983806</v>
      </c>
      <c r="AK528" s="20">
        <f t="shared" si="203"/>
        <v>-2.096970307342862E-2</v>
      </c>
      <c r="AL528" s="20">
        <f t="shared" si="204"/>
        <v>-3.0984842598046018</v>
      </c>
      <c r="AM528" s="20">
        <f t="shared" si="205"/>
        <v>-46.387491914036289</v>
      </c>
      <c r="AN528" s="20">
        <f t="shared" si="212"/>
        <v>3.2149255760746338</v>
      </c>
      <c r="AO528" s="20">
        <f t="shared" si="212"/>
        <v>3.2156184383515991</v>
      </c>
      <c r="AP528" s="20">
        <f t="shared" si="212"/>
        <v>3.2141906950560983</v>
      </c>
      <c r="AQ528" s="20">
        <f t="shared" si="212"/>
        <v>3.2171329326505709</v>
      </c>
      <c r="AR528" s="20">
        <f t="shared" si="212"/>
        <v>3.2110703717789146</v>
      </c>
      <c r="AS528" s="20">
        <f t="shared" si="212"/>
        <v>3.2235654897824437</v>
      </c>
      <c r="AT528" s="20">
        <f t="shared" si="212"/>
        <v>3.1978245068299773</v>
      </c>
      <c r="AU528" s="20">
        <f t="shared" si="207"/>
        <v>3.2509130417697172</v>
      </c>
    </row>
    <row r="529" spans="4:47">
      <c r="D529" s="2"/>
      <c r="Z529" s="20">
        <f t="shared" si="195"/>
        <v>0</v>
      </c>
      <c r="AA529" s="20">
        <f t="shared" si="196"/>
        <v>1.1330551226500576E-5</v>
      </c>
      <c r="AB529" s="20">
        <f t="shared" si="197"/>
        <v>-9999</v>
      </c>
      <c r="AC529" s="20">
        <f t="shared" si="198"/>
        <v>0</v>
      </c>
      <c r="AD529" s="20">
        <f t="shared" si="208"/>
        <v>-9999</v>
      </c>
      <c r="AE529" s="20">
        <f t="shared" si="199"/>
        <v>0</v>
      </c>
      <c r="AF529" s="20">
        <f t="shared" si="209"/>
        <v>-9999</v>
      </c>
      <c r="AG529" s="21"/>
      <c r="AH529" s="20">
        <f t="shared" si="200"/>
        <v>-1.178745064381952E-2</v>
      </c>
      <c r="AI529" s="20">
        <f t="shared" si="201"/>
        <v>0.51386006167917275</v>
      </c>
      <c r="AJ529" s="20">
        <f t="shared" si="202"/>
        <v>-0.2676446746983806</v>
      </c>
      <c r="AK529" s="20">
        <f t="shared" si="203"/>
        <v>-2.096970307342862E-2</v>
      </c>
      <c r="AL529" s="20">
        <f t="shared" si="204"/>
        <v>-3.0984842598046018</v>
      </c>
      <c r="AM529" s="20">
        <f t="shared" si="205"/>
        <v>-46.387491914036289</v>
      </c>
      <c r="AN529" s="20">
        <f t="shared" si="212"/>
        <v>3.2149255760746338</v>
      </c>
      <c r="AO529" s="20">
        <f t="shared" si="212"/>
        <v>3.2156184383515991</v>
      </c>
      <c r="AP529" s="20">
        <f t="shared" si="212"/>
        <v>3.2141906950560983</v>
      </c>
      <c r="AQ529" s="20">
        <f t="shared" si="212"/>
        <v>3.2171329326505709</v>
      </c>
      <c r="AR529" s="20">
        <f t="shared" si="212"/>
        <v>3.2110703717789146</v>
      </c>
      <c r="AS529" s="20">
        <f t="shared" si="212"/>
        <v>3.2235654897824437</v>
      </c>
      <c r="AT529" s="20">
        <f t="shared" si="212"/>
        <v>3.1978245068299773</v>
      </c>
      <c r="AU529" s="20">
        <f t="shared" si="207"/>
        <v>3.2509130417697172</v>
      </c>
    </row>
    <row r="530" spans="4:47">
      <c r="D530" s="2"/>
      <c r="Z530" s="20">
        <f t="shared" si="195"/>
        <v>0</v>
      </c>
      <c r="AA530" s="20">
        <f t="shared" si="196"/>
        <v>1.1330551226500576E-5</v>
      </c>
      <c r="AB530" s="20">
        <f t="shared" si="197"/>
        <v>-9999</v>
      </c>
      <c r="AC530" s="20">
        <f t="shared" si="198"/>
        <v>0</v>
      </c>
      <c r="AD530" s="20">
        <f t="shared" si="208"/>
        <v>-9999</v>
      </c>
      <c r="AE530" s="20">
        <f t="shared" si="199"/>
        <v>0</v>
      </c>
      <c r="AF530" s="20">
        <f t="shared" si="209"/>
        <v>-9999</v>
      </c>
      <c r="AG530" s="21"/>
      <c r="AH530" s="20">
        <f t="shared" si="200"/>
        <v>-1.178745064381952E-2</v>
      </c>
      <c r="AI530" s="20">
        <f t="shared" si="201"/>
        <v>0.51386006167917275</v>
      </c>
      <c r="AJ530" s="20">
        <f t="shared" si="202"/>
        <v>-0.2676446746983806</v>
      </c>
      <c r="AK530" s="20">
        <f t="shared" si="203"/>
        <v>-2.096970307342862E-2</v>
      </c>
      <c r="AL530" s="20">
        <f t="shared" si="204"/>
        <v>-3.0984842598046018</v>
      </c>
      <c r="AM530" s="20">
        <f t="shared" si="205"/>
        <v>-46.387491914036289</v>
      </c>
      <c r="AN530" s="20">
        <f t="shared" si="212"/>
        <v>3.2149255760746338</v>
      </c>
      <c r="AO530" s="20">
        <f t="shared" si="212"/>
        <v>3.2156184383515991</v>
      </c>
      <c r="AP530" s="20">
        <f t="shared" si="212"/>
        <v>3.2141906950560983</v>
      </c>
      <c r="AQ530" s="20">
        <f t="shared" si="212"/>
        <v>3.2171329326505709</v>
      </c>
      <c r="AR530" s="20">
        <f t="shared" si="212"/>
        <v>3.2110703717789146</v>
      </c>
      <c r="AS530" s="20">
        <f t="shared" si="212"/>
        <v>3.2235654897824437</v>
      </c>
      <c r="AT530" s="20">
        <f t="shared" si="212"/>
        <v>3.1978245068299773</v>
      </c>
      <c r="AU530" s="20">
        <f t="shared" si="207"/>
        <v>3.2509130417697172</v>
      </c>
    </row>
    <row r="531" spans="4:47">
      <c r="D531" s="2"/>
      <c r="Z531" s="20">
        <f t="shared" si="195"/>
        <v>0</v>
      </c>
      <c r="AA531" s="20">
        <f t="shared" si="196"/>
        <v>1.1330551226500576E-5</v>
      </c>
      <c r="AB531" s="20">
        <f t="shared" si="197"/>
        <v>-9999</v>
      </c>
      <c r="AC531" s="20">
        <f t="shared" si="198"/>
        <v>0</v>
      </c>
      <c r="AD531" s="20">
        <f t="shared" si="208"/>
        <v>-9999</v>
      </c>
      <c r="AE531" s="20">
        <f t="shared" si="199"/>
        <v>0</v>
      </c>
      <c r="AF531" s="20">
        <f t="shared" si="209"/>
        <v>-9999</v>
      </c>
      <c r="AG531" s="21"/>
      <c r="AH531" s="20">
        <f t="shared" si="200"/>
        <v>-1.178745064381952E-2</v>
      </c>
      <c r="AI531" s="20">
        <f t="shared" si="201"/>
        <v>0.51386006167917275</v>
      </c>
      <c r="AJ531" s="20">
        <f t="shared" si="202"/>
        <v>-0.2676446746983806</v>
      </c>
      <c r="AK531" s="20">
        <f t="shared" si="203"/>
        <v>-2.096970307342862E-2</v>
      </c>
      <c r="AL531" s="20">
        <f t="shared" si="204"/>
        <v>-3.0984842598046018</v>
      </c>
      <c r="AM531" s="20">
        <f t="shared" si="205"/>
        <v>-46.387491914036289</v>
      </c>
      <c r="AN531" s="20">
        <f t="shared" si="212"/>
        <v>3.2149255760746338</v>
      </c>
      <c r="AO531" s="20">
        <f t="shared" si="212"/>
        <v>3.2156184383515991</v>
      </c>
      <c r="AP531" s="20">
        <f t="shared" si="212"/>
        <v>3.2141906950560983</v>
      </c>
      <c r="AQ531" s="20">
        <f t="shared" si="212"/>
        <v>3.2171329326505709</v>
      </c>
      <c r="AR531" s="20">
        <f t="shared" si="212"/>
        <v>3.2110703717789146</v>
      </c>
      <c r="AS531" s="20">
        <f t="shared" si="212"/>
        <v>3.2235654897824437</v>
      </c>
      <c r="AT531" s="20">
        <f t="shared" si="212"/>
        <v>3.1978245068299773</v>
      </c>
      <c r="AU531" s="20">
        <f t="shared" si="207"/>
        <v>3.2509130417697172</v>
      </c>
    </row>
    <row r="532" spans="4:47">
      <c r="D532" s="2"/>
      <c r="Z532" s="20">
        <f t="shared" si="195"/>
        <v>0</v>
      </c>
      <c r="AA532" s="20">
        <f t="shared" si="196"/>
        <v>1.1330551226500576E-5</v>
      </c>
      <c r="AB532" s="20">
        <f t="shared" si="197"/>
        <v>-9999</v>
      </c>
      <c r="AC532" s="20">
        <f t="shared" si="198"/>
        <v>0</v>
      </c>
      <c r="AD532" s="20">
        <f t="shared" si="208"/>
        <v>-9999</v>
      </c>
      <c r="AE532" s="20">
        <f t="shared" si="199"/>
        <v>0</v>
      </c>
      <c r="AF532" s="20">
        <f t="shared" si="209"/>
        <v>-9999</v>
      </c>
      <c r="AG532" s="21"/>
      <c r="AH532" s="20">
        <f t="shared" si="200"/>
        <v>-1.178745064381952E-2</v>
      </c>
      <c r="AI532" s="20">
        <f t="shared" si="201"/>
        <v>0.51386006167917275</v>
      </c>
      <c r="AJ532" s="20">
        <f t="shared" si="202"/>
        <v>-0.2676446746983806</v>
      </c>
      <c r="AK532" s="20">
        <f t="shared" si="203"/>
        <v>-2.096970307342862E-2</v>
      </c>
      <c r="AL532" s="20">
        <f t="shared" si="204"/>
        <v>-3.0984842598046018</v>
      </c>
      <c r="AM532" s="20">
        <f t="shared" si="205"/>
        <v>-46.387491914036289</v>
      </c>
      <c r="AN532" s="20">
        <f t="shared" si="212"/>
        <v>3.2149255760746338</v>
      </c>
      <c r="AO532" s="20">
        <f t="shared" si="212"/>
        <v>3.2156184383515991</v>
      </c>
      <c r="AP532" s="20">
        <f t="shared" si="212"/>
        <v>3.2141906950560983</v>
      </c>
      <c r="AQ532" s="20">
        <f t="shared" si="212"/>
        <v>3.2171329326505709</v>
      </c>
      <c r="AR532" s="20">
        <f t="shared" si="212"/>
        <v>3.2110703717789146</v>
      </c>
      <c r="AS532" s="20">
        <f t="shared" si="212"/>
        <v>3.2235654897824437</v>
      </c>
      <c r="AT532" s="20">
        <f t="shared" si="212"/>
        <v>3.1978245068299773</v>
      </c>
      <c r="AU532" s="20">
        <f t="shared" si="207"/>
        <v>3.2509130417697172</v>
      </c>
    </row>
    <row r="533" spans="4:47">
      <c r="D533" s="2"/>
      <c r="Z533" s="20">
        <f t="shared" ref="Z533:Z596" si="213">F533</f>
        <v>0</v>
      </c>
      <c r="AA533" s="20">
        <f t="shared" ref="AA533:AA596" si="214">AB$3+AB$4*Z533+AB$5*Z533^2+AH533</f>
        <v>1.1330551226500576E-5</v>
      </c>
      <c r="AB533" s="20">
        <f t="shared" ref="AB533:AB596" si="215">IF(S533&lt;&gt;0,G533-AH533,-9999)</f>
        <v>-9999</v>
      </c>
      <c r="AC533" s="20">
        <f t="shared" ref="AC533:AC596" si="216">+G533-P533</f>
        <v>0</v>
      </c>
      <c r="AD533" s="20">
        <f t="shared" si="208"/>
        <v>-9999</v>
      </c>
      <c r="AE533" s="20">
        <f t="shared" ref="AE533:AE596" si="217">+(G533-AA533)^2*S533</f>
        <v>0</v>
      </c>
      <c r="AF533" s="20">
        <f t="shared" si="209"/>
        <v>-9999</v>
      </c>
      <c r="AG533" s="21"/>
      <c r="AH533" s="20">
        <f t="shared" ref="AH533:AH596" si="218">$AB$6*($AB$11/AI533*AJ533+$AB$12)</f>
        <v>-1.178745064381952E-2</v>
      </c>
      <c r="AI533" s="20">
        <f t="shared" ref="AI533:AI596" si="219">1+$AB$7*COS(AL533)</f>
        <v>0.51386006167917275</v>
      </c>
      <c r="AJ533" s="20">
        <f t="shared" ref="AJ533:AJ596" si="220">SIN(AL533+RADIANS($AB$9))</f>
        <v>-0.2676446746983806</v>
      </c>
      <c r="AK533" s="20">
        <f t="shared" ref="AK533:AK596" si="221">$AB$7*SIN(AL533)</f>
        <v>-2.096970307342862E-2</v>
      </c>
      <c r="AL533" s="20">
        <f t="shared" ref="AL533:AL596" si="222">2*ATAN(AM533)</f>
        <v>-3.0984842598046018</v>
      </c>
      <c r="AM533" s="20">
        <f t="shared" ref="AM533:AM596" si="223">SQRT((1+$AB$7)/(1-$AB$7))*TAN(AN533/2)</f>
        <v>-46.387491914036289</v>
      </c>
      <c r="AN533" s="20">
        <f t="shared" ref="AN533:AT548" si="224">$AU533+$AB$7*SIN(AO533)</f>
        <v>3.2149255760746338</v>
      </c>
      <c r="AO533" s="20">
        <f t="shared" si="224"/>
        <v>3.2156184383515991</v>
      </c>
      <c r="AP533" s="20">
        <f t="shared" si="224"/>
        <v>3.2141906950560983</v>
      </c>
      <c r="AQ533" s="20">
        <f t="shared" si="224"/>
        <v>3.2171329326505709</v>
      </c>
      <c r="AR533" s="20">
        <f t="shared" si="224"/>
        <v>3.2110703717789146</v>
      </c>
      <c r="AS533" s="20">
        <f t="shared" si="224"/>
        <v>3.2235654897824437</v>
      </c>
      <c r="AT533" s="20">
        <f t="shared" si="224"/>
        <v>3.1978245068299773</v>
      </c>
      <c r="AU533" s="20">
        <f t="shared" ref="AU533:AU596" si="225">RADIANS($AB$9)+$AB$18*(F533-AB$15)</f>
        <v>3.2509130417697172</v>
      </c>
    </row>
    <row r="534" spans="4:47">
      <c r="D534" s="2"/>
      <c r="Z534" s="20">
        <f t="shared" si="213"/>
        <v>0</v>
      </c>
      <c r="AA534" s="20">
        <f t="shared" si="214"/>
        <v>1.1330551226500576E-5</v>
      </c>
      <c r="AB534" s="20">
        <f t="shared" si="215"/>
        <v>-9999</v>
      </c>
      <c r="AC534" s="20">
        <f t="shared" si="216"/>
        <v>0</v>
      </c>
      <c r="AD534" s="20">
        <f t="shared" ref="AD534:AD597" si="226">IF(S534&lt;&gt;0,G534-AA534,-9999)</f>
        <v>-9999</v>
      </c>
      <c r="AE534" s="20">
        <f t="shared" si="217"/>
        <v>0</v>
      </c>
      <c r="AF534" s="20">
        <f t="shared" ref="AF534:AF597" si="227">IF(S534&lt;&gt;0,G534-P534,-9999)</f>
        <v>-9999</v>
      </c>
      <c r="AG534" s="21"/>
      <c r="AH534" s="20">
        <f t="shared" si="218"/>
        <v>-1.178745064381952E-2</v>
      </c>
      <c r="AI534" s="20">
        <f t="shared" si="219"/>
        <v>0.51386006167917275</v>
      </c>
      <c r="AJ534" s="20">
        <f t="shared" si="220"/>
        <v>-0.2676446746983806</v>
      </c>
      <c r="AK534" s="20">
        <f t="shared" si="221"/>
        <v>-2.096970307342862E-2</v>
      </c>
      <c r="AL534" s="20">
        <f t="shared" si="222"/>
        <v>-3.0984842598046018</v>
      </c>
      <c r="AM534" s="20">
        <f t="shared" si="223"/>
        <v>-46.387491914036289</v>
      </c>
      <c r="AN534" s="20">
        <f t="shared" si="224"/>
        <v>3.2149255760746338</v>
      </c>
      <c r="AO534" s="20">
        <f t="shared" si="224"/>
        <v>3.2156184383515991</v>
      </c>
      <c r="AP534" s="20">
        <f t="shared" si="224"/>
        <v>3.2141906950560983</v>
      </c>
      <c r="AQ534" s="20">
        <f t="shared" si="224"/>
        <v>3.2171329326505709</v>
      </c>
      <c r="AR534" s="20">
        <f t="shared" si="224"/>
        <v>3.2110703717789146</v>
      </c>
      <c r="AS534" s="20">
        <f t="shared" si="224"/>
        <v>3.2235654897824437</v>
      </c>
      <c r="AT534" s="20">
        <f t="shared" si="224"/>
        <v>3.1978245068299773</v>
      </c>
      <c r="AU534" s="20">
        <f t="shared" si="225"/>
        <v>3.2509130417697172</v>
      </c>
    </row>
    <row r="535" spans="4:47">
      <c r="D535" s="2"/>
      <c r="Z535" s="20">
        <f t="shared" si="213"/>
        <v>0</v>
      </c>
      <c r="AA535" s="20">
        <f t="shared" si="214"/>
        <v>1.1330551226500576E-5</v>
      </c>
      <c r="AB535" s="20">
        <f t="shared" si="215"/>
        <v>-9999</v>
      </c>
      <c r="AC535" s="20">
        <f t="shared" si="216"/>
        <v>0</v>
      </c>
      <c r="AD535" s="20">
        <f t="shared" si="226"/>
        <v>-9999</v>
      </c>
      <c r="AE535" s="20">
        <f t="shared" si="217"/>
        <v>0</v>
      </c>
      <c r="AF535" s="20">
        <f t="shared" si="227"/>
        <v>-9999</v>
      </c>
      <c r="AG535" s="21"/>
      <c r="AH535" s="20">
        <f t="shared" si="218"/>
        <v>-1.178745064381952E-2</v>
      </c>
      <c r="AI535" s="20">
        <f t="shared" si="219"/>
        <v>0.51386006167917275</v>
      </c>
      <c r="AJ535" s="20">
        <f t="shared" si="220"/>
        <v>-0.2676446746983806</v>
      </c>
      <c r="AK535" s="20">
        <f t="shared" si="221"/>
        <v>-2.096970307342862E-2</v>
      </c>
      <c r="AL535" s="20">
        <f t="shared" si="222"/>
        <v>-3.0984842598046018</v>
      </c>
      <c r="AM535" s="20">
        <f t="shared" si="223"/>
        <v>-46.387491914036289</v>
      </c>
      <c r="AN535" s="20">
        <f t="shared" si="224"/>
        <v>3.2149255760746338</v>
      </c>
      <c r="AO535" s="20">
        <f t="shared" si="224"/>
        <v>3.2156184383515991</v>
      </c>
      <c r="AP535" s="20">
        <f t="shared" si="224"/>
        <v>3.2141906950560983</v>
      </c>
      <c r="AQ535" s="20">
        <f t="shared" si="224"/>
        <v>3.2171329326505709</v>
      </c>
      <c r="AR535" s="20">
        <f t="shared" si="224"/>
        <v>3.2110703717789146</v>
      </c>
      <c r="AS535" s="20">
        <f t="shared" si="224"/>
        <v>3.2235654897824437</v>
      </c>
      <c r="AT535" s="20">
        <f t="shared" si="224"/>
        <v>3.1978245068299773</v>
      </c>
      <c r="AU535" s="20">
        <f t="shared" si="225"/>
        <v>3.2509130417697172</v>
      </c>
    </row>
    <row r="536" spans="4:47">
      <c r="D536" s="2"/>
      <c r="Z536" s="20">
        <f t="shared" si="213"/>
        <v>0</v>
      </c>
      <c r="AA536" s="20">
        <f t="shared" si="214"/>
        <v>1.1330551226500576E-5</v>
      </c>
      <c r="AB536" s="20">
        <f t="shared" si="215"/>
        <v>-9999</v>
      </c>
      <c r="AC536" s="20">
        <f t="shared" si="216"/>
        <v>0</v>
      </c>
      <c r="AD536" s="20">
        <f t="shared" si="226"/>
        <v>-9999</v>
      </c>
      <c r="AE536" s="20">
        <f t="shared" si="217"/>
        <v>0</v>
      </c>
      <c r="AF536" s="20">
        <f t="shared" si="227"/>
        <v>-9999</v>
      </c>
      <c r="AG536" s="21"/>
      <c r="AH536" s="20">
        <f t="shared" si="218"/>
        <v>-1.178745064381952E-2</v>
      </c>
      <c r="AI536" s="20">
        <f t="shared" si="219"/>
        <v>0.51386006167917275</v>
      </c>
      <c r="AJ536" s="20">
        <f t="shared" si="220"/>
        <v>-0.2676446746983806</v>
      </c>
      <c r="AK536" s="20">
        <f t="shared" si="221"/>
        <v>-2.096970307342862E-2</v>
      </c>
      <c r="AL536" s="20">
        <f t="shared" si="222"/>
        <v>-3.0984842598046018</v>
      </c>
      <c r="AM536" s="20">
        <f t="shared" si="223"/>
        <v>-46.387491914036289</v>
      </c>
      <c r="AN536" s="20">
        <f t="shared" si="224"/>
        <v>3.2149255760746338</v>
      </c>
      <c r="AO536" s="20">
        <f t="shared" si="224"/>
        <v>3.2156184383515991</v>
      </c>
      <c r="AP536" s="20">
        <f t="shared" si="224"/>
        <v>3.2141906950560983</v>
      </c>
      <c r="AQ536" s="20">
        <f t="shared" si="224"/>
        <v>3.2171329326505709</v>
      </c>
      <c r="AR536" s="20">
        <f t="shared" si="224"/>
        <v>3.2110703717789146</v>
      </c>
      <c r="AS536" s="20">
        <f t="shared" si="224"/>
        <v>3.2235654897824437</v>
      </c>
      <c r="AT536" s="20">
        <f t="shared" si="224"/>
        <v>3.1978245068299773</v>
      </c>
      <c r="AU536" s="20">
        <f t="shared" si="225"/>
        <v>3.2509130417697172</v>
      </c>
    </row>
    <row r="537" spans="4:47">
      <c r="D537" s="2"/>
      <c r="Z537" s="20">
        <f t="shared" si="213"/>
        <v>0</v>
      </c>
      <c r="AA537" s="20">
        <f t="shared" si="214"/>
        <v>1.1330551226500576E-5</v>
      </c>
      <c r="AB537" s="20">
        <f t="shared" si="215"/>
        <v>-9999</v>
      </c>
      <c r="AC537" s="20">
        <f t="shared" si="216"/>
        <v>0</v>
      </c>
      <c r="AD537" s="20">
        <f t="shared" si="226"/>
        <v>-9999</v>
      </c>
      <c r="AE537" s="20">
        <f t="shared" si="217"/>
        <v>0</v>
      </c>
      <c r="AF537" s="20">
        <f t="shared" si="227"/>
        <v>-9999</v>
      </c>
      <c r="AG537" s="21"/>
      <c r="AH537" s="20">
        <f t="shared" si="218"/>
        <v>-1.178745064381952E-2</v>
      </c>
      <c r="AI537" s="20">
        <f t="shared" si="219"/>
        <v>0.51386006167917275</v>
      </c>
      <c r="AJ537" s="20">
        <f t="shared" si="220"/>
        <v>-0.2676446746983806</v>
      </c>
      <c r="AK537" s="20">
        <f t="shared" si="221"/>
        <v>-2.096970307342862E-2</v>
      </c>
      <c r="AL537" s="20">
        <f t="shared" si="222"/>
        <v>-3.0984842598046018</v>
      </c>
      <c r="AM537" s="20">
        <f t="shared" si="223"/>
        <v>-46.387491914036289</v>
      </c>
      <c r="AN537" s="20">
        <f t="shared" si="224"/>
        <v>3.2149255760746338</v>
      </c>
      <c r="AO537" s="20">
        <f t="shared" si="224"/>
        <v>3.2156184383515991</v>
      </c>
      <c r="AP537" s="20">
        <f t="shared" si="224"/>
        <v>3.2141906950560983</v>
      </c>
      <c r="AQ537" s="20">
        <f t="shared" si="224"/>
        <v>3.2171329326505709</v>
      </c>
      <c r="AR537" s="20">
        <f t="shared" si="224"/>
        <v>3.2110703717789146</v>
      </c>
      <c r="AS537" s="20">
        <f t="shared" si="224"/>
        <v>3.2235654897824437</v>
      </c>
      <c r="AT537" s="20">
        <f t="shared" si="224"/>
        <v>3.1978245068299773</v>
      </c>
      <c r="AU537" s="20">
        <f t="shared" si="225"/>
        <v>3.2509130417697172</v>
      </c>
    </row>
    <row r="538" spans="4:47">
      <c r="D538" s="2"/>
      <c r="Z538" s="20">
        <f t="shared" si="213"/>
        <v>0</v>
      </c>
      <c r="AA538" s="20">
        <f t="shared" si="214"/>
        <v>1.1330551226500576E-5</v>
      </c>
      <c r="AB538" s="20">
        <f t="shared" si="215"/>
        <v>-9999</v>
      </c>
      <c r="AC538" s="20">
        <f t="shared" si="216"/>
        <v>0</v>
      </c>
      <c r="AD538" s="20">
        <f t="shared" si="226"/>
        <v>-9999</v>
      </c>
      <c r="AE538" s="20">
        <f t="shared" si="217"/>
        <v>0</v>
      </c>
      <c r="AF538" s="20">
        <f t="shared" si="227"/>
        <v>-9999</v>
      </c>
      <c r="AG538" s="21"/>
      <c r="AH538" s="20">
        <f t="shared" si="218"/>
        <v>-1.178745064381952E-2</v>
      </c>
      <c r="AI538" s="20">
        <f t="shared" si="219"/>
        <v>0.51386006167917275</v>
      </c>
      <c r="AJ538" s="20">
        <f t="shared" si="220"/>
        <v>-0.2676446746983806</v>
      </c>
      <c r="AK538" s="20">
        <f t="shared" si="221"/>
        <v>-2.096970307342862E-2</v>
      </c>
      <c r="AL538" s="20">
        <f t="shared" si="222"/>
        <v>-3.0984842598046018</v>
      </c>
      <c r="AM538" s="20">
        <f t="shared" si="223"/>
        <v>-46.387491914036289</v>
      </c>
      <c r="AN538" s="20">
        <f t="shared" si="224"/>
        <v>3.2149255760746338</v>
      </c>
      <c r="AO538" s="20">
        <f t="shared" si="224"/>
        <v>3.2156184383515991</v>
      </c>
      <c r="AP538" s="20">
        <f t="shared" si="224"/>
        <v>3.2141906950560983</v>
      </c>
      <c r="AQ538" s="20">
        <f t="shared" si="224"/>
        <v>3.2171329326505709</v>
      </c>
      <c r="AR538" s="20">
        <f t="shared" si="224"/>
        <v>3.2110703717789146</v>
      </c>
      <c r="AS538" s="20">
        <f t="shared" si="224"/>
        <v>3.2235654897824437</v>
      </c>
      <c r="AT538" s="20">
        <f t="shared" si="224"/>
        <v>3.1978245068299773</v>
      </c>
      <c r="AU538" s="20">
        <f t="shared" si="225"/>
        <v>3.2509130417697172</v>
      </c>
    </row>
    <row r="539" spans="4:47">
      <c r="D539" s="2"/>
      <c r="Z539" s="20">
        <f t="shared" si="213"/>
        <v>0</v>
      </c>
      <c r="AA539" s="20">
        <f t="shared" si="214"/>
        <v>1.1330551226500576E-5</v>
      </c>
      <c r="AB539" s="20">
        <f t="shared" si="215"/>
        <v>-9999</v>
      </c>
      <c r="AC539" s="20">
        <f t="shared" si="216"/>
        <v>0</v>
      </c>
      <c r="AD539" s="20">
        <f t="shared" si="226"/>
        <v>-9999</v>
      </c>
      <c r="AE539" s="20">
        <f t="shared" si="217"/>
        <v>0</v>
      </c>
      <c r="AF539" s="20">
        <f t="shared" si="227"/>
        <v>-9999</v>
      </c>
      <c r="AG539" s="21"/>
      <c r="AH539" s="20">
        <f t="shared" si="218"/>
        <v>-1.178745064381952E-2</v>
      </c>
      <c r="AI539" s="20">
        <f t="shared" si="219"/>
        <v>0.51386006167917275</v>
      </c>
      <c r="AJ539" s="20">
        <f t="shared" si="220"/>
        <v>-0.2676446746983806</v>
      </c>
      <c r="AK539" s="20">
        <f t="shared" si="221"/>
        <v>-2.096970307342862E-2</v>
      </c>
      <c r="AL539" s="20">
        <f t="shared" si="222"/>
        <v>-3.0984842598046018</v>
      </c>
      <c r="AM539" s="20">
        <f t="shared" si="223"/>
        <v>-46.387491914036289</v>
      </c>
      <c r="AN539" s="20">
        <f t="shared" si="224"/>
        <v>3.2149255760746338</v>
      </c>
      <c r="AO539" s="20">
        <f t="shared" si="224"/>
        <v>3.2156184383515991</v>
      </c>
      <c r="AP539" s="20">
        <f t="shared" si="224"/>
        <v>3.2141906950560983</v>
      </c>
      <c r="AQ539" s="20">
        <f t="shared" si="224"/>
        <v>3.2171329326505709</v>
      </c>
      <c r="AR539" s="20">
        <f t="shared" si="224"/>
        <v>3.2110703717789146</v>
      </c>
      <c r="AS539" s="20">
        <f t="shared" si="224"/>
        <v>3.2235654897824437</v>
      </c>
      <c r="AT539" s="20">
        <f t="shared" si="224"/>
        <v>3.1978245068299773</v>
      </c>
      <c r="AU539" s="20">
        <f t="shared" si="225"/>
        <v>3.2509130417697172</v>
      </c>
    </row>
    <row r="540" spans="4:47">
      <c r="D540" s="2"/>
      <c r="Z540" s="20">
        <f t="shared" si="213"/>
        <v>0</v>
      </c>
      <c r="AA540" s="20">
        <f t="shared" si="214"/>
        <v>1.1330551226500576E-5</v>
      </c>
      <c r="AB540" s="20">
        <f t="shared" si="215"/>
        <v>-9999</v>
      </c>
      <c r="AC540" s="20">
        <f t="shared" si="216"/>
        <v>0</v>
      </c>
      <c r="AD540" s="20">
        <f t="shared" si="226"/>
        <v>-9999</v>
      </c>
      <c r="AE540" s="20">
        <f t="shared" si="217"/>
        <v>0</v>
      </c>
      <c r="AF540" s="20">
        <f t="shared" si="227"/>
        <v>-9999</v>
      </c>
      <c r="AG540" s="21"/>
      <c r="AH540" s="20">
        <f t="shared" si="218"/>
        <v>-1.178745064381952E-2</v>
      </c>
      <c r="AI540" s="20">
        <f t="shared" si="219"/>
        <v>0.51386006167917275</v>
      </c>
      <c r="AJ540" s="20">
        <f t="shared" si="220"/>
        <v>-0.2676446746983806</v>
      </c>
      <c r="AK540" s="20">
        <f t="shared" si="221"/>
        <v>-2.096970307342862E-2</v>
      </c>
      <c r="AL540" s="20">
        <f t="shared" si="222"/>
        <v>-3.0984842598046018</v>
      </c>
      <c r="AM540" s="20">
        <f t="shared" si="223"/>
        <v>-46.387491914036289</v>
      </c>
      <c r="AN540" s="20">
        <f t="shared" si="224"/>
        <v>3.2149255760746338</v>
      </c>
      <c r="AO540" s="20">
        <f t="shared" si="224"/>
        <v>3.2156184383515991</v>
      </c>
      <c r="AP540" s="20">
        <f t="shared" si="224"/>
        <v>3.2141906950560983</v>
      </c>
      <c r="AQ540" s="20">
        <f t="shared" si="224"/>
        <v>3.2171329326505709</v>
      </c>
      <c r="AR540" s="20">
        <f t="shared" si="224"/>
        <v>3.2110703717789146</v>
      </c>
      <c r="AS540" s="20">
        <f t="shared" si="224"/>
        <v>3.2235654897824437</v>
      </c>
      <c r="AT540" s="20">
        <f t="shared" si="224"/>
        <v>3.1978245068299773</v>
      </c>
      <c r="AU540" s="20">
        <f t="shared" si="225"/>
        <v>3.2509130417697172</v>
      </c>
    </row>
    <row r="541" spans="4:47">
      <c r="D541" s="2"/>
      <c r="Z541" s="20">
        <f t="shared" si="213"/>
        <v>0</v>
      </c>
      <c r="AA541" s="20">
        <f t="shared" si="214"/>
        <v>1.1330551226500576E-5</v>
      </c>
      <c r="AB541" s="20">
        <f t="shared" si="215"/>
        <v>-9999</v>
      </c>
      <c r="AC541" s="20">
        <f t="shared" si="216"/>
        <v>0</v>
      </c>
      <c r="AD541" s="20">
        <f t="shared" si="226"/>
        <v>-9999</v>
      </c>
      <c r="AE541" s="20">
        <f t="shared" si="217"/>
        <v>0</v>
      </c>
      <c r="AF541" s="20">
        <f t="shared" si="227"/>
        <v>-9999</v>
      </c>
      <c r="AG541" s="21"/>
      <c r="AH541" s="20">
        <f t="shared" si="218"/>
        <v>-1.178745064381952E-2</v>
      </c>
      <c r="AI541" s="20">
        <f t="shared" si="219"/>
        <v>0.51386006167917275</v>
      </c>
      <c r="AJ541" s="20">
        <f t="shared" si="220"/>
        <v>-0.2676446746983806</v>
      </c>
      <c r="AK541" s="20">
        <f t="shared" si="221"/>
        <v>-2.096970307342862E-2</v>
      </c>
      <c r="AL541" s="20">
        <f t="shared" si="222"/>
        <v>-3.0984842598046018</v>
      </c>
      <c r="AM541" s="20">
        <f t="shared" si="223"/>
        <v>-46.387491914036289</v>
      </c>
      <c r="AN541" s="20">
        <f t="shared" si="224"/>
        <v>3.2149255760746338</v>
      </c>
      <c r="AO541" s="20">
        <f t="shared" si="224"/>
        <v>3.2156184383515991</v>
      </c>
      <c r="AP541" s="20">
        <f t="shared" si="224"/>
        <v>3.2141906950560983</v>
      </c>
      <c r="AQ541" s="20">
        <f t="shared" si="224"/>
        <v>3.2171329326505709</v>
      </c>
      <c r="AR541" s="20">
        <f t="shared" si="224"/>
        <v>3.2110703717789146</v>
      </c>
      <c r="AS541" s="20">
        <f t="shared" si="224"/>
        <v>3.2235654897824437</v>
      </c>
      <c r="AT541" s="20">
        <f t="shared" si="224"/>
        <v>3.1978245068299773</v>
      </c>
      <c r="AU541" s="20">
        <f t="shared" si="225"/>
        <v>3.2509130417697172</v>
      </c>
    </row>
    <row r="542" spans="4:47">
      <c r="D542" s="2"/>
      <c r="Z542" s="20">
        <f t="shared" si="213"/>
        <v>0</v>
      </c>
      <c r="AA542" s="20">
        <f t="shared" si="214"/>
        <v>1.1330551226500576E-5</v>
      </c>
      <c r="AB542" s="20">
        <f t="shared" si="215"/>
        <v>-9999</v>
      </c>
      <c r="AC542" s="20">
        <f t="shared" si="216"/>
        <v>0</v>
      </c>
      <c r="AD542" s="20">
        <f t="shared" si="226"/>
        <v>-9999</v>
      </c>
      <c r="AE542" s="20">
        <f t="shared" si="217"/>
        <v>0</v>
      </c>
      <c r="AF542" s="20">
        <f t="shared" si="227"/>
        <v>-9999</v>
      </c>
      <c r="AG542" s="21"/>
      <c r="AH542" s="20">
        <f t="shared" si="218"/>
        <v>-1.178745064381952E-2</v>
      </c>
      <c r="AI542" s="20">
        <f t="shared" si="219"/>
        <v>0.51386006167917275</v>
      </c>
      <c r="AJ542" s="20">
        <f t="shared" si="220"/>
        <v>-0.2676446746983806</v>
      </c>
      <c r="AK542" s="20">
        <f t="shared" si="221"/>
        <v>-2.096970307342862E-2</v>
      </c>
      <c r="AL542" s="20">
        <f t="shared" si="222"/>
        <v>-3.0984842598046018</v>
      </c>
      <c r="AM542" s="20">
        <f t="shared" si="223"/>
        <v>-46.387491914036289</v>
      </c>
      <c r="AN542" s="20">
        <f t="shared" si="224"/>
        <v>3.2149255760746338</v>
      </c>
      <c r="AO542" s="20">
        <f t="shared" si="224"/>
        <v>3.2156184383515991</v>
      </c>
      <c r="AP542" s="20">
        <f t="shared" si="224"/>
        <v>3.2141906950560983</v>
      </c>
      <c r="AQ542" s="20">
        <f t="shared" si="224"/>
        <v>3.2171329326505709</v>
      </c>
      <c r="AR542" s="20">
        <f t="shared" si="224"/>
        <v>3.2110703717789146</v>
      </c>
      <c r="AS542" s="20">
        <f t="shared" si="224"/>
        <v>3.2235654897824437</v>
      </c>
      <c r="AT542" s="20">
        <f t="shared" si="224"/>
        <v>3.1978245068299773</v>
      </c>
      <c r="AU542" s="20">
        <f t="shared" si="225"/>
        <v>3.2509130417697172</v>
      </c>
    </row>
    <row r="543" spans="4:47">
      <c r="D543" s="2"/>
      <c r="Z543" s="20">
        <f t="shared" si="213"/>
        <v>0</v>
      </c>
      <c r="AA543" s="20">
        <f t="shared" si="214"/>
        <v>1.1330551226500576E-5</v>
      </c>
      <c r="AB543" s="20">
        <f t="shared" si="215"/>
        <v>-9999</v>
      </c>
      <c r="AC543" s="20">
        <f t="shared" si="216"/>
        <v>0</v>
      </c>
      <c r="AD543" s="20">
        <f t="shared" si="226"/>
        <v>-9999</v>
      </c>
      <c r="AE543" s="20">
        <f t="shared" si="217"/>
        <v>0</v>
      </c>
      <c r="AF543" s="20">
        <f t="shared" si="227"/>
        <v>-9999</v>
      </c>
      <c r="AG543" s="21"/>
      <c r="AH543" s="20">
        <f t="shared" si="218"/>
        <v>-1.178745064381952E-2</v>
      </c>
      <c r="AI543" s="20">
        <f t="shared" si="219"/>
        <v>0.51386006167917275</v>
      </c>
      <c r="AJ543" s="20">
        <f t="shared" si="220"/>
        <v>-0.2676446746983806</v>
      </c>
      <c r="AK543" s="20">
        <f t="shared" si="221"/>
        <v>-2.096970307342862E-2</v>
      </c>
      <c r="AL543" s="20">
        <f t="shared" si="222"/>
        <v>-3.0984842598046018</v>
      </c>
      <c r="AM543" s="20">
        <f t="shared" si="223"/>
        <v>-46.387491914036289</v>
      </c>
      <c r="AN543" s="20">
        <f t="shared" si="224"/>
        <v>3.2149255760746338</v>
      </c>
      <c r="AO543" s="20">
        <f t="shared" si="224"/>
        <v>3.2156184383515991</v>
      </c>
      <c r="AP543" s="20">
        <f t="shared" si="224"/>
        <v>3.2141906950560983</v>
      </c>
      <c r="AQ543" s="20">
        <f t="shared" si="224"/>
        <v>3.2171329326505709</v>
      </c>
      <c r="AR543" s="20">
        <f t="shared" si="224"/>
        <v>3.2110703717789146</v>
      </c>
      <c r="AS543" s="20">
        <f t="shared" si="224"/>
        <v>3.2235654897824437</v>
      </c>
      <c r="AT543" s="20">
        <f t="shared" si="224"/>
        <v>3.1978245068299773</v>
      </c>
      <c r="AU543" s="20">
        <f t="shared" si="225"/>
        <v>3.2509130417697172</v>
      </c>
    </row>
    <row r="544" spans="4:47">
      <c r="D544" s="2"/>
      <c r="Z544" s="20">
        <f t="shared" si="213"/>
        <v>0</v>
      </c>
      <c r="AA544" s="20">
        <f t="shared" si="214"/>
        <v>1.1330551226500576E-5</v>
      </c>
      <c r="AB544" s="20">
        <f t="shared" si="215"/>
        <v>-9999</v>
      </c>
      <c r="AC544" s="20">
        <f t="shared" si="216"/>
        <v>0</v>
      </c>
      <c r="AD544" s="20">
        <f t="shared" si="226"/>
        <v>-9999</v>
      </c>
      <c r="AE544" s="20">
        <f t="shared" si="217"/>
        <v>0</v>
      </c>
      <c r="AF544" s="20">
        <f t="shared" si="227"/>
        <v>-9999</v>
      </c>
      <c r="AG544" s="21"/>
      <c r="AH544" s="20">
        <f t="shared" si="218"/>
        <v>-1.178745064381952E-2</v>
      </c>
      <c r="AI544" s="20">
        <f t="shared" si="219"/>
        <v>0.51386006167917275</v>
      </c>
      <c r="AJ544" s="20">
        <f t="shared" si="220"/>
        <v>-0.2676446746983806</v>
      </c>
      <c r="AK544" s="20">
        <f t="shared" si="221"/>
        <v>-2.096970307342862E-2</v>
      </c>
      <c r="AL544" s="20">
        <f t="shared" si="222"/>
        <v>-3.0984842598046018</v>
      </c>
      <c r="AM544" s="20">
        <f t="shared" si="223"/>
        <v>-46.387491914036289</v>
      </c>
      <c r="AN544" s="20">
        <f t="shared" si="224"/>
        <v>3.2149255760746338</v>
      </c>
      <c r="AO544" s="20">
        <f t="shared" si="224"/>
        <v>3.2156184383515991</v>
      </c>
      <c r="AP544" s="20">
        <f t="shared" si="224"/>
        <v>3.2141906950560983</v>
      </c>
      <c r="AQ544" s="20">
        <f t="shared" si="224"/>
        <v>3.2171329326505709</v>
      </c>
      <c r="AR544" s="20">
        <f t="shared" si="224"/>
        <v>3.2110703717789146</v>
      </c>
      <c r="AS544" s="20">
        <f t="shared" si="224"/>
        <v>3.2235654897824437</v>
      </c>
      <c r="AT544" s="20">
        <f t="shared" si="224"/>
        <v>3.1978245068299773</v>
      </c>
      <c r="AU544" s="20">
        <f t="shared" si="225"/>
        <v>3.2509130417697172</v>
      </c>
    </row>
    <row r="545" spans="4:47">
      <c r="D545" s="2"/>
      <c r="Z545" s="20">
        <f t="shared" si="213"/>
        <v>0</v>
      </c>
      <c r="AA545" s="20">
        <f t="shared" si="214"/>
        <v>1.1330551226500576E-5</v>
      </c>
      <c r="AB545" s="20">
        <f t="shared" si="215"/>
        <v>-9999</v>
      </c>
      <c r="AC545" s="20">
        <f t="shared" si="216"/>
        <v>0</v>
      </c>
      <c r="AD545" s="20">
        <f t="shared" si="226"/>
        <v>-9999</v>
      </c>
      <c r="AE545" s="20">
        <f t="shared" si="217"/>
        <v>0</v>
      </c>
      <c r="AF545" s="20">
        <f t="shared" si="227"/>
        <v>-9999</v>
      </c>
      <c r="AG545" s="21"/>
      <c r="AH545" s="20">
        <f t="shared" si="218"/>
        <v>-1.178745064381952E-2</v>
      </c>
      <c r="AI545" s="20">
        <f t="shared" si="219"/>
        <v>0.51386006167917275</v>
      </c>
      <c r="AJ545" s="20">
        <f t="shared" si="220"/>
        <v>-0.2676446746983806</v>
      </c>
      <c r="AK545" s="20">
        <f t="shared" si="221"/>
        <v>-2.096970307342862E-2</v>
      </c>
      <c r="AL545" s="20">
        <f t="shared" si="222"/>
        <v>-3.0984842598046018</v>
      </c>
      <c r="AM545" s="20">
        <f t="shared" si="223"/>
        <v>-46.387491914036289</v>
      </c>
      <c r="AN545" s="20">
        <f t="shared" si="224"/>
        <v>3.2149255760746338</v>
      </c>
      <c r="AO545" s="20">
        <f t="shared" si="224"/>
        <v>3.2156184383515991</v>
      </c>
      <c r="AP545" s="20">
        <f t="shared" si="224"/>
        <v>3.2141906950560983</v>
      </c>
      <c r="AQ545" s="20">
        <f t="shared" si="224"/>
        <v>3.2171329326505709</v>
      </c>
      <c r="AR545" s="20">
        <f t="shared" si="224"/>
        <v>3.2110703717789146</v>
      </c>
      <c r="AS545" s="20">
        <f t="shared" si="224"/>
        <v>3.2235654897824437</v>
      </c>
      <c r="AT545" s="20">
        <f t="shared" si="224"/>
        <v>3.1978245068299773</v>
      </c>
      <c r="AU545" s="20">
        <f t="shared" si="225"/>
        <v>3.2509130417697172</v>
      </c>
    </row>
    <row r="546" spans="4:47">
      <c r="D546" s="2"/>
      <c r="Z546" s="20">
        <f t="shared" si="213"/>
        <v>0</v>
      </c>
      <c r="AA546" s="20">
        <f t="shared" si="214"/>
        <v>1.1330551226500576E-5</v>
      </c>
      <c r="AB546" s="20">
        <f t="shared" si="215"/>
        <v>-9999</v>
      </c>
      <c r="AC546" s="20">
        <f t="shared" si="216"/>
        <v>0</v>
      </c>
      <c r="AD546" s="20">
        <f t="shared" si="226"/>
        <v>-9999</v>
      </c>
      <c r="AE546" s="20">
        <f t="shared" si="217"/>
        <v>0</v>
      </c>
      <c r="AF546" s="20">
        <f t="shared" si="227"/>
        <v>-9999</v>
      </c>
      <c r="AG546" s="21"/>
      <c r="AH546" s="20">
        <f t="shared" si="218"/>
        <v>-1.178745064381952E-2</v>
      </c>
      <c r="AI546" s="20">
        <f t="shared" si="219"/>
        <v>0.51386006167917275</v>
      </c>
      <c r="AJ546" s="20">
        <f t="shared" si="220"/>
        <v>-0.2676446746983806</v>
      </c>
      <c r="AK546" s="20">
        <f t="shared" si="221"/>
        <v>-2.096970307342862E-2</v>
      </c>
      <c r="AL546" s="20">
        <f t="shared" si="222"/>
        <v>-3.0984842598046018</v>
      </c>
      <c r="AM546" s="20">
        <f t="shared" si="223"/>
        <v>-46.387491914036289</v>
      </c>
      <c r="AN546" s="20">
        <f t="shared" si="224"/>
        <v>3.2149255760746338</v>
      </c>
      <c r="AO546" s="20">
        <f t="shared" si="224"/>
        <v>3.2156184383515991</v>
      </c>
      <c r="AP546" s="20">
        <f t="shared" si="224"/>
        <v>3.2141906950560983</v>
      </c>
      <c r="AQ546" s="20">
        <f t="shared" si="224"/>
        <v>3.2171329326505709</v>
      </c>
      <c r="AR546" s="20">
        <f t="shared" si="224"/>
        <v>3.2110703717789146</v>
      </c>
      <c r="AS546" s="20">
        <f t="shared" si="224"/>
        <v>3.2235654897824437</v>
      </c>
      <c r="AT546" s="20">
        <f t="shared" si="224"/>
        <v>3.1978245068299773</v>
      </c>
      <c r="AU546" s="20">
        <f t="shared" si="225"/>
        <v>3.2509130417697172</v>
      </c>
    </row>
    <row r="547" spans="4:47">
      <c r="D547" s="2"/>
      <c r="Z547" s="20">
        <f t="shared" si="213"/>
        <v>0</v>
      </c>
      <c r="AA547" s="20">
        <f t="shared" si="214"/>
        <v>1.1330551226500576E-5</v>
      </c>
      <c r="AB547" s="20">
        <f t="shared" si="215"/>
        <v>-9999</v>
      </c>
      <c r="AC547" s="20">
        <f t="shared" si="216"/>
        <v>0</v>
      </c>
      <c r="AD547" s="20">
        <f t="shared" si="226"/>
        <v>-9999</v>
      </c>
      <c r="AE547" s="20">
        <f t="shared" si="217"/>
        <v>0</v>
      </c>
      <c r="AF547" s="20">
        <f t="shared" si="227"/>
        <v>-9999</v>
      </c>
      <c r="AG547" s="21"/>
      <c r="AH547" s="20">
        <f t="shared" si="218"/>
        <v>-1.178745064381952E-2</v>
      </c>
      <c r="AI547" s="20">
        <f t="shared" si="219"/>
        <v>0.51386006167917275</v>
      </c>
      <c r="AJ547" s="20">
        <f t="shared" si="220"/>
        <v>-0.2676446746983806</v>
      </c>
      <c r="AK547" s="20">
        <f t="shared" si="221"/>
        <v>-2.096970307342862E-2</v>
      </c>
      <c r="AL547" s="20">
        <f t="shared" si="222"/>
        <v>-3.0984842598046018</v>
      </c>
      <c r="AM547" s="20">
        <f t="shared" si="223"/>
        <v>-46.387491914036289</v>
      </c>
      <c r="AN547" s="20">
        <f t="shared" si="224"/>
        <v>3.2149255760746338</v>
      </c>
      <c r="AO547" s="20">
        <f t="shared" si="224"/>
        <v>3.2156184383515991</v>
      </c>
      <c r="AP547" s="20">
        <f t="shared" si="224"/>
        <v>3.2141906950560983</v>
      </c>
      <c r="AQ547" s="20">
        <f t="shared" si="224"/>
        <v>3.2171329326505709</v>
      </c>
      <c r="AR547" s="20">
        <f t="shared" si="224"/>
        <v>3.2110703717789146</v>
      </c>
      <c r="AS547" s="20">
        <f t="shared" si="224"/>
        <v>3.2235654897824437</v>
      </c>
      <c r="AT547" s="20">
        <f t="shared" si="224"/>
        <v>3.1978245068299773</v>
      </c>
      <c r="AU547" s="20">
        <f t="shared" si="225"/>
        <v>3.2509130417697172</v>
      </c>
    </row>
    <row r="548" spans="4:47">
      <c r="D548" s="2"/>
      <c r="Z548" s="20">
        <f t="shared" si="213"/>
        <v>0</v>
      </c>
      <c r="AA548" s="20">
        <f t="shared" si="214"/>
        <v>1.1330551226500576E-5</v>
      </c>
      <c r="AB548" s="20">
        <f t="shared" si="215"/>
        <v>-9999</v>
      </c>
      <c r="AC548" s="20">
        <f t="shared" si="216"/>
        <v>0</v>
      </c>
      <c r="AD548" s="20">
        <f t="shared" si="226"/>
        <v>-9999</v>
      </c>
      <c r="AE548" s="20">
        <f t="shared" si="217"/>
        <v>0</v>
      </c>
      <c r="AF548" s="20">
        <f t="shared" si="227"/>
        <v>-9999</v>
      </c>
      <c r="AG548" s="21"/>
      <c r="AH548" s="20">
        <f t="shared" si="218"/>
        <v>-1.178745064381952E-2</v>
      </c>
      <c r="AI548" s="20">
        <f t="shared" si="219"/>
        <v>0.51386006167917275</v>
      </c>
      <c r="AJ548" s="20">
        <f t="shared" si="220"/>
        <v>-0.2676446746983806</v>
      </c>
      <c r="AK548" s="20">
        <f t="shared" si="221"/>
        <v>-2.096970307342862E-2</v>
      </c>
      <c r="AL548" s="20">
        <f t="shared" si="222"/>
        <v>-3.0984842598046018</v>
      </c>
      <c r="AM548" s="20">
        <f t="shared" si="223"/>
        <v>-46.387491914036289</v>
      </c>
      <c r="AN548" s="20">
        <f t="shared" si="224"/>
        <v>3.2149255760746338</v>
      </c>
      <c r="AO548" s="20">
        <f t="shared" si="224"/>
        <v>3.2156184383515991</v>
      </c>
      <c r="AP548" s="20">
        <f t="shared" si="224"/>
        <v>3.2141906950560983</v>
      </c>
      <c r="AQ548" s="20">
        <f t="shared" si="224"/>
        <v>3.2171329326505709</v>
      </c>
      <c r="AR548" s="20">
        <f t="shared" si="224"/>
        <v>3.2110703717789146</v>
      </c>
      <c r="AS548" s="20">
        <f t="shared" si="224"/>
        <v>3.2235654897824437</v>
      </c>
      <c r="AT548" s="20">
        <f t="shared" si="224"/>
        <v>3.1978245068299773</v>
      </c>
      <c r="AU548" s="20">
        <f t="shared" si="225"/>
        <v>3.2509130417697172</v>
      </c>
    </row>
    <row r="549" spans="4:47">
      <c r="D549" s="2"/>
      <c r="Z549" s="20">
        <f t="shared" si="213"/>
        <v>0</v>
      </c>
      <c r="AA549" s="20">
        <f t="shared" si="214"/>
        <v>1.1330551226500576E-5</v>
      </c>
      <c r="AB549" s="20">
        <f t="shared" si="215"/>
        <v>-9999</v>
      </c>
      <c r="AC549" s="20">
        <f t="shared" si="216"/>
        <v>0</v>
      </c>
      <c r="AD549" s="20">
        <f t="shared" si="226"/>
        <v>-9999</v>
      </c>
      <c r="AE549" s="20">
        <f t="shared" si="217"/>
        <v>0</v>
      </c>
      <c r="AF549" s="20">
        <f t="shared" si="227"/>
        <v>-9999</v>
      </c>
      <c r="AG549" s="21"/>
      <c r="AH549" s="20">
        <f t="shared" si="218"/>
        <v>-1.178745064381952E-2</v>
      </c>
      <c r="AI549" s="20">
        <f t="shared" si="219"/>
        <v>0.51386006167917275</v>
      </c>
      <c r="AJ549" s="20">
        <f t="shared" si="220"/>
        <v>-0.2676446746983806</v>
      </c>
      <c r="AK549" s="20">
        <f t="shared" si="221"/>
        <v>-2.096970307342862E-2</v>
      </c>
      <c r="AL549" s="20">
        <f t="shared" si="222"/>
        <v>-3.0984842598046018</v>
      </c>
      <c r="AM549" s="20">
        <f t="shared" si="223"/>
        <v>-46.387491914036289</v>
      </c>
      <c r="AN549" s="20">
        <f t="shared" ref="AN549:AT564" si="228">$AU549+$AB$7*SIN(AO549)</f>
        <v>3.2149255760746338</v>
      </c>
      <c r="AO549" s="20">
        <f t="shared" si="228"/>
        <v>3.2156184383515991</v>
      </c>
      <c r="AP549" s="20">
        <f t="shared" si="228"/>
        <v>3.2141906950560983</v>
      </c>
      <c r="AQ549" s="20">
        <f t="shared" si="228"/>
        <v>3.2171329326505709</v>
      </c>
      <c r="AR549" s="20">
        <f t="shared" si="228"/>
        <v>3.2110703717789146</v>
      </c>
      <c r="AS549" s="20">
        <f t="shared" si="228"/>
        <v>3.2235654897824437</v>
      </c>
      <c r="AT549" s="20">
        <f t="shared" si="228"/>
        <v>3.1978245068299773</v>
      </c>
      <c r="AU549" s="20">
        <f t="shared" si="225"/>
        <v>3.2509130417697172</v>
      </c>
    </row>
    <row r="550" spans="4:47">
      <c r="D550" s="2"/>
      <c r="Z550" s="20">
        <f t="shared" si="213"/>
        <v>0</v>
      </c>
      <c r="AA550" s="20">
        <f t="shared" si="214"/>
        <v>1.1330551226500576E-5</v>
      </c>
      <c r="AB550" s="20">
        <f t="shared" si="215"/>
        <v>-9999</v>
      </c>
      <c r="AC550" s="20">
        <f t="shared" si="216"/>
        <v>0</v>
      </c>
      <c r="AD550" s="20">
        <f t="shared" si="226"/>
        <v>-9999</v>
      </c>
      <c r="AE550" s="20">
        <f t="shared" si="217"/>
        <v>0</v>
      </c>
      <c r="AF550" s="20">
        <f t="shared" si="227"/>
        <v>-9999</v>
      </c>
      <c r="AG550" s="21"/>
      <c r="AH550" s="20">
        <f t="shared" si="218"/>
        <v>-1.178745064381952E-2</v>
      </c>
      <c r="AI550" s="20">
        <f t="shared" si="219"/>
        <v>0.51386006167917275</v>
      </c>
      <c r="AJ550" s="20">
        <f t="shared" si="220"/>
        <v>-0.2676446746983806</v>
      </c>
      <c r="AK550" s="20">
        <f t="shared" si="221"/>
        <v>-2.096970307342862E-2</v>
      </c>
      <c r="AL550" s="20">
        <f t="shared" si="222"/>
        <v>-3.0984842598046018</v>
      </c>
      <c r="AM550" s="20">
        <f t="shared" si="223"/>
        <v>-46.387491914036289</v>
      </c>
      <c r="AN550" s="20">
        <f t="shared" si="228"/>
        <v>3.2149255760746338</v>
      </c>
      <c r="AO550" s="20">
        <f t="shared" si="228"/>
        <v>3.2156184383515991</v>
      </c>
      <c r="AP550" s="20">
        <f t="shared" si="228"/>
        <v>3.2141906950560983</v>
      </c>
      <c r="AQ550" s="20">
        <f t="shared" si="228"/>
        <v>3.2171329326505709</v>
      </c>
      <c r="AR550" s="20">
        <f t="shared" si="228"/>
        <v>3.2110703717789146</v>
      </c>
      <c r="AS550" s="20">
        <f t="shared" si="228"/>
        <v>3.2235654897824437</v>
      </c>
      <c r="AT550" s="20">
        <f t="shared" si="228"/>
        <v>3.1978245068299773</v>
      </c>
      <c r="AU550" s="20">
        <f t="shared" si="225"/>
        <v>3.2509130417697172</v>
      </c>
    </row>
    <row r="551" spans="4:47">
      <c r="D551" s="2"/>
      <c r="Z551" s="20">
        <f t="shared" si="213"/>
        <v>0</v>
      </c>
      <c r="AA551" s="20">
        <f t="shared" si="214"/>
        <v>1.1330551226500576E-5</v>
      </c>
      <c r="AB551" s="20">
        <f t="shared" si="215"/>
        <v>-9999</v>
      </c>
      <c r="AC551" s="20">
        <f t="shared" si="216"/>
        <v>0</v>
      </c>
      <c r="AD551" s="20">
        <f t="shared" si="226"/>
        <v>-9999</v>
      </c>
      <c r="AE551" s="20">
        <f t="shared" si="217"/>
        <v>0</v>
      </c>
      <c r="AF551" s="20">
        <f t="shared" si="227"/>
        <v>-9999</v>
      </c>
      <c r="AG551" s="21"/>
      <c r="AH551" s="20">
        <f t="shared" si="218"/>
        <v>-1.178745064381952E-2</v>
      </c>
      <c r="AI551" s="20">
        <f t="shared" si="219"/>
        <v>0.51386006167917275</v>
      </c>
      <c r="AJ551" s="20">
        <f t="shared" si="220"/>
        <v>-0.2676446746983806</v>
      </c>
      <c r="AK551" s="20">
        <f t="shared" si="221"/>
        <v>-2.096970307342862E-2</v>
      </c>
      <c r="AL551" s="20">
        <f t="shared" si="222"/>
        <v>-3.0984842598046018</v>
      </c>
      <c r="AM551" s="20">
        <f t="shared" si="223"/>
        <v>-46.387491914036289</v>
      </c>
      <c r="AN551" s="20">
        <f t="shared" si="228"/>
        <v>3.2149255760746338</v>
      </c>
      <c r="AO551" s="20">
        <f t="shared" si="228"/>
        <v>3.2156184383515991</v>
      </c>
      <c r="AP551" s="20">
        <f t="shared" si="228"/>
        <v>3.2141906950560983</v>
      </c>
      <c r="AQ551" s="20">
        <f t="shared" si="228"/>
        <v>3.2171329326505709</v>
      </c>
      <c r="AR551" s="20">
        <f t="shared" si="228"/>
        <v>3.2110703717789146</v>
      </c>
      <c r="AS551" s="20">
        <f t="shared" si="228"/>
        <v>3.2235654897824437</v>
      </c>
      <c r="AT551" s="20">
        <f t="shared" si="228"/>
        <v>3.1978245068299773</v>
      </c>
      <c r="AU551" s="20">
        <f t="shared" si="225"/>
        <v>3.2509130417697172</v>
      </c>
    </row>
    <row r="552" spans="4:47">
      <c r="D552" s="2"/>
      <c r="Z552" s="20">
        <f t="shared" si="213"/>
        <v>0</v>
      </c>
      <c r="AA552" s="20">
        <f t="shared" si="214"/>
        <v>1.1330551226500576E-5</v>
      </c>
      <c r="AB552" s="20">
        <f t="shared" si="215"/>
        <v>-9999</v>
      </c>
      <c r="AC552" s="20">
        <f t="shared" si="216"/>
        <v>0</v>
      </c>
      <c r="AD552" s="20">
        <f t="shared" si="226"/>
        <v>-9999</v>
      </c>
      <c r="AE552" s="20">
        <f t="shared" si="217"/>
        <v>0</v>
      </c>
      <c r="AF552" s="20">
        <f t="shared" si="227"/>
        <v>-9999</v>
      </c>
      <c r="AG552" s="21"/>
      <c r="AH552" s="20">
        <f t="shared" si="218"/>
        <v>-1.178745064381952E-2</v>
      </c>
      <c r="AI552" s="20">
        <f t="shared" si="219"/>
        <v>0.51386006167917275</v>
      </c>
      <c r="AJ552" s="20">
        <f t="shared" si="220"/>
        <v>-0.2676446746983806</v>
      </c>
      <c r="AK552" s="20">
        <f t="shared" si="221"/>
        <v>-2.096970307342862E-2</v>
      </c>
      <c r="AL552" s="20">
        <f t="shared" si="222"/>
        <v>-3.0984842598046018</v>
      </c>
      <c r="AM552" s="20">
        <f t="shared" si="223"/>
        <v>-46.387491914036289</v>
      </c>
      <c r="AN552" s="20">
        <f t="shared" si="228"/>
        <v>3.2149255760746338</v>
      </c>
      <c r="AO552" s="20">
        <f t="shared" si="228"/>
        <v>3.2156184383515991</v>
      </c>
      <c r="AP552" s="20">
        <f t="shared" si="228"/>
        <v>3.2141906950560983</v>
      </c>
      <c r="AQ552" s="20">
        <f t="shared" si="228"/>
        <v>3.2171329326505709</v>
      </c>
      <c r="AR552" s="20">
        <f t="shared" si="228"/>
        <v>3.2110703717789146</v>
      </c>
      <c r="AS552" s="20">
        <f t="shared" si="228"/>
        <v>3.2235654897824437</v>
      </c>
      <c r="AT552" s="20">
        <f t="shared" si="228"/>
        <v>3.1978245068299773</v>
      </c>
      <c r="AU552" s="20">
        <f t="shared" si="225"/>
        <v>3.2509130417697172</v>
      </c>
    </row>
    <row r="553" spans="4:47">
      <c r="D553" s="2"/>
      <c r="Z553" s="20">
        <f t="shared" si="213"/>
        <v>0</v>
      </c>
      <c r="AA553" s="20">
        <f t="shared" si="214"/>
        <v>1.1330551226500576E-5</v>
      </c>
      <c r="AB553" s="20">
        <f t="shared" si="215"/>
        <v>-9999</v>
      </c>
      <c r="AC553" s="20">
        <f t="shared" si="216"/>
        <v>0</v>
      </c>
      <c r="AD553" s="20">
        <f t="shared" si="226"/>
        <v>-9999</v>
      </c>
      <c r="AE553" s="20">
        <f t="shared" si="217"/>
        <v>0</v>
      </c>
      <c r="AF553" s="20">
        <f t="shared" si="227"/>
        <v>-9999</v>
      </c>
      <c r="AG553" s="21"/>
      <c r="AH553" s="20">
        <f t="shared" si="218"/>
        <v>-1.178745064381952E-2</v>
      </c>
      <c r="AI553" s="20">
        <f t="shared" si="219"/>
        <v>0.51386006167917275</v>
      </c>
      <c r="AJ553" s="20">
        <f t="shared" si="220"/>
        <v>-0.2676446746983806</v>
      </c>
      <c r="AK553" s="20">
        <f t="shared" si="221"/>
        <v>-2.096970307342862E-2</v>
      </c>
      <c r="AL553" s="20">
        <f t="shared" si="222"/>
        <v>-3.0984842598046018</v>
      </c>
      <c r="AM553" s="20">
        <f t="shared" si="223"/>
        <v>-46.387491914036289</v>
      </c>
      <c r="AN553" s="20">
        <f t="shared" si="228"/>
        <v>3.2149255760746338</v>
      </c>
      <c r="AO553" s="20">
        <f t="shared" si="228"/>
        <v>3.2156184383515991</v>
      </c>
      <c r="AP553" s="20">
        <f t="shared" si="228"/>
        <v>3.2141906950560983</v>
      </c>
      <c r="AQ553" s="20">
        <f t="shared" si="228"/>
        <v>3.2171329326505709</v>
      </c>
      <c r="AR553" s="20">
        <f t="shared" si="228"/>
        <v>3.2110703717789146</v>
      </c>
      <c r="AS553" s="20">
        <f t="shared" si="228"/>
        <v>3.2235654897824437</v>
      </c>
      <c r="AT553" s="20">
        <f t="shared" si="228"/>
        <v>3.1978245068299773</v>
      </c>
      <c r="AU553" s="20">
        <f t="shared" si="225"/>
        <v>3.2509130417697172</v>
      </c>
    </row>
    <row r="554" spans="4:47">
      <c r="D554" s="2"/>
      <c r="Z554" s="20">
        <f t="shared" si="213"/>
        <v>0</v>
      </c>
      <c r="AA554" s="20">
        <f t="shared" si="214"/>
        <v>1.1330551226500576E-5</v>
      </c>
      <c r="AB554" s="20">
        <f t="shared" si="215"/>
        <v>-9999</v>
      </c>
      <c r="AC554" s="20">
        <f t="shared" si="216"/>
        <v>0</v>
      </c>
      <c r="AD554" s="20">
        <f t="shared" si="226"/>
        <v>-9999</v>
      </c>
      <c r="AE554" s="20">
        <f t="shared" si="217"/>
        <v>0</v>
      </c>
      <c r="AF554" s="20">
        <f t="shared" si="227"/>
        <v>-9999</v>
      </c>
      <c r="AG554" s="21"/>
      <c r="AH554" s="20">
        <f t="shared" si="218"/>
        <v>-1.178745064381952E-2</v>
      </c>
      <c r="AI554" s="20">
        <f t="shared" si="219"/>
        <v>0.51386006167917275</v>
      </c>
      <c r="AJ554" s="20">
        <f t="shared" si="220"/>
        <v>-0.2676446746983806</v>
      </c>
      <c r="AK554" s="20">
        <f t="shared" si="221"/>
        <v>-2.096970307342862E-2</v>
      </c>
      <c r="AL554" s="20">
        <f t="shared" si="222"/>
        <v>-3.0984842598046018</v>
      </c>
      <c r="AM554" s="20">
        <f t="shared" si="223"/>
        <v>-46.387491914036289</v>
      </c>
      <c r="AN554" s="20">
        <f t="shared" si="228"/>
        <v>3.2149255760746338</v>
      </c>
      <c r="AO554" s="20">
        <f t="shared" si="228"/>
        <v>3.2156184383515991</v>
      </c>
      <c r="AP554" s="20">
        <f t="shared" si="228"/>
        <v>3.2141906950560983</v>
      </c>
      <c r="AQ554" s="20">
        <f t="shared" si="228"/>
        <v>3.2171329326505709</v>
      </c>
      <c r="AR554" s="20">
        <f t="shared" si="228"/>
        <v>3.2110703717789146</v>
      </c>
      <c r="AS554" s="20">
        <f t="shared" si="228"/>
        <v>3.2235654897824437</v>
      </c>
      <c r="AT554" s="20">
        <f t="shared" si="228"/>
        <v>3.1978245068299773</v>
      </c>
      <c r="AU554" s="20">
        <f t="shared" si="225"/>
        <v>3.2509130417697172</v>
      </c>
    </row>
    <row r="555" spans="4:47">
      <c r="D555" s="2"/>
      <c r="Z555" s="20">
        <f t="shared" si="213"/>
        <v>0</v>
      </c>
      <c r="AA555" s="20">
        <f t="shared" si="214"/>
        <v>1.1330551226500576E-5</v>
      </c>
      <c r="AB555" s="20">
        <f t="shared" si="215"/>
        <v>-9999</v>
      </c>
      <c r="AC555" s="20">
        <f t="shared" si="216"/>
        <v>0</v>
      </c>
      <c r="AD555" s="20">
        <f t="shared" si="226"/>
        <v>-9999</v>
      </c>
      <c r="AE555" s="20">
        <f t="shared" si="217"/>
        <v>0</v>
      </c>
      <c r="AF555" s="20">
        <f t="shared" si="227"/>
        <v>-9999</v>
      </c>
      <c r="AG555" s="21"/>
      <c r="AH555" s="20">
        <f t="shared" si="218"/>
        <v>-1.178745064381952E-2</v>
      </c>
      <c r="AI555" s="20">
        <f t="shared" si="219"/>
        <v>0.51386006167917275</v>
      </c>
      <c r="AJ555" s="20">
        <f t="shared" si="220"/>
        <v>-0.2676446746983806</v>
      </c>
      <c r="AK555" s="20">
        <f t="shared" si="221"/>
        <v>-2.096970307342862E-2</v>
      </c>
      <c r="AL555" s="20">
        <f t="shared" si="222"/>
        <v>-3.0984842598046018</v>
      </c>
      <c r="AM555" s="20">
        <f t="shared" si="223"/>
        <v>-46.387491914036289</v>
      </c>
      <c r="AN555" s="20">
        <f t="shared" si="228"/>
        <v>3.2149255760746338</v>
      </c>
      <c r="AO555" s="20">
        <f t="shared" si="228"/>
        <v>3.2156184383515991</v>
      </c>
      <c r="AP555" s="20">
        <f t="shared" si="228"/>
        <v>3.2141906950560983</v>
      </c>
      <c r="AQ555" s="20">
        <f t="shared" si="228"/>
        <v>3.2171329326505709</v>
      </c>
      <c r="AR555" s="20">
        <f t="shared" si="228"/>
        <v>3.2110703717789146</v>
      </c>
      <c r="AS555" s="20">
        <f t="shared" si="228"/>
        <v>3.2235654897824437</v>
      </c>
      <c r="AT555" s="20">
        <f t="shared" si="228"/>
        <v>3.1978245068299773</v>
      </c>
      <c r="AU555" s="20">
        <f t="shared" si="225"/>
        <v>3.2509130417697172</v>
      </c>
    </row>
    <row r="556" spans="4:47">
      <c r="D556" s="2"/>
      <c r="Z556" s="20">
        <f t="shared" si="213"/>
        <v>0</v>
      </c>
      <c r="AA556" s="20">
        <f t="shared" si="214"/>
        <v>1.1330551226500576E-5</v>
      </c>
      <c r="AB556" s="20">
        <f t="shared" si="215"/>
        <v>-9999</v>
      </c>
      <c r="AC556" s="20">
        <f t="shared" si="216"/>
        <v>0</v>
      </c>
      <c r="AD556" s="20">
        <f t="shared" si="226"/>
        <v>-9999</v>
      </c>
      <c r="AE556" s="20">
        <f t="shared" si="217"/>
        <v>0</v>
      </c>
      <c r="AF556" s="20">
        <f t="shared" si="227"/>
        <v>-9999</v>
      </c>
      <c r="AG556" s="21"/>
      <c r="AH556" s="20">
        <f t="shared" si="218"/>
        <v>-1.178745064381952E-2</v>
      </c>
      <c r="AI556" s="20">
        <f t="shared" si="219"/>
        <v>0.51386006167917275</v>
      </c>
      <c r="AJ556" s="20">
        <f t="shared" si="220"/>
        <v>-0.2676446746983806</v>
      </c>
      <c r="AK556" s="20">
        <f t="shared" si="221"/>
        <v>-2.096970307342862E-2</v>
      </c>
      <c r="AL556" s="20">
        <f t="shared" si="222"/>
        <v>-3.0984842598046018</v>
      </c>
      <c r="AM556" s="20">
        <f t="shared" si="223"/>
        <v>-46.387491914036289</v>
      </c>
      <c r="AN556" s="20">
        <f t="shared" si="228"/>
        <v>3.2149255760746338</v>
      </c>
      <c r="AO556" s="20">
        <f t="shared" si="228"/>
        <v>3.2156184383515991</v>
      </c>
      <c r="AP556" s="20">
        <f t="shared" si="228"/>
        <v>3.2141906950560983</v>
      </c>
      <c r="AQ556" s="20">
        <f t="shared" si="228"/>
        <v>3.2171329326505709</v>
      </c>
      <c r="AR556" s="20">
        <f t="shared" si="228"/>
        <v>3.2110703717789146</v>
      </c>
      <c r="AS556" s="20">
        <f t="shared" si="228"/>
        <v>3.2235654897824437</v>
      </c>
      <c r="AT556" s="20">
        <f t="shared" si="228"/>
        <v>3.1978245068299773</v>
      </c>
      <c r="AU556" s="20">
        <f t="shared" si="225"/>
        <v>3.2509130417697172</v>
      </c>
    </row>
    <row r="557" spans="4:47">
      <c r="D557" s="2"/>
      <c r="Z557" s="20">
        <f t="shared" si="213"/>
        <v>0</v>
      </c>
      <c r="AA557" s="20">
        <f t="shared" si="214"/>
        <v>1.1330551226500576E-5</v>
      </c>
      <c r="AB557" s="20">
        <f t="shared" si="215"/>
        <v>-9999</v>
      </c>
      <c r="AC557" s="20">
        <f t="shared" si="216"/>
        <v>0</v>
      </c>
      <c r="AD557" s="20">
        <f t="shared" si="226"/>
        <v>-9999</v>
      </c>
      <c r="AE557" s="20">
        <f t="shared" si="217"/>
        <v>0</v>
      </c>
      <c r="AF557" s="20">
        <f t="shared" si="227"/>
        <v>-9999</v>
      </c>
      <c r="AG557" s="21"/>
      <c r="AH557" s="20">
        <f t="shared" si="218"/>
        <v>-1.178745064381952E-2</v>
      </c>
      <c r="AI557" s="20">
        <f t="shared" si="219"/>
        <v>0.51386006167917275</v>
      </c>
      <c r="AJ557" s="20">
        <f t="shared" si="220"/>
        <v>-0.2676446746983806</v>
      </c>
      <c r="AK557" s="20">
        <f t="shared" si="221"/>
        <v>-2.096970307342862E-2</v>
      </c>
      <c r="AL557" s="20">
        <f t="shared" si="222"/>
        <v>-3.0984842598046018</v>
      </c>
      <c r="AM557" s="20">
        <f t="shared" si="223"/>
        <v>-46.387491914036289</v>
      </c>
      <c r="AN557" s="20">
        <f t="shared" si="228"/>
        <v>3.2149255760746338</v>
      </c>
      <c r="AO557" s="20">
        <f t="shared" si="228"/>
        <v>3.2156184383515991</v>
      </c>
      <c r="AP557" s="20">
        <f t="shared" si="228"/>
        <v>3.2141906950560983</v>
      </c>
      <c r="AQ557" s="20">
        <f t="shared" si="228"/>
        <v>3.2171329326505709</v>
      </c>
      <c r="AR557" s="20">
        <f t="shared" si="228"/>
        <v>3.2110703717789146</v>
      </c>
      <c r="AS557" s="20">
        <f t="shared" si="228"/>
        <v>3.2235654897824437</v>
      </c>
      <c r="AT557" s="20">
        <f t="shared" si="228"/>
        <v>3.1978245068299773</v>
      </c>
      <c r="AU557" s="20">
        <f t="shared" si="225"/>
        <v>3.2509130417697172</v>
      </c>
    </row>
    <row r="558" spans="4:47">
      <c r="D558" s="2"/>
      <c r="Z558" s="20">
        <f t="shared" si="213"/>
        <v>0</v>
      </c>
      <c r="AA558" s="20">
        <f t="shared" si="214"/>
        <v>1.1330551226500576E-5</v>
      </c>
      <c r="AB558" s="20">
        <f t="shared" si="215"/>
        <v>-9999</v>
      </c>
      <c r="AC558" s="20">
        <f t="shared" si="216"/>
        <v>0</v>
      </c>
      <c r="AD558" s="20">
        <f t="shared" si="226"/>
        <v>-9999</v>
      </c>
      <c r="AE558" s="20">
        <f t="shared" si="217"/>
        <v>0</v>
      </c>
      <c r="AF558" s="20">
        <f t="shared" si="227"/>
        <v>-9999</v>
      </c>
      <c r="AG558" s="21"/>
      <c r="AH558" s="20">
        <f t="shared" si="218"/>
        <v>-1.178745064381952E-2</v>
      </c>
      <c r="AI558" s="20">
        <f t="shared" si="219"/>
        <v>0.51386006167917275</v>
      </c>
      <c r="AJ558" s="20">
        <f t="shared" si="220"/>
        <v>-0.2676446746983806</v>
      </c>
      <c r="AK558" s="20">
        <f t="shared" si="221"/>
        <v>-2.096970307342862E-2</v>
      </c>
      <c r="AL558" s="20">
        <f t="shared" si="222"/>
        <v>-3.0984842598046018</v>
      </c>
      <c r="AM558" s="20">
        <f t="shared" si="223"/>
        <v>-46.387491914036289</v>
      </c>
      <c r="AN558" s="20">
        <f t="shared" si="228"/>
        <v>3.2149255760746338</v>
      </c>
      <c r="AO558" s="20">
        <f t="shared" si="228"/>
        <v>3.2156184383515991</v>
      </c>
      <c r="AP558" s="20">
        <f t="shared" si="228"/>
        <v>3.2141906950560983</v>
      </c>
      <c r="AQ558" s="20">
        <f t="shared" si="228"/>
        <v>3.2171329326505709</v>
      </c>
      <c r="AR558" s="20">
        <f t="shared" si="228"/>
        <v>3.2110703717789146</v>
      </c>
      <c r="AS558" s="20">
        <f t="shared" si="228"/>
        <v>3.2235654897824437</v>
      </c>
      <c r="AT558" s="20">
        <f t="shared" si="228"/>
        <v>3.1978245068299773</v>
      </c>
      <c r="AU558" s="20">
        <f t="shared" si="225"/>
        <v>3.2509130417697172</v>
      </c>
    </row>
    <row r="559" spans="4:47">
      <c r="D559" s="2"/>
      <c r="Z559" s="20">
        <f t="shared" si="213"/>
        <v>0</v>
      </c>
      <c r="AA559" s="20">
        <f t="shared" si="214"/>
        <v>1.1330551226500576E-5</v>
      </c>
      <c r="AB559" s="20">
        <f t="shared" si="215"/>
        <v>-9999</v>
      </c>
      <c r="AC559" s="20">
        <f t="shared" si="216"/>
        <v>0</v>
      </c>
      <c r="AD559" s="20">
        <f t="shared" si="226"/>
        <v>-9999</v>
      </c>
      <c r="AE559" s="20">
        <f t="shared" si="217"/>
        <v>0</v>
      </c>
      <c r="AF559" s="20">
        <f t="shared" si="227"/>
        <v>-9999</v>
      </c>
      <c r="AG559" s="21"/>
      <c r="AH559" s="20">
        <f t="shared" si="218"/>
        <v>-1.178745064381952E-2</v>
      </c>
      <c r="AI559" s="20">
        <f t="shared" si="219"/>
        <v>0.51386006167917275</v>
      </c>
      <c r="AJ559" s="20">
        <f t="shared" si="220"/>
        <v>-0.2676446746983806</v>
      </c>
      <c r="AK559" s="20">
        <f t="shared" si="221"/>
        <v>-2.096970307342862E-2</v>
      </c>
      <c r="AL559" s="20">
        <f t="shared" si="222"/>
        <v>-3.0984842598046018</v>
      </c>
      <c r="AM559" s="20">
        <f t="shared" si="223"/>
        <v>-46.387491914036289</v>
      </c>
      <c r="AN559" s="20">
        <f t="shared" si="228"/>
        <v>3.2149255760746338</v>
      </c>
      <c r="AO559" s="20">
        <f t="shared" si="228"/>
        <v>3.2156184383515991</v>
      </c>
      <c r="AP559" s="20">
        <f t="shared" si="228"/>
        <v>3.2141906950560983</v>
      </c>
      <c r="AQ559" s="20">
        <f t="shared" si="228"/>
        <v>3.2171329326505709</v>
      </c>
      <c r="AR559" s="20">
        <f t="shared" si="228"/>
        <v>3.2110703717789146</v>
      </c>
      <c r="AS559" s="20">
        <f t="shared" si="228"/>
        <v>3.2235654897824437</v>
      </c>
      <c r="AT559" s="20">
        <f t="shared" si="228"/>
        <v>3.1978245068299773</v>
      </c>
      <c r="AU559" s="20">
        <f t="shared" si="225"/>
        <v>3.2509130417697172</v>
      </c>
    </row>
    <row r="560" spans="4:47">
      <c r="D560" s="2"/>
      <c r="Z560" s="20">
        <f t="shared" si="213"/>
        <v>0</v>
      </c>
      <c r="AA560" s="20">
        <f t="shared" si="214"/>
        <v>1.1330551226500576E-5</v>
      </c>
      <c r="AB560" s="20">
        <f t="shared" si="215"/>
        <v>-9999</v>
      </c>
      <c r="AC560" s="20">
        <f t="shared" si="216"/>
        <v>0</v>
      </c>
      <c r="AD560" s="20">
        <f t="shared" si="226"/>
        <v>-9999</v>
      </c>
      <c r="AE560" s="20">
        <f t="shared" si="217"/>
        <v>0</v>
      </c>
      <c r="AF560" s="20">
        <f t="shared" si="227"/>
        <v>-9999</v>
      </c>
      <c r="AG560" s="21"/>
      <c r="AH560" s="20">
        <f t="shared" si="218"/>
        <v>-1.178745064381952E-2</v>
      </c>
      <c r="AI560" s="20">
        <f t="shared" si="219"/>
        <v>0.51386006167917275</v>
      </c>
      <c r="AJ560" s="20">
        <f t="shared" si="220"/>
        <v>-0.2676446746983806</v>
      </c>
      <c r="AK560" s="20">
        <f t="shared" si="221"/>
        <v>-2.096970307342862E-2</v>
      </c>
      <c r="AL560" s="20">
        <f t="shared" si="222"/>
        <v>-3.0984842598046018</v>
      </c>
      <c r="AM560" s="20">
        <f t="shared" si="223"/>
        <v>-46.387491914036289</v>
      </c>
      <c r="AN560" s="20">
        <f t="shared" si="228"/>
        <v>3.2149255760746338</v>
      </c>
      <c r="AO560" s="20">
        <f t="shared" si="228"/>
        <v>3.2156184383515991</v>
      </c>
      <c r="AP560" s="20">
        <f t="shared" si="228"/>
        <v>3.2141906950560983</v>
      </c>
      <c r="AQ560" s="20">
        <f t="shared" si="228"/>
        <v>3.2171329326505709</v>
      </c>
      <c r="AR560" s="20">
        <f t="shared" si="228"/>
        <v>3.2110703717789146</v>
      </c>
      <c r="AS560" s="20">
        <f t="shared" si="228"/>
        <v>3.2235654897824437</v>
      </c>
      <c r="AT560" s="20">
        <f t="shared" si="228"/>
        <v>3.1978245068299773</v>
      </c>
      <c r="AU560" s="20">
        <f t="shared" si="225"/>
        <v>3.2509130417697172</v>
      </c>
    </row>
    <row r="561" spans="4:47">
      <c r="D561" s="2"/>
      <c r="Z561" s="20">
        <f t="shared" si="213"/>
        <v>0</v>
      </c>
      <c r="AA561" s="20">
        <f t="shared" si="214"/>
        <v>1.1330551226500576E-5</v>
      </c>
      <c r="AB561" s="20">
        <f t="shared" si="215"/>
        <v>-9999</v>
      </c>
      <c r="AC561" s="20">
        <f t="shared" si="216"/>
        <v>0</v>
      </c>
      <c r="AD561" s="20">
        <f t="shared" si="226"/>
        <v>-9999</v>
      </c>
      <c r="AE561" s="20">
        <f t="shared" si="217"/>
        <v>0</v>
      </c>
      <c r="AF561" s="20">
        <f t="shared" si="227"/>
        <v>-9999</v>
      </c>
      <c r="AG561" s="21"/>
      <c r="AH561" s="20">
        <f t="shared" si="218"/>
        <v>-1.178745064381952E-2</v>
      </c>
      <c r="AI561" s="20">
        <f t="shared" si="219"/>
        <v>0.51386006167917275</v>
      </c>
      <c r="AJ561" s="20">
        <f t="shared" si="220"/>
        <v>-0.2676446746983806</v>
      </c>
      <c r="AK561" s="20">
        <f t="shared" si="221"/>
        <v>-2.096970307342862E-2</v>
      </c>
      <c r="AL561" s="20">
        <f t="shared" si="222"/>
        <v>-3.0984842598046018</v>
      </c>
      <c r="AM561" s="20">
        <f t="shared" si="223"/>
        <v>-46.387491914036289</v>
      </c>
      <c r="AN561" s="20">
        <f t="shared" si="228"/>
        <v>3.2149255760746338</v>
      </c>
      <c r="AO561" s="20">
        <f t="shared" si="228"/>
        <v>3.2156184383515991</v>
      </c>
      <c r="AP561" s="20">
        <f t="shared" si="228"/>
        <v>3.2141906950560983</v>
      </c>
      <c r="AQ561" s="20">
        <f t="shared" si="228"/>
        <v>3.2171329326505709</v>
      </c>
      <c r="AR561" s="20">
        <f t="shared" si="228"/>
        <v>3.2110703717789146</v>
      </c>
      <c r="AS561" s="20">
        <f t="shared" si="228"/>
        <v>3.2235654897824437</v>
      </c>
      <c r="AT561" s="20">
        <f t="shared" si="228"/>
        <v>3.1978245068299773</v>
      </c>
      <c r="AU561" s="20">
        <f t="shared" si="225"/>
        <v>3.2509130417697172</v>
      </c>
    </row>
    <row r="562" spans="4:47">
      <c r="D562" s="2"/>
      <c r="Z562" s="20">
        <f t="shared" si="213"/>
        <v>0</v>
      </c>
      <c r="AA562" s="20">
        <f t="shared" si="214"/>
        <v>1.1330551226500576E-5</v>
      </c>
      <c r="AB562" s="20">
        <f t="shared" si="215"/>
        <v>-9999</v>
      </c>
      <c r="AC562" s="20">
        <f t="shared" si="216"/>
        <v>0</v>
      </c>
      <c r="AD562" s="20">
        <f t="shared" si="226"/>
        <v>-9999</v>
      </c>
      <c r="AE562" s="20">
        <f t="shared" si="217"/>
        <v>0</v>
      </c>
      <c r="AF562" s="20">
        <f t="shared" si="227"/>
        <v>-9999</v>
      </c>
      <c r="AG562" s="21"/>
      <c r="AH562" s="20">
        <f t="shared" si="218"/>
        <v>-1.178745064381952E-2</v>
      </c>
      <c r="AI562" s="20">
        <f t="shared" si="219"/>
        <v>0.51386006167917275</v>
      </c>
      <c r="AJ562" s="20">
        <f t="shared" si="220"/>
        <v>-0.2676446746983806</v>
      </c>
      <c r="AK562" s="20">
        <f t="shared" si="221"/>
        <v>-2.096970307342862E-2</v>
      </c>
      <c r="AL562" s="20">
        <f t="shared" si="222"/>
        <v>-3.0984842598046018</v>
      </c>
      <c r="AM562" s="20">
        <f t="shared" si="223"/>
        <v>-46.387491914036289</v>
      </c>
      <c r="AN562" s="20">
        <f t="shared" si="228"/>
        <v>3.2149255760746338</v>
      </c>
      <c r="AO562" s="20">
        <f t="shared" si="228"/>
        <v>3.2156184383515991</v>
      </c>
      <c r="AP562" s="20">
        <f t="shared" si="228"/>
        <v>3.2141906950560983</v>
      </c>
      <c r="AQ562" s="20">
        <f t="shared" si="228"/>
        <v>3.2171329326505709</v>
      </c>
      <c r="AR562" s="20">
        <f t="shared" si="228"/>
        <v>3.2110703717789146</v>
      </c>
      <c r="AS562" s="20">
        <f t="shared" si="228"/>
        <v>3.2235654897824437</v>
      </c>
      <c r="AT562" s="20">
        <f t="shared" si="228"/>
        <v>3.1978245068299773</v>
      </c>
      <c r="AU562" s="20">
        <f t="shared" si="225"/>
        <v>3.2509130417697172</v>
      </c>
    </row>
    <row r="563" spans="4:47">
      <c r="D563" s="2"/>
      <c r="Z563" s="20">
        <f t="shared" si="213"/>
        <v>0</v>
      </c>
      <c r="AA563" s="20">
        <f t="shared" si="214"/>
        <v>1.1330551226500576E-5</v>
      </c>
      <c r="AB563" s="20">
        <f t="shared" si="215"/>
        <v>-9999</v>
      </c>
      <c r="AC563" s="20">
        <f t="shared" si="216"/>
        <v>0</v>
      </c>
      <c r="AD563" s="20">
        <f t="shared" si="226"/>
        <v>-9999</v>
      </c>
      <c r="AE563" s="20">
        <f t="shared" si="217"/>
        <v>0</v>
      </c>
      <c r="AF563" s="20">
        <f t="shared" si="227"/>
        <v>-9999</v>
      </c>
      <c r="AG563" s="21"/>
      <c r="AH563" s="20">
        <f t="shared" si="218"/>
        <v>-1.178745064381952E-2</v>
      </c>
      <c r="AI563" s="20">
        <f t="shared" si="219"/>
        <v>0.51386006167917275</v>
      </c>
      <c r="AJ563" s="20">
        <f t="shared" si="220"/>
        <v>-0.2676446746983806</v>
      </c>
      <c r="AK563" s="20">
        <f t="shared" si="221"/>
        <v>-2.096970307342862E-2</v>
      </c>
      <c r="AL563" s="20">
        <f t="shared" si="222"/>
        <v>-3.0984842598046018</v>
      </c>
      <c r="AM563" s="20">
        <f t="shared" si="223"/>
        <v>-46.387491914036289</v>
      </c>
      <c r="AN563" s="20">
        <f t="shared" si="228"/>
        <v>3.2149255760746338</v>
      </c>
      <c r="AO563" s="20">
        <f t="shared" si="228"/>
        <v>3.2156184383515991</v>
      </c>
      <c r="AP563" s="20">
        <f t="shared" si="228"/>
        <v>3.2141906950560983</v>
      </c>
      <c r="AQ563" s="20">
        <f t="shared" si="228"/>
        <v>3.2171329326505709</v>
      </c>
      <c r="AR563" s="20">
        <f t="shared" si="228"/>
        <v>3.2110703717789146</v>
      </c>
      <c r="AS563" s="20">
        <f t="shared" si="228"/>
        <v>3.2235654897824437</v>
      </c>
      <c r="AT563" s="20">
        <f t="shared" si="228"/>
        <v>3.1978245068299773</v>
      </c>
      <c r="AU563" s="20">
        <f t="shared" si="225"/>
        <v>3.2509130417697172</v>
      </c>
    </row>
    <row r="564" spans="4:47">
      <c r="D564" s="2"/>
      <c r="Z564" s="20">
        <f t="shared" si="213"/>
        <v>0</v>
      </c>
      <c r="AA564" s="20">
        <f t="shared" si="214"/>
        <v>1.1330551226500576E-5</v>
      </c>
      <c r="AB564" s="20">
        <f t="shared" si="215"/>
        <v>-9999</v>
      </c>
      <c r="AC564" s="20">
        <f t="shared" si="216"/>
        <v>0</v>
      </c>
      <c r="AD564" s="20">
        <f t="shared" si="226"/>
        <v>-9999</v>
      </c>
      <c r="AE564" s="20">
        <f t="shared" si="217"/>
        <v>0</v>
      </c>
      <c r="AF564" s="20">
        <f t="shared" si="227"/>
        <v>-9999</v>
      </c>
      <c r="AG564" s="21"/>
      <c r="AH564" s="20">
        <f t="shared" si="218"/>
        <v>-1.178745064381952E-2</v>
      </c>
      <c r="AI564" s="20">
        <f t="shared" si="219"/>
        <v>0.51386006167917275</v>
      </c>
      <c r="AJ564" s="20">
        <f t="shared" si="220"/>
        <v>-0.2676446746983806</v>
      </c>
      <c r="AK564" s="20">
        <f t="shared" si="221"/>
        <v>-2.096970307342862E-2</v>
      </c>
      <c r="AL564" s="20">
        <f t="shared" si="222"/>
        <v>-3.0984842598046018</v>
      </c>
      <c r="AM564" s="20">
        <f t="shared" si="223"/>
        <v>-46.387491914036289</v>
      </c>
      <c r="AN564" s="20">
        <f t="shared" si="228"/>
        <v>3.2149255760746338</v>
      </c>
      <c r="AO564" s="20">
        <f t="shared" si="228"/>
        <v>3.2156184383515991</v>
      </c>
      <c r="AP564" s="20">
        <f t="shared" si="228"/>
        <v>3.2141906950560983</v>
      </c>
      <c r="AQ564" s="20">
        <f t="shared" si="228"/>
        <v>3.2171329326505709</v>
      </c>
      <c r="AR564" s="20">
        <f t="shared" si="228"/>
        <v>3.2110703717789146</v>
      </c>
      <c r="AS564" s="20">
        <f t="shared" si="228"/>
        <v>3.2235654897824437</v>
      </c>
      <c r="AT564" s="20">
        <f t="shared" si="228"/>
        <v>3.1978245068299773</v>
      </c>
      <c r="AU564" s="20">
        <f t="shared" si="225"/>
        <v>3.2509130417697172</v>
      </c>
    </row>
    <row r="565" spans="4:47">
      <c r="D565" s="2"/>
      <c r="Z565" s="20">
        <f t="shared" si="213"/>
        <v>0</v>
      </c>
      <c r="AA565" s="20">
        <f t="shared" si="214"/>
        <v>1.1330551226500576E-5</v>
      </c>
      <c r="AB565" s="20">
        <f t="shared" si="215"/>
        <v>-9999</v>
      </c>
      <c r="AC565" s="20">
        <f t="shared" si="216"/>
        <v>0</v>
      </c>
      <c r="AD565" s="20">
        <f t="shared" si="226"/>
        <v>-9999</v>
      </c>
      <c r="AE565" s="20">
        <f t="shared" si="217"/>
        <v>0</v>
      </c>
      <c r="AF565" s="20">
        <f t="shared" si="227"/>
        <v>-9999</v>
      </c>
      <c r="AG565" s="21"/>
      <c r="AH565" s="20">
        <f t="shared" si="218"/>
        <v>-1.178745064381952E-2</v>
      </c>
      <c r="AI565" s="20">
        <f t="shared" si="219"/>
        <v>0.51386006167917275</v>
      </c>
      <c r="AJ565" s="20">
        <f t="shared" si="220"/>
        <v>-0.2676446746983806</v>
      </c>
      <c r="AK565" s="20">
        <f t="shared" si="221"/>
        <v>-2.096970307342862E-2</v>
      </c>
      <c r="AL565" s="20">
        <f t="shared" si="222"/>
        <v>-3.0984842598046018</v>
      </c>
      <c r="AM565" s="20">
        <f t="shared" si="223"/>
        <v>-46.387491914036289</v>
      </c>
      <c r="AN565" s="20">
        <f t="shared" ref="AN565:AT580" si="229">$AU565+$AB$7*SIN(AO565)</f>
        <v>3.2149255760746338</v>
      </c>
      <c r="AO565" s="20">
        <f t="shared" si="229"/>
        <v>3.2156184383515991</v>
      </c>
      <c r="AP565" s="20">
        <f t="shared" si="229"/>
        <v>3.2141906950560983</v>
      </c>
      <c r="AQ565" s="20">
        <f t="shared" si="229"/>
        <v>3.2171329326505709</v>
      </c>
      <c r="AR565" s="20">
        <f t="shared" si="229"/>
        <v>3.2110703717789146</v>
      </c>
      <c r="AS565" s="20">
        <f t="shared" si="229"/>
        <v>3.2235654897824437</v>
      </c>
      <c r="AT565" s="20">
        <f t="shared" si="229"/>
        <v>3.1978245068299773</v>
      </c>
      <c r="AU565" s="20">
        <f t="shared" si="225"/>
        <v>3.2509130417697172</v>
      </c>
    </row>
    <row r="566" spans="4:47">
      <c r="D566" s="2"/>
      <c r="Z566" s="20">
        <f t="shared" si="213"/>
        <v>0</v>
      </c>
      <c r="AA566" s="20">
        <f t="shared" si="214"/>
        <v>1.1330551226500576E-5</v>
      </c>
      <c r="AB566" s="20">
        <f t="shared" si="215"/>
        <v>-9999</v>
      </c>
      <c r="AC566" s="20">
        <f t="shared" si="216"/>
        <v>0</v>
      </c>
      <c r="AD566" s="20">
        <f t="shared" si="226"/>
        <v>-9999</v>
      </c>
      <c r="AE566" s="20">
        <f t="shared" si="217"/>
        <v>0</v>
      </c>
      <c r="AF566" s="20">
        <f t="shared" si="227"/>
        <v>-9999</v>
      </c>
      <c r="AG566" s="21"/>
      <c r="AH566" s="20">
        <f t="shared" si="218"/>
        <v>-1.178745064381952E-2</v>
      </c>
      <c r="AI566" s="20">
        <f t="shared" si="219"/>
        <v>0.51386006167917275</v>
      </c>
      <c r="AJ566" s="20">
        <f t="shared" si="220"/>
        <v>-0.2676446746983806</v>
      </c>
      <c r="AK566" s="20">
        <f t="shared" si="221"/>
        <v>-2.096970307342862E-2</v>
      </c>
      <c r="AL566" s="20">
        <f t="shared" si="222"/>
        <v>-3.0984842598046018</v>
      </c>
      <c r="AM566" s="20">
        <f t="shared" si="223"/>
        <v>-46.387491914036289</v>
      </c>
      <c r="AN566" s="20">
        <f t="shared" si="229"/>
        <v>3.2149255760746338</v>
      </c>
      <c r="AO566" s="20">
        <f t="shared" si="229"/>
        <v>3.2156184383515991</v>
      </c>
      <c r="AP566" s="20">
        <f t="shared" si="229"/>
        <v>3.2141906950560983</v>
      </c>
      <c r="AQ566" s="20">
        <f t="shared" si="229"/>
        <v>3.2171329326505709</v>
      </c>
      <c r="AR566" s="20">
        <f t="shared" si="229"/>
        <v>3.2110703717789146</v>
      </c>
      <c r="AS566" s="20">
        <f t="shared" si="229"/>
        <v>3.2235654897824437</v>
      </c>
      <c r="AT566" s="20">
        <f t="shared" si="229"/>
        <v>3.1978245068299773</v>
      </c>
      <c r="AU566" s="20">
        <f t="shared" si="225"/>
        <v>3.2509130417697172</v>
      </c>
    </row>
    <row r="567" spans="4:47">
      <c r="D567" s="2"/>
      <c r="Z567" s="20">
        <f t="shared" si="213"/>
        <v>0</v>
      </c>
      <c r="AA567" s="20">
        <f t="shared" si="214"/>
        <v>1.1330551226500576E-5</v>
      </c>
      <c r="AB567" s="20">
        <f t="shared" si="215"/>
        <v>-9999</v>
      </c>
      <c r="AC567" s="20">
        <f t="shared" si="216"/>
        <v>0</v>
      </c>
      <c r="AD567" s="20">
        <f t="shared" si="226"/>
        <v>-9999</v>
      </c>
      <c r="AE567" s="20">
        <f t="shared" si="217"/>
        <v>0</v>
      </c>
      <c r="AF567" s="20">
        <f t="shared" si="227"/>
        <v>-9999</v>
      </c>
      <c r="AG567" s="21"/>
      <c r="AH567" s="20">
        <f t="shared" si="218"/>
        <v>-1.178745064381952E-2</v>
      </c>
      <c r="AI567" s="20">
        <f t="shared" si="219"/>
        <v>0.51386006167917275</v>
      </c>
      <c r="AJ567" s="20">
        <f t="shared" si="220"/>
        <v>-0.2676446746983806</v>
      </c>
      <c r="AK567" s="20">
        <f t="shared" si="221"/>
        <v>-2.096970307342862E-2</v>
      </c>
      <c r="AL567" s="20">
        <f t="shared" si="222"/>
        <v>-3.0984842598046018</v>
      </c>
      <c r="AM567" s="20">
        <f t="shared" si="223"/>
        <v>-46.387491914036289</v>
      </c>
      <c r="AN567" s="20">
        <f t="shared" si="229"/>
        <v>3.2149255760746338</v>
      </c>
      <c r="AO567" s="20">
        <f t="shared" si="229"/>
        <v>3.2156184383515991</v>
      </c>
      <c r="AP567" s="20">
        <f t="shared" si="229"/>
        <v>3.2141906950560983</v>
      </c>
      <c r="AQ567" s="20">
        <f t="shared" si="229"/>
        <v>3.2171329326505709</v>
      </c>
      <c r="AR567" s="20">
        <f t="shared" si="229"/>
        <v>3.2110703717789146</v>
      </c>
      <c r="AS567" s="20">
        <f t="shared" si="229"/>
        <v>3.2235654897824437</v>
      </c>
      <c r="AT567" s="20">
        <f t="shared" si="229"/>
        <v>3.1978245068299773</v>
      </c>
      <c r="AU567" s="20">
        <f t="shared" si="225"/>
        <v>3.2509130417697172</v>
      </c>
    </row>
    <row r="568" spans="4:47">
      <c r="D568" s="2"/>
      <c r="Z568" s="20">
        <f t="shared" si="213"/>
        <v>0</v>
      </c>
      <c r="AA568" s="20">
        <f t="shared" si="214"/>
        <v>1.1330551226500576E-5</v>
      </c>
      <c r="AB568" s="20">
        <f t="shared" si="215"/>
        <v>-9999</v>
      </c>
      <c r="AC568" s="20">
        <f t="shared" si="216"/>
        <v>0</v>
      </c>
      <c r="AD568" s="20">
        <f t="shared" si="226"/>
        <v>-9999</v>
      </c>
      <c r="AE568" s="20">
        <f t="shared" si="217"/>
        <v>0</v>
      </c>
      <c r="AF568" s="20">
        <f t="shared" si="227"/>
        <v>-9999</v>
      </c>
      <c r="AG568" s="21"/>
      <c r="AH568" s="20">
        <f t="shared" si="218"/>
        <v>-1.178745064381952E-2</v>
      </c>
      <c r="AI568" s="20">
        <f t="shared" si="219"/>
        <v>0.51386006167917275</v>
      </c>
      <c r="AJ568" s="20">
        <f t="shared" si="220"/>
        <v>-0.2676446746983806</v>
      </c>
      <c r="AK568" s="20">
        <f t="shared" si="221"/>
        <v>-2.096970307342862E-2</v>
      </c>
      <c r="AL568" s="20">
        <f t="shared" si="222"/>
        <v>-3.0984842598046018</v>
      </c>
      <c r="AM568" s="20">
        <f t="shared" si="223"/>
        <v>-46.387491914036289</v>
      </c>
      <c r="AN568" s="20">
        <f t="shared" si="229"/>
        <v>3.2149255760746338</v>
      </c>
      <c r="AO568" s="20">
        <f t="shared" si="229"/>
        <v>3.2156184383515991</v>
      </c>
      <c r="AP568" s="20">
        <f t="shared" si="229"/>
        <v>3.2141906950560983</v>
      </c>
      <c r="AQ568" s="20">
        <f t="shared" si="229"/>
        <v>3.2171329326505709</v>
      </c>
      <c r="AR568" s="20">
        <f t="shared" si="229"/>
        <v>3.2110703717789146</v>
      </c>
      <c r="AS568" s="20">
        <f t="shared" si="229"/>
        <v>3.2235654897824437</v>
      </c>
      <c r="AT568" s="20">
        <f t="shared" si="229"/>
        <v>3.1978245068299773</v>
      </c>
      <c r="AU568" s="20">
        <f t="shared" si="225"/>
        <v>3.2509130417697172</v>
      </c>
    </row>
    <row r="569" spans="4:47">
      <c r="D569" s="2"/>
      <c r="Z569" s="20">
        <f t="shared" si="213"/>
        <v>0</v>
      </c>
      <c r="AA569" s="20">
        <f t="shared" si="214"/>
        <v>1.1330551226500576E-5</v>
      </c>
      <c r="AB569" s="20">
        <f t="shared" si="215"/>
        <v>-9999</v>
      </c>
      <c r="AC569" s="20">
        <f t="shared" si="216"/>
        <v>0</v>
      </c>
      <c r="AD569" s="20">
        <f t="shared" si="226"/>
        <v>-9999</v>
      </c>
      <c r="AE569" s="20">
        <f t="shared" si="217"/>
        <v>0</v>
      </c>
      <c r="AF569" s="20">
        <f t="shared" si="227"/>
        <v>-9999</v>
      </c>
      <c r="AG569" s="21"/>
      <c r="AH569" s="20">
        <f t="shared" si="218"/>
        <v>-1.178745064381952E-2</v>
      </c>
      <c r="AI569" s="20">
        <f t="shared" si="219"/>
        <v>0.51386006167917275</v>
      </c>
      <c r="AJ569" s="20">
        <f t="shared" si="220"/>
        <v>-0.2676446746983806</v>
      </c>
      <c r="AK569" s="20">
        <f t="shared" si="221"/>
        <v>-2.096970307342862E-2</v>
      </c>
      <c r="AL569" s="20">
        <f t="shared" si="222"/>
        <v>-3.0984842598046018</v>
      </c>
      <c r="AM569" s="20">
        <f t="shared" si="223"/>
        <v>-46.387491914036289</v>
      </c>
      <c r="AN569" s="20">
        <f t="shared" si="229"/>
        <v>3.2149255760746338</v>
      </c>
      <c r="AO569" s="20">
        <f t="shared" si="229"/>
        <v>3.2156184383515991</v>
      </c>
      <c r="AP569" s="20">
        <f t="shared" si="229"/>
        <v>3.2141906950560983</v>
      </c>
      <c r="AQ569" s="20">
        <f t="shared" si="229"/>
        <v>3.2171329326505709</v>
      </c>
      <c r="AR569" s="20">
        <f t="shared" si="229"/>
        <v>3.2110703717789146</v>
      </c>
      <c r="AS569" s="20">
        <f t="shared" si="229"/>
        <v>3.2235654897824437</v>
      </c>
      <c r="AT569" s="20">
        <f t="shared" si="229"/>
        <v>3.1978245068299773</v>
      </c>
      <c r="AU569" s="20">
        <f t="shared" si="225"/>
        <v>3.2509130417697172</v>
      </c>
    </row>
    <row r="570" spans="4:47">
      <c r="D570" s="2"/>
      <c r="Z570" s="20">
        <f t="shared" si="213"/>
        <v>0</v>
      </c>
      <c r="AA570" s="20">
        <f t="shared" si="214"/>
        <v>1.1330551226500576E-5</v>
      </c>
      <c r="AB570" s="20">
        <f t="shared" si="215"/>
        <v>-9999</v>
      </c>
      <c r="AC570" s="20">
        <f t="shared" si="216"/>
        <v>0</v>
      </c>
      <c r="AD570" s="20">
        <f t="shared" si="226"/>
        <v>-9999</v>
      </c>
      <c r="AE570" s="20">
        <f t="shared" si="217"/>
        <v>0</v>
      </c>
      <c r="AF570" s="20">
        <f t="shared" si="227"/>
        <v>-9999</v>
      </c>
      <c r="AG570" s="21"/>
      <c r="AH570" s="20">
        <f t="shared" si="218"/>
        <v>-1.178745064381952E-2</v>
      </c>
      <c r="AI570" s="20">
        <f t="shared" si="219"/>
        <v>0.51386006167917275</v>
      </c>
      <c r="AJ570" s="20">
        <f t="shared" si="220"/>
        <v>-0.2676446746983806</v>
      </c>
      <c r="AK570" s="20">
        <f t="shared" si="221"/>
        <v>-2.096970307342862E-2</v>
      </c>
      <c r="AL570" s="20">
        <f t="shared" si="222"/>
        <v>-3.0984842598046018</v>
      </c>
      <c r="AM570" s="20">
        <f t="shared" si="223"/>
        <v>-46.387491914036289</v>
      </c>
      <c r="AN570" s="20">
        <f t="shared" si="229"/>
        <v>3.2149255760746338</v>
      </c>
      <c r="AO570" s="20">
        <f t="shared" si="229"/>
        <v>3.2156184383515991</v>
      </c>
      <c r="AP570" s="20">
        <f t="shared" si="229"/>
        <v>3.2141906950560983</v>
      </c>
      <c r="AQ570" s="20">
        <f t="shared" si="229"/>
        <v>3.2171329326505709</v>
      </c>
      <c r="AR570" s="20">
        <f t="shared" si="229"/>
        <v>3.2110703717789146</v>
      </c>
      <c r="AS570" s="20">
        <f t="shared" si="229"/>
        <v>3.2235654897824437</v>
      </c>
      <c r="AT570" s="20">
        <f t="shared" si="229"/>
        <v>3.1978245068299773</v>
      </c>
      <c r="AU570" s="20">
        <f t="shared" si="225"/>
        <v>3.2509130417697172</v>
      </c>
    </row>
    <row r="571" spans="4:47">
      <c r="D571" s="2"/>
      <c r="Z571" s="20">
        <f t="shared" si="213"/>
        <v>0</v>
      </c>
      <c r="AA571" s="20">
        <f t="shared" si="214"/>
        <v>1.1330551226500576E-5</v>
      </c>
      <c r="AB571" s="20">
        <f t="shared" si="215"/>
        <v>-9999</v>
      </c>
      <c r="AC571" s="20">
        <f t="shared" si="216"/>
        <v>0</v>
      </c>
      <c r="AD571" s="20">
        <f t="shared" si="226"/>
        <v>-9999</v>
      </c>
      <c r="AE571" s="20">
        <f t="shared" si="217"/>
        <v>0</v>
      </c>
      <c r="AF571" s="20">
        <f t="shared" si="227"/>
        <v>-9999</v>
      </c>
      <c r="AG571" s="21"/>
      <c r="AH571" s="20">
        <f t="shared" si="218"/>
        <v>-1.178745064381952E-2</v>
      </c>
      <c r="AI571" s="20">
        <f t="shared" si="219"/>
        <v>0.51386006167917275</v>
      </c>
      <c r="AJ571" s="20">
        <f t="shared" si="220"/>
        <v>-0.2676446746983806</v>
      </c>
      <c r="AK571" s="20">
        <f t="shared" si="221"/>
        <v>-2.096970307342862E-2</v>
      </c>
      <c r="AL571" s="20">
        <f t="shared" si="222"/>
        <v>-3.0984842598046018</v>
      </c>
      <c r="AM571" s="20">
        <f t="shared" si="223"/>
        <v>-46.387491914036289</v>
      </c>
      <c r="AN571" s="20">
        <f t="shared" si="229"/>
        <v>3.2149255760746338</v>
      </c>
      <c r="AO571" s="20">
        <f t="shared" si="229"/>
        <v>3.2156184383515991</v>
      </c>
      <c r="AP571" s="20">
        <f t="shared" si="229"/>
        <v>3.2141906950560983</v>
      </c>
      <c r="AQ571" s="20">
        <f t="shared" si="229"/>
        <v>3.2171329326505709</v>
      </c>
      <c r="AR571" s="20">
        <f t="shared" si="229"/>
        <v>3.2110703717789146</v>
      </c>
      <c r="AS571" s="20">
        <f t="shared" si="229"/>
        <v>3.2235654897824437</v>
      </c>
      <c r="AT571" s="20">
        <f t="shared" si="229"/>
        <v>3.1978245068299773</v>
      </c>
      <c r="AU571" s="20">
        <f t="shared" si="225"/>
        <v>3.2509130417697172</v>
      </c>
    </row>
    <row r="572" spans="4:47">
      <c r="D572" s="2"/>
      <c r="Z572" s="20">
        <f t="shared" si="213"/>
        <v>0</v>
      </c>
      <c r="AA572" s="20">
        <f t="shared" si="214"/>
        <v>1.1330551226500576E-5</v>
      </c>
      <c r="AB572" s="20">
        <f t="shared" si="215"/>
        <v>-9999</v>
      </c>
      <c r="AC572" s="20">
        <f t="shared" si="216"/>
        <v>0</v>
      </c>
      <c r="AD572" s="20">
        <f t="shared" si="226"/>
        <v>-9999</v>
      </c>
      <c r="AE572" s="20">
        <f t="shared" si="217"/>
        <v>0</v>
      </c>
      <c r="AF572" s="20">
        <f t="shared" si="227"/>
        <v>-9999</v>
      </c>
      <c r="AG572" s="21"/>
      <c r="AH572" s="20">
        <f t="shared" si="218"/>
        <v>-1.178745064381952E-2</v>
      </c>
      <c r="AI572" s="20">
        <f t="shared" si="219"/>
        <v>0.51386006167917275</v>
      </c>
      <c r="AJ572" s="20">
        <f t="shared" si="220"/>
        <v>-0.2676446746983806</v>
      </c>
      <c r="AK572" s="20">
        <f t="shared" si="221"/>
        <v>-2.096970307342862E-2</v>
      </c>
      <c r="AL572" s="20">
        <f t="shared" si="222"/>
        <v>-3.0984842598046018</v>
      </c>
      <c r="AM572" s="20">
        <f t="shared" si="223"/>
        <v>-46.387491914036289</v>
      </c>
      <c r="AN572" s="20">
        <f t="shared" si="229"/>
        <v>3.2149255760746338</v>
      </c>
      <c r="AO572" s="20">
        <f t="shared" si="229"/>
        <v>3.2156184383515991</v>
      </c>
      <c r="AP572" s="20">
        <f t="shared" si="229"/>
        <v>3.2141906950560983</v>
      </c>
      <c r="AQ572" s="20">
        <f t="shared" si="229"/>
        <v>3.2171329326505709</v>
      </c>
      <c r="AR572" s="20">
        <f t="shared" si="229"/>
        <v>3.2110703717789146</v>
      </c>
      <c r="AS572" s="20">
        <f t="shared" si="229"/>
        <v>3.2235654897824437</v>
      </c>
      <c r="AT572" s="20">
        <f t="shared" si="229"/>
        <v>3.1978245068299773</v>
      </c>
      <c r="AU572" s="20">
        <f t="shared" si="225"/>
        <v>3.2509130417697172</v>
      </c>
    </row>
    <row r="573" spans="4:47">
      <c r="D573" s="2"/>
      <c r="Z573" s="20">
        <f t="shared" si="213"/>
        <v>0</v>
      </c>
      <c r="AA573" s="20">
        <f t="shared" si="214"/>
        <v>1.1330551226500576E-5</v>
      </c>
      <c r="AB573" s="20">
        <f t="shared" si="215"/>
        <v>-9999</v>
      </c>
      <c r="AC573" s="20">
        <f t="shared" si="216"/>
        <v>0</v>
      </c>
      <c r="AD573" s="20">
        <f t="shared" si="226"/>
        <v>-9999</v>
      </c>
      <c r="AE573" s="20">
        <f t="shared" si="217"/>
        <v>0</v>
      </c>
      <c r="AF573" s="20">
        <f t="shared" si="227"/>
        <v>-9999</v>
      </c>
      <c r="AG573" s="21"/>
      <c r="AH573" s="20">
        <f t="shared" si="218"/>
        <v>-1.178745064381952E-2</v>
      </c>
      <c r="AI573" s="20">
        <f t="shared" si="219"/>
        <v>0.51386006167917275</v>
      </c>
      <c r="AJ573" s="20">
        <f t="shared" si="220"/>
        <v>-0.2676446746983806</v>
      </c>
      <c r="AK573" s="20">
        <f t="shared" si="221"/>
        <v>-2.096970307342862E-2</v>
      </c>
      <c r="AL573" s="20">
        <f t="shared" si="222"/>
        <v>-3.0984842598046018</v>
      </c>
      <c r="AM573" s="20">
        <f t="shared" si="223"/>
        <v>-46.387491914036289</v>
      </c>
      <c r="AN573" s="20">
        <f t="shared" si="229"/>
        <v>3.2149255760746338</v>
      </c>
      <c r="AO573" s="20">
        <f t="shared" si="229"/>
        <v>3.2156184383515991</v>
      </c>
      <c r="AP573" s="20">
        <f t="shared" si="229"/>
        <v>3.2141906950560983</v>
      </c>
      <c r="AQ573" s="20">
        <f t="shared" si="229"/>
        <v>3.2171329326505709</v>
      </c>
      <c r="AR573" s="20">
        <f t="shared" si="229"/>
        <v>3.2110703717789146</v>
      </c>
      <c r="AS573" s="20">
        <f t="shared" si="229"/>
        <v>3.2235654897824437</v>
      </c>
      <c r="AT573" s="20">
        <f t="shared" si="229"/>
        <v>3.1978245068299773</v>
      </c>
      <c r="AU573" s="20">
        <f t="shared" si="225"/>
        <v>3.2509130417697172</v>
      </c>
    </row>
    <row r="574" spans="4:47">
      <c r="D574" s="2"/>
      <c r="Z574" s="20">
        <f t="shared" si="213"/>
        <v>0</v>
      </c>
      <c r="AA574" s="20">
        <f t="shared" si="214"/>
        <v>1.1330551226500576E-5</v>
      </c>
      <c r="AB574" s="20">
        <f t="shared" si="215"/>
        <v>-9999</v>
      </c>
      <c r="AC574" s="20">
        <f t="shared" si="216"/>
        <v>0</v>
      </c>
      <c r="AD574" s="20">
        <f t="shared" si="226"/>
        <v>-9999</v>
      </c>
      <c r="AE574" s="20">
        <f t="shared" si="217"/>
        <v>0</v>
      </c>
      <c r="AF574" s="20">
        <f t="shared" si="227"/>
        <v>-9999</v>
      </c>
      <c r="AG574" s="21"/>
      <c r="AH574" s="20">
        <f t="shared" si="218"/>
        <v>-1.178745064381952E-2</v>
      </c>
      <c r="AI574" s="20">
        <f t="shared" si="219"/>
        <v>0.51386006167917275</v>
      </c>
      <c r="AJ574" s="20">
        <f t="shared" si="220"/>
        <v>-0.2676446746983806</v>
      </c>
      <c r="AK574" s="20">
        <f t="shared" si="221"/>
        <v>-2.096970307342862E-2</v>
      </c>
      <c r="AL574" s="20">
        <f t="shared" si="222"/>
        <v>-3.0984842598046018</v>
      </c>
      <c r="AM574" s="20">
        <f t="shared" si="223"/>
        <v>-46.387491914036289</v>
      </c>
      <c r="AN574" s="20">
        <f t="shared" si="229"/>
        <v>3.2149255760746338</v>
      </c>
      <c r="AO574" s="20">
        <f t="shared" si="229"/>
        <v>3.2156184383515991</v>
      </c>
      <c r="AP574" s="20">
        <f t="shared" si="229"/>
        <v>3.2141906950560983</v>
      </c>
      <c r="AQ574" s="20">
        <f t="shared" si="229"/>
        <v>3.2171329326505709</v>
      </c>
      <c r="AR574" s="20">
        <f t="shared" si="229"/>
        <v>3.2110703717789146</v>
      </c>
      <c r="AS574" s="20">
        <f t="shared" si="229"/>
        <v>3.2235654897824437</v>
      </c>
      <c r="AT574" s="20">
        <f t="shared" si="229"/>
        <v>3.1978245068299773</v>
      </c>
      <c r="AU574" s="20">
        <f t="shared" si="225"/>
        <v>3.2509130417697172</v>
      </c>
    </row>
    <row r="575" spans="4:47">
      <c r="D575" s="2"/>
      <c r="Z575" s="20">
        <f t="shared" si="213"/>
        <v>0</v>
      </c>
      <c r="AA575" s="20">
        <f t="shared" si="214"/>
        <v>1.1330551226500576E-5</v>
      </c>
      <c r="AB575" s="20">
        <f t="shared" si="215"/>
        <v>-9999</v>
      </c>
      <c r="AC575" s="20">
        <f t="shared" si="216"/>
        <v>0</v>
      </c>
      <c r="AD575" s="20">
        <f t="shared" si="226"/>
        <v>-9999</v>
      </c>
      <c r="AE575" s="20">
        <f t="shared" si="217"/>
        <v>0</v>
      </c>
      <c r="AF575" s="20">
        <f t="shared" si="227"/>
        <v>-9999</v>
      </c>
      <c r="AG575" s="21"/>
      <c r="AH575" s="20">
        <f t="shared" si="218"/>
        <v>-1.178745064381952E-2</v>
      </c>
      <c r="AI575" s="20">
        <f t="shared" si="219"/>
        <v>0.51386006167917275</v>
      </c>
      <c r="AJ575" s="20">
        <f t="shared" si="220"/>
        <v>-0.2676446746983806</v>
      </c>
      <c r="AK575" s="20">
        <f t="shared" si="221"/>
        <v>-2.096970307342862E-2</v>
      </c>
      <c r="AL575" s="20">
        <f t="shared" si="222"/>
        <v>-3.0984842598046018</v>
      </c>
      <c r="AM575" s="20">
        <f t="shared" si="223"/>
        <v>-46.387491914036289</v>
      </c>
      <c r="AN575" s="20">
        <f t="shared" si="229"/>
        <v>3.2149255760746338</v>
      </c>
      <c r="AO575" s="20">
        <f t="shared" si="229"/>
        <v>3.2156184383515991</v>
      </c>
      <c r="AP575" s="20">
        <f t="shared" si="229"/>
        <v>3.2141906950560983</v>
      </c>
      <c r="AQ575" s="20">
        <f t="shared" si="229"/>
        <v>3.2171329326505709</v>
      </c>
      <c r="AR575" s="20">
        <f t="shared" si="229"/>
        <v>3.2110703717789146</v>
      </c>
      <c r="AS575" s="20">
        <f t="shared" si="229"/>
        <v>3.2235654897824437</v>
      </c>
      <c r="AT575" s="20">
        <f t="shared" si="229"/>
        <v>3.1978245068299773</v>
      </c>
      <c r="AU575" s="20">
        <f t="shared" si="225"/>
        <v>3.2509130417697172</v>
      </c>
    </row>
    <row r="576" spans="4:47">
      <c r="D576" s="2"/>
      <c r="Z576" s="20">
        <f t="shared" si="213"/>
        <v>0</v>
      </c>
      <c r="AA576" s="20">
        <f t="shared" si="214"/>
        <v>1.1330551226500576E-5</v>
      </c>
      <c r="AB576" s="20">
        <f t="shared" si="215"/>
        <v>-9999</v>
      </c>
      <c r="AC576" s="20">
        <f t="shared" si="216"/>
        <v>0</v>
      </c>
      <c r="AD576" s="20">
        <f t="shared" si="226"/>
        <v>-9999</v>
      </c>
      <c r="AE576" s="20">
        <f t="shared" si="217"/>
        <v>0</v>
      </c>
      <c r="AF576" s="20">
        <f t="shared" si="227"/>
        <v>-9999</v>
      </c>
      <c r="AG576" s="21"/>
      <c r="AH576" s="20">
        <f t="shared" si="218"/>
        <v>-1.178745064381952E-2</v>
      </c>
      <c r="AI576" s="20">
        <f t="shared" si="219"/>
        <v>0.51386006167917275</v>
      </c>
      <c r="AJ576" s="20">
        <f t="shared" si="220"/>
        <v>-0.2676446746983806</v>
      </c>
      <c r="AK576" s="20">
        <f t="shared" si="221"/>
        <v>-2.096970307342862E-2</v>
      </c>
      <c r="AL576" s="20">
        <f t="shared" si="222"/>
        <v>-3.0984842598046018</v>
      </c>
      <c r="AM576" s="20">
        <f t="shared" si="223"/>
        <v>-46.387491914036289</v>
      </c>
      <c r="AN576" s="20">
        <f t="shared" si="229"/>
        <v>3.2149255760746338</v>
      </c>
      <c r="AO576" s="20">
        <f t="shared" si="229"/>
        <v>3.2156184383515991</v>
      </c>
      <c r="AP576" s="20">
        <f t="shared" si="229"/>
        <v>3.2141906950560983</v>
      </c>
      <c r="AQ576" s="20">
        <f t="shared" si="229"/>
        <v>3.2171329326505709</v>
      </c>
      <c r="AR576" s="20">
        <f t="shared" si="229"/>
        <v>3.2110703717789146</v>
      </c>
      <c r="AS576" s="20">
        <f t="shared" si="229"/>
        <v>3.2235654897824437</v>
      </c>
      <c r="AT576" s="20">
        <f t="shared" si="229"/>
        <v>3.1978245068299773</v>
      </c>
      <c r="AU576" s="20">
        <f t="shared" si="225"/>
        <v>3.2509130417697172</v>
      </c>
    </row>
    <row r="577" spans="4:47">
      <c r="D577" s="2"/>
      <c r="Z577" s="20">
        <f t="shared" si="213"/>
        <v>0</v>
      </c>
      <c r="AA577" s="20">
        <f t="shared" si="214"/>
        <v>1.1330551226500576E-5</v>
      </c>
      <c r="AB577" s="20">
        <f t="shared" si="215"/>
        <v>-9999</v>
      </c>
      <c r="AC577" s="20">
        <f t="shared" si="216"/>
        <v>0</v>
      </c>
      <c r="AD577" s="20">
        <f t="shared" si="226"/>
        <v>-9999</v>
      </c>
      <c r="AE577" s="20">
        <f t="shared" si="217"/>
        <v>0</v>
      </c>
      <c r="AF577" s="20">
        <f t="shared" si="227"/>
        <v>-9999</v>
      </c>
      <c r="AG577" s="21"/>
      <c r="AH577" s="20">
        <f t="shared" si="218"/>
        <v>-1.178745064381952E-2</v>
      </c>
      <c r="AI577" s="20">
        <f t="shared" si="219"/>
        <v>0.51386006167917275</v>
      </c>
      <c r="AJ577" s="20">
        <f t="shared" si="220"/>
        <v>-0.2676446746983806</v>
      </c>
      <c r="AK577" s="20">
        <f t="shared" si="221"/>
        <v>-2.096970307342862E-2</v>
      </c>
      <c r="AL577" s="20">
        <f t="shared" si="222"/>
        <v>-3.0984842598046018</v>
      </c>
      <c r="AM577" s="20">
        <f t="shared" si="223"/>
        <v>-46.387491914036289</v>
      </c>
      <c r="AN577" s="20">
        <f t="shared" si="229"/>
        <v>3.2149255760746338</v>
      </c>
      <c r="AO577" s="20">
        <f t="shared" si="229"/>
        <v>3.2156184383515991</v>
      </c>
      <c r="AP577" s="20">
        <f t="shared" si="229"/>
        <v>3.2141906950560983</v>
      </c>
      <c r="AQ577" s="20">
        <f t="shared" si="229"/>
        <v>3.2171329326505709</v>
      </c>
      <c r="AR577" s="20">
        <f t="shared" si="229"/>
        <v>3.2110703717789146</v>
      </c>
      <c r="AS577" s="20">
        <f t="shared" si="229"/>
        <v>3.2235654897824437</v>
      </c>
      <c r="AT577" s="20">
        <f t="shared" si="229"/>
        <v>3.1978245068299773</v>
      </c>
      <c r="AU577" s="20">
        <f t="shared" si="225"/>
        <v>3.2509130417697172</v>
      </c>
    </row>
    <row r="578" spans="4:47">
      <c r="D578" s="2"/>
      <c r="Z578" s="20">
        <f t="shared" si="213"/>
        <v>0</v>
      </c>
      <c r="AA578" s="20">
        <f t="shared" si="214"/>
        <v>1.1330551226500576E-5</v>
      </c>
      <c r="AB578" s="20">
        <f t="shared" si="215"/>
        <v>-9999</v>
      </c>
      <c r="AC578" s="20">
        <f t="shared" si="216"/>
        <v>0</v>
      </c>
      <c r="AD578" s="20">
        <f t="shared" si="226"/>
        <v>-9999</v>
      </c>
      <c r="AE578" s="20">
        <f t="shared" si="217"/>
        <v>0</v>
      </c>
      <c r="AF578" s="20">
        <f t="shared" si="227"/>
        <v>-9999</v>
      </c>
      <c r="AG578" s="21"/>
      <c r="AH578" s="20">
        <f t="shared" si="218"/>
        <v>-1.178745064381952E-2</v>
      </c>
      <c r="AI578" s="20">
        <f t="shared" si="219"/>
        <v>0.51386006167917275</v>
      </c>
      <c r="AJ578" s="20">
        <f t="shared" si="220"/>
        <v>-0.2676446746983806</v>
      </c>
      <c r="AK578" s="20">
        <f t="shared" si="221"/>
        <v>-2.096970307342862E-2</v>
      </c>
      <c r="AL578" s="20">
        <f t="shared" si="222"/>
        <v>-3.0984842598046018</v>
      </c>
      <c r="AM578" s="20">
        <f t="shared" si="223"/>
        <v>-46.387491914036289</v>
      </c>
      <c r="AN578" s="20">
        <f t="shared" si="229"/>
        <v>3.2149255760746338</v>
      </c>
      <c r="AO578" s="20">
        <f t="shared" si="229"/>
        <v>3.2156184383515991</v>
      </c>
      <c r="AP578" s="20">
        <f t="shared" si="229"/>
        <v>3.2141906950560983</v>
      </c>
      <c r="AQ578" s="20">
        <f t="shared" si="229"/>
        <v>3.2171329326505709</v>
      </c>
      <c r="AR578" s="20">
        <f t="shared" si="229"/>
        <v>3.2110703717789146</v>
      </c>
      <c r="AS578" s="20">
        <f t="shared" si="229"/>
        <v>3.2235654897824437</v>
      </c>
      <c r="AT578" s="20">
        <f t="shared" si="229"/>
        <v>3.1978245068299773</v>
      </c>
      <c r="AU578" s="20">
        <f t="shared" si="225"/>
        <v>3.2509130417697172</v>
      </c>
    </row>
    <row r="579" spans="4:47">
      <c r="D579" s="2"/>
      <c r="Z579" s="20">
        <f t="shared" si="213"/>
        <v>0</v>
      </c>
      <c r="AA579" s="20">
        <f t="shared" si="214"/>
        <v>1.1330551226500576E-5</v>
      </c>
      <c r="AB579" s="20">
        <f t="shared" si="215"/>
        <v>-9999</v>
      </c>
      <c r="AC579" s="20">
        <f t="shared" si="216"/>
        <v>0</v>
      </c>
      <c r="AD579" s="20">
        <f t="shared" si="226"/>
        <v>-9999</v>
      </c>
      <c r="AE579" s="20">
        <f t="shared" si="217"/>
        <v>0</v>
      </c>
      <c r="AF579" s="20">
        <f t="shared" si="227"/>
        <v>-9999</v>
      </c>
      <c r="AG579" s="21"/>
      <c r="AH579" s="20">
        <f t="shared" si="218"/>
        <v>-1.178745064381952E-2</v>
      </c>
      <c r="AI579" s="20">
        <f t="shared" si="219"/>
        <v>0.51386006167917275</v>
      </c>
      <c r="AJ579" s="20">
        <f t="shared" si="220"/>
        <v>-0.2676446746983806</v>
      </c>
      <c r="AK579" s="20">
        <f t="shared" si="221"/>
        <v>-2.096970307342862E-2</v>
      </c>
      <c r="AL579" s="20">
        <f t="shared" si="222"/>
        <v>-3.0984842598046018</v>
      </c>
      <c r="AM579" s="20">
        <f t="shared" si="223"/>
        <v>-46.387491914036289</v>
      </c>
      <c r="AN579" s="20">
        <f t="shared" si="229"/>
        <v>3.2149255760746338</v>
      </c>
      <c r="AO579" s="20">
        <f t="shared" si="229"/>
        <v>3.2156184383515991</v>
      </c>
      <c r="AP579" s="20">
        <f t="shared" si="229"/>
        <v>3.2141906950560983</v>
      </c>
      <c r="AQ579" s="20">
        <f t="shared" si="229"/>
        <v>3.2171329326505709</v>
      </c>
      <c r="AR579" s="20">
        <f t="shared" si="229"/>
        <v>3.2110703717789146</v>
      </c>
      <c r="AS579" s="20">
        <f t="shared" si="229"/>
        <v>3.2235654897824437</v>
      </c>
      <c r="AT579" s="20">
        <f t="shared" si="229"/>
        <v>3.1978245068299773</v>
      </c>
      <c r="AU579" s="20">
        <f t="shared" si="225"/>
        <v>3.2509130417697172</v>
      </c>
    </row>
    <row r="580" spans="4:47">
      <c r="D580" s="2"/>
      <c r="Z580" s="20">
        <f t="shared" si="213"/>
        <v>0</v>
      </c>
      <c r="AA580" s="20">
        <f t="shared" si="214"/>
        <v>1.1330551226500576E-5</v>
      </c>
      <c r="AB580" s="20">
        <f t="shared" si="215"/>
        <v>-9999</v>
      </c>
      <c r="AC580" s="20">
        <f t="shared" si="216"/>
        <v>0</v>
      </c>
      <c r="AD580" s="20">
        <f t="shared" si="226"/>
        <v>-9999</v>
      </c>
      <c r="AE580" s="20">
        <f t="shared" si="217"/>
        <v>0</v>
      </c>
      <c r="AF580" s="20">
        <f t="shared" si="227"/>
        <v>-9999</v>
      </c>
      <c r="AG580" s="21"/>
      <c r="AH580" s="20">
        <f t="shared" si="218"/>
        <v>-1.178745064381952E-2</v>
      </c>
      <c r="AI580" s="20">
        <f t="shared" si="219"/>
        <v>0.51386006167917275</v>
      </c>
      <c r="AJ580" s="20">
        <f t="shared" si="220"/>
        <v>-0.2676446746983806</v>
      </c>
      <c r="AK580" s="20">
        <f t="shared" si="221"/>
        <v>-2.096970307342862E-2</v>
      </c>
      <c r="AL580" s="20">
        <f t="shared" si="222"/>
        <v>-3.0984842598046018</v>
      </c>
      <c r="AM580" s="20">
        <f t="shared" si="223"/>
        <v>-46.387491914036289</v>
      </c>
      <c r="AN580" s="20">
        <f t="shared" si="229"/>
        <v>3.2149255760746338</v>
      </c>
      <c r="AO580" s="20">
        <f t="shared" si="229"/>
        <v>3.2156184383515991</v>
      </c>
      <c r="AP580" s="20">
        <f t="shared" si="229"/>
        <v>3.2141906950560983</v>
      </c>
      <c r="AQ580" s="20">
        <f t="shared" si="229"/>
        <v>3.2171329326505709</v>
      </c>
      <c r="AR580" s="20">
        <f t="shared" si="229"/>
        <v>3.2110703717789146</v>
      </c>
      <c r="AS580" s="20">
        <f t="shared" si="229"/>
        <v>3.2235654897824437</v>
      </c>
      <c r="AT580" s="20">
        <f t="shared" si="229"/>
        <v>3.1978245068299773</v>
      </c>
      <c r="AU580" s="20">
        <f t="shared" si="225"/>
        <v>3.2509130417697172</v>
      </c>
    </row>
    <row r="581" spans="4:47">
      <c r="D581" s="2"/>
      <c r="Z581" s="20">
        <f t="shared" si="213"/>
        <v>0</v>
      </c>
      <c r="AA581" s="20">
        <f t="shared" si="214"/>
        <v>1.1330551226500576E-5</v>
      </c>
      <c r="AB581" s="20">
        <f t="shared" si="215"/>
        <v>-9999</v>
      </c>
      <c r="AC581" s="20">
        <f t="shared" si="216"/>
        <v>0</v>
      </c>
      <c r="AD581" s="20">
        <f t="shared" si="226"/>
        <v>-9999</v>
      </c>
      <c r="AE581" s="20">
        <f t="shared" si="217"/>
        <v>0</v>
      </c>
      <c r="AF581" s="20">
        <f t="shared" si="227"/>
        <v>-9999</v>
      </c>
      <c r="AG581" s="21"/>
      <c r="AH581" s="20">
        <f t="shared" si="218"/>
        <v>-1.178745064381952E-2</v>
      </c>
      <c r="AI581" s="20">
        <f t="shared" si="219"/>
        <v>0.51386006167917275</v>
      </c>
      <c r="AJ581" s="20">
        <f t="shared" si="220"/>
        <v>-0.2676446746983806</v>
      </c>
      <c r="AK581" s="20">
        <f t="shared" si="221"/>
        <v>-2.096970307342862E-2</v>
      </c>
      <c r="AL581" s="20">
        <f t="shared" si="222"/>
        <v>-3.0984842598046018</v>
      </c>
      <c r="AM581" s="20">
        <f t="shared" si="223"/>
        <v>-46.387491914036289</v>
      </c>
      <c r="AN581" s="20">
        <f t="shared" ref="AN581:AT596" si="230">$AU581+$AB$7*SIN(AO581)</f>
        <v>3.2149255760746338</v>
      </c>
      <c r="AO581" s="20">
        <f t="shared" si="230"/>
        <v>3.2156184383515991</v>
      </c>
      <c r="AP581" s="20">
        <f t="shared" si="230"/>
        <v>3.2141906950560983</v>
      </c>
      <c r="AQ581" s="20">
        <f t="shared" si="230"/>
        <v>3.2171329326505709</v>
      </c>
      <c r="AR581" s="20">
        <f t="shared" si="230"/>
        <v>3.2110703717789146</v>
      </c>
      <c r="AS581" s="20">
        <f t="shared" si="230"/>
        <v>3.2235654897824437</v>
      </c>
      <c r="AT581" s="20">
        <f t="shared" si="230"/>
        <v>3.1978245068299773</v>
      </c>
      <c r="AU581" s="20">
        <f t="shared" si="225"/>
        <v>3.2509130417697172</v>
      </c>
    </row>
    <row r="582" spans="4:47">
      <c r="D582" s="2"/>
      <c r="Z582" s="20">
        <f t="shared" si="213"/>
        <v>0</v>
      </c>
      <c r="AA582" s="20">
        <f t="shared" si="214"/>
        <v>1.1330551226500576E-5</v>
      </c>
      <c r="AB582" s="20">
        <f t="shared" si="215"/>
        <v>-9999</v>
      </c>
      <c r="AC582" s="20">
        <f t="shared" si="216"/>
        <v>0</v>
      </c>
      <c r="AD582" s="20">
        <f t="shared" si="226"/>
        <v>-9999</v>
      </c>
      <c r="AE582" s="20">
        <f t="shared" si="217"/>
        <v>0</v>
      </c>
      <c r="AF582" s="20">
        <f t="shared" si="227"/>
        <v>-9999</v>
      </c>
      <c r="AG582" s="21"/>
      <c r="AH582" s="20">
        <f t="shared" si="218"/>
        <v>-1.178745064381952E-2</v>
      </c>
      <c r="AI582" s="20">
        <f t="shared" si="219"/>
        <v>0.51386006167917275</v>
      </c>
      <c r="AJ582" s="20">
        <f t="shared" si="220"/>
        <v>-0.2676446746983806</v>
      </c>
      <c r="AK582" s="20">
        <f t="shared" si="221"/>
        <v>-2.096970307342862E-2</v>
      </c>
      <c r="AL582" s="20">
        <f t="shared" si="222"/>
        <v>-3.0984842598046018</v>
      </c>
      <c r="AM582" s="20">
        <f t="shared" si="223"/>
        <v>-46.387491914036289</v>
      </c>
      <c r="AN582" s="20">
        <f t="shared" si="230"/>
        <v>3.2149255760746338</v>
      </c>
      <c r="AO582" s="20">
        <f t="shared" si="230"/>
        <v>3.2156184383515991</v>
      </c>
      <c r="AP582" s="20">
        <f t="shared" si="230"/>
        <v>3.2141906950560983</v>
      </c>
      <c r="AQ582" s="20">
        <f t="shared" si="230"/>
        <v>3.2171329326505709</v>
      </c>
      <c r="AR582" s="20">
        <f t="shared" si="230"/>
        <v>3.2110703717789146</v>
      </c>
      <c r="AS582" s="20">
        <f t="shared" si="230"/>
        <v>3.2235654897824437</v>
      </c>
      <c r="AT582" s="20">
        <f t="shared" si="230"/>
        <v>3.1978245068299773</v>
      </c>
      <c r="AU582" s="20">
        <f t="shared" si="225"/>
        <v>3.2509130417697172</v>
      </c>
    </row>
    <row r="583" spans="4:47">
      <c r="D583" s="2"/>
      <c r="Z583" s="20">
        <f t="shared" si="213"/>
        <v>0</v>
      </c>
      <c r="AA583" s="20">
        <f t="shared" si="214"/>
        <v>1.1330551226500576E-5</v>
      </c>
      <c r="AB583" s="20">
        <f t="shared" si="215"/>
        <v>-9999</v>
      </c>
      <c r="AC583" s="20">
        <f t="shared" si="216"/>
        <v>0</v>
      </c>
      <c r="AD583" s="20">
        <f t="shared" si="226"/>
        <v>-9999</v>
      </c>
      <c r="AE583" s="20">
        <f t="shared" si="217"/>
        <v>0</v>
      </c>
      <c r="AF583" s="20">
        <f t="shared" si="227"/>
        <v>-9999</v>
      </c>
      <c r="AG583" s="21"/>
      <c r="AH583" s="20">
        <f t="shared" si="218"/>
        <v>-1.178745064381952E-2</v>
      </c>
      <c r="AI583" s="20">
        <f t="shared" si="219"/>
        <v>0.51386006167917275</v>
      </c>
      <c r="AJ583" s="20">
        <f t="shared" si="220"/>
        <v>-0.2676446746983806</v>
      </c>
      <c r="AK583" s="20">
        <f t="shared" si="221"/>
        <v>-2.096970307342862E-2</v>
      </c>
      <c r="AL583" s="20">
        <f t="shared" si="222"/>
        <v>-3.0984842598046018</v>
      </c>
      <c r="AM583" s="20">
        <f t="shared" si="223"/>
        <v>-46.387491914036289</v>
      </c>
      <c r="AN583" s="20">
        <f t="shared" si="230"/>
        <v>3.2149255760746338</v>
      </c>
      <c r="AO583" s="20">
        <f t="shared" si="230"/>
        <v>3.2156184383515991</v>
      </c>
      <c r="AP583" s="20">
        <f t="shared" si="230"/>
        <v>3.2141906950560983</v>
      </c>
      <c r="AQ583" s="20">
        <f t="shared" si="230"/>
        <v>3.2171329326505709</v>
      </c>
      <c r="AR583" s="20">
        <f t="shared" si="230"/>
        <v>3.2110703717789146</v>
      </c>
      <c r="AS583" s="20">
        <f t="shared" si="230"/>
        <v>3.2235654897824437</v>
      </c>
      <c r="AT583" s="20">
        <f t="shared" si="230"/>
        <v>3.1978245068299773</v>
      </c>
      <c r="AU583" s="20">
        <f t="shared" si="225"/>
        <v>3.2509130417697172</v>
      </c>
    </row>
    <row r="584" spans="4:47">
      <c r="D584" s="2"/>
      <c r="Z584" s="20">
        <f t="shared" si="213"/>
        <v>0</v>
      </c>
      <c r="AA584" s="20">
        <f t="shared" si="214"/>
        <v>1.1330551226500576E-5</v>
      </c>
      <c r="AB584" s="20">
        <f t="shared" si="215"/>
        <v>-9999</v>
      </c>
      <c r="AC584" s="20">
        <f t="shared" si="216"/>
        <v>0</v>
      </c>
      <c r="AD584" s="20">
        <f t="shared" si="226"/>
        <v>-9999</v>
      </c>
      <c r="AE584" s="20">
        <f t="shared" si="217"/>
        <v>0</v>
      </c>
      <c r="AF584" s="20">
        <f t="shared" si="227"/>
        <v>-9999</v>
      </c>
      <c r="AG584" s="21"/>
      <c r="AH584" s="20">
        <f t="shared" si="218"/>
        <v>-1.178745064381952E-2</v>
      </c>
      <c r="AI584" s="20">
        <f t="shared" si="219"/>
        <v>0.51386006167917275</v>
      </c>
      <c r="AJ584" s="20">
        <f t="shared" si="220"/>
        <v>-0.2676446746983806</v>
      </c>
      <c r="AK584" s="20">
        <f t="shared" si="221"/>
        <v>-2.096970307342862E-2</v>
      </c>
      <c r="AL584" s="20">
        <f t="shared" si="222"/>
        <v>-3.0984842598046018</v>
      </c>
      <c r="AM584" s="20">
        <f t="shared" si="223"/>
        <v>-46.387491914036289</v>
      </c>
      <c r="AN584" s="20">
        <f t="shared" si="230"/>
        <v>3.2149255760746338</v>
      </c>
      <c r="AO584" s="20">
        <f t="shared" si="230"/>
        <v>3.2156184383515991</v>
      </c>
      <c r="AP584" s="20">
        <f t="shared" si="230"/>
        <v>3.2141906950560983</v>
      </c>
      <c r="AQ584" s="20">
        <f t="shared" si="230"/>
        <v>3.2171329326505709</v>
      </c>
      <c r="AR584" s="20">
        <f t="shared" si="230"/>
        <v>3.2110703717789146</v>
      </c>
      <c r="AS584" s="20">
        <f t="shared" si="230"/>
        <v>3.2235654897824437</v>
      </c>
      <c r="AT584" s="20">
        <f t="shared" si="230"/>
        <v>3.1978245068299773</v>
      </c>
      <c r="AU584" s="20">
        <f t="shared" si="225"/>
        <v>3.2509130417697172</v>
      </c>
    </row>
    <row r="585" spans="4:47">
      <c r="D585" s="2"/>
      <c r="Z585" s="20">
        <f t="shared" si="213"/>
        <v>0</v>
      </c>
      <c r="AA585" s="20">
        <f t="shared" si="214"/>
        <v>1.1330551226500576E-5</v>
      </c>
      <c r="AB585" s="20">
        <f t="shared" si="215"/>
        <v>-9999</v>
      </c>
      <c r="AC585" s="20">
        <f t="shared" si="216"/>
        <v>0</v>
      </c>
      <c r="AD585" s="20">
        <f t="shared" si="226"/>
        <v>-9999</v>
      </c>
      <c r="AE585" s="20">
        <f t="shared" si="217"/>
        <v>0</v>
      </c>
      <c r="AF585" s="20">
        <f t="shared" si="227"/>
        <v>-9999</v>
      </c>
      <c r="AG585" s="21"/>
      <c r="AH585" s="20">
        <f t="shared" si="218"/>
        <v>-1.178745064381952E-2</v>
      </c>
      <c r="AI585" s="20">
        <f t="shared" si="219"/>
        <v>0.51386006167917275</v>
      </c>
      <c r="AJ585" s="20">
        <f t="shared" si="220"/>
        <v>-0.2676446746983806</v>
      </c>
      <c r="AK585" s="20">
        <f t="shared" si="221"/>
        <v>-2.096970307342862E-2</v>
      </c>
      <c r="AL585" s="20">
        <f t="shared" si="222"/>
        <v>-3.0984842598046018</v>
      </c>
      <c r="AM585" s="20">
        <f t="shared" si="223"/>
        <v>-46.387491914036289</v>
      </c>
      <c r="AN585" s="20">
        <f t="shared" si="230"/>
        <v>3.2149255760746338</v>
      </c>
      <c r="AO585" s="20">
        <f t="shared" si="230"/>
        <v>3.2156184383515991</v>
      </c>
      <c r="AP585" s="20">
        <f t="shared" si="230"/>
        <v>3.2141906950560983</v>
      </c>
      <c r="AQ585" s="20">
        <f t="shared" si="230"/>
        <v>3.2171329326505709</v>
      </c>
      <c r="AR585" s="20">
        <f t="shared" si="230"/>
        <v>3.2110703717789146</v>
      </c>
      <c r="AS585" s="20">
        <f t="shared" si="230"/>
        <v>3.2235654897824437</v>
      </c>
      <c r="AT585" s="20">
        <f t="shared" si="230"/>
        <v>3.1978245068299773</v>
      </c>
      <c r="AU585" s="20">
        <f t="shared" si="225"/>
        <v>3.2509130417697172</v>
      </c>
    </row>
    <row r="586" spans="4:47">
      <c r="D586" s="2"/>
      <c r="Z586" s="20">
        <f t="shared" si="213"/>
        <v>0</v>
      </c>
      <c r="AA586" s="20">
        <f t="shared" si="214"/>
        <v>1.1330551226500576E-5</v>
      </c>
      <c r="AB586" s="20">
        <f t="shared" si="215"/>
        <v>-9999</v>
      </c>
      <c r="AC586" s="20">
        <f t="shared" si="216"/>
        <v>0</v>
      </c>
      <c r="AD586" s="20">
        <f t="shared" si="226"/>
        <v>-9999</v>
      </c>
      <c r="AE586" s="20">
        <f t="shared" si="217"/>
        <v>0</v>
      </c>
      <c r="AF586" s="20">
        <f t="shared" si="227"/>
        <v>-9999</v>
      </c>
      <c r="AG586" s="21"/>
      <c r="AH586" s="20">
        <f t="shared" si="218"/>
        <v>-1.178745064381952E-2</v>
      </c>
      <c r="AI586" s="20">
        <f t="shared" si="219"/>
        <v>0.51386006167917275</v>
      </c>
      <c r="AJ586" s="20">
        <f t="shared" si="220"/>
        <v>-0.2676446746983806</v>
      </c>
      <c r="AK586" s="20">
        <f t="shared" si="221"/>
        <v>-2.096970307342862E-2</v>
      </c>
      <c r="AL586" s="20">
        <f t="shared" si="222"/>
        <v>-3.0984842598046018</v>
      </c>
      <c r="AM586" s="20">
        <f t="shared" si="223"/>
        <v>-46.387491914036289</v>
      </c>
      <c r="AN586" s="20">
        <f t="shared" si="230"/>
        <v>3.2149255760746338</v>
      </c>
      <c r="AO586" s="20">
        <f t="shared" si="230"/>
        <v>3.2156184383515991</v>
      </c>
      <c r="AP586" s="20">
        <f t="shared" si="230"/>
        <v>3.2141906950560983</v>
      </c>
      <c r="AQ586" s="20">
        <f t="shared" si="230"/>
        <v>3.2171329326505709</v>
      </c>
      <c r="AR586" s="20">
        <f t="shared" si="230"/>
        <v>3.2110703717789146</v>
      </c>
      <c r="AS586" s="20">
        <f t="shared" si="230"/>
        <v>3.2235654897824437</v>
      </c>
      <c r="AT586" s="20">
        <f t="shared" si="230"/>
        <v>3.1978245068299773</v>
      </c>
      <c r="AU586" s="20">
        <f t="shared" si="225"/>
        <v>3.2509130417697172</v>
      </c>
    </row>
    <row r="587" spans="4:47">
      <c r="D587" s="2"/>
      <c r="Z587" s="20">
        <f t="shared" si="213"/>
        <v>0</v>
      </c>
      <c r="AA587" s="20">
        <f t="shared" si="214"/>
        <v>1.1330551226500576E-5</v>
      </c>
      <c r="AB587" s="20">
        <f t="shared" si="215"/>
        <v>-9999</v>
      </c>
      <c r="AC587" s="20">
        <f t="shared" si="216"/>
        <v>0</v>
      </c>
      <c r="AD587" s="20">
        <f t="shared" si="226"/>
        <v>-9999</v>
      </c>
      <c r="AE587" s="20">
        <f t="shared" si="217"/>
        <v>0</v>
      </c>
      <c r="AF587" s="20">
        <f t="shared" si="227"/>
        <v>-9999</v>
      </c>
      <c r="AG587" s="21"/>
      <c r="AH587" s="20">
        <f t="shared" si="218"/>
        <v>-1.178745064381952E-2</v>
      </c>
      <c r="AI587" s="20">
        <f t="shared" si="219"/>
        <v>0.51386006167917275</v>
      </c>
      <c r="AJ587" s="20">
        <f t="shared" si="220"/>
        <v>-0.2676446746983806</v>
      </c>
      <c r="AK587" s="20">
        <f t="shared" si="221"/>
        <v>-2.096970307342862E-2</v>
      </c>
      <c r="AL587" s="20">
        <f t="shared" si="222"/>
        <v>-3.0984842598046018</v>
      </c>
      <c r="AM587" s="20">
        <f t="shared" si="223"/>
        <v>-46.387491914036289</v>
      </c>
      <c r="AN587" s="20">
        <f t="shared" si="230"/>
        <v>3.2149255760746338</v>
      </c>
      <c r="AO587" s="20">
        <f t="shared" si="230"/>
        <v>3.2156184383515991</v>
      </c>
      <c r="AP587" s="20">
        <f t="shared" si="230"/>
        <v>3.2141906950560983</v>
      </c>
      <c r="AQ587" s="20">
        <f t="shared" si="230"/>
        <v>3.2171329326505709</v>
      </c>
      <c r="AR587" s="20">
        <f t="shared" si="230"/>
        <v>3.2110703717789146</v>
      </c>
      <c r="AS587" s="20">
        <f t="shared" si="230"/>
        <v>3.2235654897824437</v>
      </c>
      <c r="AT587" s="20">
        <f t="shared" si="230"/>
        <v>3.1978245068299773</v>
      </c>
      <c r="AU587" s="20">
        <f t="shared" si="225"/>
        <v>3.2509130417697172</v>
      </c>
    </row>
    <row r="588" spans="4:47">
      <c r="D588" s="2"/>
      <c r="Z588" s="20">
        <f t="shared" si="213"/>
        <v>0</v>
      </c>
      <c r="AA588" s="20">
        <f t="shared" si="214"/>
        <v>1.1330551226500576E-5</v>
      </c>
      <c r="AB588" s="20">
        <f t="shared" si="215"/>
        <v>-9999</v>
      </c>
      <c r="AC588" s="20">
        <f t="shared" si="216"/>
        <v>0</v>
      </c>
      <c r="AD588" s="20">
        <f t="shared" si="226"/>
        <v>-9999</v>
      </c>
      <c r="AE588" s="20">
        <f t="shared" si="217"/>
        <v>0</v>
      </c>
      <c r="AF588" s="20">
        <f t="shared" si="227"/>
        <v>-9999</v>
      </c>
      <c r="AG588" s="21"/>
      <c r="AH588" s="20">
        <f t="shared" si="218"/>
        <v>-1.178745064381952E-2</v>
      </c>
      <c r="AI588" s="20">
        <f t="shared" si="219"/>
        <v>0.51386006167917275</v>
      </c>
      <c r="AJ588" s="20">
        <f t="shared" si="220"/>
        <v>-0.2676446746983806</v>
      </c>
      <c r="AK588" s="20">
        <f t="shared" si="221"/>
        <v>-2.096970307342862E-2</v>
      </c>
      <c r="AL588" s="20">
        <f t="shared" si="222"/>
        <v>-3.0984842598046018</v>
      </c>
      <c r="AM588" s="20">
        <f t="shared" si="223"/>
        <v>-46.387491914036289</v>
      </c>
      <c r="AN588" s="20">
        <f t="shared" si="230"/>
        <v>3.2149255760746338</v>
      </c>
      <c r="AO588" s="20">
        <f t="shared" si="230"/>
        <v>3.2156184383515991</v>
      </c>
      <c r="AP588" s="20">
        <f t="shared" si="230"/>
        <v>3.2141906950560983</v>
      </c>
      <c r="AQ588" s="20">
        <f t="shared" si="230"/>
        <v>3.2171329326505709</v>
      </c>
      <c r="AR588" s="20">
        <f t="shared" si="230"/>
        <v>3.2110703717789146</v>
      </c>
      <c r="AS588" s="20">
        <f t="shared" si="230"/>
        <v>3.2235654897824437</v>
      </c>
      <c r="AT588" s="20">
        <f t="shared" si="230"/>
        <v>3.1978245068299773</v>
      </c>
      <c r="AU588" s="20">
        <f t="shared" si="225"/>
        <v>3.2509130417697172</v>
      </c>
    </row>
    <row r="589" spans="4:47">
      <c r="D589" s="2"/>
      <c r="Z589" s="20">
        <f t="shared" si="213"/>
        <v>0</v>
      </c>
      <c r="AA589" s="20">
        <f t="shared" si="214"/>
        <v>1.1330551226500576E-5</v>
      </c>
      <c r="AB589" s="20">
        <f t="shared" si="215"/>
        <v>-9999</v>
      </c>
      <c r="AC589" s="20">
        <f t="shared" si="216"/>
        <v>0</v>
      </c>
      <c r="AD589" s="20">
        <f t="shared" si="226"/>
        <v>-9999</v>
      </c>
      <c r="AE589" s="20">
        <f t="shared" si="217"/>
        <v>0</v>
      </c>
      <c r="AF589" s="20">
        <f t="shared" si="227"/>
        <v>-9999</v>
      </c>
      <c r="AG589" s="21"/>
      <c r="AH589" s="20">
        <f t="shared" si="218"/>
        <v>-1.178745064381952E-2</v>
      </c>
      <c r="AI589" s="20">
        <f t="shared" si="219"/>
        <v>0.51386006167917275</v>
      </c>
      <c r="AJ589" s="20">
        <f t="shared" si="220"/>
        <v>-0.2676446746983806</v>
      </c>
      <c r="AK589" s="20">
        <f t="shared" si="221"/>
        <v>-2.096970307342862E-2</v>
      </c>
      <c r="AL589" s="20">
        <f t="shared" si="222"/>
        <v>-3.0984842598046018</v>
      </c>
      <c r="AM589" s="20">
        <f t="shared" si="223"/>
        <v>-46.387491914036289</v>
      </c>
      <c r="AN589" s="20">
        <f t="shared" si="230"/>
        <v>3.2149255760746338</v>
      </c>
      <c r="AO589" s="20">
        <f t="shared" si="230"/>
        <v>3.2156184383515991</v>
      </c>
      <c r="AP589" s="20">
        <f t="shared" si="230"/>
        <v>3.2141906950560983</v>
      </c>
      <c r="AQ589" s="20">
        <f t="shared" si="230"/>
        <v>3.2171329326505709</v>
      </c>
      <c r="AR589" s="20">
        <f t="shared" si="230"/>
        <v>3.2110703717789146</v>
      </c>
      <c r="AS589" s="20">
        <f t="shared" si="230"/>
        <v>3.2235654897824437</v>
      </c>
      <c r="AT589" s="20">
        <f t="shared" si="230"/>
        <v>3.1978245068299773</v>
      </c>
      <c r="AU589" s="20">
        <f t="shared" si="225"/>
        <v>3.2509130417697172</v>
      </c>
    </row>
    <row r="590" spans="4:47">
      <c r="D590" s="2"/>
      <c r="Z590" s="20">
        <f t="shared" si="213"/>
        <v>0</v>
      </c>
      <c r="AA590" s="20">
        <f t="shared" si="214"/>
        <v>1.1330551226500576E-5</v>
      </c>
      <c r="AB590" s="20">
        <f t="shared" si="215"/>
        <v>-9999</v>
      </c>
      <c r="AC590" s="20">
        <f t="shared" si="216"/>
        <v>0</v>
      </c>
      <c r="AD590" s="20">
        <f t="shared" si="226"/>
        <v>-9999</v>
      </c>
      <c r="AE590" s="20">
        <f t="shared" si="217"/>
        <v>0</v>
      </c>
      <c r="AF590" s="20">
        <f t="shared" si="227"/>
        <v>-9999</v>
      </c>
      <c r="AG590" s="21"/>
      <c r="AH590" s="20">
        <f t="shared" si="218"/>
        <v>-1.178745064381952E-2</v>
      </c>
      <c r="AI590" s="20">
        <f t="shared" si="219"/>
        <v>0.51386006167917275</v>
      </c>
      <c r="AJ590" s="20">
        <f t="shared" si="220"/>
        <v>-0.2676446746983806</v>
      </c>
      <c r="AK590" s="20">
        <f t="shared" si="221"/>
        <v>-2.096970307342862E-2</v>
      </c>
      <c r="AL590" s="20">
        <f t="shared" si="222"/>
        <v>-3.0984842598046018</v>
      </c>
      <c r="AM590" s="20">
        <f t="shared" si="223"/>
        <v>-46.387491914036289</v>
      </c>
      <c r="AN590" s="20">
        <f t="shared" si="230"/>
        <v>3.2149255760746338</v>
      </c>
      <c r="AO590" s="20">
        <f t="shared" si="230"/>
        <v>3.2156184383515991</v>
      </c>
      <c r="AP590" s="20">
        <f t="shared" si="230"/>
        <v>3.2141906950560983</v>
      </c>
      <c r="AQ590" s="20">
        <f t="shared" si="230"/>
        <v>3.2171329326505709</v>
      </c>
      <c r="AR590" s="20">
        <f t="shared" si="230"/>
        <v>3.2110703717789146</v>
      </c>
      <c r="AS590" s="20">
        <f t="shared" si="230"/>
        <v>3.2235654897824437</v>
      </c>
      <c r="AT590" s="20">
        <f t="shared" si="230"/>
        <v>3.1978245068299773</v>
      </c>
      <c r="AU590" s="20">
        <f t="shared" si="225"/>
        <v>3.2509130417697172</v>
      </c>
    </row>
    <row r="591" spans="4:47">
      <c r="D591" s="2"/>
      <c r="Z591" s="20">
        <f t="shared" si="213"/>
        <v>0</v>
      </c>
      <c r="AA591" s="20">
        <f t="shared" si="214"/>
        <v>1.1330551226500576E-5</v>
      </c>
      <c r="AB591" s="20">
        <f t="shared" si="215"/>
        <v>-9999</v>
      </c>
      <c r="AC591" s="20">
        <f t="shared" si="216"/>
        <v>0</v>
      </c>
      <c r="AD591" s="20">
        <f t="shared" si="226"/>
        <v>-9999</v>
      </c>
      <c r="AE591" s="20">
        <f t="shared" si="217"/>
        <v>0</v>
      </c>
      <c r="AF591" s="20">
        <f t="shared" si="227"/>
        <v>-9999</v>
      </c>
      <c r="AG591" s="21"/>
      <c r="AH591" s="20">
        <f t="shared" si="218"/>
        <v>-1.178745064381952E-2</v>
      </c>
      <c r="AI591" s="20">
        <f t="shared" si="219"/>
        <v>0.51386006167917275</v>
      </c>
      <c r="AJ591" s="20">
        <f t="shared" si="220"/>
        <v>-0.2676446746983806</v>
      </c>
      <c r="AK591" s="20">
        <f t="shared" si="221"/>
        <v>-2.096970307342862E-2</v>
      </c>
      <c r="AL591" s="20">
        <f t="shared" si="222"/>
        <v>-3.0984842598046018</v>
      </c>
      <c r="AM591" s="20">
        <f t="shared" si="223"/>
        <v>-46.387491914036289</v>
      </c>
      <c r="AN591" s="20">
        <f t="shared" si="230"/>
        <v>3.2149255760746338</v>
      </c>
      <c r="AO591" s="20">
        <f t="shared" si="230"/>
        <v>3.2156184383515991</v>
      </c>
      <c r="AP591" s="20">
        <f t="shared" si="230"/>
        <v>3.2141906950560983</v>
      </c>
      <c r="AQ591" s="20">
        <f t="shared" si="230"/>
        <v>3.2171329326505709</v>
      </c>
      <c r="AR591" s="20">
        <f t="shared" si="230"/>
        <v>3.2110703717789146</v>
      </c>
      <c r="AS591" s="20">
        <f t="shared" si="230"/>
        <v>3.2235654897824437</v>
      </c>
      <c r="AT591" s="20">
        <f t="shared" si="230"/>
        <v>3.1978245068299773</v>
      </c>
      <c r="AU591" s="20">
        <f t="shared" si="225"/>
        <v>3.2509130417697172</v>
      </c>
    </row>
    <row r="592" spans="4:47">
      <c r="D592" s="2"/>
      <c r="Z592" s="20">
        <f t="shared" si="213"/>
        <v>0</v>
      </c>
      <c r="AA592" s="20">
        <f t="shared" si="214"/>
        <v>1.1330551226500576E-5</v>
      </c>
      <c r="AB592" s="20">
        <f t="shared" si="215"/>
        <v>-9999</v>
      </c>
      <c r="AC592" s="20">
        <f t="shared" si="216"/>
        <v>0</v>
      </c>
      <c r="AD592" s="20">
        <f t="shared" si="226"/>
        <v>-9999</v>
      </c>
      <c r="AE592" s="20">
        <f t="shared" si="217"/>
        <v>0</v>
      </c>
      <c r="AF592" s="20">
        <f t="shared" si="227"/>
        <v>-9999</v>
      </c>
      <c r="AG592" s="21"/>
      <c r="AH592" s="20">
        <f t="shared" si="218"/>
        <v>-1.178745064381952E-2</v>
      </c>
      <c r="AI592" s="20">
        <f t="shared" si="219"/>
        <v>0.51386006167917275</v>
      </c>
      <c r="AJ592" s="20">
        <f t="shared" si="220"/>
        <v>-0.2676446746983806</v>
      </c>
      <c r="AK592" s="20">
        <f t="shared" si="221"/>
        <v>-2.096970307342862E-2</v>
      </c>
      <c r="AL592" s="20">
        <f t="shared" si="222"/>
        <v>-3.0984842598046018</v>
      </c>
      <c r="AM592" s="20">
        <f t="shared" si="223"/>
        <v>-46.387491914036289</v>
      </c>
      <c r="AN592" s="20">
        <f t="shared" si="230"/>
        <v>3.2149255760746338</v>
      </c>
      <c r="AO592" s="20">
        <f t="shared" si="230"/>
        <v>3.2156184383515991</v>
      </c>
      <c r="AP592" s="20">
        <f t="shared" si="230"/>
        <v>3.2141906950560983</v>
      </c>
      <c r="AQ592" s="20">
        <f t="shared" si="230"/>
        <v>3.2171329326505709</v>
      </c>
      <c r="AR592" s="20">
        <f t="shared" si="230"/>
        <v>3.2110703717789146</v>
      </c>
      <c r="AS592" s="20">
        <f t="shared" si="230"/>
        <v>3.2235654897824437</v>
      </c>
      <c r="AT592" s="20">
        <f t="shared" si="230"/>
        <v>3.1978245068299773</v>
      </c>
      <c r="AU592" s="20">
        <f t="shared" si="225"/>
        <v>3.2509130417697172</v>
      </c>
    </row>
    <row r="593" spans="4:47">
      <c r="D593" s="2"/>
      <c r="Z593" s="20">
        <f t="shared" si="213"/>
        <v>0</v>
      </c>
      <c r="AA593" s="20">
        <f t="shared" si="214"/>
        <v>1.1330551226500576E-5</v>
      </c>
      <c r="AB593" s="20">
        <f t="shared" si="215"/>
        <v>-9999</v>
      </c>
      <c r="AC593" s="20">
        <f t="shared" si="216"/>
        <v>0</v>
      </c>
      <c r="AD593" s="20">
        <f t="shared" si="226"/>
        <v>-9999</v>
      </c>
      <c r="AE593" s="20">
        <f t="shared" si="217"/>
        <v>0</v>
      </c>
      <c r="AF593" s="20">
        <f t="shared" si="227"/>
        <v>-9999</v>
      </c>
      <c r="AG593" s="21"/>
      <c r="AH593" s="20">
        <f t="shared" si="218"/>
        <v>-1.178745064381952E-2</v>
      </c>
      <c r="AI593" s="20">
        <f t="shared" si="219"/>
        <v>0.51386006167917275</v>
      </c>
      <c r="AJ593" s="20">
        <f t="shared" si="220"/>
        <v>-0.2676446746983806</v>
      </c>
      <c r="AK593" s="20">
        <f t="shared" si="221"/>
        <v>-2.096970307342862E-2</v>
      </c>
      <c r="AL593" s="20">
        <f t="shared" si="222"/>
        <v>-3.0984842598046018</v>
      </c>
      <c r="AM593" s="20">
        <f t="shared" si="223"/>
        <v>-46.387491914036289</v>
      </c>
      <c r="AN593" s="20">
        <f t="shared" si="230"/>
        <v>3.2149255760746338</v>
      </c>
      <c r="AO593" s="20">
        <f t="shared" si="230"/>
        <v>3.2156184383515991</v>
      </c>
      <c r="AP593" s="20">
        <f t="shared" si="230"/>
        <v>3.2141906950560983</v>
      </c>
      <c r="AQ593" s="20">
        <f t="shared" si="230"/>
        <v>3.2171329326505709</v>
      </c>
      <c r="AR593" s="20">
        <f t="shared" si="230"/>
        <v>3.2110703717789146</v>
      </c>
      <c r="AS593" s="20">
        <f t="shared" si="230"/>
        <v>3.2235654897824437</v>
      </c>
      <c r="AT593" s="20">
        <f t="shared" si="230"/>
        <v>3.1978245068299773</v>
      </c>
      <c r="AU593" s="20">
        <f t="shared" si="225"/>
        <v>3.2509130417697172</v>
      </c>
    </row>
    <row r="594" spans="4:47">
      <c r="D594" s="2"/>
      <c r="Z594" s="20">
        <f t="shared" si="213"/>
        <v>0</v>
      </c>
      <c r="AA594" s="20">
        <f t="shared" si="214"/>
        <v>1.1330551226500576E-5</v>
      </c>
      <c r="AB594" s="20">
        <f t="shared" si="215"/>
        <v>-9999</v>
      </c>
      <c r="AC594" s="20">
        <f t="shared" si="216"/>
        <v>0</v>
      </c>
      <c r="AD594" s="20">
        <f t="shared" si="226"/>
        <v>-9999</v>
      </c>
      <c r="AE594" s="20">
        <f t="shared" si="217"/>
        <v>0</v>
      </c>
      <c r="AF594" s="20">
        <f t="shared" si="227"/>
        <v>-9999</v>
      </c>
      <c r="AG594" s="21"/>
      <c r="AH594" s="20">
        <f t="shared" si="218"/>
        <v>-1.178745064381952E-2</v>
      </c>
      <c r="AI594" s="20">
        <f t="shared" si="219"/>
        <v>0.51386006167917275</v>
      </c>
      <c r="AJ594" s="20">
        <f t="shared" si="220"/>
        <v>-0.2676446746983806</v>
      </c>
      <c r="AK594" s="20">
        <f t="shared" si="221"/>
        <v>-2.096970307342862E-2</v>
      </c>
      <c r="AL594" s="20">
        <f t="shared" si="222"/>
        <v>-3.0984842598046018</v>
      </c>
      <c r="AM594" s="20">
        <f t="shared" si="223"/>
        <v>-46.387491914036289</v>
      </c>
      <c r="AN594" s="20">
        <f t="shared" si="230"/>
        <v>3.2149255760746338</v>
      </c>
      <c r="AO594" s="20">
        <f t="shared" si="230"/>
        <v>3.2156184383515991</v>
      </c>
      <c r="AP594" s="20">
        <f t="shared" si="230"/>
        <v>3.2141906950560983</v>
      </c>
      <c r="AQ594" s="20">
        <f t="shared" si="230"/>
        <v>3.2171329326505709</v>
      </c>
      <c r="AR594" s="20">
        <f t="shared" si="230"/>
        <v>3.2110703717789146</v>
      </c>
      <c r="AS594" s="20">
        <f t="shared" si="230"/>
        <v>3.2235654897824437</v>
      </c>
      <c r="AT594" s="20">
        <f t="shared" si="230"/>
        <v>3.1978245068299773</v>
      </c>
      <c r="AU594" s="20">
        <f t="shared" si="225"/>
        <v>3.2509130417697172</v>
      </c>
    </row>
    <row r="595" spans="4:47">
      <c r="D595" s="2"/>
      <c r="Z595" s="20">
        <f t="shared" si="213"/>
        <v>0</v>
      </c>
      <c r="AA595" s="20">
        <f t="shared" si="214"/>
        <v>1.1330551226500576E-5</v>
      </c>
      <c r="AB595" s="20">
        <f t="shared" si="215"/>
        <v>-9999</v>
      </c>
      <c r="AC595" s="20">
        <f t="shared" si="216"/>
        <v>0</v>
      </c>
      <c r="AD595" s="20">
        <f t="shared" si="226"/>
        <v>-9999</v>
      </c>
      <c r="AE595" s="20">
        <f t="shared" si="217"/>
        <v>0</v>
      </c>
      <c r="AF595" s="20">
        <f t="shared" si="227"/>
        <v>-9999</v>
      </c>
      <c r="AG595" s="21"/>
      <c r="AH595" s="20">
        <f t="shared" si="218"/>
        <v>-1.178745064381952E-2</v>
      </c>
      <c r="AI595" s="20">
        <f t="shared" si="219"/>
        <v>0.51386006167917275</v>
      </c>
      <c r="AJ595" s="20">
        <f t="shared" si="220"/>
        <v>-0.2676446746983806</v>
      </c>
      <c r="AK595" s="20">
        <f t="shared" si="221"/>
        <v>-2.096970307342862E-2</v>
      </c>
      <c r="AL595" s="20">
        <f t="shared" si="222"/>
        <v>-3.0984842598046018</v>
      </c>
      <c r="AM595" s="20">
        <f t="shared" si="223"/>
        <v>-46.387491914036289</v>
      </c>
      <c r="AN595" s="20">
        <f t="shared" si="230"/>
        <v>3.2149255760746338</v>
      </c>
      <c r="AO595" s="20">
        <f t="shared" si="230"/>
        <v>3.2156184383515991</v>
      </c>
      <c r="AP595" s="20">
        <f t="shared" si="230"/>
        <v>3.2141906950560983</v>
      </c>
      <c r="AQ595" s="20">
        <f t="shared" si="230"/>
        <v>3.2171329326505709</v>
      </c>
      <c r="AR595" s="20">
        <f t="shared" si="230"/>
        <v>3.2110703717789146</v>
      </c>
      <c r="AS595" s="20">
        <f t="shared" si="230"/>
        <v>3.2235654897824437</v>
      </c>
      <c r="AT595" s="20">
        <f t="shared" si="230"/>
        <v>3.1978245068299773</v>
      </c>
      <c r="AU595" s="20">
        <f t="shared" si="225"/>
        <v>3.2509130417697172</v>
      </c>
    </row>
    <row r="596" spans="4:47">
      <c r="D596" s="2"/>
      <c r="Z596" s="20">
        <f t="shared" si="213"/>
        <v>0</v>
      </c>
      <c r="AA596" s="20">
        <f t="shared" si="214"/>
        <v>1.1330551226500576E-5</v>
      </c>
      <c r="AB596" s="20">
        <f t="shared" si="215"/>
        <v>-9999</v>
      </c>
      <c r="AC596" s="20">
        <f t="shared" si="216"/>
        <v>0</v>
      </c>
      <c r="AD596" s="20">
        <f t="shared" si="226"/>
        <v>-9999</v>
      </c>
      <c r="AE596" s="20">
        <f t="shared" si="217"/>
        <v>0</v>
      </c>
      <c r="AF596" s="20">
        <f t="shared" si="227"/>
        <v>-9999</v>
      </c>
      <c r="AG596" s="21"/>
      <c r="AH596" s="20">
        <f t="shared" si="218"/>
        <v>-1.178745064381952E-2</v>
      </c>
      <c r="AI596" s="20">
        <f t="shared" si="219"/>
        <v>0.51386006167917275</v>
      </c>
      <c r="AJ596" s="20">
        <f t="shared" si="220"/>
        <v>-0.2676446746983806</v>
      </c>
      <c r="AK596" s="20">
        <f t="shared" si="221"/>
        <v>-2.096970307342862E-2</v>
      </c>
      <c r="AL596" s="20">
        <f t="shared" si="222"/>
        <v>-3.0984842598046018</v>
      </c>
      <c r="AM596" s="20">
        <f t="shared" si="223"/>
        <v>-46.387491914036289</v>
      </c>
      <c r="AN596" s="20">
        <f t="shared" si="230"/>
        <v>3.2149255760746338</v>
      </c>
      <c r="AO596" s="20">
        <f t="shared" si="230"/>
        <v>3.2156184383515991</v>
      </c>
      <c r="AP596" s="20">
        <f t="shared" si="230"/>
        <v>3.2141906950560983</v>
      </c>
      <c r="AQ596" s="20">
        <f t="shared" si="230"/>
        <v>3.2171329326505709</v>
      </c>
      <c r="AR596" s="20">
        <f t="shared" si="230"/>
        <v>3.2110703717789146</v>
      </c>
      <c r="AS596" s="20">
        <f t="shared" si="230"/>
        <v>3.2235654897824437</v>
      </c>
      <c r="AT596" s="20">
        <f t="shared" si="230"/>
        <v>3.1978245068299773</v>
      </c>
      <c r="AU596" s="20">
        <f t="shared" si="225"/>
        <v>3.2509130417697172</v>
      </c>
    </row>
    <row r="597" spans="4:47">
      <c r="D597" s="2"/>
      <c r="Z597" s="20">
        <f t="shared" ref="Z597:Z660" si="231">F597</f>
        <v>0</v>
      </c>
      <c r="AA597" s="20">
        <f t="shared" ref="AA597:AA660" si="232">AB$3+AB$4*Z597+AB$5*Z597^2+AH597</f>
        <v>1.1330551226500576E-5</v>
      </c>
      <c r="AB597" s="20">
        <f t="shared" ref="AB597:AB613" si="233">IF(S597&lt;&gt;0,G597-AH597,-9999)</f>
        <v>-9999</v>
      </c>
      <c r="AC597" s="20">
        <f t="shared" ref="AC597:AC613" si="234">+G597-P597</f>
        <v>0</v>
      </c>
      <c r="AD597" s="20">
        <f t="shared" si="226"/>
        <v>-9999</v>
      </c>
      <c r="AE597" s="20">
        <f t="shared" ref="AE597:AE613" si="235">+(G597-AA597)^2*S597</f>
        <v>0</v>
      </c>
      <c r="AF597" s="20">
        <f t="shared" si="227"/>
        <v>-9999</v>
      </c>
      <c r="AG597" s="21"/>
      <c r="AH597" s="20">
        <f t="shared" ref="AH597:AH660" si="236">$AB$6*($AB$11/AI597*AJ597+$AB$12)</f>
        <v>-1.178745064381952E-2</v>
      </c>
      <c r="AI597" s="20">
        <f t="shared" ref="AI597:AI660" si="237">1+$AB$7*COS(AL597)</f>
        <v>0.51386006167917275</v>
      </c>
      <c r="AJ597" s="20">
        <f t="shared" ref="AJ597:AJ660" si="238">SIN(AL597+RADIANS($AB$9))</f>
        <v>-0.2676446746983806</v>
      </c>
      <c r="AK597" s="20">
        <f t="shared" ref="AK597:AK660" si="239">$AB$7*SIN(AL597)</f>
        <v>-2.096970307342862E-2</v>
      </c>
      <c r="AL597" s="20">
        <f t="shared" ref="AL597:AL660" si="240">2*ATAN(AM597)</f>
        <v>-3.0984842598046018</v>
      </c>
      <c r="AM597" s="20">
        <f t="shared" ref="AM597:AM660" si="241">SQRT((1+$AB$7)/(1-$AB$7))*TAN(AN597/2)</f>
        <v>-46.387491914036289</v>
      </c>
      <c r="AN597" s="20">
        <f t="shared" ref="AN597:AT612" si="242">$AU597+$AB$7*SIN(AO597)</f>
        <v>3.2149255760746338</v>
      </c>
      <c r="AO597" s="20">
        <f t="shared" si="242"/>
        <v>3.2156184383515991</v>
      </c>
      <c r="AP597" s="20">
        <f t="shared" si="242"/>
        <v>3.2141906950560983</v>
      </c>
      <c r="AQ597" s="20">
        <f t="shared" si="242"/>
        <v>3.2171329326505709</v>
      </c>
      <c r="AR597" s="20">
        <f t="shared" si="242"/>
        <v>3.2110703717789146</v>
      </c>
      <c r="AS597" s="20">
        <f t="shared" si="242"/>
        <v>3.2235654897824437</v>
      </c>
      <c r="AT597" s="20">
        <f t="shared" si="242"/>
        <v>3.1978245068299773</v>
      </c>
      <c r="AU597" s="20">
        <f t="shared" ref="AU597:AU660" si="243">RADIANS($AB$9)+$AB$18*(F597-AB$15)</f>
        <v>3.2509130417697172</v>
      </c>
    </row>
    <row r="598" spans="4:47">
      <c r="D598" s="2"/>
      <c r="Z598" s="20">
        <f t="shared" si="231"/>
        <v>0</v>
      </c>
      <c r="AA598" s="20">
        <f t="shared" si="232"/>
        <v>1.1330551226500576E-5</v>
      </c>
      <c r="AB598" s="20">
        <f t="shared" si="233"/>
        <v>-9999</v>
      </c>
      <c r="AC598" s="20">
        <f t="shared" si="234"/>
        <v>0</v>
      </c>
      <c r="AD598" s="20">
        <f t="shared" ref="AD598:AD661" si="244">IF(S598&lt;&gt;0,G598-AA598,-9999)</f>
        <v>-9999</v>
      </c>
      <c r="AE598" s="20">
        <f t="shared" si="235"/>
        <v>0</v>
      </c>
      <c r="AF598" s="20">
        <f t="shared" ref="AF598:AF661" si="245">IF(S598&lt;&gt;0,G598-P598,-9999)</f>
        <v>-9999</v>
      </c>
      <c r="AG598" s="21"/>
      <c r="AH598" s="20">
        <f t="shared" si="236"/>
        <v>-1.178745064381952E-2</v>
      </c>
      <c r="AI598" s="20">
        <f t="shared" si="237"/>
        <v>0.51386006167917275</v>
      </c>
      <c r="AJ598" s="20">
        <f t="shared" si="238"/>
        <v>-0.2676446746983806</v>
      </c>
      <c r="AK598" s="20">
        <f t="shared" si="239"/>
        <v>-2.096970307342862E-2</v>
      </c>
      <c r="AL598" s="20">
        <f t="shared" si="240"/>
        <v>-3.0984842598046018</v>
      </c>
      <c r="AM598" s="20">
        <f t="shared" si="241"/>
        <v>-46.387491914036289</v>
      </c>
      <c r="AN598" s="20">
        <f t="shared" si="242"/>
        <v>3.2149255760746338</v>
      </c>
      <c r="AO598" s="20">
        <f t="shared" si="242"/>
        <v>3.2156184383515991</v>
      </c>
      <c r="AP598" s="20">
        <f t="shared" si="242"/>
        <v>3.2141906950560983</v>
      </c>
      <c r="AQ598" s="20">
        <f t="shared" si="242"/>
        <v>3.2171329326505709</v>
      </c>
      <c r="AR598" s="20">
        <f t="shared" si="242"/>
        <v>3.2110703717789146</v>
      </c>
      <c r="AS598" s="20">
        <f t="shared" si="242"/>
        <v>3.2235654897824437</v>
      </c>
      <c r="AT598" s="20">
        <f t="shared" si="242"/>
        <v>3.1978245068299773</v>
      </c>
      <c r="AU598" s="20">
        <f t="shared" si="243"/>
        <v>3.2509130417697172</v>
      </c>
    </row>
    <row r="599" spans="4:47">
      <c r="D599" s="2"/>
      <c r="Z599" s="20">
        <f t="shared" si="231"/>
        <v>0</v>
      </c>
      <c r="AA599" s="20">
        <f t="shared" si="232"/>
        <v>1.1330551226500576E-5</v>
      </c>
      <c r="AB599" s="20">
        <f t="shared" si="233"/>
        <v>-9999</v>
      </c>
      <c r="AC599" s="20">
        <f t="shared" si="234"/>
        <v>0</v>
      </c>
      <c r="AD599" s="20">
        <f t="shared" si="244"/>
        <v>-9999</v>
      </c>
      <c r="AE599" s="20">
        <f t="shared" si="235"/>
        <v>0</v>
      </c>
      <c r="AF599" s="20">
        <f t="shared" si="245"/>
        <v>-9999</v>
      </c>
      <c r="AG599" s="21"/>
      <c r="AH599" s="20">
        <f t="shared" si="236"/>
        <v>-1.178745064381952E-2</v>
      </c>
      <c r="AI599" s="20">
        <f t="shared" si="237"/>
        <v>0.51386006167917275</v>
      </c>
      <c r="AJ599" s="20">
        <f t="shared" si="238"/>
        <v>-0.2676446746983806</v>
      </c>
      <c r="AK599" s="20">
        <f t="shared" si="239"/>
        <v>-2.096970307342862E-2</v>
      </c>
      <c r="AL599" s="20">
        <f t="shared" si="240"/>
        <v>-3.0984842598046018</v>
      </c>
      <c r="AM599" s="20">
        <f t="shared" si="241"/>
        <v>-46.387491914036289</v>
      </c>
      <c r="AN599" s="20">
        <f t="shared" si="242"/>
        <v>3.2149255760746338</v>
      </c>
      <c r="AO599" s="20">
        <f t="shared" si="242"/>
        <v>3.2156184383515991</v>
      </c>
      <c r="AP599" s="20">
        <f t="shared" si="242"/>
        <v>3.2141906950560983</v>
      </c>
      <c r="AQ599" s="20">
        <f t="shared" si="242"/>
        <v>3.2171329326505709</v>
      </c>
      <c r="AR599" s="20">
        <f t="shared" si="242"/>
        <v>3.2110703717789146</v>
      </c>
      <c r="AS599" s="20">
        <f t="shared" si="242"/>
        <v>3.2235654897824437</v>
      </c>
      <c r="AT599" s="20">
        <f t="shared" si="242"/>
        <v>3.1978245068299773</v>
      </c>
      <c r="AU599" s="20">
        <f t="shared" si="243"/>
        <v>3.2509130417697172</v>
      </c>
    </row>
    <row r="600" spans="4:47">
      <c r="D600" s="2"/>
      <c r="Z600" s="20">
        <f t="shared" si="231"/>
        <v>0</v>
      </c>
      <c r="AA600" s="20">
        <f t="shared" si="232"/>
        <v>1.1330551226500576E-5</v>
      </c>
      <c r="AB600" s="20">
        <f t="shared" si="233"/>
        <v>-9999</v>
      </c>
      <c r="AC600" s="20">
        <f t="shared" si="234"/>
        <v>0</v>
      </c>
      <c r="AD600" s="20">
        <f t="shared" si="244"/>
        <v>-9999</v>
      </c>
      <c r="AE600" s="20">
        <f t="shared" si="235"/>
        <v>0</v>
      </c>
      <c r="AF600" s="20">
        <f t="shared" si="245"/>
        <v>-9999</v>
      </c>
      <c r="AG600" s="21"/>
      <c r="AH600" s="20">
        <f t="shared" si="236"/>
        <v>-1.178745064381952E-2</v>
      </c>
      <c r="AI600" s="20">
        <f t="shared" si="237"/>
        <v>0.51386006167917275</v>
      </c>
      <c r="AJ600" s="20">
        <f t="shared" si="238"/>
        <v>-0.2676446746983806</v>
      </c>
      <c r="AK600" s="20">
        <f t="shared" si="239"/>
        <v>-2.096970307342862E-2</v>
      </c>
      <c r="AL600" s="20">
        <f t="shared" si="240"/>
        <v>-3.0984842598046018</v>
      </c>
      <c r="AM600" s="20">
        <f t="shared" si="241"/>
        <v>-46.387491914036289</v>
      </c>
      <c r="AN600" s="20">
        <f t="shared" si="242"/>
        <v>3.2149255760746338</v>
      </c>
      <c r="AO600" s="20">
        <f t="shared" si="242"/>
        <v>3.2156184383515991</v>
      </c>
      <c r="AP600" s="20">
        <f t="shared" si="242"/>
        <v>3.2141906950560983</v>
      </c>
      <c r="AQ600" s="20">
        <f t="shared" si="242"/>
        <v>3.2171329326505709</v>
      </c>
      <c r="AR600" s="20">
        <f t="shared" si="242"/>
        <v>3.2110703717789146</v>
      </c>
      <c r="AS600" s="20">
        <f t="shared" si="242"/>
        <v>3.2235654897824437</v>
      </c>
      <c r="AT600" s="20">
        <f t="shared" si="242"/>
        <v>3.1978245068299773</v>
      </c>
      <c r="AU600" s="20">
        <f t="shared" si="243"/>
        <v>3.2509130417697172</v>
      </c>
    </row>
    <row r="601" spans="4:47">
      <c r="D601" s="2"/>
      <c r="Z601" s="20">
        <f t="shared" si="231"/>
        <v>0</v>
      </c>
      <c r="AA601" s="20">
        <f t="shared" si="232"/>
        <v>1.1330551226500576E-5</v>
      </c>
      <c r="AB601" s="20">
        <f t="shared" si="233"/>
        <v>-9999</v>
      </c>
      <c r="AC601" s="20">
        <f t="shared" si="234"/>
        <v>0</v>
      </c>
      <c r="AD601" s="20">
        <f t="shared" si="244"/>
        <v>-9999</v>
      </c>
      <c r="AE601" s="20">
        <f t="shared" si="235"/>
        <v>0</v>
      </c>
      <c r="AF601" s="20">
        <f t="shared" si="245"/>
        <v>-9999</v>
      </c>
      <c r="AG601" s="21"/>
      <c r="AH601" s="20">
        <f t="shared" si="236"/>
        <v>-1.178745064381952E-2</v>
      </c>
      <c r="AI601" s="20">
        <f t="shared" si="237"/>
        <v>0.51386006167917275</v>
      </c>
      <c r="AJ601" s="20">
        <f t="shared" si="238"/>
        <v>-0.2676446746983806</v>
      </c>
      <c r="AK601" s="20">
        <f t="shared" si="239"/>
        <v>-2.096970307342862E-2</v>
      </c>
      <c r="AL601" s="20">
        <f t="shared" si="240"/>
        <v>-3.0984842598046018</v>
      </c>
      <c r="AM601" s="20">
        <f t="shared" si="241"/>
        <v>-46.387491914036289</v>
      </c>
      <c r="AN601" s="20">
        <f t="shared" si="242"/>
        <v>3.2149255760746338</v>
      </c>
      <c r="AO601" s="20">
        <f t="shared" si="242"/>
        <v>3.2156184383515991</v>
      </c>
      <c r="AP601" s="20">
        <f t="shared" si="242"/>
        <v>3.2141906950560983</v>
      </c>
      <c r="AQ601" s="20">
        <f t="shared" si="242"/>
        <v>3.2171329326505709</v>
      </c>
      <c r="AR601" s="20">
        <f t="shared" si="242"/>
        <v>3.2110703717789146</v>
      </c>
      <c r="AS601" s="20">
        <f t="shared" si="242"/>
        <v>3.2235654897824437</v>
      </c>
      <c r="AT601" s="20">
        <f t="shared" si="242"/>
        <v>3.1978245068299773</v>
      </c>
      <c r="AU601" s="20">
        <f t="shared" si="243"/>
        <v>3.2509130417697172</v>
      </c>
    </row>
    <row r="602" spans="4:47">
      <c r="D602" s="2"/>
      <c r="Z602" s="20">
        <f t="shared" si="231"/>
        <v>0</v>
      </c>
      <c r="AA602" s="20">
        <f t="shared" si="232"/>
        <v>1.1330551226500576E-5</v>
      </c>
      <c r="AB602" s="20">
        <f t="shared" si="233"/>
        <v>-9999</v>
      </c>
      <c r="AC602" s="20">
        <f t="shared" si="234"/>
        <v>0</v>
      </c>
      <c r="AD602" s="20">
        <f t="shared" si="244"/>
        <v>-9999</v>
      </c>
      <c r="AE602" s="20">
        <f t="shared" si="235"/>
        <v>0</v>
      </c>
      <c r="AF602" s="20">
        <f t="shared" si="245"/>
        <v>-9999</v>
      </c>
      <c r="AG602" s="21"/>
      <c r="AH602" s="20">
        <f t="shared" si="236"/>
        <v>-1.178745064381952E-2</v>
      </c>
      <c r="AI602" s="20">
        <f t="shared" si="237"/>
        <v>0.51386006167917275</v>
      </c>
      <c r="AJ602" s="20">
        <f t="shared" si="238"/>
        <v>-0.2676446746983806</v>
      </c>
      <c r="AK602" s="20">
        <f t="shared" si="239"/>
        <v>-2.096970307342862E-2</v>
      </c>
      <c r="AL602" s="20">
        <f t="shared" si="240"/>
        <v>-3.0984842598046018</v>
      </c>
      <c r="AM602" s="20">
        <f t="shared" si="241"/>
        <v>-46.387491914036289</v>
      </c>
      <c r="AN602" s="20">
        <f t="shared" si="242"/>
        <v>3.2149255760746338</v>
      </c>
      <c r="AO602" s="20">
        <f t="shared" si="242"/>
        <v>3.2156184383515991</v>
      </c>
      <c r="AP602" s="20">
        <f t="shared" si="242"/>
        <v>3.2141906950560983</v>
      </c>
      <c r="AQ602" s="20">
        <f t="shared" si="242"/>
        <v>3.2171329326505709</v>
      </c>
      <c r="AR602" s="20">
        <f t="shared" si="242"/>
        <v>3.2110703717789146</v>
      </c>
      <c r="AS602" s="20">
        <f t="shared" si="242"/>
        <v>3.2235654897824437</v>
      </c>
      <c r="AT602" s="20">
        <f t="shared" si="242"/>
        <v>3.1978245068299773</v>
      </c>
      <c r="AU602" s="20">
        <f t="shared" si="243"/>
        <v>3.2509130417697172</v>
      </c>
    </row>
    <row r="603" spans="4:47">
      <c r="D603" s="2"/>
      <c r="Z603" s="20">
        <f t="shared" si="231"/>
        <v>0</v>
      </c>
      <c r="AA603" s="20">
        <f t="shared" si="232"/>
        <v>1.1330551226500576E-5</v>
      </c>
      <c r="AB603" s="20">
        <f t="shared" si="233"/>
        <v>-9999</v>
      </c>
      <c r="AC603" s="20">
        <f t="shared" si="234"/>
        <v>0</v>
      </c>
      <c r="AD603" s="20">
        <f t="shared" si="244"/>
        <v>-9999</v>
      </c>
      <c r="AE603" s="20">
        <f t="shared" si="235"/>
        <v>0</v>
      </c>
      <c r="AF603" s="20">
        <f t="shared" si="245"/>
        <v>-9999</v>
      </c>
      <c r="AG603" s="21"/>
      <c r="AH603" s="20">
        <f t="shared" si="236"/>
        <v>-1.178745064381952E-2</v>
      </c>
      <c r="AI603" s="20">
        <f t="shared" si="237"/>
        <v>0.51386006167917275</v>
      </c>
      <c r="AJ603" s="20">
        <f t="shared" si="238"/>
        <v>-0.2676446746983806</v>
      </c>
      <c r="AK603" s="20">
        <f t="shared" si="239"/>
        <v>-2.096970307342862E-2</v>
      </c>
      <c r="AL603" s="20">
        <f t="shared" si="240"/>
        <v>-3.0984842598046018</v>
      </c>
      <c r="AM603" s="20">
        <f t="shared" si="241"/>
        <v>-46.387491914036289</v>
      </c>
      <c r="AN603" s="20">
        <f t="shared" si="242"/>
        <v>3.2149255760746338</v>
      </c>
      <c r="AO603" s="20">
        <f t="shared" si="242"/>
        <v>3.2156184383515991</v>
      </c>
      <c r="AP603" s="20">
        <f t="shared" si="242"/>
        <v>3.2141906950560983</v>
      </c>
      <c r="AQ603" s="20">
        <f t="shared" si="242"/>
        <v>3.2171329326505709</v>
      </c>
      <c r="AR603" s="20">
        <f t="shared" si="242"/>
        <v>3.2110703717789146</v>
      </c>
      <c r="AS603" s="20">
        <f t="shared" si="242"/>
        <v>3.2235654897824437</v>
      </c>
      <c r="AT603" s="20">
        <f t="shared" si="242"/>
        <v>3.1978245068299773</v>
      </c>
      <c r="AU603" s="20">
        <f t="shared" si="243"/>
        <v>3.2509130417697172</v>
      </c>
    </row>
    <row r="604" spans="4:47">
      <c r="D604" s="2"/>
      <c r="Z604" s="20">
        <f t="shared" si="231"/>
        <v>0</v>
      </c>
      <c r="AA604" s="20">
        <f t="shared" si="232"/>
        <v>1.1330551226500576E-5</v>
      </c>
      <c r="AB604" s="20">
        <f t="shared" si="233"/>
        <v>-9999</v>
      </c>
      <c r="AC604" s="20">
        <f t="shared" si="234"/>
        <v>0</v>
      </c>
      <c r="AD604" s="20">
        <f t="shared" si="244"/>
        <v>-9999</v>
      </c>
      <c r="AE604" s="20">
        <f t="shared" si="235"/>
        <v>0</v>
      </c>
      <c r="AF604" s="20">
        <f t="shared" si="245"/>
        <v>-9999</v>
      </c>
      <c r="AG604" s="21"/>
      <c r="AH604" s="20">
        <f t="shared" si="236"/>
        <v>-1.178745064381952E-2</v>
      </c>
      <c r="AI604" s="20">
        <f t="shared" si="237"/>
        <v>0.51386006167917275</v>
      </c>
      <c r="AJ604" s="20">
        <f t="shared" si="238"/>
        <v>-0.2676446746983806</v>
      </c>
      <c r="AK604" s="20">
        <f t="shared" si="239"/>
        <v>-2.096970307342862E-2</v>
      </c>
      <c r="AL604" s="20">
        <f t="shared" si="240"/>
        <v>-3.0984842598046018</v>
      </c>
      <c r="AM604" s="20">
        <f t="shared" si="241"/>
        <v>-46.387491914036289</v>
      </c>
      <c r="AN604" s="20">
        <f t="shared" si="242"/>
        <v>3.2149255760746338</v>
      </c>
      <c r="AO604" s="20">
        <f t="shared" si="242"/>
        <v>3.2156184383515991</v>
      </c>
      <c r="AP604" s="20">
        <f t="shared" si="242"/>
        <v>3.2141906950560983</v>
      </c>
      <c r="AQ604" s="20">
        <f t="shared" si="242"/>
        <v>3.2171329326505709</v>
      </c>
      <c r="AR604" s="20">
        <f t="shared" si="242"/>
        <v>3.2110703717789146</v>
      </c>
      <c r="AS604" s="20">
        <f t="shared" si="242"/>
        <v>3.2235654897824437</v>
      </c>
      <c r="AT604" s="20">
        <f t="shared" si="242"/>
        <v>3.1978245068299773</v>
      </c>
      <c r="AU604" s="20">
        <f t="shared" si="243"/>
        <v>3.2509130417697172</v>
      </c>
    </row>
    <row r="605" spans="4:47">
      <c r="D605" s="2"/>
      <c r="Z605" s="20">
        <f t="shared" si="231"/>
        <v>0</v>
      </c>
      <c r="AA605" s="20">
        <f t="shared" si="232"/>
        <v>1.1330551226500576E-5</v>
      </c>
      <c r="AB605" s="20">
        <f t="shared" si="233"/>
        <v>-9999</v>
      </c>
      <c r="AC605" s="20">
        <f t="shared" si="234"/>
        <v>0</v>
      </c>
      <c r="AD605" s="20">
        <f t="shared" si="244"/>
        <v>-9999</v>
      </c>
      <c r="AE605" s="20">
        <f t="shared" si="235"/>
        <v>0</v>
      </c>
      <c r="AF605" s="20">
        <f t="shared" si="245"/>
        <v>-9999</v>
      </c>
      <c r="AG605" s="21"/>
      <c r="AH605" s="20">
        <f t="shared" si="236"/>
        <v>-1.178745064381952E-2</v>
      </c>
      <c r="AI605" s="20">
        <f t="shared" si="237"/>
        <v>0.51386006167917275</v>
      </c>
      <c r="AJ605" s="20">
        <f t="shared" si="238"/>
        <v>-0.2676446746983806</v>
      </c>
      <c r="AK605" s="20">
        <f t="shared" si="239"/>
        <v>-2.096970307342862E-2</v>
      </c>
      <c r="AL605" s="20">
        <f t="shared" si="240"/>
        <v>-3.0984842598046018</v>
      </c>
      <c r="AM605" s="20">
        <f t="shared" si="241"/>
        <v>-46.387491914036289</v>
      </c>
      <c r="AN605" s="20">
        <f t="shared" si="242"/>
        <v>3.2149255760746338</v>
      </c>
      <c r="AO605" s="20">
        <f t="shared" si="242"/>
        <v>3.2156184383515991</v>
      </c>
      <c r="AP605" s="20">
        <f t="shared" si="242"/>
        <v>3.2141906950560983</v>
      </c>
      <c r="AQ605" s="20">
        <f t="shared" si="242"/>
        <v>3.2171329326505709</v>
      </c>
      <c r="AR605" s="20">
        <f t="shared" si="242"/>
        <v>3.2110703717789146</v>
      </c>
      <c r="AS605" s="20">
        <f t="shared" si="242"/>
        <v>3.2235654897824437</v>
      </c>
      <c r="AT605" s="20">
        <f t="shared" si="242"/>
        <v>3.1978245068299773</v>
      </c>
      <c r="AU605" s="20">
        <f t="shared" si="243"/>
        <v>3.2509130417697172</v>
      </c>
    </row>
    <row r="606" spans="4:47">
      <c r="D606" s="2"/>
      <c r="Z606" s="20">
        <f t="shared" si="231"/>
        <v>0</v>
      </c>
      <c r="AA606" s="20">
        <f t="shared" si="232"/>
        <v>1.1330551226500576E-5</v>
      </c>
      <c r="AB606" s="20">
        <f t="shared" si="233"/>
        <v>-9999</v>
      </c>
      <c r="AC606" s="20">
        <f t="shared" si="234"/>
        <v>0</v>
      </c>
      <c r="AD606" s="20">
        <f t="shared" si="244"/>
        <v>-9999</v>
      </c>
      <c r="AE606" s="20">
        <f t="shared" si="235"/>
        <v>0</v>
      </c>
      <c r="AF606" s="20">
        <f t="shared" si="245"/>
        <v>-9999</v>
      </c>
      <c r="AG606" s="21"/>
      <c r="AH606" s="20">
        <f t="shared" si="236"/>
        <v>-1.178745064381952E-2</v>
      </c>
      <c r="AI606" s="20">
        <f t="shared" si="237"/>
        <v>0.51386006167917275</v>
      </c>
      <c r="AJ606" s="20">
        <f t="shared" si="238"/>
        <v>-0.2676446746983806</v>
      </c>
      <c r="AK606" s="20">
        <f t="shared" si="239"/>
        <v>-2.096970307342862E-2</v>
      </c>
      <c r="AL606" s="20">
        <f t="shared" si="240"/>
        <v>-3.0984842598046018</v>
      </c>
      <c r="AM606" s="20">
        <f t="shared" si="241"/>
        <v>-46.387491914036289</v>
      </c>
      <c r="AN606" s="20">
        <f t="shared" si="242"/>
        <v>3.2149255760746338</v>
      </c>
      <c r="AO606" s="20">
        <f t="shared" si="242"/>
        <v>3.2156184383515991</v>
      </c>
      <c r="AP606" s="20">
        <f t="shared" si="242"/>
        <v>3.2141906950560983</v>
      </c>
      <c r="AQ606" s="20">
        <f t="shared" si="242"/>
        <v>3.2171329326505709</v>
      </c>
      <c r="AR606" s="20">
        <f t="shared" si="242"/>
        <v>3.2110703717789146</v>
      </c>
      <c r="AS606" s="20">
        <f t="shared" si="242"/>
        <v>3.2235654897824437</v>
      </c>
      <c r="AT606" s="20">
        <f t="shared" si="242"/>
        <v>3.1978245068299773</v>
      </c>
      <c r="AU606" s="20">
        <f t="shared" si="243"/>
        <v>3.2509130417697172</v>
      </c>
    </row>
    <row r="607" spans="4:47">
      <c r="D607" s="2"/>
      <c r="Z607" s="20">
        <f t="shared" si="231"/>
        <v>0</v>
      </c>
      <c r="AA607" s="20">
        <f t="shared" si="232"/>
        <v>1.1330551226500576E-5</v>
      </c>
      <c r="AB607" s="20">
        <f t="shared" si="233"/>
        <v>-9999</v>
      </c>
      <c r="AC607" s="20">
        <f t="shared" si="234"/>
        <v>0</v>
      </c>
      <c r="AD607" s="20">
        <f t="shared" si="244"/>
        <v>-9999</v>
      </c>
      <c r="AE607" s="20">
        <f t="shared" si="235"/>
        <v>0</v>
      </c>
      <c r="AF607" s="20">
        <f t="shared" si="245"/>
        <v>-9999</v>
      </c>
      <c r="AG607" s="21"/>
      <c r="AH607" s="20">
        <f t="shared" si="236"/>
        <v>-1.178745064381952E-2</v>
      </c>
      <c r="AI607" s="20">
        <f t="shared" si="237"/>
        <v>0.51386006167917275</v>
      </c>
      <c r="AJ607" s="20">
        <f t="shared" si="238"/>
        <v>-0.2676446746983806</v>
      </c>
      <c r="AK607" s="20">
        <f t="shared" si="239"/>
        <v>-2.096970307342862E-2</v>
      </c>
      <c r="AL607" s="20">
        <f t="shared" si="240"/>
        <v>-3.0984842598046018</v>
      </c>
      <c r="AM607" s="20">
        <f t="shared" si="241"/>
        <v>-46.387491914036289</v>
      </c>
      <c r="AN607" s="20">
        <f t="shared" si="242"/>
        <v>3.2149255760746338</v>
      </c>
      <c r="AO607" s="20">
        <f t="shared" si="242"/>
        <v>3.2156184383515991</v>
      </c>
      <c r="AP607" s="20">
        <f t="shared" si="242"/>
        <v>3.2141906950560983</v>
      </c>
      <c r="AQ607" s="20">
        <f t="shared" si="242"/>
        <v>3.2171329326505709</v>
      </c>
      <c r="AR607" s="20">
        <f t="shared" si="242"/>
        <v>3.2110703717789146</v>
      </c>
      <c r="AS607" s="20">
        <f t="shared" si="242"/>
        <v>3.2235654897824437</v>
      </c>
      <c r="AT607" s="20">
        <f t="shared" si="242"/>
        <v>3.1978245068299773</v>
      </c>
      <c r="AU607" s="20">
        <f t="shared" si="243"/>
        <v>3.2509130417697172</v>
      </c>
    </row>
    <row r="608" spans="4:47">
      <c r="D608" s="2"/>
      <c r="Z608" s="20">
        <f t="shared" si="231"/>
        <v>0</v>
      </c>
      <c r="AA608" s="20">
        <f t="shared" si="232"/>
        <v>1.1330551226500576E-5</v>
      </c>
      <c r="AB608" s="20">
        <f t="shared" si="233"/>
        <v>-9999</v>
      </c>
      <c r="AC608" s="20">
        <f t="shared" si="234"/>
        <v>0</v>
      </c>
      <c r="AD608" s="20">
        <f t="shared" si="244"/>
        <v>-9999</v>
      </c>
      <c r="AE608" s="20">
        <f t="shared" si="235"/>
        <v>0</v>
      </c>
      <c r="AF608" s="20">
        <f t="shared" si="245"/>
        <v>-9999</v>
      </c>
      <c r="AG608" s="21"/>
      <c r="AH608" s="20">
        <f t="shared" si="236"/>
        <v>-1.178745064381952E-2</v>
      </c>
      <c r="AI608" s="20">
        <f t="shared" si="237"/>
        <v>0.51386006167917275</v>
      </c>
      <c r="AJ608" s="20">
        <f t="shared" si="238"/>
        <v>-0.2676446746983806</v>
      </c>
      <c r="AK608" s="20">
        <f t="shared" si="239"/>
        <v>-2.096970307342862E-2</v>
      </c>
      <c r="AL608" s="20">
        <f t="shared" si="240"/>
        <v>-3.0984842598046018</v>
      </c>
      <c r="AM608" s="20">
        <f t="shared" si="241"/>
        <v>-46.387491914036289</v>
      </c>
      <c r="AN608" s="20">
        <f t="shared" si="242"/>
        <v>3.2149255760746338</v>
      </c>
      <c r="AO608" s="20">
        <f t="shared" si="242"/>
        <v>3.2156184383515991</v>
      </c>
      <c r="AP608" s="20">
        <f t="shared" si="242"/>
        <v>3.2141906950560983</v>
      </c>
      <c r="AQ608" s="20">
        <f t="shared" si="242"/>
        <v>3.2171329326505709</v>
      </c>
      <c r="AR608" s="20">
        <f t="shared" si="242"/>
        <v>3.2110703717789146</v>
      </c>
      <c r="AS608" s="20">
        <f t="shared" si="242"/>
        <v>3.2235654897824437</v>
      </c>
      <c r="AT608" s="20">
        <f t="shared" si="242"/>
        <v>3.1978245068299773</v>
      </c>
      <c r="AU608" s="20">
        <f t="shared" si="243"/>
        <v>3.2509130417697172</v>
      </c>
    </row>
    <row r="609" spans="4:47">
      <c r="D609" s="2"/>
      <c r="Z609" s="20">
        <f t="shared" si="231"/>
        <v>0</v>
      </c>
      <c r="AA609" s="20">
        <f t="shared" si="232"/>
        <v>1.1330551226500576E-5</v>
      </c>
      <c r="AB609" s="20">
        <f t="shared" si="233"/>
        <v>-9999</v>
      </c>
      <c r="AC609" s="20">
        <f t="shared" si="234"/>
        <v>0</v>
      </c>
      <c r="AD609" s="20">
        <f t="shared" si="244"/>
        <v>-9999</v>
      </c>
      <c r="AE609" s="20">
        <f t="shared" si="235"/>
        <v>0</v>
      </c>
      <c r="AF609" s="20">
        <f t="shared" si="245"/>
        <v>-9999</v>
      </c>
      <c r="AG609" s="21"/>
      <c r="AH609" s="20">
        <f t="shared" si="236"/>
        <v>-1.178745064381952E-2</v>
      </c>
      <c r="AI609" s="20">
        <f t="shared" si="237"/>
        <v>0.51386006167917275</v>
      </c>
      <c r="AJ609" s="20">
        <f t="shared" si="238"/>
        <v>-0.2676446746983806</v>
      </c>
      <c r="AK609" s="20">
        <f t="shared" si="239"/>
        <v>-2.096970307342862E-2</v>
      </c>
      <c r="AL609" s="20">
        <f t="shared" si="240"/>
        <v>-3.0984842598046018</v>
      </c>
      <c r="AM609" s="20">
        <f t="shared" si="241"/>
        <v>-46.387491914036289</v>
      </c>
      <c r="AN609" s="20">
        <f t="shared" si="242"/>
        <v>3.2149255760746338</v>
      </c>
      <c r="AO609" s="20">
        <f t="shared" si="242"/>
        <v>3.2156184383515991</v>
      </c>
      <c r="AP609" s="20">
        <f t="shared" si="242"/>
        <v>3.2141906950560983</v>
      </c>
      <c r="AQ609" s="20">
        <f t="shared" si="242"/>
        <v>3.2171329326505709</v>
      </c>
      <c r="AR609" s="20">
        <f t="shared" si="242"/>
        <v>3.2110703717789146</v>
      </c>
      <c r="AS609" s="20">
        <f t="shared" si="242"/>
        <v>3.2235654897824437</v>
      </c>
      <c r="AT609" s="20">
        <f t="shared" si="242"/>
        <v>3.1978245068299773</v>
      </c>
      <c r="AU609" s="20">
        <f t="shared" si="243"/>
        <v>3.2509130417697172</v>
      </c>
    </row>
    <row r="610" spans="4:47">
      <c r="D610" s="2"/>
      <c r="Z610" s="20">
        <f t="shared" si="231"/>
        <v>0</v>
      </c>
      <c r="AA610" s="20">
        <f t="shared" si="232"/>
        <v>1.1330551226500576E-5</v>
      </c>
      <c r="AB610" s="20">
        <f t="shared" si="233"/>
        <v>-9999</v>
      </c>
      <c r="AC610" s="20">
        <f t="shared" si="234"/>
        <v>0</v>
      </c>
      <c r="AD610" s="20">
        <f t="shared" si="244"/>
        <v>-9999</v>
      </c>
      <c r="AE610" s="20">
        <f t="shared" si="235"/>
        <v>0</v>
      </c>
      <c r="AF610" s="20">
        <f t="shared" si="245"/>
        <v>-9999</v>
      </c>
      <c r="AG610" s="21"/>
      <c r="AH610" s="20">
        <f t="shared" si="236"/>
        <v>-1.178745064381952E-2</v>
      </c>
      <c r="AI610" s="20">
        <f t="shared" si="237"/>
        <v>0.51386006167917275</v>
      </c>
      <c r="AJ610" s="20">
        <f t="shared" si="238"/>
        <v>-0.2676446746983806</v>
      </c>
      <c r="AK610" s="20">
        <f t="shared" si="239"/>
        <v>-2.096970307342862E-2</v>
      </c>
      <c r="AL610" s="20">
        <f t="shared" si="240"/>
        <v>-3.0984842598046018</v>
      </c>
      <c r="AM610" s="20">
        <f t="shared" si="241"/>
        <v>-46.387491914036289</v>
      </c>
      <c r="AN610" s="20">
        <f t="shared" si="242"/>
        <v>3.2149255760746338</v>
      </c>
      <c r="AO610" s="20">
        <f t="shared" si="242"/>
        <v>3.2156184383515991</v>
      </c>
      <c r="AP610" s="20">
        <f t="shared" si="242"/>
        <v>3.2141906950560983</v>
      </c>
      <c r="AQ610" s="20">
        <f t="shared" si="242"/>
        <v>3.2171329326505709</v>
      </c>
      <c r="AR610" s="20">
        <f t="shared" si="242"/>
        <v>3.2110703717789146</v>
      </c>
      <c r="AS610" s="20">
        <f t="shared" si="242"/>
        <v>3.2235654897824437</v>
      </c>
      <c r="AT610" s="20">
        <f t="shared" si="242"/>
        <v>3.1978245068299773</v>
      </c>
      <c r="AU610" s="20">
        <f t="shared" si="243"/>
        <v>3.2509130417697172</v>
      </c>
    </row>
    <row r="611" spans="4:47">
      <c r="D611" s="2"/>
      <c r="Z611" s="20">
        <f t="shared" si="231"/>
        <v>0</v>
      </c>
      <c r="AA611" s="20">
        <f t="shared" si="232"/>
        <v>1.1330551226500576E-5</v>
      </c>
      <c r="AB611" s="20">
        <f t="shared" si="233"/>
        <v>-9999</v>
      </c>
      <c r="AC611" s="20">
        <f t="shared" si="234"/>
        <v>0</v>
      </c>
      <c r="AD611" s="20">
        <f t="shared" si="244"/>
        <v>-9999</v>
      </c>
      <c r="AE611" s="20">
        <f t="shared" si="235"/>
        <v>0</v>
      </c>
      <c r="AF611" s="20">
        <f t="shared" si="245"/>
        <v>-9999</v>
      </c>
      <c r="AG611" s="21"/>
      <c r="AH611" s="20">
        <f t="shared" si="236"/>
        <v>-1.178745064381952E-2</v>
      </c>
      <c r="AI611" s="20">
        <f t="shared" si="237"/>
        <v>0.51386006167917275</v>
      </c>
      <c r="AJ611" s="20">
        <f t="shared" si="238"/>
        <v>-0.2676446746983806</v>
      </c>
      <c r="AK611" s="20">
        <f t="shared" si="239"/>
        <v>-2.096970307342862E-2</v>
      </c>
      <c r="AL611" s="20">
        <f t="shared" si="240"/>
        <v>-3.0984842598046018</v>
      </c>
      <c r="AM611" s="20">
        <f t="shared" si="241"/>
        <v>-46.387491914036289</v>
      </c>
      <c r="AN611" s="20">
        <f t="shared" si="242"/>
        <v>3.2149255760746338</v>
      </c>
      <c r="AO611" s="20">
        <f t="shared" si="242"/>
        <v>3.2156184383515991</v>
      </c>
      <c r="AP611" s="20">
        <f t="shared" si="242"/>
        <v>3.2141906950560983</v>
      </c>
      <c r="AQ611" s="20">
        <f t="shared" si="242"/>
        <v>3.2171329326505709</v>
      </c>
      <c r="AR611" s="20">
        <f t="shared" si="242"/>
        <v>3.2110703717789146</v>
      </c>
      <c r="AS611" s="20">
        <f t="shared" si="242"/>
        <v>3.2235654897824437</v>
      </c>
      <c r="AT611" s="20">
        <f t="shared" si="242"/>
        <v>3.1978245068299773</v>
      </c>
      <c r="AU611" s="20">
        <f t="shared" si="243"/>
        <v>3.2509130417697172</v>
      </c>
    </row>
    <row r="612" spans="4:47">
      <c r="D612" s="2"/>
      <c r="Z612" s="20">
        <f t="shared" si="231"/>
        <v>0</v>
      </c>
      <c r="AA612" s="20">
        <f t="shared" si="232"/>
        <v>1.1330551226500576E-5</v>
      </c>
      <c r="AB612" s="20">
        <f t="shared" si="233"/>
        <v>-9999</v>
      </c>
      <c r="AC612" s="20">
        <f t="shared" si="234"/>
        <v>0</v>
      </c>
      <c r="AD612" s="20">
        <f t="shared" si="244"/>
        <v>-9999</v>
      </c>
      <c r="AE612" s="20">
        <f t="shared" si="235"/>
        <v>0</v>
      </c>
      <c r="AF612" s="20">
        <f t="shared" si="245"/>
        <v>-9999</v>
      </c>
      <c r="AG612" s="21"/>
      <c r="AH612" s="20">
        <f t="shared" si="236"/>
        <v>-1.178745064381952E-2</v>
      </c>
      <c r="AI612" s="20">
        <f t="shared" si="237"/>
        <v>0.51386006167917275</v>
      </c>
      <c r="AJ612" s="20">
        <f t="shared" si="238"/>
        <v>-0.2676446746983806</v>
      </c>
      <c r="AK612" s="20">
        <f t="shared" si="239"/>
        <v>-2.096970307342862E-2</v>
      </c>
      <c r="AL612" s="20">
        <f t="shared" si="240"/>
        <v>-3.0984842598046018</v>
      </c>
      <c r="AM612" s="20">
        <f t="shared" si="241"/>
        <v>-46.387491914036289</v>
      </c>
      <c r="AN612" s="20">
        <f t="shared" si="242"/>
        <v>3.2149255760746338</v>
      </c>
      <c r="AO612" s="20">
        <f t="shared" si="242"/>
        <v>3.2156184383515991</v>
      </c>
      <c r="AP612" s="20">
        <f t="shared" si="242"/>
        <v>3.2141906950560983</v>
      </c>
      <c r="AQ612" s="20">
        <f t="shared" si="242"/>
        <v>3.2171329326505709</v>
      </c>
      <c r="AR612" s="20">
        <f t="shared" si="242"/>
        <v>3.2110703717789146</v>
      </c>
      <c r="AS612" s="20">
        <f t="shared" si="242"/>
        <v>3.2235654897824437</v>
      </c>
      <c r="AT612" s="20">
        <f t="shared" si="242"/>
        <v>3.1978245068299773</v>
      </c>
      <c r="AU612" s="20">
        <f t="shared" si="243"/>
        <v>3.2509130417697172</v>
      </c>
    </row>
    <row r="613" spans="4:47">
      <c r="D613" s="2"/>
      <c r="Z613" s="20">
        <f t="shared" si="231"/>
        <v>0</v>
      </c>
      <c r="AA613" s="20">
        <f t="shared" si="232"/>
        <v>1.1330551226500576E-5</v>
      </c>
      <c r="AB613" s="20">
        <f t="shared" si="233"/>
        <v>-9999</v>
      </c>
      <c r="AC613" s="20">
        <f t="shared" si="234"/>
        <v>0</v>
      </c>
      <c r="AD613" s="20">
        <f t="shared" si="244"/>
        <v>-9999</v>
      </c>
      <c r="AE613" s="20">
        <f t="shared" si="235"/>
        <v>0</v>
      </c>
      <c r="AF613" s="20">
        <f t="shared" si="245"/>
        <v>-9999</v>
      </c>
      <c r="AG613" s="21"/>
      <c r="AH613" s="20">
        <f t="shared" si="236"/>
        <v>-1.178745064381952E-2</v>
      </c>
      <c r="AI613" s="20">
        <f t="shared" si="237"/>
        <v>0.51386006167917275</v>
      </c>
      <c r="AJ613" s="20">
        <f t="shared" si="238"/>
        <v>-0.2676446746983806</v>
      </c>
      <c r="AK613" s="20">
        <f t="shared" si="239"/>
        <v>-2.096970307342862E-2</v>
      </c>
      <c r="AL613" s="20">
        <f t="shared" si="240"/>
        <v>-3.0984842598046018</v>
      </c>
      <c r="AM613" s="20">
        <f t="shared" si="241"/>
        <v>-46.387491914036289</v>
      </c>
      <c r="AN613" s="20">
        <f t="shared" ref="AN613:AT628" si="246">$AU613+$AB$7*SIN(AO613)</f>
        <v>3.2149255760746338</v>
      </c>
      <c r="AO613" s="20">
        <f t="shared" si="246"/>
        <v>3.2156184383515991</v>
      </c>
      <c r="AP613" s="20">
        <f t="shared" si="246"/>
        <v>3.2141906950560983</v>
      </c>
      <c r="AQ613" s="20">
        <f t="shared" si="246"/>
        <v>3.2171329326505709</v>
      </c>
      <c r="AR613" s="20">
        <f t="shared" si="246"/>
        <v>3.2110703717789146</v>
      </c>
      <c r="AS613" s="20">
        <f t="shared" si="246"/>
        <v>3.2235654897824437</v>
      </c>
      <c r="AT613" s="20">
        <f t="shared" si="246"/>
        <v>3.1978245068299773</v>
      </c>
      <c r="AU613" s="20">
        <f t="shared" si="243"/>
        <v>3.2509130417697172</v>
      </c>
    </row>
    <row r="614" spans="4:47">
      <c r="D614" s="2"/>
      <c r="Z614" s="20">
        <f t="shared" si="231"/>
        <v>0</v>
      </c>
      <c r="AA614" s="20">
        <f t="shared" si="232"/>
        <v>1.1330551226500576E-5</v>
      </c>
      <c r="AB614" s="20">
        <f>IF(S614&lt;&gt;0,U614-AH614,-9999)</f>
        <v>-9999</v>
      </c>
      <c r="AC614" s="20">
        <f>+U614-P614</f>
        <v>0</v>
      </c>
      <c r="AD614" s="20">
        <f t="shared" si="244"/>
        <v>-9999</v>
      </c>
      <c r="AE614" s="20">
        <f>+(U614-AA614)^2*S614</f>
        <v>0</v>
      </c>
      <c r="AF614" s="20">
        <f t="shared" si="245"/>
        <v>-9999</v>
      </c>
      <c r="AG614" s="21"/>
      <c r="AH614" s="20">
        <f t="shared" si="236"/>
        <v>-1.178745064381952E-2</v>
      </c>
      <c r="AI614" s="20">
        <f t="shared" si="237"/>
        <v>0.51386006167917275</v>
      </c>
      <c r="AJ614" s="20">
        <f t="shared" si="238"/>
        <v>-0.2676446746983806</v>
      </c>
      <c r="AK614" s="20">
        <f t="shared" si="239"/>
        <v>-2.096970307342862E-2</v>
      </c>
      <c r="AL614" s="20">
        <f t="shared" si="240"/>
        <v>-3.0984842598046018</v>
      </c>
      <c r="AM614" s="20">
        <f t="shared" si="241"/>
        <v>-46.387491914036289</v>
      </c>
      <c r="AN614" s="20">
        <f t="shared" si="246"/>
        <v>3.2149255760746338</v>
      </c>
      <c r="AO614" s="20">
        <f t="shared" si="246"/>
        <v>3.2156184383515991</v>
      </c>
      <c r="AP614" s="20">
        <f t="shared" si="246"/>
        <v>3.2141906950560983</v>
      </c>
      <c r="AQ614" s="20">
        <f t="shared" si="246"/>
        <v>3.2171329326505709</v>
      </c>
      <c r="AR614" s="20">
        <f t="shared" si="246"/>
        <v>3.2110703717789146</v>
      </c>
      <c r="AS614" s="20">
        <f t="shared" si="246"/>
        <v>3.2235654897824437</v>
      </c>
      <c r="AT614" s="20">
        <f t="shared" si="246"/>
        <v>3.1978245068299773</v>
      </c>
      <c r="AU614" s="20">
        <f t="shared" si="243"/>
        <v>3.2509130417697172</v>
      </c>
    </row>
    <row r="615" spans="4:47">
      <c r="D615" s="2"/>
      <c r="Z615" s="20">
        <f t="shared" si="231"/>
        <v>0</v>
      </c>
      <c r="AA615" s="20">
        <f t="shared" si="232"/>
        <v>1.1330551226500576E-5</v>
      </c>
      <c r="AB615" s="20">
        <f t="shared" ref="AB615:AB678" si="247">IF(S615&lt;&gt;0,G615-AH615,-9999)</f>
        <v>-9999</v>
      </c>
      <c r="AC615" s="20">
        <f t="shared" ref="AC615:AC678" si="248">+G615-P615</f>
        <v>0</v>
      </c>
      <c r="AD615" s="20">
        <f t="shared" si="244"/>
        <v>-9999</v>
      </c>
      <c r="AE615" s="20">
        <f t="shared" ref="AE615:AE678" si="249">+(G615-AA615)^2*S615</f>
        <v>0</v>
      </c>
      <c r="AF615" s="20">
        <f t="shared" si="245"/>
        <v>-9999</v>
      </c>
      <c r="AG615" s="21"/>
      <c r="AH615" s="20">
        <f t="shared" si="236"/>
        <v>-1.178745064381952E-2</v>
      </c>
      <c r="AI615" s="20">
        <f t="shared" si="237"/>
        <v>0.51386006167917275</v>
      </c>
      <c r="AJ615" s="20">
        <f t="shared" si="238"/>
        <v>-0.2676446746983806</v>
      </c>
      <c r="AK615" s="20">
        <f t="shared" si="239"/>
        <v>-2.096970307342862E-2</v>
      </c>
      <c r="AL615" s="20">
        <f t="shared" si="240"/>
        <v>-3.0984842598046018</v>
      </c>
      <c r="AM615" s="20">
        <f t="shared" si="241"/>
        <v>-46.387491914036289</v>
      </c>
      <c r="AN615" s="20">
        <f t="shared" si="246"/>
        <v>3.2149255760746338</v>
      </c>
      <c r="AO615" s="20">
        <f t="shared" si="246"/>
        <v>3.2156184383515991</v>
      </c>
      <c r="AP615" s="20">
        <f t="shared" si="246"/>
        <v>3.2141906950560983</v>
      </c>
      <c r="AQ615" s="20">
        <f t="shared" si="246"/>
        <v>3.2171329326505709</v>
      </c>
      <c r="AR615" s="20">
        <f t="shared" si="246"/>
        <v>3.2110703717789146</v>
      </c>
      <c r="AS615" s="20">
        <f t="shared" si="246"/>
        <v>3.2235654897824437</v>
      </c>
      <c r="AT615" s="20">
        <f t="shared" si="246"/>
        <v>3.1978245068299773</v>
      </c>
      <c r="AU615" s="20">
        <f t="shared" si="243"/>
        <v>3.2509130417697172</v>
      </c>
    </row>
    <row r="616" spans="4:47">
      <c r="D616" s="2"/>
      <c r="Z616" s="20">
        <f t="shared" si="231"/>
        <v>0</v>
      </c>
      <c r="AA616" s="20">
        <f t="shared" si="232"/>
        <v>1.1330551226500576E-5</v>
      </c>
      <c r="AB616" s="20">
        <f t="shared" si="247"/>
        <v>-9999</v>
      </c>
      <c r="AC616" s="20">
        <f t="shared" si="248"/>
        <v>0</v>
      </c>
      <c r="AD616" s="20">
        <f t="shared" si="244"/>
        <v>-9999</v>
      </c>
      <c r="AE616" s="20">
        <f t="shared" si="249"/>
        <v>0</v>
      </c>
      <c r="AF616" s="20">
        <f t="shared" si="245"/>
        <v>-9999</v>
      </c>
      <c r="AG616" s="21"/>
      <c r="AH616" s="20">
        <f t="shared" si="236"/>
        <v>-1.178745064381952E-2</v>
      </c>
      <c r="AI616" s="20">
        <f t="shared" si="237"/>
        <v>0.51386006167917275</v>
      </c>
      <c r="AJ616" s="20">
        <f t="shared" si="238"/>
        <v>-0.2676446746983806</v>
      </c>
      <c r="AK616" s="20">
        <f t="shared" si="239"/>
        <v>-2.096970307342862E-2</v>
      </c>
      <c r="AL616" s="20">
        <f t="shared" si="240"/>
        <v>-3.0984842598046018</v>
      </c>
      <c r="AM616" s="20">
        <f t="shared" si="241"/>
        <v>-46.387491914036289</v>
      </c>
      <c r="AN616" s="20">
        <f t="shared" si="246"/>
        <v>3.2149255760746338</v>
      </c>
      <c r="AO616" s="20">
        <f t="shared" si="246"/>
        <v>3.2156184383515991</v>
      </c>
      <c r="AP616" s="20">
        <f t="shared" si="246"/>
        <v>3.2141906950560983</v>
      </c>
      <c r="AQ616" s="20">
        <f t="shared" si="246"/>
        <v>3.2171329326505709</v>
      </c>
      <c r="AR616" s="20">
        <f t="shared" si="246"/>
        <v>3.2110703717789146</v>
      </c>
      <c r="AS616" s="20">
        <f t="shared" si="246"/>
        <v>3.2235654897824437</v>
      </c>
      <c r="AT616" s="20">
        <f t="shared" si="246"/>
        <v>3.1978245068299773</v>
      </c>
      <c r="AU616" s="20">
        <f t="shared" si="243"/>
        <v>3.2509130417697172</v>
      </c>
    </row>
    <row r="617" spans="4:47">
      <c r="D617" s="2"/>
      <c r="Z617" s="20">
        <f t="shared" si="231"/>
        <v>0</v>
      </c>
      <c r="AA617" s="20">
        <f t="shared" si="232"/>
        <v>1.1330551226500576E-5</v>
      </c>
      <c r="AB617" s="20">
        <f t="shared" si="247"/>
        <v>-9999</v>
      </c>
      <c r="AC617" s="20">
        <f t="shared" si="248"/>
        <v>0</v>
      </c>
      <c r="AD617" s="20">
        <f t="shared" si="244"/>
        <v>-9999</v>
      </c>
      <c r="AE617" s="20">
        <f t="shared" si="249"/>
        <v>0</v>
      </c>
      <c r="AF617" s="20">
        <f t="shared" si="245"/>
        <v>-9999</v>
      </c>
      <c r="AG617" s="21"/>
      <c r="AH617" s="20">
        <f t="shared" si="236"/>
        <v>-1.178745064381952E-2</v>
      </c>
      <c r="AI617" s="20">
        <f t="shared" si="237"/>
        <v>0.51386006167917275</v>
      </c>
      <c r="AJ617" s="20">
        <f t="shared" si="238"/>
        <v>-0.2676446746983806</v>
      </c>
      <c r="AK617" s="20">
        <f t="shared" si="239"/>
        <v>-2.096970307342862E-2</v>
      </c>
      <c r="AL617" s="20">
        <f t="shared" si="240"/>
        <v>-3.0984842598046018</v>
      </c>
      <c r="AM617" s="20">
        <f t="shared" si="241"/>
        <v>-46.387491914036289</v>
      </c>
      <c r="AN617" s="20">
        <f t="shared" si="246"/>
        <v>3.2149255760746338</v>
      </c>
      <c r="AO617" s="20">
        <f t="shared" si="246"/>
        <v>3.2156184383515991</v>
      </c>
      <c r="AP617" s="20">
        <f t="shared" si="246"/>
        <v>3.2141906950560983</v>
      </c>
      <c r="AQ617" s="20">
        <f t="shared" si="246"/>
        <v>3.2171329326505709</v>
      </c>
      <c r="AR617" s="20">
        <f t="shared" si="246"/>
        <v>3.2110703717789146</v>
      </c>
      <c r="AS617" s="20">
        <f t="shared" si="246"/>
        <v>3.2235654897824437</v>
      </c>
      <c r="AT617" s="20">
        <f t="shared" si="246"/>
        <v>3.1978245068299773</v>
      </c>
      <c r="AU617" s="20">
        <f t="shared" si="243"/>
        <v>3.2509130417697172</v>
      </c>
    </row>
    <row r="618" spans="4:47">
      <c r="D618" s="2"/>
      <c r="Z618" s="20">
        <f t="shared" si="231"/>
        <v>0</v>
      </c>
      <c r="AA618" s="20">
        <f t="shared" si="232"/>
        <v>1.1330551226500576E-5</v>
      </c>
      <c r="AB618" s="20">
        <f t="shared" si="247"/>
        <v>-9999</v>
      </c>
      <c r="AC618" s="20">
        <f t="shared" si="248"/>
        <v>0</v>
      </c>
      <c r="AD618" s="20">
        <f t="shared" si="244"/>
        <v>-9999</v>
      </c>
      <c r="AE618" s="20">
        <f t="shared" si="249"/>
        <v>0</v>
      </c>
      <c r="AF618" s="20">
        <f t="shared" si="245"/>
        <v>-9999</v>
      </c>
      <c r="AG618" s="21"/>
      <c r="AH618" s="20">
        <f t="shared" si="236"/>
        <v>-1.178745064381952E-2</v>
      </c>
      <c r="AI618" s="20">
        <f t="shared" si="237"/>
        <v>0.51386006167917275</v>
      </c>
      <c r="AJ618" s="20">
        <f t="shared" si="238"/>
        <v>-0.2676446746983806</v>
      </c>
      <c r="AK618" s="20">
        <f t="shared" si="239"/>
        <v>-2.096970307342862E-2</v>
      </c>
      <c r="AL618" s="20">
        <f t="shared" si="240"/>
        <v>-3.0984842598046018</v>
      </c>
      <c r="AM618" s="20">
        <f t="shared" si="241"/>
        <v>-46.387491914036289</v>
      </c>
      <c r="AN618" s="20">
        <f t="shared" si="246"/>
        <v>3.2149255760746338</v>
      </c>
      <c r="AO618" s="20">
        <f t="shared" si="246"/>
        <v>3.2156184383515991</v>
      </c>
      <c r="AP618" s="20">
        <f t="shared" si="246"/>
        <v>3.2141906950560983</v>
      </c>
      <c r="AQ618" s="20">
        <f t="shared" si="246"/>
        <v>3.2171329326505709</v>
      </c>
      <c r="AR618" s="20">
        <f t="shared" si="246"/>
        <v>3.2110703717789146</v>
      </c>
      <c r="AS618" s="20">
        <f t="shared" si="246"/>
        <v>3.2235654897824437</v>
      </c>
      <c r="AT618" s="20">
        <f t="shared" si="246"/>
        <v>3.1978245068299773</v>
      </c>
      <c r="AU618" s="20">
        <f t="shared" si="243"/>
        <v>3.2509130417697172</v>
      </c>
    </row>
    <row r="619" spans="4:47">
      <c r="D619" s="2"/>
      <c r="Z619" s="20">
        <f t="shared" si="231"/>
        <v>0</v>
      </c>
      <c r="AA619" s="20">
        <f t="shared" si="232"/>
        <v>1.1330551226500576E-5</v>
      </c>
      <c r="AB619" s="20">
        <f t="shared" si="247"/>
        <v>-9999</v>
      </c>
      <c r="AC619" s="20">
        <f t="shared" si="248"/>
        <v>0</v>
      </c>
      <c r="AD619" s="20">
        <f t="shared" si="244"/>
        <v>-9999</v>
      </c>
      <c r="AE619" s="20">
        <f t="shared" si="249"/>
        <v>0</v>
      </c>
      <c r="AF619" s="20">
        <f t="shared" si="245"/>
        <v>-9999</v>
      </c>
      <c r="AG619" s="21"/>
      <c r="AH619" s="20">
        <f t="shared" si="236"/>
        <v>-1.178745064381952E-2</v>
      </c>
      <c r="AI619" s="20">
        <f t="shared" si="237"/>
        <v>0.51386006167917275</v>
      </c>
      <c r="AJ619" s="20">
        <f t="shared" si="238"/>
        <v>-0.2676446746983806</v>
      </c>
      <c r="AK619" s="20">
        <f t="shared" si="239"/>
        <v>-2.096970307342862E-2</v>
      </c>
      <c r="AL619" s="20">
        <f t="shared" si="240"/>
        <v>-3.0984842598046018</v>
      </c>
      <c r="AM619" s="20">
        <f t="shared" si="241"/>
        <v>-46.387491914036289</v>
      </c>
      <c r="AN619" s="20">
        <f t="shared" si="246"/>
        <v>3.2149255760746338</v>
      </c>
      <c r="AO619" s="20">
        <f t="shared" si="246"/>
        <v>3.2156184383515991</v>
      </c>
      <c r="AP619" s="20">
        <f t="shared" si="246"/>
        <v>3.2141906950560983</v>
      </c>
      <c r="AQ619" s="20">
        <f t="shared" si="246"/>
        <v>3.2171329326505709</v>
      </c>
      <c r="AR619" s="20">
        <f t="shared" si="246"/>
        <v>3.2110703717789146</v>
      </c>
      <c r="AS619" s="20">
        <f t="shared" si="246"/>
        <v>3.2235654897824437</v>
      </c>
      <c r="AT619" s="20">
        <f t="shared" si="246"/>
        <v>3.1978245068299773</v>
      </c>
      <c r="AU619" s="20">
        <f t="shared" si="243"/>
        <v>3.2509130417697172</v>
      </c>
    </row>
    <row r="620" spans="4:47">
      <c r="D620" s="2"/>
      <c r="Z620" s="20">
        <f t="shared" si="231"/>
        <v>0</v>
      </c>
      <c r="AA620" s="20">
        <f t="shared" si="232"/>
        <v>1.1330551226500576E-5</v>
      </c>
      <c r="AB620" s="20">
        <f t="shared" si="247"/>
        <v>-9999</v>
      </c>
      <c r="AC620" s="20">
        <f t="shared" si="248"/>
        <v>0</v>
      </c>
      <c r="AD620" s="20">
        <f t="shared" si="244"/>
        <v>-9999</v>
      </c>
      <c r="AE620" s="20">
        <f t="shared" si="249"/>
        <v>0</v>
      </c>
      <c r="AF620" s="20">
        <f t="shared" si="245"/>
        <v>-9999</v>
      </c>
      <c r="AG620" s="21"/>
      <c r="AH620" s="20">
        <f t="shared" si="236"/>
        <v>-1.178745064381952E-2</v>
      </c>
      <c r="AI620" s="20">
        <f t="shared" si="237"/>
        <v>0.51386006167917275</v>
      </c>
      <c r="AJ620" s="20">
        <f t="shared" si="238"/>
        <v>-0.2676446746983806</v>
      </c>
      <c r="AK620" s="20">
        <f t="shared" si="239"/>
        <v>-2.096970307342862E-2</v>
      </c>
      <c r="AL620" s="20">
        <f t="shared" si="240"/>
        <v>-3.0984842598046018</v>
      </c>
      <c r="AM620" s="20">
        <f t="shared" si="241"/>
        <v>-46.387491914036289</v>
      </c>
      <c r="AN620" s="20">
        <f t="shared" si="246"/>
        <v>3.2149255760746338</v>
      </c>
      <c r="AO620" s="20">
        <f t="shared" si="246"/>
        <v>3.2156184383515991</v>
      </c>
      <c r="AP620" s="20">
        <f t="shared" si="246"/>
        <v>3.2141906950560983</v>
      </c>
      <c r="AQ620" s="20">
        <f t="shared" si="246"/>
        <v>3.2171329326505709</v>
      </c>
      <c r="AR620" s="20">
        <f t="shared" si="246"/>
        <v>3.2110703717789146</v>
      </c>
      <c r="AS620" s="20">
        <f t="shared" si="246"/>
        <v>3.2235654897824437</v>
      </c>
      <c r="AT620" s="20">
        <f t="shared" si="246"/>
        <v>3.1978245068299773</v>
      </c>
      <c r="AU620" s="20">
        <f t="shared" si="243"/>
        <v>3.2509130417697172</v>
      </c>
    </row>
    <row r="621" spans="4:47">
      <c r="D621" s="2"/>
      <c r="Z621" s="20">
        <f t="shared" si="231"/>
        <v>0</v>
      </c>
      <c r="AA621" s="20">
        <f t="shared" si="232"/>
        <v>1.1330551226500576E-5</v>
      </c>
      <c r="AB621" s="20">
        <f t="shared" si="247"/>
        <v>-9999</v>
      </c>
      <c r="AC621" s="20">
        <f t="shared" si="248"/>
        <v>0</v>
      </c>
      <c r="AD621" s="20">
        <f t="shared" si="244"/>
        <v>-9999</v>
      </c>
      <c r="AE621" s="20">
        <f t="shared" si="249"/>
        <v>0</v>
      </c>
      <c r="AF621" s="20">
        <f t="shared" si="245"/>
        <v>-9999</v>
      </c>
      <c r="AG621" s="21"/>
      <c r="AH621" s="20">
        <f t="shared" si="236"/>
        <v>-1.178745064381952E-2</v>
      </c>
      <c r="AI621" s="20">
        <f t="shared" si="237"/>
        <v>0.51386006167917275</v>
      </c>
      <c r="AJ621" s="20">
        <f t="shared" si="238"/>
        <v>-0.2676446746983806</v>
      </c>
      <c r="AK621" s="20">
        <f t="shared" si="239"/>
        <v>-2.096970307342862E-2</v>
      </c>
      <c r="AL621" s="20">
        <f t="shared" si="240"/>
        <v>-3.0984842598046018</v>
      </c>
      <c r="AM621" s="20">
        <f t="shared" si="241"/>
        <v>-46.387491914036289</v>
      </c>
      <c r="AN621" s="20">
        <f t="shared" si="246"/>
        <v>3.2149255760746338</v>
      </c>
      <c r="AO621" s="20">
        <f t="shared" si="246"/>
        <v>3.2156184383515991</v>
      </c>
      <c r="AP621" s="20">
        <f t="shared" si="246"/>
        <v>3.2141906950560983</v>
      </c>
      <c r="AQ621" s="20">
        <f t="shared" si="246"/>
        <v>3.2171329326505709</v>
      </c>
      <c r="AR621" s="20">
        <f t="shared" si="246"/>
        <v>3.2110703717789146</v>
      </c>
      <c r="AS621" s="20">
        <f t="shared" si="246"/>
        <v>3.2235654897824437</v>
      </c>
      <c r="AT621" s="20">
        <f t="shared" si="246"/>
        <v>3.1978245068299773</v>
      </c>
      <c r="AU621" s="20">
        <f t="shared" si="243"/>
        <v>3.2509130417697172</v>
      </c>
    </row>
    <row r="622" spans="4:47">
      <c r="D622" s="2"/>
      <c r="Z622" s="20">
        <f t="shared" si="231"/>
        <v>0</v>
      </c>
      <c r="AA622" s="20">
        <f t="shared" si="232"/>
        <v>1.1330551226500576E-5</v>
      </c>
      <c r="AB622" s="20">
        <f t="shared" si="247"/>
        <v>-9999</v>
      </c>
      <c r="AC622" s="20">
        <f t="shared" si="248"/>
        <v>0</v>
      </c>
      <c r="AD622" s="20">
        <f t="shared" si="244"/>
        <v>-9999</v>
      </c>
      <c r="AE622" s="20">
        <f t="shared" si="249"/>
        <v>0</v>
      </c>
      <c r="AF622" s="20">
        <f t="shared" si="245"/>
        <v>-9999</v>
      </c>
      <c r="AG622" s="21"/>
      <c r="AH622" s="20">
        <f t="shared" si="236"/>
        <v>-1.178745064381952E-2</v>
      </c>
      <c r="AI622" s="20">
        <f t="shared" si="237"/>
        <v>0.51386006167917275</v>
      </c>
      <c r="AJ622" s="20">
        <f t="shared" si="238"/>
        <v>-0.2676446746983806</v>
      </c>
      <c r="AK622" s="20">
        <f t="shared" si="239"/>
        <v>-2.096970307342862E-2</v>
      </c>
      <c r="AL622" s="20">
        <f t="shared" si="240"/>
        <v>-3.0984842598046018</v>
      </c>
      <c r="AM622" s="20">
        <f t="shared" si="241"/>
        <v>-46.387491914036289</v>
      </c>
      <c r="AN622" s="20">
        <f t="shared" si="246"/>
        <v>3.2149255760746338</v>
      </c>
      <c r="AO622" s="20">
        <f t="shared" si="246"/>
        <v>3.2156184383515991</v>
      </c>
      <c r="AP622" s="20">
        <f t="shared" si="246"/>
        <v>3.2141906950560983</v>
      </c>
      <c r="AQ622" s="20">
        <f t="shared" si="246"/>
        <v>3.2171329326505709</v>
      </c>
      <c r="AR622" s="20">
        <f t="shared" si="246"/>
        <v>3.2110703717789146</v>
      </c>
      <c r="AS622" s="20">
        <f t="shared" si="246"/>
        <v>3.2235654897824437</v>
      </c>
      <c r="AT622" s="20">
        <f t="shared" si="246"/>
        <v>3.1978245068299773</v>
      </c>
      <c r="AU622" s="20">
        <f t="shared" si="243"/>
        <v>3.2509130417697172</v>
      </c>
    </row>
    <row r="623" spans="4:47">
      <c r="D623" s="2"/>
      <c r="Z623" s="20">
        <f t="shared" si="231"/>
        <v>0</v>
      </c>
      <c r="AA623" s="20">
        <f t="shared" si="232"/>
        <v>1.1330551226500576E-5</v>
      </c>
      <c r="AB623" s="20">
        <f t="shared" si="247"/>
        <v>-9999</v>
      </c>
      <c r="AC623" s="20">
        <f t="shared" si="248"/>
        <v>0</v>
      </c>
      <c r="AD623" s="20">
        <f t="shared" si="244"/>
        <v>-9999</v>
      </c>
      <c r="AE623" s="20">
        <f t="shared" si="249"/>
        <v>0</v>
      </c>
      <c r="AF623" s="20">
        <f t="shared" si="245"/>
        <v>-9999</v>
      </c>
      <c r="AG623" s="21"/>
      <c r="AH623" s="20">
        <f t="shared" si="236"/>
        <v>-1.178745064381952E-2</v>
      </c>
      <c r="AI623" s="20">
        <f t="shared" si="237"/>
        <v>0.51386006167917275</v>
      </c>
      <c r="AJ623" s="20">
        <f t="shared" si="238"/>
        <v>-0.2676446746983806</v>
      </c>
      <c r="AK623" s="20">
        <f t="shared" si="239"/>
        <v>-2.096970307342862E-2</v>
      </c>
      <c r="AL623" s="20">
        <f t="shared" si="240"/>
        <v>-3.0984842598046018</v>
      </c>
      <c r="AM623" s="20">
        <f t="shared" si="241"/>
        <v>-46.387491914036289</v>
      </c>
      <c r="AN623" s="20">
        <f t="shared" si="246"/>
        <v>3.2149255760746338</v>
      </c>
      <c r="AO623" s="20">
        <f t="shared" si="246"/>
        <v>3.2156184383515991</v>
      </c>
      <c r="AP623" s="20">
        <f t="shared" si="246"/>
        <v>3.2141906950560983</v>
      </c>
      <c r="AQ623" s="20">
        <f t="shared" si="246"/>
        <v>3.2171329326505709</v>
      </c>
      <c r="AR623" s="20">
        <f t="shared" si="246"/>
        <v>3.2110703717789146</v>
      </c>
      <c r="AS623" s="20">
        <f t="shared" si="246"/>
        <v>3.2235654897824437</v>
      </c>
      <c r="AT623" s="20">
        <f t="shared" si="246"/>
        <v>3.1978245068299773</v>
      </c>
      <c r="AU623" s="20">
        <f t="shared" si="243"/>
        <v>3.2509130417697172</v>
      </c>
    </row>
    <row r="624" spans="4:47">
      <c r="D624" s="2"/>
      <c r="Z624" s="20">
        <f t="shared" si="231"/>
        <v>0</v>
      </c>
      <c r="AA624" s="20">
        <f t="shared" si="232"/>
        <v>1.1330551226500576E-5</v>
      </c>
      <c r="AB624" s="20">
        <f t="shared" si="247"/>
        <v>-9999</v>
      </c>
      <c r="AC624" s="20">
        <f t="shared" si="248"/>
        <v>0</v>
      </c>
      <c r="AD624" s="20">
        <f t="shared" si="244"/>
        <v>-9999</v>
      </c>
      <c r="AE624" s="20">
        <f t="shared" si="249"/>
        <v>0</v>
      </c>
      <c r="AF624" s="20">
        <f t="shared" si="245"/>
        <v>-9999</v>
      </c>
      <c r="AG624" s="21"/>
      <c r="AH624" s="20">
        <f t="shared" si="236"/>
        <v>-1.178745064381952E-2</v>
      </c>
      <c r="AI624" s="20">
        <f t="shared" si="237"/>
        <v>0.51386006167917275</v>
      </c>
      <c r="AJ624" s="20">
        <f t="shared" si="238"/>
        <v>-0.2676446746983806</v>
      </c>
      <c r="AK624" s="20">
        <f t="shared" si="239"/>
        <v>-2.096970307342862E-2</v>
      </c>
      <c r="AL624" s="20">
        <f t="shared" si="240"/>
        <v>-3.0984842598046018</v>
      </c>
      <c r="AM624" s="20">
        <f t="shared" si="241"/>
        <v>-46.387491914036289</v>
      </c>
      <c r="AN624" s="20">
        <f t="shared" si="246"/>
        <v>3.2149255760746338</v>
      </c>
      <c r="AO624" s="20">
        <f t="shared" si="246"/>
        <v>3.2156184383515991</v>
      </c>
      <c r="AP624" s="20">
        <f t="shared" si="246"/>
        <v>3.2141906950560983</v>
      </c>
      <c r="AQ624" s="20">
        <f t="shared" si="246"/>
        <v>3.2171329326505709</v>
      </c>
      <c r="AR624" s="20">
        <f t="shared" si="246"/>
        <v>3.2110703717789146</v>
      </c>
      <c r="AS624" s="20">
        <f t="shared" si="246"/>
        <v>3.2235654897824437</v>
      </c>
      <c r="AT624" s="20">
        <f t="shared" si="246"/>
        <v>3.1978245068299773</v>
      </c>
      <c r="AU624" s="20">
        <f t="shared" si="243"/>
        <v>3.2509130417697172</v>
      </c>
    </row>
    <row r="625" spans="4:47">
      <c r="D625" s="2"/>
      <c r="Z625" s="20">
        <f t="shared" si="231"/>
        <v>0</v>
      </c>
      <c r="AA625" s="20">
        <f t="shared" si="232"/>
        <v>1.1330551226500576E-5</v>
      </c>
      <c r="AB625" s="20">
        <f t="shared" si="247"/>
        <v>-9999</v>
      </c>
      <c r="AC625" s="20">
        <f t="shared" si="248"/>
        <v>0</v>
      </c>
      <c r="AD625" s="20">
        <f t="shared" si="244"/>
        <v>-9999</v>
      </c>
      <c r="AE625" s="20">
        <f t="shared" si="249"/>
        <v>0</v>
      </c>
      <c r="AF625" s="20">
        <f t="shared" si="245"/>
        <v>-9999</v>
      </c>
      <c r="AG625" s="21"/>
      <c r="AH625" s="20">
        <f t="shared" si="236"/>
        <v>-1.178745064381952E-2</v>
      </c>
      <c r="AI625" s="20">
        <f t="shared" si="237"/>
        <v>0.51386006167917275</v>
      </c>
      <c r="AJ625" s="20">
        <f t="shared" si="238"/>
        <v>-0.2676446746983806</v>
      </c>
      <c r="AK625" s="20">
        <f t="shared" si="239"/>
        <v>-2.096970307342862E-2</v>
      </c>
      <c r="AL625" s="20">
        <f t="shared" si="240"/>
        <v>-3.0984842598046018</v>
      </c>
      <c r="AM625" s="20">
        <f t="shared" si="241"/>
        <v>-46.387491914036289</v>
      </c>
      <c r="AN625" s="20">
        <f t="shared" si="246"/>
        <v>3.2149255760746338</v>
      </c>
      <c r="AO625" s="20">
        <f t="shared" si="246"/>
        <v>3.2156184383515991</v>
      </c>
      <c r="AP625" s="20">
        <f t="shared" si="246"/>
        <v>3.2141906950560983</v>
      </c>
      <c r="AQ625" s="20">
        <f t="shared" si="246"/>
        <v>3.2171329326505709</v>
      </c>
      <c r="AR625" s="20">
        <f t="shared" si="246"/>
        <v>3.2110703717789146</v>
      </c>
      <c r="AS625" s="20">
        <f t="shared" si="246"/>
        <v>3.2235654897824437</v>
      </c>
      <c r="AT625" s="20">
        <f t="shared" si="246"/>
        <v>3.1978245068299773</v>
      </c>
      <c r="AU625" s="20">
        <f t="shared" si="243"/>
        <v>3.2509130417697172</v>
      </c>
    </row>
    <row r="626" spans="4:47">
      <c r="D626" s="2"/>
      <c r="Z626" s="20">
        <f t="shared" si="231"/>
        <v>0</v>
      </c>
      <c r="AA626" s="20">
        <f t="shared" si="232"/>
        <v>1.1330551226500576E-5</v>
      </c>
      <c r="AB626" s="20">
        <f t="shared" si="247"/>
        <v>-9999</v>
      </c>
      <c r="AC626" s="20">
        <f t="shared" si="248"/>
        <v>0</v>
      </c>
      <c r="AD626" s="20">
        <f t="shared" si="244"/>
        <v>-9999</v>
      </c>
      <c r="AE626" s="20">
        <f t="shared" si="249"/>
        <v>0</v>
      </c>
      <c r="AF626" s="20">
        <f t="shared" si="245"/>
        <v>-9999</v>
      </c>
      <c r="AG626" s="21"/>
      <c r="AH626" s="20">
        <f t="shared" si="236"/>
        <v>-1.178745064381952E-2</v>
      </c>
      <c r="AI626" s="20">
        <f t="shared" si="237"/>
        <v>0.51386006167917275</v>
      </c>
      <c r="AJ626" s="20">
        <f t="shared" si="238"/>
        <v>-0.2676446746983806</v>
      </c>
      <c r="AK626" s="20">
        <f t="shared" si="239"/>
        <v>-2.096970307342862E-2</v>
      </c>
      <c r="AL626" s="20">
        <f t="shared" si="240"/>
        <v>-3.0984842598046018</v>
      </c>
      <c r="AM626" s="20">
        <f t="shared" si="241"/>
        <v>-46.387491914036289</v>
      </c>
      <c r="AN626" s="20">
        <f t="shared" si="246"/>
        <v>3.2149255760746338</v>
      </c>
      <c r="AO626" s="20">
        <f t="shared" si="246"/>
        <v>3.2156184383515991</v>
      </c>
      <c r="AP626" s="20">
        <f t="shared" si="246"/>
        <v>3.2141906950560983</v>
      </c>
      <c r="AQ626" s="20">
        <f t="shared" si="246"/>
        <v>3.2171329326505709</v>
      </c>
      <c r="AR626" s="20">
        <f t="shared" si="246"/>
        <v>3.2110703717789146</v>
      </c>
      <c r="AS626" s="20">
        <f t="shared" si="246"/>
        <v>3.2235654897824437</v>
      </c>
      <c r="AT626" s="20">
        <f t="shared" si="246"/>
        <v>3.1978245068299773</v>
      </c>
      <c r="AU626" s="20">
        <f t="shared" si="243"/>
        <v>3.2509130417697172</v>
      </c>
    </row>
    <row r="627" spans="4:47">
      <c r="D627" s="2"/>
      <c r="Z627" s="20">
        <f t="shared" si="231"/>
        <v>0</v>
      </c>
      <c r="AA627" s="20">
        <f t="shared" si="232"/>
        <v>1.1330551226500576E-5</v>
      </c>
      <c r="AB627" s="20">
        <f t="shared" si="247"/>
        <v>-9999</v>
      </c>
      <c r="AC627" s="20">
        <f t="shared" si="248"/>
        <v>0</v>
      </c>
      <c r="AD627" s="20">
        <f t="shared" si="244"/>
        <v>-9999</v>
      </c>
      <c r="AE627" s="20">
        <f t="shared" si="249"/>
        <v>0</v>
      </c>
      <c r="AF627" s="20">
        <f t="shared" si="245"/>
        <v>-9999</v>
      </c>
      <c r="AG627" s="21"/>
      <c r="AH627" s="20">
        <f t="shared" si="236"/>
        <v>-1.178745064381952E-2</v>
      </c>
      <c r="AI627" s="20">
        <f t="shared" si="237"/>
        <v>0.51386006167917275</v>
      </c>
      <c r="AJ627" s="20">
        <f t="shared" si="238"/>
        <v>-0.2676446746983806</v>
      </c>
      <c r="AK627" s="20">
        <f t="shared" si="239"/>
        <v>-2.096970307342862E-2</v>
      </c>
      <c r="AL627" s="20">
        <f t="shared" si="240"/>
        <v>-3.0984842598046018</v>
      </c>
      <c r="AM627" s="20">
        <f t="shared" si="241"/>
        <v>-46.387491914036289</v>
      </c>
      <c r="AN627" s="20">
        <f t="shared" si="246"/>
        <v>3.2149255760746338</v>
      </c>
      <c r="AO627" s="20">
        <f t="shared" si="246"/>
        <v>3.2156184383515991</v>
      </c>
      <c r="AP627" s="20">
        <f t="shared" si="246"/>
        <v>3.2141906950560983</v>
      </c>
      <c r="AQ627" s="20">
        <f t="shared" si="246"/>
        <v>3.2171329326505709</v>
      </c>
      <c r="AR627" s="20">
        <f t="shared" si="246"/>
        <v>3.2110703717789146</v>
      </c>
      <c r="AS627" s="20">
        <f t="shared" si="246"/>
        <v>3.2235654897824437</v>
      </c>
      <c r="AT627" s="20">
        <f t="shared" si="246"/>
        <v>3.1978245068299773</v>
      </c>
      <c r="AU627" s="20">
        <f t="shared" si="243"/>
        <v>3.2509130417697172</v>
      </c>
    </row>
    <row r="628" spans="4:47">
      <c r="D628" s="2"/>
      <c r="Z628" s="20">
        <f t="shared" si="231"/>
        <v>0</v>
      </c>
      <c r="AA628" s="20">
        <f t="shared" si="232"/>
        <v>1.1330551226500576E-5</v>
      </c>
      <c r="AB628" s="20">
        <f t="shared" si="247"/>
        <v>-9999</v>
      </c>
      <c r="AC628" s="20">
        <f t="shared" si="248"/>
        <v>0</v>
      </c>
      <c r="AD628" s="20">
        <f t="shared" si="244"/>
        <v>-9999</v>
      </c>
      <c r="AE628" s="20">
        <f t="shared" si="249"/>
        <v>0</v>
      </c>
      <c r="AF628" s="20">
        <f t="shared" si="245"/>
        <v>-9999</v>
      </c>
      <c r="AG628" s="21"/>
      <c r="AH628" s="20">
        <f t="shared" si="236"/>
        <v>-1.178745064381952E-2</v>
      </c>
      <c r="AI628" s="20">
        <f t="shared" si="237"/>
        <v>0.51386006167917275</v>
      </c>
      <c r="AJ628" s="20">
        <f t="shared" si="238"/>
        <v>-0.2676446746983806</v>
      </c>
      <c r="AK628" s="20">
        <f t="shared" si="239"/>
        <v>-2.096970307342862E-2</v>
      </c>
      <c r="AL628" s="20">
        <f t="shared" si="240"/>
        <v>-3.0984842598046018</v>
      </c>
      <c r="AM628" s="20">
        <f t="shared" si="241"/>
        <v>-46.387491914036289</v>
      </c>
      <c r="AN628" s="20">
        <f t="shared" si="246"/>
        <v>3.2149255760746338</v>
      </c>
      <c r="AO628" s="20">
        <f t="shared" si="246"/>
        <v>3.2156184383515991</v>
      </c>
      <c r="AP628" s="20">
        <f t="shared" si="246"/>
        <v>3.2141906950560983</v>
      </c>
      <c r="AQ628" s="20">
        <f t="shared" si="246"/>
        <v>3.2171329326505709</v>
      </c>
      <c r="AR628" s="20">
        <f t="shared" si="246"/>
        <v>3.2110703717789146</v>
      </c>
      <c r="AS628" s="20">
        <f t="shared" si="246"/>
        <v>3.2235654897824437</v>
      </c>
      <c r="AT628" s="20">
        <f t="shared" si="246"/>
        <v>3.1978245068299773</v>
      </c>
      <c r="AU628" s="20">
        <f t="shared" si="243"/>
        <v>3.2509130417697172</v>
      </c>
    </row>
    <row r="629" spans="4:47">
      <c r="D629" s="2"/>
      <c r="Z629" s="20">
        <f t="shared" si="231"/>
        <v>0</v>
      </c>
      <c r="AA629" s="20">
        <f t="shared" si="232"/>
        <v>1.1330551226500576E-5</v>
      </c>
      <c r="AB629" s="20">
        <f t="shared" si="247"/>
        <v>-9999</v>
      </c>
      <c r="AC629" s="20">
        <f t="shared" si="248"/>
        <v>0</v>
      </c>
      <c r="AD629" s="20">
        <f t="shared" si="244"/>
        <v>-9999</v>
      </c>
      <c r="AE629" s="20">
        <f t="shared" si="249"/>
        <v>0</v>
      </c>
      <c r="AF629" s="20">
        <f t="shared" si="245"/>
        <v>-9999</v>
      </c>
      <c r="AG629" s="21"/>
      <c r="AH629" s="20">
        <f t="shared" si="236"/>
        <v>-1.178745064381952E-2</v>
      </c>
      <c r="AI629" s="20">
        <f t="shared" si="237"/>
        <v>0.51386006167917275</v>
      </c>
      <c r="AJ629" s="20">
        <f t="shared" si="238"/>
        <v>-0.2676446746983806</v>
      </c>
      <c r="AK629" s="20">
        <f t="shared" si="239"/>
        <v>-2.096970307342862E-2</v>
      </c>
      <c r="AL629" s="20">
        <f t="shared" si="240"/>
        <v>-3.0984842598046018</v>
      </c>
      <c r="AM629" s="20">
        <f t="shared" si="241"/>
        <v>-46.387491914036289</v>
      </c>
      <c r="AN629" s="20">
        <f t="shared" ref="AN629:AT644" si="250">$AU629+$AB$7*SIN(AO629)</f>
        <v>3.2149255760746338</v>
      </c>
      <c r="AO629" s="20">
        <f t="shared" si="250"/>
        <v>3.2156184383515991</v>
      </c>
      <c r="AP629" s="20">
        <f t="shared" si="250"/>
        <v>3.2141906950560983</v>
      </c>
      <c r="AQ629" s="20">
        <f t="shared" si="250"/>
        <v>3.2171329326505709</v>
      </c>
      <c r="AR629" s="20">
        <f t="shared" si="250"/>
        <v>3.2110703717789146</v>
      </c>
      <c r="AS629" s="20">
        <f t="shared" si="250"/>
        <v>3.2235654897824437</v>
      </c>
      <c r="AT629" s="20">
        <f t="shared" si="250"/>
        <v>3.1978245068299773</v>
      </c>
      <c r="AU629" s="20">
        <f t="shared" si="243"/>
        <v>3.2509130417697172</v>
      </c>
    </row>
    <row r="630" spans="4:47">
      <c r="D630" s="2"/>
      <c r="Z630" s="20">
        <f t="shared" si="231"/>
        <v>0</v>
      </c>
      <c r="AA630" s="20">
        <f t="shared" si="232"/>
        <v>1.1330551226500576E-5</v>
      </c>
      <c r="AB630" s="20">
        <f t="shared" si="247"/>
        <v>-9999</v>
      </c>
      <c r="AC630" s="20">
        <f t="shared" si="248"/>
        <v>0</v>
      </c>
      <c r="AD630" s="20">
        <f t="shared" si="244"/>
        <v>-9999</v>
      </c>
      <c r="AE630" s="20">
        <f t="shared" si="249"/>
        <v>0</v>
      </c>
      <c r="AF630" s="20">
        <f t="shared" si="245"/>
        <v>-9999</v>
      </c>
      <c r="AG630" s="21"/>
      <c r="AH630" s="20">
        <f t="shared" si="236"/>
        <v>-1.178745064381952E-2</v>
      </c>
      <c r="AI630" s="20">
        <f t="shared" si="237"/>
        <v>0.51386006167917275</v>
      </c>
      <c r="AJ630" s="20">
        <f t="shared" si="238"/>
        <v>-0.2676446746983806</v>
      </c>
      <c r="AK630" s="20">
        <f t="shared" si="239"/>
        <v>-2.096970307342862E-2</v>
      </c>
      <c r="AL630" s="20">
        <f t="shared" si="240"/>
        <v>-3.0984842598046018</v>
      </c>
      <c r="AM630" s="20">
        <f t="shared" si="241"/>
        <v>-46.387491914036289</v>
      </c>
      <c r="AN630" s="20">
        <f t="shared" si="250"/>
        <v>3.2149255760746338</v>
      </c>
      <c r="AO630" s="20">
        <f t="shared" si="250"/>
        <v>3.2156184383515991</v>
      </c>
      <c r="AP630" s="20">
        <f t="shared" si="250"/>
        <v>3.2141906950560983</v>
      </c>
      <c r="AQ630" s="20">
        <f t="shared" si="250"/>
        <v>3.2171329326505709</v>
      </c>
      <c r="AR630" s="20">
        <f t="shared" si="250"/>
        <v>3.2110703717789146</v>
      </c>
      <c r="AS630" s="20">
        <f t="shared" si="250"/>
        <v>3.2235654897824437</v>
      </c>
      <c r="AT630" s="20">
        <f t="shared" si="250"/>
        <v>3.1978245068299773</v>
      </c>
      <c r="AU630" s="20">
        <f t="shared" si="243"/>
        <v>3.2509130417697172</v>
      </c>
    </row>
    <row r="631" spans="4:47">
      <c r="D631" s="2"/>
      <c r="Z631" s="20">
        <f t="shared" si="231"/>
        <v>0</v>
      </c>
      <c r="AA631" s="20">
        <f t="shared" si="232"/>
        <v>1.1330551226500576E-5</v>
      </c>
      <c r="AB631" s="20">
        <f t="shared" si="247"/>
        <v>-9999</v>
      </c>
      <c r="AC631" s="20">
        <f t="shared" si="248"/>
        <v>0</v>
      </c>
      <c r="AD631" s="20">
        <f t="shared" si="244"/>
        <v>-9999</v>
      </c>
      <c r="AE631" s="20">
        <f t="shared" si="249"/>
        <v>0</v>
      </c>
      <c r="AF631" s="20">
        <f t="shared" si="245"/>
        <v>-9999</v>
      </c>
      <c r="AG631" s="21"/>
      <c r="AH631" s="20">
        <f t="shared" si="236"/>
        <v>-1.178745064381952E-2</v>
      </c>
      <c r="AI631" s="20">
        <f t="shared" si="237"/>
        <v>0.51386006167917275</v>
      </c>
      <c r="AJ631" s="20">
        <f t="shared" si="238"/>
        <v>-0.2676446746983806</v>
      </c>
      <c r="AK631" s="20">
        <f t="shared" si="239"/>
        <v>-2.096970307342862E-2</v>
      </c>
      <c r="AL631" s="20">
        <f t="shared" si="240"/>
        <v>-3.0984842598046018</v>
      </c>
      <c r="AM631" s="20">
        <f t="shared" si="241"/>
        <v>-46.387491914036289</v>
      </c>
      <c r="AN631" s="20">
        <f t="shared" si="250"/>
        <v>3.2149255760746338</v>
      </c>
      <c r="AO631" s="20">
        <f t="shared" si="250"/>
        <v>3.2156184383515991</v>
      </c>
      <c r="AP631" s="20">
        <f t="shared" si="250"/>
        <v>3.2141906950560983</v>
      </c>
      <c r="AQ631" s="20">
        <f t="shared" si="250"/>
        <v>3.2171329326505709</v>
      </c>
      <c r="AR631" s="20">
        <f t="shared" si="250"/>
        <v>3.2110703717789146</v>
      </c>
      <c r="AS631" s="20">
        <f t="shared" si="250"/>
        <v>3.2235654897824437</v>
      </c>
      <c r="AT631" s="20">
        <f t="shared" si="250"/>
        <v>3.1978245068299773</v>
      </c>
      <c r="AU631" s="20">
        <f t="shared" si="243"/>
        <v>3.2509130417697172</v>
      </c>
    </row>
    <row r="632" spans="4:47">
      <c r="D632" s="2"/>
      <c r="Z632" s="20">
        <f t="shared" si="231"/>
        <v>0</v>
      </c>
      <c r="AA632" s="20">
        <f t="shared" si="232"/>
        <v>1.1330551226500576E-5</v>
      </c>
      <c r="AB632" s="20">
        <f t="shared" si="247"/>
        <v>-9999</v>
      </c>
      <c r="AC632" s="20">
        <f t="shared" si="248"/>
        <v>0</v>
      </c>
      <c r="AD632" s="20">
        <f t="shared" si="244"/>
        <v>-9999</v>
      </c>
      <c r="AE632" s="20">
        <f t="shared" si="249"/>
        <v>0</v>
      </c>
      <c r="AF632" s="20">
        <f t="shared" si="245"/>
        <v>-9999</v>
      </c>
      <c r="AG632" s="21"/>
      <c r="AH632" s="20">
        <f t="shared" si="236"/>
        <v>-1.178745064381952E-2</v>
      </c>
      <c r="AI632" s="20">
        <f t="shared" si="237"/>
        <v>0.51386006167917275</v>
      </c>
      <c r="AJ632" s="20">
        <f t="shared" si="238"/>
        <v>-0.2676446746983806</v>
      </c>
      <c r="AK632" s="20">
        <f t="shared" si="239"/>
        <v>-2.096970307342862E-2</v>
      </c>
      <c r="AL632" s="20">
        <f t="shared" si="240"/>
        <v>-3.0984842598046018</v>
      </c>
      <c r="AM632" s="20">
        <f t="shared" si="241"/>
        <v>-46.387491914036289</v>
      </c>
      <c r="AN632" s="20">
        <f t="shared" si="250"/>
        <v>3.2149255760746338</v>
      </c>
      <c r="AO632" s="20">
        <f t="shared" si="250"/>
        <v>3.2156184383515991</v>
      </c>
      <c r="AP632" s="20">
        <f t="shared" si="250"/>
        <v>3.2141906950560983</v>
      </c>
      <c r="AQ632" s="20">
        <f t="shared" si="250"/>
        <v>3.2171329326505709</v>
      </c>
      <c r="AR632" s="20">
        <f t="shared" si="250"/>
        <v>3.2110703717789146</v>
      </c>
      <c r="AS632" s="20">
        <f t="shared" si="250"/>
        <v>3.2235654897824437</v>
      </c>
      <c r="AT632" s="20">
        <f t="shared" si="250"/>
        <v>3.1978245068299773</v>
      </c>
      <c r="AU632" s="20">
        <f t="shared" si="243"/>
        <v>3.2509130417697172</v>
      </c>
    </row>
    <row r="633" spans="4:47">
      <c r="D633" s="2"/>
      <c r="Z633" s="20">
        <f t="shared" si="231"/>
        <v>0</v>
      </c>
      <c r="AA633" s="20">
        <f t="shared" si="232"/>
        <v>1.1330551226500576E-5</v>
      </c>
      <c r="AB633" s="20">
        <f t="shared" si="247"/>
        <v>-9999</v>
      </c>
      <c r="AC633" s="20">
        <f t="shared" si="248"/>
        <v>0</v>
      </c>
      <c r="AD633" s="20">
        <f t="shared" si="244"/>
        <v>-9999</v>
      </c>
      <c r="AE633" s="20">
        <f t="shared" si="249"/>
        <v>0</v>
      </c>
      <c r="AF633" s="20">
        <f t="shared" si="245"/>
        <v>-9999</v>
      </c>
      <c r="AG633" s="21"/>
      <c r="AH633" s="20">
        <f t="shared" si="236"/>
        <v>-1.178745064381952E-2</v>
      </c>
      <c r="AI633" s="20">
        <f t="shared" si="237"/>
        <v>0.51386006167917275</v>
      </c>
      <c r="AJ633" s="20">
        <f t="shared" si="238"/>
        <v>-0.2676446746983806</v>
      </c>
      <c r="AK633" s="20">
        <f t="shared" si="239"/>
        <v>-2.096970307342862E-2</v>
      </c>
      <c r="AL633" s="20">
        <f t="shared" si="240"/>
        <v>-3.0984842598046018</v>
      </c>
      <c r="AM633" s="20">
        <f t="shared" si="241"/>
        <v>-46.387491914036289</v>
      </c>
      <c r="AN633" s="20">
        <f t="shared" si="250"/>
        <v>3.2149255760746338</v>
      </c>
      <c r="AO633" s="20">
        <f t="shared" si="250"/>
        <v>3.2156184383515991</v>
      </c>
      <c r="AP633" s="20">
        <f t="shared" si="250"/>
        <v>3.2141906950560983</v>
      </c>
      <c r="AQ633" s="20">
        <f t="shared" si="250"/>
        <v>3.2171329326505709</v>
      </c>
      <c r="AR633" s="20">
        <f t="shared" si="250"/>
        <v>3.2110703717789146</v>
      </c>
      <c r="AS633" s="20">
        <f t="shared" si="250"/>
        <v>3.2235654897824437</v>
      </c>
      <c r="AT633" s="20">
        <f t="shared" si="250"/>
        <v>3.1978245068299773</v>
      </c>
      <c r="AU633" s="20">
        <f t="shared" si="243"/>
        <v>3.2509130417697172</v>
      </c>
    </row>
    <row r="634" spans="4:47">
      <c r="D634" s="2"/>
      <c r="Z634" s="20">
        <f t="shared" si="231"/>
        <v>0</v>
      </c>
      <c r="AA634" s="20">
        <f t="shared" si="232"/>
        <v>1.1330551226500576E-5</v>
      </c>
      <c r="AB634" s="20">
        <f t="shared" si="247"/>
        <v>-9999</v>
      </c>
      <c r="AC634" s="20">
        <f t="shared" si="248"/>
        <v>0</v>
      </c>
      <c r="AD634" s="20">
        <f t="shared" si="244"/>
        <v>-9999</v>
      </c>
      <c r="AE634" s="20">
        <f t="shared" si="249"/>
        <v>0</v>
      </c>
      <c r="AF634" s="20">
        <f t="shared" si="245"/>
        <v>-9999</v>
      </c>
      <c r="AG634" s="21"/>
      <c r="AH634" s="20">
        <f t="shared" si="236"/>
        <v>-1.178745064381952E-2</v>
      </c>
      <c r="AI634" s="20">
        <f t="shared" si="237"/>
        <v>0.51386006167917275</v>
      </c>
      <c r="AJ634" s="20">
        <f t="shared" si="238"/>
        <v>-0.2676446746983806</v>
      </c>
      <c r="AK634" s="20">
        <f t="shared" si="239"/>
        <v>-2.096970307342862E-2</v>
      </c>
      <c r="AL634" s="20">
        <f t="shared" si="240"/>
        <v>-3.0984842598046018</v>
      </c>
      <c r="AM634" s="20">
        <f t="shared" si="241"/>
        <v>-46.387491914036289</v>
      </c>
      <c r="AN634" s="20">
        <f t="shared" si="250"/>
        <v>3.2149255760746338</v>
      </c>
      <c r="AO634" s="20">
        <f t="shared" si="250"/>
        <v>3.2156184383515991</v>
      </c>
      <c r="AP634" s="20">
        <f t="shared" si="250"/>
        <v>3.2141906950560983</v>
      </c>
      <c r="AQ634" s="20">
        <f t="shared" si="250"/>
        <v>3.2171329326505709</v>
      </c>
      <c r="AR634" s="20">
        <f t="shared" si="250"/>
        <v>3.2110703717789146</v>
      </c>
      <c r="AS634" s="20">
        <f t="shared" si="250"/>
        <v>3.2235654897824437</v>
      </c>
      <c r="AT634" s="20">
        <f t="shared" si="250"/>
        <v>3.1978245068299773</v>
      </c>
      <c r="AU634" s="20">
        <f t="shared" si="243"/>
        <v>3.2509130417697172</v>
      </c>
    </row>
    <row r="635" spans="4:47">
      <c r="D635" s="2"/>
      <c r="Z635" s="20">
        <f t="shared" si="231"/>
        <v>0</v>
      </c>
      <c r="AA635" s="20">
        <f t="shared" si="232"/>
        <v>1.1330551226500576E-5</v>
      </c>
      <c r="AB635" s="20">
        <f t="shared" si="247"/>
        <v>-9999</v>
      </c>
      <c r="AC635" s="20">
        <f t="shared" si="248"/>
        <v>0</v>
      </c>
      <c r="AD635" s="20">
        <f t="shared" si="244"/>
        <v>-9999</v>
      </c>
      <c r="AE635" s="20">
        <f t="shared" si="249"/>
        <v>0</v>
      </c>
      <c r="AF635" s="20">
        <f t="shared" si="245"/>
        <v>-9999</v>
      </c>
      <c r="AG635" s="21"/>
      <c r="AH635" s="20">
        <f t="shared" si="236"/>
        <v>-1.178745064381952E-2</v>
      </c>
      <c r="AI635" s="20">
        <f t="shared" si="237"/>
        <v>0.51386006167917275</v>
      </c>
      <c r="AJ635" s="20">
        <f t="shared" si="238"/>
        <v>-0.2676446746983806</v>
      </c>
      <c r="AK635" s="20">
        <f t="shared" si="239"/>
        <v>-2.096970307342862E-2</v>
      </c>
      <c r="AL635" s="20">
        <f t="shared" si="240"/>
        <v>-3.0984842598046018</v>
      </c>
      <c r="AM635" s="20">
        <f t="shared" si="241"/>
        <v>-46.387491914036289</v>
      </c>
      <c r="AN635" s="20">
        <f t="shared" si="250"/>
        <v>3.2149255760746338</v>
      </c>
      <c r="AO635" s="20">
        <f t="shared" si="250"/>
        <v>3.2156184383515991</v>
      </c>
      <c r="AP635" s="20">
        <f t="shared" si="250"/>
        <v>3.2141906950560983</v>
      </c>
      <c r="AQ635" s="20">
        <f t="shared" si="250"/>
        <v>3.2171329326505709</v>
      </c>
      <c r="AR635" s="20">
        <f t="shared" si="250"/>
        <v>3.2110703717789146</v>
      </c>
      <c r="AS635" s="20">
        <f t="shared" si="250"/>
        <v>3.2235654897824437</v>
      </c>
      <c r="AT635" s="20">
        <f t="shared" si="250"/>
        <v>3.1978245068299773</v>
      </c>
      <c r="AU635" s="20">
        <f t="shared" si="243"/>
        <v>3.2509130417697172</v>
      </c>
    </row>
    <row r="636" spans="4:47">
      <c r="D636" s="2"/>
      <c r="Z636" s="20">
        <f t="shared" si="231"/>
        <v>0</v>
      </c>
      <c r="AA636" s="20">
        <f t="shared" si="232"/>
        <v>1.1330551226500576E-5</v>
      </c>
      <c r="AB636" s="20">
        <f t="shared" si="247"/>
        <v>-9999</v>
      </c>
      <c r="AC636" s="20">
        <f t="shared" si="248"/>
        <v>0</v>
      </c>
      <c r="AD636" s="20">
        <f t="shared" si="244"/>
        <v>-9999</v>
      </c>
      <c r="AE636" s="20">
        <f t="shared" si="249"/>
        <v>0</v>
      </c>
      <c r="AF636" s="20">
        <f t="shared" si="245"/>
        <v>-9999</v>
      </c>
      <c r="AG636" s="21"/>
      <c r="AH636" s="20">
        <f t="shared" si="236"/>
        <v>-1.178745064381952E-2</v>
      </c>
      <c r="AI636" s="20">
        <f t="shared" si="237"/>
        <v>0.51386006167917275</v>
      </c>
      <c r="AJ636" s="20">
        <f t="shared" si="238"/>
        <v>-0.2676446746983806</v>
      </c>
      <c r="AK636" s="20">
        <f t="shared" si="239"/>
        <v>-2.096970307342862E-2</v>
      </c>
      <c r="AL636" s="20">
        <f t="shared" si="240"/>
        <v>-3.0984842598046018</v>
      </c>
      <c r="AM636" s="20">
        <f t="shared" si="241"/>
        <v>-46.387491914036289</v>
      </c>
      <c r="AN636" s="20">
        <f t="shared" si="250"/>
        <v>3.2149255760746338</v>
      </c>
      <c r="AO636" s="20">
        <f t="shared" si="250"/>
        <v>3.2156184383515991</v>
      </c>
      <c r="AP636" s="20">
        <f t="shared" si="250"/>
        <v>3.2141906950560983</v>
      </c>
      <c r="AQ636" s="20">
        <f t="shared" si="250"/>
        <v>3.2171329326505709</v>
      </c>
      <c r="AR636" s="20">
        <f t="shared" si="250"/>
        <v>3.2110703717789146</v>
      </c>
      <c r="AS636" s="20">
        <f t="shared" si="250"/>
        <v>3.2235654897824437</v>
      </c>
      <c r="AT636" s="20">
        <f t="shared" si="250"/>
        <v>3.1978245068299773</v>
      </c>
      <c r="AU636" s="20">
        <f t="shared" si="243"/>
        <v>3.2509130417697172</v>
      </c>
    </row>
    <row r="637" spans="4:47">
      <c r="D637" s="2"/>
      <c r="Z637" s="20">
        <f t="shared" si="231"/>
        <v>0</v>
      </c>
      <c r="AA637" s="20">
        <f t="shared" si="232"/>
        <v>1.1330551226500576E-5</v>
      </c>
      <c r="AB637" s="20">
        <f t="shared" si="247"/>
        <v>-9999</v>
      </c>
      <c r="AC637" s="20">
        <f t="shared" si="248"/>
        <v>0</v>
      </c>
      <c r="AD637" s="20">
        <f t="shared" si="244"/>
        <v>-9999</v>
      </c>
      <c r="AE637" s="20">
        <f t="shared" si="249"/>
        <v>0</v>
      </c>
      <c r="AF637" s="20">
        <f t="shared" si="245"/>
        <v>-9999</v>
      </c>
      <c r="AG637" s="21"/>
      <c r="AH637" s="20">
        <f t="shared" si="236"/>
        <v>-1.178745064381952E-2</v>
      </c>
      <c r="AI637" s="20">
        <f t="shared" si="237"/>
        <v>0.51386006167917275</v>
      </c>
      <c r="AJ637" s="20">
        <f t="shared" si="238"/>
        <v>-0.2676446746983806</v>
      </c>
      <c r="AK637" s="20">
        <f t="shared" si="239"/>
        <v>-2.096970307342862E-2</v>
      </c>
      <c r="AL637" s="20">
        <f t="shared" si="240"/>
        <v>-3.0984842598046018</v>
      </c>
      <c r="AM637" s="20">
        <f t="shared" si="241"/>
        <v>-46.387491914036289</v>
      </c>
      <c r="AN637" s="20">
        <f t="shared" si="250"/>
        <v>3.2149255760746338</v>
      </c>
      <c r="AO637" s="20">
        <f t="shared" si="250"/>
        <v>3.2156184383515991</v>
      </c>
      <c r="AP637" s="20">
        <f t="shared" si="250"/>
        <v>3.2141906950560983</v>
      </c>
      <c r="AQ637" s="20">
        <f t="shared" si="250"/>
        <v>3.2171329326505709</v>
      </c>
      <c r="AR637" s="20">
        <f t="shared" si="250"/>
        <v>3.2110703717789146</v>
      </c>
      <c r="AS637" s="20">
        <f t="shared" si="250"/>
        <v>3.2235654897824437</v>
      </c>
      <c r="AT637" s="20">
        <f t="shared" si="250"/>
        <v>3.1978245068299773</v>
      </c>
      <c r="AU637" s="20">
        <f t="shared" si="243"/>
        <v>3.2509130417697172</v>
      </c>
    </row>
    <row r="638" spans="4:47">
      <c r="D638" s="2"/>
      <c r="Z638" s="20">
        <f t="shared" si="231"/>
        <v>0</v>
      </c>
      <c r="AA638" s="20">
        <f t="shared" si="232"/>
        <v>1.1330551226500576E-5</v>
      </c>
      <c r="AB638" s="20">
        <f t="shared" si="247"/>
        <v>-9999</v>
      </c>
      <c r="AC638" s="20">
        <f t="shared" si="248"/>
        <v>0</v>
      </c>
      <c r="AD638" s="20">
        <f t="shared" si="244"/>
        <v>-9999</v>
      </c>
      <c r="AE638" s="20">
        <f t="shared" si="249"/>
        <v>0</v>
      </c>
      <c r="AF638" s="20">
        <f t="shared" si="245"/>
        <v>-9999</v>
      </c>
      <c r="AG638" s="21"/>
      <c r="AH638" s="20">
        <f t="shared" si="236"/>
        <v>-1.178745064381952E-2</v>
      </c>
      <c r="AI638" s="20">
        <f t="shared" si="237"/>
        <v>0.51386006167917275</v>
      </c>
      <c r="AJ638" s="20">
        <f t="shared" si="238"/>
        <v>-0.2676446746983806</v>
      </c>
      <c r="AK638" s="20">
        <f t="shared" si="239"/>
        <v>-2.096970307342862E-2</v>
      </c>
      <c r="AL638" s="20">
        <f t="shared" si="240"/>
        <v>-3.0984842598046018</v>
      </c>
      <c r="AM638" s="20">
        <f t="shared" si="241"/>
        <v>-46.387491914036289</v>
      </c>
      <c r="AN638" s="20">
        <f t="shared" si="250"/>
        <v>3.2149255760746338</v>
      </c>
      <c r="AO638" s="20">
        <f t="shared" si="250"/>
        <v>3.2156184383515991</v>
      </c>
      <c r="AP638" s="20">
        <f t="shared" si="250"/>
        <v>3.2141906950560983</v>
      </c>
      <c r="AQ638" s="20">
        <f t="shared" si="250"/>
        <v>3.2171329326505709</v>
      </c>
      <c r="AR638" s="20">
        <f t="shared" si="250"/>
        <v>3.2110703717789146</v>
      </c>
      <c r="AS638" s="20">
        <f t="shared" si="250"/>
        <v>3.2235654897824437</v>
      </c>
      <c r="AT638" s="20">
        <f t="shared" si="250"/>
        <v>3.1978245068299773</v>
      </c>
      <c r="AU638" s="20">
        <f t="shared" si="243"/>
        <v>3.2509130417697172</v>
      </c>
    </row>
    <row r="639" spans="4:47">
      <c r="D639" s="2"/>
      <c r="Z639" s="20">
        <f t="shared" si="231"/>
        <v>0</v>
      </c>
      <c r="AA639" s="20">
        <f t="shared" si="232"/>
        <v>1.1330551226500576E-5</v>
      </c>
      <c r="AB639" s="20">
        <f t="shared" si="247"/>
        <v>-9999</v>
      </c>
      <c r="AC639" s="20">
        <f t="shared" si="248"/>
        <v>0</v>
      </c>
      <c r="AD639" s="20">
        <f t="shared" si="244"/>
        <v>-9999</v>
      </c>
      <c r="AE639" s="20">
        <f t="shared" si="249"/>
        <v>0</v>
      </c>
      <c r="AF639" s="20">
        <f t="shared" si="245"/>
        <v>-9999</v>
      </c>
      <c r="AG639" s="21"/>
      <c r="AH639" s="20">
        <f t="shared" si="236"/>
        <v>-1.178745064381952E-2</v>
      </c>
      <c r="AI639" s="20">
        <f t="shared" si="237"/>
        <v>0.51386006167917275</v>
      </c>
      <c r="AJ639" s="20">
        <f t="shared" si="238"/>
        <v>-0.2676446746983806</v>
      </c>
      <c r="AK639" s="20">
        <f t="shared" si="239"/>
        <v>-2.096970307342862E-2</v>
      </c>
      <c r="AL639" s="20">
        <f t="shared" si="240"/>
        <v>-3.0984842598046018</v>
      </c>
      <c r="AM639" s="20">
        <f t="shared" si="241"/>
        <v>-46.387491914036289</v>
      </c>
      <c r="AN639" s="20">
        <f t="shared" si="250"/>
        <v>3.2149255760746338</v>
      </c>
      <c r="AO639" s="20">
        <f t="shared" si="250"/>
        <v>3.2156184383515991</v>
      </c>
      <c r="AP639" s="20">
        <f t="shared" si="250"/>
        <v>3.2141906950560983</v>
      </c>
      <c r="AQ639" s="20">
        <f t="shared" si="250"/>
        <v>3.2171329326505709</v>
      </c>
      <c r="AR639" s="20">
        <f t="shared" si="250"/>
        <v>3.2110703717789146</v>
      </c>
      <c r="AS639" s="20">
        <f t="shared" si="250"/>
        <v>3.2235654897824437</v>
      </c>
      <c r="AT639" s="20">
        <f t="shared" si="250"/>
        <v>3.1978245068299773</v>
      </c>
      <c r="AU639" s="20">
        <f t="shared" si="243"/>
        <v>3.2509130417697172</v>
      </c>
    </row>
    <row r="640" spans="4:47">
      <c r="D640" s="2"/>
      <c r="Z640" s="20">
        <f t="shared" si="231"/>
        <v>0</v>
      </c>
      <c r="AA640" s="20">
        <f t="shared" si="232"/>
        <v>1.1330551226500576E-5</v>
      </c>
      <c r="AB640" s="20">
        <f t="shared" si="247"/>
        <v>-9999</v>
      </c>
      <c r="AC640" s="20">
        <f t="shared" si="248"/>
        <v>0</v>
      </c>
      <c r="AD640" s="20">
        <f t="shared" si="244"/>
        <v>-9999</v>
      </c>
      <c r="AE640" s="20">
        <f t="shared" si="249"/>
        <v>0</v>
      </c>
      <c r="AF640" s="20">
        <f t="shared" si="245"/>
        <v>-9999</v>
      </c>
      <c r="AG640" s="21"/>
      <c r="AH640" s="20">
        <f t="shared" si="236"/>
        <v>-1.178745064381952E-2</v>
      </c>
      <c r="AI640" s="20">
        <f t="shared" si="237"/>
        <v>0.51386006167917275</v>
      </c>
      <c r="AJ640" s="20">
        <f t="shared" si="238"/>
        <v>-0.2676446746983806</v>
      </c>
      <c r="AK640" s="20">
        <f t="shared" si="239"/>
        <v>-2.096970307342862E-2</v>
      </c>
      <c r="AL640" s="20">
        <f t="shared" si="240"/>
        <v>-3.0984842598046018</v>
      </c>
      <c r="AM640" s="20">
        <f t="shared" si="241"/>
        <v>-46.387491914036289</v>
      </c>
      <c r="AN640" s="20">
        <f t="shared" si="250"/>
        <v>3.2149255760746338</v>
      </c>
      <c r="AO640" s="20">
        <f t="shared" si="250"/>
        <v>3.2156184383515991</v>
      </c>
      <c r="AP640" s="20">
        <f t="shared" si="250"/>
        <v>3.2141906950560983</v>
      </c>
      <c r="AQ640" s="20">
        <f t="shared" si="250"/>
        <v>3.2171329326505709</v>
      </c>
      <c r="AR640" s="20">
        <f t="shared" si="250"/>
        <v>3.2110703717789146</v>
      </c>
      <c r="AS640" s="20">
        <f t="shared" si="250"/>
        <v>3.2235654897824437</v>
      </c>
      <c r="AT640" s="20">
        <f t="shared" si="250"/>
        <v>3.1978245068299773</v>
      </c>
      <c r="AU640" s="20">
        <f t="shared" si="243"/>
        <v>3.2509130417697172</v>
      </c>
    </row>
    <row r="641" spans="4:47">
      <c r="D641" s="2"/>
      <c r="Z641" s="20">
        <f t="shared" si="231"/>
        <v>0</v>
      </c>
      <c r="AA641" s="20">
        <f t="shared" si="232"/>
        <v>1.1330551226500576E-5</v>
      </c>
      <c r="AB641" s="20">
        <f t="shared" si="247"/>
        <v>-9999</v>
      </c>
      <c r="AC641" s="20">
        <f t="shared" si="248"/>
        <v>0</v>
      </c>
      <c r="AD641" s="20">
        <f t="shared" si="244"/>
        <v>-9999</v>
      </c>
      <c r="AE641" s="20">
        <f t="shared" si="249"/>
        <v>0</v>
      </c>
      <c r="AF641" s="20">
        <f t="shared" si="245"/>
        <v>-9999</v>
      </c>
      <c r="AG641" s="21"/>
      <c r="AH641" s="20">
        <f t="shared" si="236"/>
        <v>-1.178745064381952E-2</v>
      </c>
      <c r="AI641" s="20">
        <f t="shared" si="237"/>
        <v>0.51386006167917275</v>
      </c>
      <c r="AJ641" s="20">
        <f t="shared" si="238"/>
        <v>-0.2676446746983806</v>
      </c>
      <c r="AK641" s="20">
        <f t="shared" si="239"/>
        <v>-2.096970307342862E-2</v>
      </c>
      <c r="AL641" s="20">
        <f t="shared" si="240"/>
        <v>-3.0984842598046018</v>
      </c>
      <c r="AM641" s="20">
        <f t="shared" si="241"/>
        <v>-46.387491914036289</v>
      </c>
      <c r="AN641" s="20">
        <f t="shared" si="250"/>
        <v>3.2149255760746338</v>
      </c>
      <c r="AO641" s="20">
        <f t="shared" si="250"/>
        <v>3.2156184383515991</v>
      </c>
      <c r="AP641" s="20">
        <f t="shared" si="250"/>
        <v>3.2141906950560983</v>
      </c>
      <c r="AQ641" s="20">
        <f t="shared" si="250"/>
        <v>3.2171329326505709</v>
      </c>
      <c r="AR641" s="20">
        <f t="shared" si="250"/>
        <v>3.2110703717789146</v>
      </c>
      <c r="AS641" s="20">
        <f t="shared" si="250"/>
        <v>3.2235654897824437</v>
      </c>
      <c r="AT641" s="20">
        <f t="shared" si="250"/>
        <v>3.1978245068299773</v>
      </c>
      <c r="AU641" s="20">
        <f t="shared" si="243"/>
        <v>3.2509130417697172</v>
      </c>
    </row>
    <row r="642" spans="4:47">
      <c r="D642" s="2"/>
      <c r="Z642" s="20">
        <f t="shared" si="231"/>
        <v>0</v>
      </c>
      <c r="AA642" s="20">
        <f t="shared" si="232"/>
        <v>1.1330551226500576E-5</v>
      </c>
      <c r="AB642" s="20">
        <f t="shared" si="247"/>
        <v>-9999</v>
      </c>
      <c r="AC642" s="20">
        <f t="shared" si="248"/>
        <v>0</v>
      </c>
      <c r="AD642" s="20">
        <f t="shared" si="244"/>
        <v>-9999</v>
      </c>
      <c r="AE642" s="20">
        <f t="shared" si="249"/>
        <v>0</v>
      </c>
      <c r="AF642" s="20">
        <f t="shared" si="245"/>
        <v>-9999</v>
      </c>
      <c r="AG642" s="21"/>
      <c r="AH642" s="20">
        <f t="shared" si="236"/>
        <v>-1.178745064381952E-2</v>
      </c>
      <c r="AI642" s="20">
        <f t="shared" si="237"/>
        <v>0.51386006167917275</v>
      </c>
      <c r="AJ642" s="20">
        <f t="shared" si="238"/>
        <v>-0.2676446746983806</v>
      </c>
      <c r="AK642" s="20">
        <f t="shared" si="239"/>
        <v>-2.096970307342862E-2</v>
      </c>
      <c r="AL642" s="20">
        <f t="shared" si="240"/>
        <v>-3.0984842598046018</v>
      </c>
      <c r="AM642" s="20">
        <f t="shared" si="241"/>
        <v>-46.387491914036289</v>
      </c>
      <c r="AN642" s="20">
        <f t="shared" si="250"/>
        <v>3.2149255760746338</v>
      </c>
      <c r="AO642" s="20">
        <f t="shared" si="250"/>
        <v>3.2156184383515991</v>
      </c>
      <c r="AP642" s="20">
        <f t="shared" si="250"/>
        <v>3.2141906950560983</v>
      </c>
      <c r="AQ642" s="20">
        <f t="shared" si="250"/>
        <v>3.2171329326505709</v>
      </c>
      <c r="AR642" s="20">
        <f t="shared" si="250"/>
        <v>3.2110703717789146</v>
      </c>
      <c r="AS642" s="20">
        <f t="shared" si="250"/>
        <v>3.2235654897824437</v>
      </c>
      <c r="AT642" s="20">
        <f t="shared" si="250"/>
        <v>3.1978245068299773</v>
      </c>
      <c r="AU642" s="20">
        <f t="shared" si="243"/>
        <v>3.2509130417697172</v>
      </c>
    </row>
    <row r="643" spans="4:47">
      <c r="D643" s="2"/>
      <c r="Z643" s="20">
        <f t="shared" si="231"/>
        <v>0</v>
      </c>
      <c r="AA643" s="20">
        <f t="shared" si="232"/>
        <v>1.1330551226500576E-5</v>
      </c>
      <c r="AB643" s="20">
        <f t="shared" si="247"/>
        <v>-9999</v>
      </c>
      <c r="AC643" s="20">
        <f t="shared" si="248"/>
        <v>0</v>
      </c>
      <c r="AD643" s="20">
        <f t="shared" si="244"/>
        <v>-9999</v>
      </c>
      <c r="AE643" s="20">
        <f t="shared" si="249"/>
        <v>0</v>
      </c>
      <c r="AF643" s="20">
        <f t="shared" si="245"/>
        <v>-9999</v>
      </c>
      <c r="AG643" s="21"/>
      <c r="AH643" s="20">
        <f t="shared" si="236"/>
        <v>-1.178745064381952E-2</v>
      </c>
      <c r="AI643" s="20">
        <f t="shared" si="237"/>
        <v>0.51386006167917275</v>
      </c>
      <c r="AJ643" s="20">
        <f t="shared" si="238"/>
        <v>-0.2676446746983806</v>
      </c>
      <c r="AK643" s="20">
        <f t="shared" si="239"/>
        <v>-2.096970307342862E-2</v>
      </c>
      <c r="AL643" s="20">
        <f t="shared" si="240"/>
        <v>-3.0984842598046018</v>
      </c>
      <c r="AM643" s="20">
        <f t="shared" si="241"/>
        <v>-46.387491914036289</v>
      </c>
      <c r="AN643" s="20">
        <f t="shared" si="250"/>
        <v>3.2149255760746338</v>
      </c>
      <c r="AO643" s="20">
        <f t="shared" si="250"/>
        <v>3.2156184383515991</v>
      </c>
      <c r="AP643" s="20">
        <f t="shared" si="250"/>
        <v>3.2141906950560983</v>
      </c>
      <c r="AQ643" s="20">
        <f t="shared" si="250"/>
        <v>3.2171329326505709</v>
      </c>
      <c r="AR643" s="20">
        <f t="shared" si="250"/>
        <v>3.2110703717789146</v>
      </c>
      <c r="AS643" s="20">
        <f t="shared" si="250"/>
        <v>3.2235654897824437</v>
      </c>
      <c r="AT643" s="20">
        <f t="shared" si="250"/>
        <v>3.1978245068299773</v>
      </c>
      <c r="AU643" s="20">
        <f t="shared" si="243"/>
        <v>3.2509130417697172</v>
      </c>
    </row>
    <row r="644" spans="4:47">
      <c r="D644" s="2"/>
      <c r="Z644" s="20">
        <f t="shared" si="231"/>
        <v>0</v>
      </c>
      <c r="AA644" s="20">
        <f t="shared" si="232"/>
        <v>1.1330551226500576E-5</v>
      </c>
      <c r="AB644" s="20">
        <f t="shared" si="247"/>
        <v>-9999</v>
      </c>
      <c r="AC644" s="20">
        <f t="shared" si="248"/>
        <v>0</v>
      </c>
      <c r="AD644" s="20">
        <f t="shared" si="244"/>
        <v>-9999</v>
      </c>
      <c r="AE644" s="20">
        <f t="shared" si="249"/>
        <v>0</v>
      </c>
      <c r="AF644" s="20">
        <f t="shared" si="245"/>
        <v>-9999</v>
      </c>
      <c r="AG644" s="21"/>
      <c r="AH644" s="20">
        <f t="shared" si="236"/>
        <v>-1.178745064381952E-2</v>
      </c>
      <c r="AI644" s="20">
        <f t="shared" si="237"/>
        <v>0.51386006167917275</v>
      </c>
      <c r="AJ644" s="20">
        <f t="shared" si="238"/>
        <v>-0.2676446746983806</v>
      </c>
      <c r="AK644" s="20">
        <f t="shared" si="239"/>
        <v>-2.096970307342862E-2</v>
      </c>
      <c r="AL644" s="20">
        <f t="shared" si="240"/>
        <v>-3.0984842598046018</v>
      </c>
      <c r="AM644" s="20">
        <f t="shared" si="241"/>
        <v>-46.387491914036289</v>
      </c>
      <c r="AN644" s="20">
        <f t="shared" si="250"/>
        <v>3.2149255760746338</v>
      </c>
      <c r="AO644" s="20">
        <f t="shared" si="250"/>
        <v>3.2156184383515991</v>
      </c>
      <c r="AP644" s="20">
        <f t="shared" si="250"/>
        <v>3.2141906950560983</v>
      </c>
      <c r="AQ644" s="20">
        <f t="shared" si="250"/>
        <v>3.2171329326505709</v>
      </c>
      <c r="AR644" s="20">
        <f t="shared" si="250"/>
        <v>3.2110703717789146</v>
      </c>
      <c r="AS644" s="20">
        <f t="shared" si="250"/>
        <v>3.2235654897824437</v>
      </c>
      <c r="AT644" s="20">
        <f t="shared" si="250"/>
        <v>3.1978245068299773</v>
      </c>
      <c r="AU644" s="20">
        <f t="shared" si="243"/>
        <v>3.2509130417697172</v>
      </c>
    </row>
    <row r="645" spans="4:47">
      <c r="D645" s="2"/>
      <c r="Z645" s="20">
        <f t="shared" si="231"/>
        <v>0</v>
      </c>
      <c r="AA645" s="20">
        <f t="shared" si="232"/>
        <v>1.1330551226500576E-5</v>
      </c>
      <c r="AB645" s="20">
        <f t="shared" si="247"/>
        <v>-9999</v>
      </c>
      <c r="AC645" s="20">
        <f t="shared" si="248"/>
        <v>0</v>
      </c>
      <c r="AD645" s="20">
        <f t="shared" si="244"/>
        <v>-9999</v>
      </c>
      <c r="AE645" s="20">
        <f t="shared" si="249"/>
        <v>0</v>
      </c>
      <c r="AF645" s="20">
        <f t="shared" si="245"/>
        <v>-9999</v>
      </c>
      <c r="AG645" s="21"/>
      <c r="AH645" s="20">
        <f t="shared" si="236"/>
        <v>-1.178745064381952E-2</v>
      </c>
      <c r="AI645" s="20">
        <f t="shared" si="237"/>
        <v>0.51386006167917275</v>
      </c>
      <c r="AJ645" s="20">
        <f t="shared" si="238"/>
        <v>-0.2676446746983806</v>
      </c>
      <c r="AK645" s="20">
        <f t="shared" si="239"/>
        <v>-2.096970307342862E-2</v>
      </c>
      <c r="AL645" s="20">
        <f t="shared" si="240"/>
        <v>-3.0984842598046018</v>
      </c>
      <c r="AM645" s="20">
        <f t="shared" si="241"/>
        <v>-46.387491914036289</v>
      </c>
      <c r="AN645" s="20">
        <f t="shared" ref="AN645:AT660" si="251">$AU645+$AB$7*SIN(AO645)</f>
        <v>3.2149255760746338</v>
      </c>
      <c r="AO645" s="20">
        <f t="shared" si="251"/>
        <v>3.2156184383515991</v>
      </c>
      <c r="AP645" s="20">
        <f t="shared" si="251"/>
        <v>3.2141906950560983</v>
      </c>
      <c r="AQ645" s="20">
        <f t="shared" si="251"/>
        <v>3.2171329326505709</v>
      </c>
      <c r="AR645" s="20">
        <f t="shared" si="251"/>
        <v>3.2110703717789146</v>
      </c>
      <c r="AS645" s="20">
        <f t="shared" si="251"/>
        <v>3.2235654897824437</v>
      </c>
      <c r="AT645" s="20">
        <f t="shared" si="251"/>
        <v>3.1978245068299773</v>
      </c>
      <c r="AU645" s="20">
        <f t="shared" si="243"/>
        <v>3.2509130417697172</v>
      </c>
    </row>
    <row r="646" spans="4:47">
      <c r="D646" s="2"/>
      <c r="Z646" s="20">
        <f t="shared" si="231"/>
        <v>0</v>
      </c>
      <c r="AA646" s="20">
        <f t="shared" si="232"/>
        <v>1.1330551226500576E-5</v>
      </c>
      <c r="AB646" s="20">
        <f t="shared" si="247"/>
        <v>-9999</v>
      </c>
      <c r="AC646" s="20">
        <f t="shared" si="248"/>
        <v>0</v>
      </c>
      <c r="AD646" s="20">
        <f t="shared" si="244"/>
        <v>-9999</v>
      </c>
      <c r="AE646" s="20">
        <f t="shared" si="249"/>
        <v>0</v>
      </c>
      <c r="AF646" s="20">
        <f t="shared" si="245"/>
        <v>-9999</v>
      </c>
      <c r="AG646" s="21"/>
      <c r="AH646" s="20">
        <f t="shared" si="236"/>
        <v>-1.178745064381952E-2</v>
      </c>
      <c r="AI646" s="20">
        <f t="shared" si="237"/>
        <v>0.51386006167917275</v>
      </c>
      <c r="AJ646" s="20">
        <f t="shared" si="238"/>
        <v>-0.2676446746983806</v>
      </c>
      <c r="AK646" s="20">
        <f t="shared" si="239"/>
        <v>-2.096970307342862E-2</v>
      </c>
      <c r="AL646" s="20">
        <f t="shared" si="240"/>
        <v>-3.0984842598046018</v>
      </c>
      <c r="AM646" s="20">
        <f t="shared" si="241"/>
        <v>-46.387491914036289</v>
      </c>
      <c r="AN646" s="20">
        <f t="shared" si="251"/>
        <v>3.2149255760746338</v>
      </c>
      <c r="AO646" s="20">
        <f t="shared" si="251"/>
        <v>3.2156184383515991</v>
      </c>
      <c r="AP646" s="20">
        <f t="shared" si="251"/>
        <v>3.2141906950560983</v>
      </c>
      <c r="AQ646" s="20">
        <f t="shared" si="251"/>
        <v>3.2171329326505709</v>
      </c>
      <c r="AR646" s="20">
        <f t="shared" si="251"/>
        <v>3.2110703717789146</v>
      </c>
      <c r="AS646" s="20">
        <f t="shared" si="251"/>
        <v>3.2235654897824437</v>
      </c>
      <c r="AT646" s="20">
        <f t="shared" si="251"/>
        <v>3.1978245068299773</v>
      </c>
      <c r="AU646" s="20">
        <f t="shared" si="243"/>
        <v>3.2509130417697172</v>
      </c>
    </row>
    <row r="647" spans="4:47">
      <c r="D647" s="2"/>
      <c r="Z647" s="20">
        <f t="shared" si="231"/>
        <v>0</v>
      </c>
      <c r="AA647" s="20">
        <f t="shared" si="232"/>
        <v>1.1330551226500576E-5</v>
      </c>
      <c r="AB647" s="20">
        <f t="shared" si="247"/>
        <v>-9999</v>
      </c>
      <c r="AC647" s="20">
        <f t="shared" si="248"/>
        <v>0</v>
      </c>
      <c r="AD647" s="20">
        <f t="shared" si="244"/>
        <v>-9999</v>
      </c>
      <c r="AE647" s="20">
        <f t="shared" si="249"/>
        <v>0</v>
      </c>
      <c r="AF647" s="20">
        <f t="shared" si="245"/>
        <v>-9999</v>
      </c>
      <c r="AG647" s="21"/>
      <c r="AH647" s="20">
        <f t="shared" si="236"/>
        <v>-1.178745064381952E-2</v>
      </c>
      <c r="AI647" s="20">
        <f t="shared" si="237"/>
        <v>0.51386006167917275</v>
      </c>
      <c r="AJ647" s="20">
        <f t="shared" si="238"/>
        <v>-0.2676446746983806</v>
      </c>
      <c r="AK647" s="20">
        <f t="shared" si="239"/>
        <v>-2.096970307342862E-2</v>
      </c>
      <c r="AL647" s="20">
        <f t="shared" si="240"/>
        <v>-3.0984842598046018</v>
      </c>
      <c r="AM647" s="20">
        <f t="shared" si="241"/>
        <v>-46.387491914036289</v>
      </c>
      <c r="AN647" s="20">
        <f t="shared" si="251"/>
        <v>3.2149255760746338</v>
      </c>
      <c r="AO647" s="20">
        <f t="shared" si="251"/>
        <v>3.2156184383515991</v>
      </c>
      <c r="AP647" s="20">
        <f t="shared" si="251"/>
        <v>3.2141906950560983</v>
      </c>
      <c r="AQ647" s="20">
        <f t="shared" si="251"/>
        <v>3.2171329326505709</v>
      </c>
      <c r="AR647" s="20">
        <f t="shared" si="251"/>
        <v>3.2110703717789146</v>
      </c>
      <c r="AS647" s="20">
        <f t="shared" si="251"/>
        <v>3.2235654897824437</v>
      </c>
      <c r="AT647" s="20">
        <f t="shared" si="251"/>
        <v>3.1978245068299773</v>
      </c>
      <c r="AU647" s="20">
        <f t="shared" si="243"/>
        <v>3.2509130417697172</v>
      </c>
    </row>
    <row r="648" spans="4:47">
      <c r="D648" s="2"/>
      <c r="Z648" s="20">
        <f t="shared" si="231"/>
        <v>0</v>
      </c>
      <c r="AA648" s="20">
        <f t="shared" si="232"/>
        <v>1.1330551226500576E-5</v>
      </c>
      <c r="AB648" s="20">
        <f t="shared" si="247"/>
        <v>-9999</v>
      </c>
      <c r="AC648" s="20">
        <f t="shared" si="248"/>
        <v>0</v>
      </c>
      <c r="AD648" s="20">
        <f t="shared" si="244"/>
        <v>-9999</v>
      </c>
      <c r="AE648" s="20">
        <f t="shared" si="249"/>
        <v>0</v>
      </c>
      <c r="AF648" s="20">
        <f t="shared" si="245"/>
        <v>-9999</v>
      </c>
      <c r="AG648" s="21"/>
      <c r="AH648" s="20">
        <f t="shared" si="236"/>
        <v>-1.178745064381952E-2</v>
      </c>
      <c r="AI648" s="20">
        <f t="shared" si="237"/>
        <v>0.51386006167917275</v>
      </c>
      <c r="AJ648" s="20">
        <f t="shared" si="238"/>
        <v>-0.2676446746983806</v>
      </c>
      <c r="AK648" s="20">
        <f t="shared" si="239"/>
        <v>-2.096970307342862E-2</v>
      </c>
      <c r="AL648" s="20">
        <f t="shared" si="240"/>
        <v>-3.0984842598046018</v>
      </c>
      <c r="AM648" s="20">
        <f t="shared" si="241"/>
        <v>-46.387491914036289</v>
      </c>
      <c r="AN648" s="20">
        <f t="shared" si="251"/>
        <v>3.2149255760746338</v>
      </c>
      <c r="AO648" s="20">
        <f t="shared" si="251"/>
        <v>3.2156184383515991</v>
      </c>
      <c r="AP648" s="20">
        <f t="shared" si="251"/>
        <v>3.2141906950560983</v>
      </c>
      <c r="AQ648" s="20">
        <f t="shared" si="251"/>
        <v>3.2171329326505709</v>
      </c>
      <c r="AR648" s="20">
        <f t="shared" si="251"/>
        <v>3.2110703717789146</v>
      </c>
      <c r="AS648" s="20">
        <f t="shared" si="251"/>
        <v>3.2235654897824437</v>
      </c>
      <c r="AT648" s="20">
        <f t="shared" si="251"/>
        <v>3.1978245068299773</v>
      </c>
      <c r="AU648" s="20">
        <f t="shared" si="243"/>
        <v>3.2509130417697172</v>
      </c>
    </row>
    <row r="649" spans="4:47">
      <c r="D649" s="2"/>
      <c r="Z649" s="20">
        <f t="shared" si="231"/>
        <v>0</v>
      </c>
      <c r="AA649" s="20">
        <f t="shared" si="232"/>
        <v>1.1330551226500576E-5</v>
      </c>
      <c r="AB649" s="20">
        <f t="shared" si="247"/>
        <v>-9999</v>
      </c>
      <c r="AC649" s="20">
        <f t="shared" si="248"/>
        <v>0</v>
      </c>
      <c r="AD649" s="20">
        <f t="shared" si="244"/>
        <v>-9999</v>
      </c>
      <c r="AE649" s="20">
        <f t="shared" si="249"/>
        <v>0</v>
      </c>
      <c r="AF649" s="20">
        <f t="shared" si="245"/>
        <v>-9999</v>
      </c>
      <c r="AG649" s="21"/>
      <c r="AH649" s="20">
        <f t="shared" si="236"/>
        <v>-1.178745064381952E-2</v>
      </c>
      <c r="AI649" s="20">
        <f t="shared" si="237"/>
        <v>0.51386006167917275</v>
      </c>
      <c r="AJ649" s="20">
        <f t="shared" si="238"/>
        <v>-0.2676446746983806</v>
      </c>
      <c r="AK649" s="20">
        <f t="shared" si="239"/>
        <v>-2.096970307342862E-2</v>
      </c>
      <c r="AL649" s="20">
        <f t="shared" si="240"/>
        <v>-3.0984842598046018</v>
      </c>
      <c r="AM649" s="20">
        <f t="shared" si="241"/>
        <v>-46.387491914036289</v>
      </c>
      <c r="AN649" s="20">
        <f t="shared" si="251"/>
        <v>3.2149255760746338</v>
      </c>
      <c r="AO649" s="20">
        <f t="shared" si="251"/>
        <v>3.2156184383515991</v>
      </c>
      <c r="AP649" s="20">
        <f t="shared" si="251"/>
        <v>3.2141906950560983</v>
      </c>
      <c r="AQ649" s="20">
        <f t="shared" si="251"/>
        <v>3.2171329326505709</v>
      </c>
      <c r="AR649" s="20">
        <f t="shared" si="251"/>
        <v>3.2110703717789146</v>
      </c>
      <c r="AS649" s="20">
        <f t="shared" si="251"/>
        <v>3.2235654897824437</v>
      </c>
      <c r="AT649" s="20">
        <f t="shared" si="251"/>
        <v>3.1978245068299773</v>
      </c>
      <c r="AU649" s="20">
        <f t="shared" si="243"/>
        <v>3.2509130417697172</v>
      </c>
    </row>
    <row r="650" spans="4:47">
      <c r="D650" s="2"/>
      <c r="Z650" s="20">
        <f t="shared" si="231"/>
        <v>0</v>
      </c>
      <c r="AA650" s="20">
        <f t="shared" si="232"/>
        <v>1.1330551226500576E-5</v>
      </c>
      <c r="AB650" s="20">
        <f t="shared" si="247"/>
        <v>-9999</v>
      </c>
      <c r="AC650" s="20">
        <f t="shared" si="248"/>
        <v>0</v>
      </c>
      <c r="AD650" s="20">
        <f t="shared" si="244"/>
        <v>-9999</v>
      </c>
      <c r="AE650" s="20">
        <f t="shared" si="249"/>
        <v>0</v>
      </c>
      <c r="AF650" s="20">
        <f t="shared" si="245"/>
        <v>-9999</v>
      </c>
      <c r="AG650" s="21"/>
      <c r="AH650" s="20">
        <f t="shared" si="236"/>
        <v>-1.178745064381952E-2</v>
      </c>
      <c r="AI650" s="20">
        <f t="shared" si="237"/>
        <v>0.51386006167917275</v>
      </c>
      <c r="AJ650" s="20">
        <f t="shared" si="238"/>
        <v>-0.2676446746983806</v>
      </c>
      <c r="AK650" s="20">
        <f t="shared" si="239"/>
        <v>-2.096970307342862E-2</v>
      </c>
      <c r="AL650" s="20">
        <f t="shared" si="240"/>
        <v>-3.0984842598046018</v>
      </c>
      <c r="AM650" s="20">
        <f t="shared" si="241"/>
        <v>-46.387491914036289</v>
      </c>
      <c r="AN650" s="20">
        <f t="shared" si="251"/>
        <v>3.2149255760746338</v>
      </c>
      <c r="AO650" s="20">
        <f t="shared" si="251"/>
        <v>3.2156184383515991</v>
      </c>
      <c r="AP650" s="20">
        <f t="shared" si="251"/>
        <v>3.2141906950560983</v>
      </c>
      <c r="AQ650" s="20">
        <f t="shared" si="251"/>
        <v>3.2171329326505709</v>
      </c>
      <c r="AR650" s="20">
        <f t="shared" si="251"/>
        <v>3.2110703717789146</v>
      </c>
      <c r="AS650" s="20">
        <f t="shared" si="251"/>
        <v>3.2235654897824437</v>
      </c>
      <c r="AT650" s="20">
        <f t="shared" si="251"/>
        <v>3.1978245068299773</v>
      </c>
      <c r="AU650" s="20">
        <f t="shared" si="243"/>
        <v>3.2509130417697172</v>
      </c>
    </row>
    <row r="651" spans="4:47">
      <c r="D651" s="2"/>
      <c r="Z651" s="20">
        <f t="shared" si="231"/>
        <v>0</v>
      </c>
      <c r="AA651" s="20">
        <f t="shared" si="232"/>
        <v>1.1330551226500576E-5</v>
      </c>
      <c r="AB651" s="20">
        <f t="shared" si="247"/>
        <v>-9999</v>
      </c>
      <c r="AC651" s="20">
        <f t="shared" si="248"/>
        <v>0</v>
      </c>
      <c r="AD651" s="20">
        <f t="shared" si="244"/>
        <v>-9999</v>
      </c>
      <c r="AE651" s="20">
        <f t="shared" si="249"/>
        <v>0</v>
      </c>
      <c r="AF651" s="20">
        <f t="shared" si="245"/>
        <v>-9999</v>
      </c>
      <c r="AG651" s="21"/>
      <c r="AH651" s="20">
        <f t="shared" si="236"/>
        <v>-1.178745064381952E-2</v>
      </c>
      <c r="AI651" s="20">
        <f t="shared" si="237"/>
        <v>0.51386006167917275</v>
      </c>
      <c r="AJ651" s="20">
        <f t="shared" si="238"/>
        <v>-0.2676446746983806</v>
      </c>
      <c r="AK651" s="20">
        <f t="shared" si="239"/>
        <v>-2.096970307342862E-2</v>
      </c>
      <c r="AL651" s="20">
        <f t="shared" si="240"/>
        <v>-3.0984842598046018</v>
      </c>
      <c r="AM651" s="20">
        <f t="shared" si="241"/>
        <v>-46.387491914036289</v>
      </c>
      <c r="AN651" s="20">
        <f t="shared" si="251"/>
        <v>3.2149255760746338</v>
      </c>
      <c r="AO651" s="20">
        <f t="shared" si="251"/>
        <v>3.2156184383515991</v>
      </c>
      <c r="AP651" s="20">
        <f t="shared" si="251"/>
        <v>3.2141906950560983</v>
      </c>
      <c r="AQ651" s="20">
        <f t="shared" si="251"/>
        <v>3.2171329326505709</v>
      </c>
      <c r="AR651" s="20">
        <f t="shared" si="251"/>
        <v>3.2110703717789146</v>
      </c>
      <c r="AS651" s="20">
        <f t="shared" si="251"/>
        <v>3.2235654897824437</v>
      </c>
      <c r="AT651" s="20">
        <f t="shared" si="251"/>
        <v>3.1978245068299773</v>
      </c>
      <c r="AU651" s="20">
        <f t="shared" si="243"/>
        <v>3.2509130417697172</v>
      </c>
    </row>
    <row r="652" spans="4:47">
      <c r="D652" s="2"/>
      <c r="Z652" s="20">
        <f t="shared" si="231"/>
        <v>0</v>
      </c>
      <c r="AA652" s="20">
        <f t="shared" si="232"/>
        <v>1.1330551226500576E-5</v>
      </c>
      <c r="AB652" s="20">
        <f t="shared" si="247"/>
        <v>-9999</v>
      </c>
      <c r="AC652" s="20">
        <f t="shared" si="248"/>
        <v>0</v>
      </c>
      <c r="AD652" s="20">
        <f t="shared" si="244"/>
        <v>-9999</v>
      </c>
      <c r="AE652" s="20">
        <f t="shared" si="249"/>
        <v>0</v>
      </c>
      <c r="AF652" s="20">
        <f t="shared" si="245"/>
        <v>-9999</v>
      </c>
      <c r="AG652" s="21"/>
      <c r="AH652" s="20">
        <f t="shared" si="236"/>
        <v>-1.178745064381952E-2</v>
      </c>
      <c r="AI652" s="20">
        <f t="shared" si="237"/>
        <v>0.51386006167917275</v>
      </c>
      <c r="AJ652" s="20">
        <f t="shared" si="238"/>
        <v>-0.2676446746983806</v>
      </c>
      <c r="AK652" s="20">
        <f t="shared" si="239"/>
        <v>-2.096970307342862E-2</v>
      </c>
      <c r="AL652" s="20">
        <f t="shared" si="240"/>
        <v>-3.0984842598046018</v>
      </c>
      <c r="AM652" s="20">
        <f t="shared" si="241"/>
        <v>-46.387491914036289</v>
      </c>
      <c r="AN652" s="20">
        <f t="shared" si="251"/>
        <v>3.2149255760746338</v>
      </c>
      <c r="AO652" s="20">
        <f t="shared" si="251"/>
        <v>3.2156184383515991</v>
      </c>
      <c r="AP652" s="20">
        <f t="shared" si="251"/>
        <v>3.2141906950560983</v>
      </c>
      <c r="AQ652" s="20">
        <f t="shared" si="251"/>
        <v>3.2171329326505709</v>
      </c>
      <c r="AR652" s="20">
        <f t="shared" si="251"/>
        <v>3.2110703717789146</v>
      </c>
      <c r="AS652" s="20">
        <f t="shared" si="251"/>
        <v>3.2235654897824437</v>
      </c>
      <c r="AT652" s="20">
        <f t="shared" si="251"/>
        <v>3.1978245068299773</v>
      </c>
      <c r="AU652" s="20">
        <f t="shared" si="243"/>
        <v>3.2509130417697172</v>
      </c>
    </row>
    <row r="653" spans="4:47">
      <c r="D653" s="2"/>
      <c r="Z653" s="20">
        <f t="shared" si="231"/>
        <v>0</v>
      </c>
      <c r="AA653" s="20">
        <f t="shared" si="232"/>
        <v>1.1330551226500576E-5</v>
      </c>
      <c r="AB653" s="20">
        <f t="shared" si="247"/>
        <v>-9999</v>
      </c>
      <c r="AC653" s="20">
        <f t="shared" si="248"/>
        <v>0</v>
      </c>
      <c r="AD653" s="20">
        <f t="shared" si="244"/>
        <v>-9999</v>
      </c>
      <c r="AE653" s="20">
        <f t="shared" si="249"/>
        <v>0</v>
      </c>
      <c r="AF653" s="20">
        <f t="shared" si="245"/>
        <v>-9999</v>
      </c>
      <c r="AG653" s="21"/>
      <c r="AH653" s="20">
        <f t="shared" si="236"/>
        <v>-1.178745064381952E-2</v>
      </c>
      <c r="AI653" s="20">
        <f t="shared" si="237"/>
        <v>0.51386006167917275</v>
      </c>
      <c r="AJ653" s="20">
        <f t="shared" si="238"/>
        <v>-0.2676446746983806</v>
      </c>
      <c r="AK653" s="20">
        <f t="shared" si="239"/>
        <v>-2.096970307342862E-2</v>
      </c>
      <c r="AL653" s="20">
        <f t="shared" si="240"/>
        <v>-3.0984842598046018</v>
      </c>
      <c r="AM653" s="20">
        <f t="shared" si="241"/>
        <v>-46.387491914036289</v>
      </c>
      <c r="AN653" s="20">
        <f t="shared" si="251"/>
        <v>3.2149255760746338</v>
      </c>
      <c r="AO653" s="20">
        <f t="shared" si="251"/>
        <v>3.2156184383515991</v>
      </c>
      <c r="AP653" s="20">
        <f t="shared" si="251"/>
        <v>3.2141906950560983</v>
      </c>
      <c r="AQ653" s="20">
        <f t="shared" si="251"/>
        <v>3.2171329326505709</v>
      </c>
      <c r="AR653" s="20">
        <f t="shared" si="251"/>
        <v>3.2110703717789146</v>
      </c>
      <c r="AS653" s="20">
        <f t="shared" si="251"/>
        <v>3.2235654897824437</v>
      </c>
      <c r="AT653" s="20">
        <f t="shared" si="251"/>
        <v>3.1978245068299773</v>
      </c>
      <c r="AU653" s="20">
        <f t="shared" si="243"/>
        <v>3.2509130417697172</v>
      </c>
    </row>
    <row r="654" spans="4:47">
      <c r="D654" s="2"/>
      <c r="Z654" s="20">
        <f t="shared" si="231"/>
        <v>0</v>
      </c>
      <c r="AA654" s="20">
        <f t="shared" si="232"/>
        <v>1.1330551226500576E-5</v>
      </c>
      <c r="AB654" s="20">
        <f t="shared" si="247"/>
        <v>-9999</v>
      </c>
      <c r="AC654" s="20">
        <f t="shared" si="248"/>
        <v>0</v>
      </c>
      <c r="AD654" s="20">
        <f t="shared" si="244"/>
        <v>-9999</v>
      </c>
      <c r="AE654" s="20">
        <f t="shared" si="249"/>
        <v>0</v>
      </c>
      <c r="AF654" s="20">
        <f t="shared" si="245"/>
        <v>-9999</v>
      </c>
      <c r="AG654" s="21"/>
      <c r="AH654" s="20">
        <f t="shared" si="236"/>
        <v>-1.178745064381952E-2</v>
      </c>
      <c r="AI654" s="20">
        <f t="shared" si="237"/>
        <v>0.51386006167917275</v>
      </c>
      <c r="AJ654" s="20">
        <f t="shared" si="238"/>
        <v>-0.2676446746983806</v>
      </c>
      <c r="AK654" s="20">
        <f t="shared" si="239"/>
        <v>-2.096970307342862E-2</v>
      </c>
      <c r="AL654" s="20">
        <f t="shared" si="240"/>
        <v>-3.0984842598046018</v>
      </c>
      <c r="AM654" s="20">
        <f t="shared" si="241"/>
        <v>-46.387491914036289</v>
      </c>
      <c r="AN654" s="20">
        <f t="shared" si="251"/>
        <v>3.2149255760746338</v>
      </c>
      <c r="AO654" s="20">
        <f t="shared" si="251"/>
        <v>3.2156184383515991</v>
      </c>
      <c r="AP654" s="20">
        <f t="shared" si="251"/>
        <v>3.2141906950560983</v>
      </c>
      <c r="AQ654" s="20">
        <f t="shared" si="251"/>
        <v>3.2171329326505709</v>
      </c>
      <c r="AR654" s="20">
        <f t="shared" si="251"/>
        <v>3.2110703717789146</v>
      </c>
      <c r="AS654" s="20">
        <f t="shared" si="251"/>
        <v>3.2235654897824437</v>
      </c>
      <c r="AT654" s="20">
        <f t="shared" si="251"/>
        <v>3.1978245068299773</v>
      </c>
      <c r="AU654" s="20">
        <f t="shared" si="243"/>
        <v>3.2509130417697172</v>
      </c>
    </row>
    <row r="655" spans="4:47">
      <c r="D655" s="2"/>
      <c r="Z655" s="20">
        <f t="shared" si="231"/>
        <v>0</v>
      </c>
      <c r="AA655" s="20">
        <f t="shared" si="232"/>
        <v>1.1330551226500576E-5</v>
      </c>
      <c r="AB655" s="20">
        <f t="shared" si="247"/>
        <v>-9999</v>
      </c>
      <c r="AC655" s="20">
        <f t="shared" si="248"/>
        <v>0</v>
      </c>
      <c r="AD655" s="20">
        <f t="shared" si="244"/>
        <v>-9999</v>
      </c>
      <c r="AE655" s="20">
        <f t="shared" si="249"/>
        <v>0</v>
      </c>
      <c r="AF655" s="20">
        <f t="shared" si="245"/>
        <v>-9999</v>
      </c>
      <c r="AG655" s="21"/>
      <c r="AH655" s="20">
        <f t="shared" si="236"/>
        <v>-1.178745064381952E-2</v>
      </c>
      <c r="AI655" s="20">
        <f t="shared" si="237"/>
        <v>0.51386006167917275</v>
      </c>
      <c r="AJ655" s="20">
        <f t="shared" si="238"/>
        <v>-0.2676446746983806</v>
      </c>
      <c r="AK655" s="20">
        <f t="shared" si="239"/>
        <v>-2.096970307342862E-2</v>
      </c>
      <c r="AL655" s="20">
        <f t="shared" si="240"/>
        <v>-3.0984842598046018</v>
      </c>
      <c r="AM655" s="20">
        <f t="shared" si="241"/>
        <v>-46.387491914036289</v>
      </c>
      <c r="AN655" s="20">
        <f t="shared" si="251"/>
        <v>3.2149255760746338</v>
      </c>
      <c r="AO655" s="20">
        <f t="shared" si="251"/>
        <v>3.2156184383515991</v>
      </c>
      <c r="AP655" s="20">
        <f t="shared" si="251"/>
        <v>3.2141906950560983</v>
      </c>
      <c r="AQ655" s="20">
        <f t="shared" si="251"/>
        <v>3.2171329326505709</v>
      </c>
      <c r="AR655" s="20">
        <f t="shared" si="251"/>
        <v>3.2110703717789146</v>
      </c>
      <c r="AS655" s="20">
        <f t="shared" si="251"/>
        <v>3.2235654897824437</v>
      </c>
      <c r="AT655" s="20">
        <f t="shared" si="251"/>
        <v>3.1978245068299773</v>
      </c>
      <c r="AU655" s="20">
        <f t="shared" si="243"/>
        <v>3.2509130417697172</v>
      </c>
    </row>
    <row r="656" spans="4:47">
      <c r="D656" s="2"/>
      <c r="Z656" s="20">
        <f t="shared" si="231"/>
        <v>0</v>
      </c>
      <c r="AA656" s="20">
        <f t="shared" si="232"/>
        <v>1.1330551226500576E-5</v>
      </c>
      <c r="AB656" s="20">
        <f t="shared" si="247"/>
        <v>-9999</v>
      </c>
      <c r="AC656" s="20">
        <f t="shared" si="248"/>
        <v>0</v>
      </c>
      <c r="AD656" s="20">
        <f t="shared" si="244"/>
        <v>-9999</v>
      </c>
      <c r="AE656" s="20">
        <f t="shared" si="249"/>
        <v>0</v>
      </c>
      <c r="AF656" s="20">
        <f t="shared" si="245"/>
        <v>-9999</v>
      </c>
      <c r="AG656" s="21"/>
      <c r="AH656" s="20">
        <f t="shared" si="236"/>
        <v>-1.178745064381952E-2</v>
      </c>
      <c r="AI656" s="20">
        <f t="shared" si="237"/>
        <v>0.51386006167917275</v>
      </c>
      <c r="AJ656" s="20">
        <f t="shared" si="238"/>
        <v>-0.2676446746983806</v>
      </c>
      <c r="AK656" s="20">
        <f t="shared" si="239"/>
        <v>-2.096970307342862E-2</v>
      </c>
      <c r="AL656" s="20">
        <f t="shared" si="240"/>
        <v>-3.0984842598046018</v>
      </c>
      <c r="AM656" s="20">
        <f t="shared" si="241"/>
        <v>-46.387491914036289</v>
      </c>
      <c r="AN656" s="20">
        <f t="shared" si="251"/>
        <v>3.2149255760746338</v>
      </c>
      <c r="AO656" s="20">
        <f t="shared" si="251"/>
        <v>3.2156184383515991</v>
      </c>
      <c r="AP656" s="20">
        <f t="shared" si="251"/>
        <v>3.2141906950560983</v>
      </c>
      <c r="AQ656" s="20">
        <f t="shared" si="251"/>
        <v>3.2171329326505709</v>
      </c>
      <c r="AR656" s="20">
        <f t="shared" si="251"/>
        <v>3.2110703717789146</v>
      </c>
      <c r="AS656" s="20">
        <f t="shared" si="251"/>
        <v>3.2235654897824437</v>
      </c>
      <c r="AT656" s="20">
        <f t="shared" si="251"/>
        <v>3.1978245068299773</v>
      </c>
      <c r="AU656" s="20">
        <f t="shared" si="243"/>
        <v>3.2509130417697172</v>
      </c>
    </row>
    <row r="657" spans="4:47">
      <c r="D657" s="2"/>
      <c r="Z657" s="20">
        <f t="shared" si="231"/>
        <v>0</v>
      </c>
      <c r="AA657" s="20">
        <f t="shared" si="232"/>
        <v>1.1330551226500576E-5</v>
      </c>
      <c r="AB657" s="20">
        <f t="shared" si="247"/>
        <v>-9999</v>
      </c>
      <c r="AC657" s="20">
        <f t="shared" si="248"/>
        <v>0</v>
      </c>
      <c r="AD657" s="20">
        <f t="shared" si="244"/>
        <v>-9999</v>
      </c>
      <c r="AE657" s="20">
        <f t="shared" si="249"/>
        <v>0</v>
      </c>
      <c r="AF657" s="20">
        <f t="shared" si="245"/>
        <v>-9999</v>
      </c>
      <c r="AG657" s="21"/>
      <c r="AH657" s="20">
        <f t="shared" si="236"/>
        <v>-1.178745064381952E-2</v>
      </c>
      <c r="AI657" s="20">
        <f t="shared" si="237"/>
        <v>0.51386006167917275</v>
      </c>
      <c r="AJ657" s="20">
        <f t="shared" si="238"/>
        <v>-0.2676446746983806</v>
      </c>
      <c r="AK657" s="20">
        <f t="shared" si="239"/>
        <v>-2.096970307342862E-2</v>
      </c>
      <c r="AL657" s="20">
        <f t="shared" si="240"/>
        <v>-3.0984842598046018</v>
      </c>
      <c r="AM657" s="20">
        <f t="shared" si="241"/>
        <v>-46.387491914036289</v>
      </c>
      <c r="AN657" s="20">
        <f t="shared" si="251"/>
        <v>3.2149255760746338</v>
      </c>
      <c r="AO657" s="20">
        <f t="shared" si="251"/>
        <v>3.2156184383515991</v>
      </c>
      <c r="AP657" s="20">
        <f t="shared" si="251"/>
        <v>3.2141906950560983</v>
      </c>
      <c r="AQ657" s="20">
        <f t="shared" si="251"/>
        <v>3.2171329326505709</v>
      </c>
      <c r="AR657" s="20">
        <f t="shared" si="251"/>
        <v>3.2110703717789146</v>
      </c>
      <c r="AS657" s="20">
        <f t="shared" si="251"/>
        <v>3.2235654897824437</v>
      </c>
      <c r="AT657" s="20">
        <f t="shared" si="251"/>
        <v>3.1978245068299773</v>
      </c>
      <c r="AU657" s="20">
        <f t="shared" si="243"/>
        <v>3.2509130417697172</v>
      </c>
    </row>
    <row r="658" spans="4:47">
      <c r="D658" s="2"/>
      <c r="Z658" s="20">
        <f t="shared" si="231"/>
        <v>0</v>
      </c>
      <c r="AA658" s="20">
        <f t="shared" si="232"/>
        <v>1.1330551226500576E-5</v>
      </c>
      <c r="AB658" s="20">
        <f t="shared" si="247"/>
        <v>-9999</v>
      </c>
      <c r="AC658" s="20">
        <f t="shared" si="248"/>
        <v>0</v>
      </c>
      <c r="AD658" s="20">
        <f t="shared" si="244"/>
        <v>-9999</v>
      </c>
      <c r="AE658" s="20">
        <f t="shared" si="249"/>
        <v>0</v>
      </c>
      <c r="AF658" s="20">
        <f t="shared" si="245"/>
        <v>-9999</v>
      </c>
      <c r="AG658" s="21"/>
      <c r="AH658" s="20">
        <f t="shared" si="236"/>
        <v>-1.178745064381952E-2</v>
      </c>
      <c r="AI658" s="20">
        <f t="shared" si="237"/>
        <v>0.51386006167917275</v>
      </c>
      <c r="AJ658" s="20">
        <f t="shared" si="238"/>
        <v>-0.2676446746983806</v>
      </c>
      <c r="AK658" s="20">
        <f t="shared" si="239"/>
        <v>-2.096970307342862E-2</v>
      </c>
      <c r="AL658" s="20">
        <f t="shared" si="240"/>
        <v>-3.0984842598046018</v>
      </c>
      <c r="AM658" s="20">
        <f t="shared" si="241"/>
        <v>-46.387491914036289</v>
      </c>
      <c r="AN658" s="20">
        <f t="shared" si="251"/>
        <v>3.2149255760746338</v>
      </c>
      <c r="AO658" s="20">
        <f t="shared" si="251"/>
        <v>3.2156184383515991</v>
      </c>
      <c r="AP658" s="20">
        <f t="shared" si="251"/>
        <v>3.2141906950560983</v>
      </c>
      <c r="AQ658" s="20">
        <f t="shared" si="251"/>
        <v>3.2171329326505709</v>
      </c>
      <c r="AR658" s="20">
        <f t="shared" si="251"/>
        <v>3.2110703717789146</v>
      </c>
      <c r="AS658" s="20">
        <f t="shared" si="251"/>
        <v>3.2235654897824437</v>
      </c>
      <c r="AT658" s="20">
        <f t="shared" si="251"/>
        <v>3.1978245068299773</v>
      </c>
      <c r="AU658" s="20">
        <f t="shared" si="243"/>
        <v>3.2509130417697172</v>
      </c>
    </row>
    <row r="659" spans="4:47">
      <c r="D659" s="2"/>
      <c r="Z659" s="20">
        <f t="shared" si="231"/>
        <v>0</v>
      </c>
      <c r="AA659" s="20">
        <f t="shared" si="232"/>
        <v>1.1330551226500576E-5</v>
      </c>
      <c r="AB659" s="20">
        <f t="shared" si="247"/>
        <v>-9999</v>
      </c>
      <c r="AC659" s="20">
        <f t="shared" si="248"/>
        <v>0</v>
      </c>
      <c r="AD659" s="20">
        <f t="shared" si="244"/>
        <v>-9999</v>
      </c>
      <c r="AE659" s="20">
        <f t="shared" si="249"/>
        <v>0</v>
      </c>
      <c r="AF659" s="20">
        <f t="shared" si="245"/>
        <v>-9999</v>
      </c>
      <c r="AG659" s="21"/>
      <c r="AH659" s="20">
        <f t="shared" si="236"/>
        <v>-1.178745064381952E-2</v>
      </c>
      <c r="AI659" s="20">
        <f t="shared" si="237"/>
        <v>0.51386006167917275</v>
      </c>
      <c r="AJ659" s="20">
        <f t="shared" si="238"/>
        <v>-0.2676446746983806</v>
      </c>
      <c r="AK659" s="20">
        <f t="shared" si="239"/>
        <v>-2.096970307342862E-2</v>
      </c>
      <c r="AL659" s="20">
        <f t="shared" si="240"/>
        <v>-3.0984842598046018</v>
      </c>
      <c r="AM659" s="20">
        <f t="shared" si="241"/>
        <v>-46.387491914036289</v>
      </c>
      <c r="AN659" s="20">
        <f t="shared" si="251"/>
        <v>3.2149255760746338</v>
      </c>
      <c r="AO659" s="20">
        <f t="shared" si="251"/>
        <v>3.2156184383515991</v>
      </c>
      <c r="AP659" s="20">
        <f t="shared" si="251"/>
        <v>3.2141906950560983</v>
      </c>
      <c r="AQ659" s="20">
        <f t="shared" si="251"/>
        <v>3.2171329326505709</v>
      </c>
      <c r="AR659" s="20">
        <f t="shared" si="251"/>
        <v>3.2110703717789146</v>
      </c>
      <c r="AS659" s="20">
        <f t="shared" si="251"/>
        <v>3.2235654897824437</v>
      </c>
      <c r="AT659" s="20">
        <f t="shared" si="251"/>
        <v>3.1978245068299773</v>
      </c>
      <c r="AU659" s="20">
        <f t="shared" si="243"/>
        <v>3.2509130417697172</v>
      </c>
    </row>
    <row r="660" spans="4:47">
      <c r="D660" s="2"/>
      <c r="Z660" s="20">
        <f t="shared" si="231"/>
        <v>0</v>
      </c>
      <c r="AA660" s="20">
        <f t="shared" si="232"/>
        <v>1.1330551226500576E-5</v>
      </c>
      <c r="AB660" s="20">
        <f t="shared" si="247"/>
        <v>-9999</v>
      </c>
      <c r="AC660" s="20">
        <f t="shared" si="248"/>
        <v>0</v>
      </c>
      <c r="AD660" s="20">
        <f t="shared" si="244"/>
        <v>-9999</v>
      </c>
      <c r="AE660" s="20">
        <f t="shared" si="249"/>
        <v>0</v>
      </c>
      <c r="AF660" s="20">
        <f t="shared" si="245"/>
        <v>-9999</v>
      </c>
      <c r="AG660" s="21"/>
      <c r="AH660" s="20">
        <f t="shared" si="236"/>
        <v>-1.178745064381952E-2</v>
      </c>
      <c r="AI660" s="20">
        <f t="shared" si="237"/>
        <v>0.51386006167917275</v>
      </c>
      <c r="AJ660" s="20">
        <f t="shared" si="238"/>
        <v>-0.2676446746983806</v>
      </c>
      <c r="AK660" s="20">
        <f t="shared" si="239"/>
        <v>-2.096970307342862E-2</v>
      </c>
      <c r="AL660" s="20">
        <f t="shared" si="240"/>
        <v>-3.0984842598046018</v>
      </c>
      <c r="AM660" s="20">
        <f t="shared" si="241"/>
        <v>-46.387491914036289</v>
      </c>
      <c r="AN660" s="20">
        <f t="shared" si="251"/>
        <v>3.2149255760746338</v>
      </c>
      <c r="AO660" s="20">
        <f t="shared" si="251"/>
        <v>3.2156184383515991</v>
      </c>
      <c r="AP660" s="20">
        <f t="shared" si="251"/>
        <v>3.2141906950560983</v>
      </c>
      <c r="AQ660" s="20">
        <f t="shared" si="251"/>
        <v>3.2171329326505709</v>
      </c>
      <c r="AR660" s="20">
        <f t="shared" si="251"/>
        <v>3.2110703717789146</v>
      </c>
      <c r="AS660" s="20">
        <f t="shared" si="251"/>
        <v>3.2235654897824437</v>
      </c>
      <c r="AT660" s="20">
        <f t="shared" si="251"/>
        <v>3.1978245068299773</v>
      </c>
      <c r="AU660" s="20">
        <f t="shared" si="243"/>
        <v>3.2509130417697172</v>
      </c>
    </row>
    <row r="661" spans="4:47">
      <c r="D661" s="2"/>
      <c r="Z661" s="20">
        <f t="shared" ref="Z661:Z724" si="252">F661</f>
        <v>0</v>
      </c>
      <c r="AA661" s="20">
        <f t="shared" ref="AA661:AA724" si="253">AB$3+AB$4*Z661+AB$5*Z661^2+AH661</f>
        <v>1.1330551226500576E-5</v>
      </c>
      <c r="AB661" s="20">
        <f t="shared" si="247"/>
        <v>-9999</v>
      </c>
      <c r="AC661" s="20">
        <f t="shared" si="248"/>
        <v>0</v>
      </c>
      <c r="AD661" s="20">
        <f t="shared" si="244"/>
        <v>-9999</v>
      </c>
      <c r="AE661" s="20">
        <f t="shared" si="249"/>
        <v>0</v>
      </c>
      <c r="AF661" s="20">
        <f t="shared" si="245"/>
        <v>-9999</v>
      </c>
      <c r="AG661" s="21"/>
      <c r="AH661" s="20">
        <f t="shared" ref="AH661:AH724" si="254">$AB$6*($AB$11/AI661*AJ661+$AB$12)</f>
        <v>-1.178745064381952E-2</v>
      </c>
      <c r="AI661" s="20">
        <f t="shared" ref="AI661:AI724" si="255">1+$AB$7*COS(AL661)</f>
        <v>0.51386006167917275</v>
      </c>
      <c r="AJ661" s="20">
        <f t="shared" ref="AJ661:AJ724" si="256">SIN(AL661+RADIANS($AB$9))</f>
        <v>-0.2676446746983806</v>
      </c>
      <c r="AK661" s="20">
        <f t="shared" ref="AK661:AK724" si="257">$AB$7*SIN(AL661)</f>
        <v>-2.096970307342862E-2</v>
      </c>
      <c r="AL661" s="20">
        <f t="shared" ref="AL661:AL724" si="258">2*ATAN(AM661)</f>
        <v>-3.0984842598046018</v>
      </c>
      <c r="AM661" s="20">
        <f t="shared" ref="AM661:AM724" si="259">SQRT((1+$AB$7)/(1-$AB$7))*TAN(AN661/2)</f>
        <v>-46.387491914036289</v>
      </c>
      <c r="AN661" s="20">
        <f t="shared" ref="AN661:AT676" si="260">$AU661+$AB$7*SIN(AO661)</f>
        <v>3.2149255760746338</v>
      </c>
      <c r="AO661" s="20">
        <f t="shared" si="260"/>
        <v>3.2156184383515991</v>
      </c>
      <c r="AP661" s="20">
        <f t="shared" si="260"/>
        <v>3.2141906950560983</v>
      </c>
      <c r="AQ661" s="20">
        <f t="shared" si="260"/>
        <v>3.2171329326505709</v>
      </c>
      <c r="AR661" s="20">
        <f t="shared" si="260"/>
        <v>3.2110703717789146</v>
      </c>
      <c r="AS661" s="20">
        <f t="shared" si="260"/>
        <v>3.2235654897824437</v>
      </c>
      <c r="AT661" s="20">
        <f t="shared" si="260"/>
        <v>3.1978245068299773</v>
      </c>
      <c r="AU661" s="20">
        <f t="shared" ref="AU661:AU724" si="261">RADIANS($AB$9)+$AB$18*(F661-AB$15)</f>
        <v>3.2509130417697172</v>
      </c>
    </row>
    <row r="662" spans="4:47">
      <c r="D662" s="2"/>
      <c r="Z662" s="20">
        <f t="shared" si="252"/>
        <v>0</v>
      </c>
      <c r="AA662" s="20">
        <f t="shared" si="253"/>
        <v>1.1330551226500576E-5</v>
      </c>
      <c r="AB662" s="20">
        <f t="shared" si="247"/>
        <v>-9999</v>
      </c>
      <c r="AC662" s="20">
        <f t="shared" si="248"/>
        <v>0</v>
      </c>
      <c r="AD662" s="20">
        <f t="shared" ref="AD662:AD725" si="262">IF(S662&lt;&gt;0,G662-AA662,-9999)</f>
        <v>-9999</v>
      </c>
      <c r="AE662" s="20">
        <f t="shared" si="249"/>
        <v>0</v>
      </c>
      <c r="AF662" s="20">
        <f t="shared" ref="AF662:AF725" si="263">IF(S662&lt;&gt;0,G662-P662,-9999)</f>
        <v>-9999</v>
      </c>
      <c r="AG662" s="21"/>
      <c r="AH662" s="20">
        <f t="shared" si="254"/>
        <v>-1.178745064381952E-2</v>
      </c>
      <c r="AI662" s="20">
        <f t="shared" si="255"/>
        <v>0.51386006167917275</v>
      </c>
      <c r="AJ662" s="20">
        <f t="shared" si="256"/>
        <v>-0.2676446746983806</v>
      </c>
      <c r="AK662" s="20">
        <f t="shared" si="257"/>
        <v>-2.096970307342862E-2</v>
      </c>
      <c r="AL662" s="20">
        <f t="shared" si="258"/>
        <v>-3.0984842598046018</v>
      </c>
      <c r="AM662" s="20">
        <f t="shared" si="259"/>
        <v>-46.387491914036289</v>
      </c>
      <c r="AN662" s="20">
        <f t="shared" si="260"/>
        <v>3.2149255760746338</v>
      </c>
      <c r="AO662" s="20">
        <f t="shared" si="260"/>
        <v>3.2156184383515991</v>
      </c>
      <c r="AP662" s="20">
        <f t="shared" si="260"/>
        <v>3.2141906950560983</v>
      </c>
      <c r="AQ662" s="20">
        <f t="shared" si="260"/>
        <v>3.2171329326505709</v>
      </c>
      <c r="AR662" s="20">
        <f t="shared" si="260"/>
        <v>3.2110703717789146</v>
      </c>
      <c r="AS662" s="20">
        <f t="shared" si="260"/>
        <v>3.2235654897824437</v>
      </c>
      <c r="AT662" s="20">
        <f t="shared" si="260"/>
        <v>3.1978245068299773</v>
      </c>
      <c r="AU662" s="20">
        <f t="shared" si="261"/>
        <v>3.2509130417697172</v>
      </c>
    </row>
    <row r="663" spans="4:47">
      <c r="D663" s="2"/>
      <c r="Z663" s="20">
        <f t="shared" si="252"/>
        <v>0</v>
      </c>
      <c r="AA663" s="20">
        <f t="shared" si="253"/>
        <v>1.1330551226500576E-5</v>
      </c>
      <c r="AB663" s="20">
        <f t="shared" si="247"/>
        <v>-9999</v>
      </c>
      <c r="AC663" s="20">
        <f t="shared" si="248"/>
        <v>0</v>
      </c>
      <c r="AD663" s="20">
        <f t="shared" si="262"/>
        <v>-9999</v>
      </c>
      <c r="AE663" s="20">
        <f t="shared" si="249"/>
        <v>0</v>
      </c>
      <c r="AF663" s="20">
        <f t="shared" si="263"/>
        <v>-9999</v>
      </c>
      <c r="AG663" s="21"/>
      <c r="AH663" s="20">
        <f t="shared" si="254"/>
        <v>-1.178745064381952E-2</v>
      </c>
      <c r="AI663" s="20">
        <f t="shared" si="255"/>
        <v>0.51386006167917275</v>
      </c>
      <c r="AJ663" s="20">
        <f t="shared" si="256"/>
        <v>-0.2676446746983806</v>
      </c>
      <c r="AK663" s="20">
        <f t="shared" si="257"/>
        <v>-2.096970307342862E-2</v>
      </c>
      <c r="AL663" s="20">
        <f t="shared" si="258"/>
        <v>-3.0984842598046018</v>
      </c>
      <c r="AM663" s="20">
        <f t="shared" si="259"/>
        <v>-46.387491914036289</v>
      </c>
      <c r="AN663" s="20">
        <f t="shared" si="260"/>
        <v>3.2149255760746338</v>
      </c>
      <c r="AO663" s="20">
        <f t="shared" si="260"/>
        <v>3.2156184383515991</v>
      </c>
      <c r="AP663" s="20">
        <f t="shared" si="260"/>
        <v>3.2141906950560983</v>
      </c>
      <c r="AQ663" s="20">
        <f t="shared" si="260"/>
        <v>3.2171329326505709</v>
      </c>
      <c r="AR663" s="20">
        <f t="shared" si="260"/>
        <v>3.2110703717789146</v>
      </c>
      <c r="AS663" s="20">
        <f t="shared" si="260"/>
        <v>3.2235654897824437</v>
      </c>
      <c r="AT663" s="20">
        <f t="shared" si="260"/>
        <v>3.1978245068299773</v>
      </c>
      <c r="AU663" s="20">
        <f t="shared" si="261"/>
        <v>3.2509130417697172</v>
      </c>
    </row>
    <row r="664" spans="4:47">
      <c r="D664" s="2"/>
      <c r="Z664" s="20">
        <f t="shared" si="252"/>
        <v>0</v>
      </c>
      <c r="AA664" s="20">
        <f t="shared" si="253"/>
        <v>1.1330551226500576E-5</v>
      </c>
      <c r="AB664" s="20">
        <f t="shared" si="247"/>
        <v>-9999</v>
      </c>
      <c r="AC664" s="20">
        <f t="shared" si="248"/>
        <v>0</v>
      </c>
      <c r="AD664" s="20">
        <f t="shared" si="262"/>
        <v>-9999</v>
      </c>
      <c r="AE664" s="20">
        <f t="shared" si="249"/>
        <v>0</v>
      </c>
      <c r="AF664" s="20">
        <f t="shared" si="263"/>
        <v>-9999</v>
      </c>
      <c r="AG664" s="21"/>
      <c r="AH664" s="20">
        <f t="shared" si="254"/>
        <v>-1.178745064381952E-2</v>
      </c>
      <c r="AI664" s="20">
        <f t="shared" si="255"/>
        <v>0.51386006167917275</v>
      </c>
      <c r="AJ664" s="20">
        <f t="shared" si="256"/>
        <v>-0.2676446746983806</v>
      </c>
      <c r="AK664" s="20">
        <f t="shared" si="257"/>
        <v>-2.096970307342862E-2</v>
      </c>
      <c r="AL664" s="20">
        <f t="shared" si="258"/>
        <v>-3.0984842598046018</v>
      </c>
      <c r="AM664" s="20">
        <f t="shared" si="259"/>
        <v>-46.387491914036289</v>
      </c>
      <c r="AN664" s="20">
        <f t="shared" si="260"/>
        <v>3.2149255760746338</v>
      </c>
      <c r="AO664" s="20">
        <f t="shared" si="260"/>
        <v>3.2156184383515991</v>
      </c>
      <c r="AP664" s="20">
        <f t="shared" si="260"/>
        <v>3.2141906950560983</v>
      </c>
      <c r="AQ664" s="20">
        <f t="shared" si="260"/>
        <v>3.2171329326505709</v>
      </c>
      <c r="AR664" s="20">
        <f t="shared" si="260"/>
        <v>3.2110703717789146</v>
      </c>
      <c r="AS664" s="20">
        <f t="shared" si="260"/>
        <v>3.2235654897824437</v>
      </c>
      <c r="AT664" s="20">
        <f t="shared" si="260"/>
        <v>3.1978245068299773</v>
      </c>
      <c r="AU664" s="20">
        <f t="shared" si="261"/>
        <v>3.2509130417697172</v>
      </c>
    </row>
    <row r="665" spans="4:47">
      <c r="D665" s="2"/>
      <c r="Z665" s="20">
        <f t="shared" si="252"/>
        <v>0</v>
      </c>
      <c r="AA665" s="20">
        <f t="shared" si="253"/>
        <v>1.1330551226500576E-5</v>
      </c>
      <c r="AB665" s="20">
        <f t="shared" si="247"/>
        <v>-9999</v>
      </c>
      <c r="AC665" s="20">
        <f t="shared" si="248"/>
        <v>0</v>
      </c>
      <c r="AD665" s="20">
        <f t="shared" si="262"/>
        <v>-9999</v>
      </c>
      <c r="AE665" s="20">
        <f t="shared" si="249"/>
        <v>0</v>
      </c>
      <c r="AF665" s="20">
        <f t="shared" si="263"/>
        <v>-9999</v>
      </c>
      <c r="AG665" s="21"/>
      <c r="AH665" s="20">
        <f t="shared" si="254"/>
        <v>-1.178745064381952E-2</v>
      </c>
      <c r="AI665" s="20">
        <f t="shared" si="255"/>
        <v>0.51386006167917275</v>
      </c>
      <c r="AJ665" s="20">
        <f t="shared" si="256"/>
        <v>-0.2676446746983806</v>
      </c>
      <c r="AK665" s="20">
        <f t="shared" si="257"/>
        <v>-2.096970307342862E-2</v>
      </c>
      <c r="AL665" s="20">
        <f t="shared" si="258"/>
        <v>-3.0984842598046018</v>
      </c>
      <c r="AM665" s="20">
        <f t="shared" si="259"/>
        <v>-46.387491914036289</v>
      </c>
      <c r="AN665" s="20">
        <f t="shared" si="260"/>
        <v>3.2149255760746338</v>
      </c>
      <c r="AO665" s="20">
        <f t="shared" si="260"/>
        <v>3.2156184383515991</v>
      </c>
      <c r="AP665" s="20">
        <f t="shared" si="260"/>
        <v>3.2141906950560983</v>
      </c>
      <c r="AQ665" s="20">
        <f t="shared" si="260"/>
        <v>3.2171329326505709</v>
      </c>
      <c r="AR665" s="20">
        <f t="shared" si="260"/>
        <v>3.2110703717789146</v>
      </c>
      <c r="AS665" s="20">
        <f t="shared" si="260"/>
        <v>3.2235654897824437</v>
      </c>
      <c r="AT665" s="20">
        <f t="shared" si="260"/>
        <v>3.1978245068299773</v>
      </c>
      <c r="AU665" s="20">
        <f t="shared" si="261"/>
        <v>3.2509130417697172</v>
      </c>
    </row>
    <row r="666" spans="4:47">
      <c r="D666" s="2"/>
      <c r="Z666" s="20">
        <f t="shared" si="252"/>
        <v>0</v>
      </c>
      <c r="AA666" s="20">
        <f t="shared" si="253"/>
        <v>1.1330551226500576E-5</v>
      </c>
      <c r="AB666" s="20">
        <f t="shared" si="247"/>
        <v>-9999</v>
      </c>
      <c r="AC666" s="20">
        <f t="shared" si="248"/>
        <v>0</v>
      </c>
      <c r="AD666" s="20">
        <f t="shared" si="262"/>
        <v>-9999</v>
      </c>
      <c r="AE666" s="20">
        <f t="shared" si="249"/>
        <v>0</v>
      </c>
      <c r="AF666" s="20">
        <f t="shared" si="263"/>
        <v>-9999</v>
      </c>
      <c r="AG666" s="21"/>
      <c r="AH666" s="20">
        <f t="shared" si="254"/>
        <v>-1.178745064381952E-2</v>
      </c>
      <c r="AI666" s="20">
        <f t="shared" si="255"/>
        <v>0.51386006167917275</v>
      </c>
      <c r="AJ666" s="20">
        <f t="shared" si="256"/>
        <v>-0.2676446746983806</v>
      </c>
      <c r="AK666" s="20">
        <f t="shared" si="257"/>
        <v>-2.096970307342862E-2</v>
      </c>
      <c r="AL666" s="20">
        <f t="shared" si="258"/>
        <v>-3.0984842598046018</v>
      </c>
      <c r="AM666" s="20">
        <f t="shared" si="259"/>
        <v>-46.387491914036289</v>
      </c>
      <c r="AN666" s="20">
        <f t="shared" si="260"/>
        <v>3.2149255760746338</v>
      </c>
      <c r="AO666" s="20">
        <f t="shared" si="260"/>
        <v>3.2156184383515991</v>
      </c>
      <c r="AP666" s="20">
        <f t="shared" si="260"/>
        <v>3.2141906950560983</v>
      </c>
      <c r="AQ666" s="20">
        <f t="shared" si="260"/>
        <v>3.2171329326505709</v>
      </c>
      <c r="AR666" s="20">
        <f t="shared" si="260"/>
        <v>3.2110703717789146</v>
      </c>
      <c r="AS666" s="20">
        <f t="shared" si="260"/>
        <v>3.2235654897824437</v>
      </c>
      <c r="AT666" s="20">
        <f t="shared" si="260"/>
        <v>3.1978245068299773</v>
      </c>
      <c r="AU666" s="20">
        <f t="shared" si="261"/>
        <v>3.2509130417697172</v>
      </c>
    </row>
    <row r="667" spans="4:47">
      <c r="D667" s="2"/>
      <c r="Z667" s="20">
        <f t="shared" si="252"/>
        <v>0</v>
      </c>
      <c r="AA667" s="20">
        <f t="shared" si="253"/>
        <v>1.1330551226500576E-5</v>
      </c>
      <c r="AB667" s="20">
        <f t="shared" si="247"/>
        <v>-9999</v>
      </c>
      <c r="AC667" s="20">
        <f t="shared" si="248"/>
        <v>0</v>
      </c>
      <c r="AD667" s="20">
        <f t="shared" si="262"/>
        <v>-9999</v>
      </c>
      <c r="AE667" s="20">
        <f t="shared" si="249"/>
        <v>0</v>
      </c>
      <c r="AF667" s="20">
        <f t="shared" si="263"/>
        <v>-9999</v>
      </c>
      <c r="AG667" s="21"/>
      <c r="AH667" s="20">
        <f t="shared" si="254"/>
        <v>-1.178745064381952E-2</v>
      </c>
      <c r="AI667" s="20">
        <f t="shared" si="255"/>
        <v>0.51386006167917275</v>
      </c>
      <c r="AJ667" s="20">
        <f t="shared" si="256"/>
        <v>-0.2676446746983806</v>
      </c>
      <c r="AK667" s="20">
        <f t="shared" si="257"/>
        <v>-2.096970307342862E-2</v>
      </c>
      <c r="AL667" s="20">
        <f t="shared" si="258"/>
        <v>-3.0984842598046018</v>
      </c>
      <c r="AM667" s="20">
        <f t="shared" si="259"/>
        <v>-46.387491914036289</v>
      </c>
      <c r="AN667" s="20">
        <f t="shared" si="260"/>
        <v>3.2149255760746338</v>
      </c>
      <c r="AO667" s="20">
        <f t="shared" si="260"/>
        <v>3.2156184383515991</v>
      </c>
      <c r="AP667" s="20">
        <f t="shared" si="260"/>
        <v>3.2141906950560983</v>
      </c>
      <c r="AQ667" s="20">
        <f t="shared" si="260"/>
        <v>3.2171329326505709</v>
      </c>
      <c r="AR667" s="20">
        <f t="shared" si="260"/>
        <v>3.2110703717789146</v>
      </c>
      <c r="AS667" s="20">
        <f t="shared" si="260"/>
        <v>3.2235654897824437</v>
      </c>
      <c r="AT667" s="20">
        <f t="shared" si="260"/>
        <v>3.1978245068299773</v>
      </c>
      <c r="AU667" s="20">
        <f t="shared" si="261"/>
        <v>3.2509130417697172</v>
      </c>
    </row>
    <row r="668" spans="4:47">
      <c r="D668" s="2"/>
      <c r="Z668" s="20">
        <f t="shared" si="252"/>
        <v>0</v>
      </c>
      <c r="AA668" s="20">
        <f t="shared" si="253"/>
        <v>1.1330551226500576E-5</v>
      </c>
      <c r="AB668" s="20">
        <f t="shared" si="247"/>
        <v>-9999</v>
      </c>
      <c r="AC668" s="20">
        <f t="shared" si="248"/>
        <v>0</v>
      </c>
      <c r="AD668" s="20">
        <f t="shared" si="262"/>
        <v>-9999</v>
      </c>
      <c r="AE668" s="20">
        <f t="shared" si="249"/>
        <v>0</v>
      </c>
      <c r="AF668" s="20">
        <f t="shared" si="263"/>
        <v>-9999</v>
      </c>
      <c r="AG668" s="21"/>
      <c r="AH668" s="20">
        <f t="shared" si="254"/>
        <v>-1.178745064381952E-2</v>
      </c>
      <c r="AI668" s="20">
        <f t="shared" si="255"/>
        <v>0.51386006167917275</v>
      </c>
      <c r="AJ668" s="20">
        <f t="shared" si="256"/>
        <v>-0.2676446746983806</v>
      </c>
      <c r="AK668" s="20">
        <f t="shared" si="257"/>
        <v>-2.096970307342862E-2</v>
      </c>
      <c r="AL668" s="20">
        <f t="shared" si="258"/>
        <v>-3.0984842598046018</v>
      </c>
      <c r="AM668" s="20">
        <f t="shared" si="259"/>
        <v>-46.387491914036289</v>
      </c>
      <c r="AN668" s="20">
        <f t="shared" si="260"/>
        <v>3.2149255760746338</v>
      </c>
      <c r="AO668" s="20">
        <f t="shared" si="260"/>
        <v>3.2156184383515991</v>
      </c>
      <c r="AP668" s="20">
        <f t="shared" si="260"/>
        <v>3.2141906950560983</v>
      </c>
      <c r="AQ668" s="20">
        <f t="shared" si="260"/>
        <v>3.2171329326505709</v>
      </c>
      <c r="AR668" s="20">
        <f t="shared" si="260"/>
        <v>3.2110703717789146</v>
      </c>
      <c r="AS668" s="20">
        <f t="shared" si="260"/>
        <v>3.2235654897824437</v>
      </c>
      <c r="AT668" s="20">
        <f t="shared" si="260"/>
        <v>3.1978245068299773</v>
      </c>
      <c r="AU668" s="20">
        <f t="shared" si="261"/>
        <v>3.2509130417697172</v>
      </c>
    </row>
    <row r="669" spans="4:47">
      <c r="D669" s="2"/>
      <c r="Z669" s="20">
        <f t="shared" si="252"/>
        <v>0</v>
      </c>
      <c r="AA669" s="20">
        <f t="shared" si="253"/>
        <v>1.1330551226500576E-5</v>
      </c>
      <c r="AB669" s="20">
        <f t="shared" si="247"/>
        <v>-9999</v>
      </c>
      <c r="AC669" s="20">
        <f t="shared" si="248"/>
        <v>0</v>
      </c>
      <c r="AD669" s="20">
        <f t="shared" si="262"/>
        <v>-9999</v>
      </c>
      <c r="AE669" s="20">
        <f t="shared" si="249"/>
        <v>0</v>
      </c>
      <c r="AF669" s="20">
        <f t="shared" si="263"/>
        <v>-9999</v>
      </c>
      <c r="AG669" s="21"/>
      <c r="AH669" s="20">
        <f t="shared" si="254"/>
        <v>-1.178745064381952E-2</v>
      </c>
      <c r="AI669" s="20">
        <f t="shared" si="255"/>
        <v>0.51386006167917275</v>
      </c>
      <c r="AJ669" s="20">
        <f t="shared" si="256"/>
        <v>-0.2676446746983806</v>
      </c>
      <c r="AK669" s="20">
        <f t="shared" si="257"/>
        <v>-2.096970307342862E-2</v>
      </c>
      <c r="AL669" s="20">
        <f t="shared" si="258"/>
        <v>-3.0984842598046018</v>
      </c>
      <c r="AM669" s="20">
        <f t="shared" si="259"/>
        <v>-46.387491914036289</v>
      </c>
      <c r="AN669" s="20">
        <f t="shared" si="260"/>
        <v>3.2149255760746338</v>
      </c>
      <c r="AO669" s="20">
        <f t="shared" si="260"/>
        <v>3.2156184383515991</v>
      </c>
      <c r="AP669" s="20">
        <f t="shared" si="260"/>
        <v>3.2141906950560983</v>
      </c>
      <c r="AQ669" s="20">
        <f t="shared" si="260"/>
        <v>3.2171329326505709</v>
      </c>
      <c r="AR669" s="20">
        <f t="shared" si="260"/>
        <v>3.2110703717789146</v>
      </c>
      <c r="AS669" s="20">
        <f t="shared" si="260"/>
        <v>3.2235654897824437</v>
      </c>
      <c r="AT669" s="20">
        <f t="shared" si="260"/>
        <v>3.1978245068299773</v>
      </c>
      <c r="AU669" s="20">
        <f t="shared" si="261"/>
        <v>3.2509130417697172</v>
      </c>
    </row>
    <row r="670" spans="4:47">
      <c r="D670" s="2"/>
      <c r="Z670" s="20">
        <f t="shared" si="252"/>
        <v>0</v>
      </c>
      <c r="AA670" s="20">
        <f t="shared" si="253"/>
        <v>1.1330551226500576E-5</v>
      </c>
      <c r="AB670" s="20">
        <f t="shared" si="247"/>
        <v>-9999</v>
      </c>
      <c r="AC670" s="20">
        <f t="shared" si="248"/>
        <v>0</v>
      </c>
      <c r="AD670" s="20">
        <f t="shared" si="262"/>
        <v>-9999</v>
      </c>
      <c r="AE670" s="20">
        <f t="shared" si="249"/>
        <v>0</v>
      </c>
      <c r="AF670" s="20">
        <f t="shared" si="263"/>
        <v>-9999</v>
      </c>
      <c r="AG670" s="21"/>
      <c r="AH670" s="20">
        <f t="shared" si="254"/>
        <v>-1.178745064381952E-2</v>
      </c>
      <c r="AI670" s="20">
        <f t="shared" si="255"/>
        <v>0.51386006167917275</v>
      </c>
      <c r="AJ670" s="20">
        <f t="shared" si="256"/>
        <v>-0.2676446746983806</v>
      </c>
      <c r="AK670" s="20">
        <f t="shared" si="257"/>
        <v>-2.096970307342862E-2</v>
      </c>
      <c r="AL670" s="20">
        <f t="shared" si="258"/>
        <v>-3.0984842598046018</v>
      </c>
      <c r="AM670" s="20">
        <f t="shared" si="259"/>
        <v>-46.387491914036289</v>
      </c>
      <c r="AN670" s="20">
        <f t="shared" si="260"/>
        <v>3.2149255760746338</v>
      </c>
      <c r="AO670" s="20">
        <f t="shared" si="260"/>
        <v>3.2156184383515991</v>
      </c>
      <c r="AP670" s="20">
        <f t="shared" si="260"/>
        <v>3.2141906950560983</v>
      </c>
      <c r="AQ670" s="20">
        <f t="shared" si="260"/>
        <v>3.2171329326505709</v>
      </c>
      <c r="AR670" s="20">
        <f t="shared" si="260"/>
        <v>3.2110703717789146</v>
      </c>
      <c r="AS670" s="20">
        <f t="shared" si="260"/>
        <v>3.2235654897824437</v>
      </c>
      <c r="AT670" s="20">
        <f t="shared" si="260"/>
        <v>3.1978245068299773</v>
      </c>
      <c r="AU670" s="20">
        <f t="shared" si="261"/>
        <v>3.2509130417697172</v>
      </c>
    </row>
    <row r="671" spans="4:47">
      <c r="D671" s="2"/>
      <c r="Z671" s="20">
        <f t="shared" si="252"/>
        <v>0</v>
      </c>
      <c r="AA671" s="20">
        <f t="shared" si="253"/>
        <v>1.1330551226500576E-5</v>
      </c>
      <c r="AB671" s="20">
        <f t="shared" si="247"/>
        <v>-9999</v>
      </c>
      <c r="AC671" s="20">
        <f t="shared" si="248"/>
        <v>0</v>
      </c>
      <c r="AD671" s="20">
        <f t="shared" si="262"/>
        <v>-9999</v>
      </c>
      <c r="AE671" s="20">
        <f t="shared" si="249"/>
        <v>0</v>
      </c>
      <c r="AF671" s="20">
        <f t="shared" si="263"/>
        <v>-9999</v>
      </c>
      <c r="AG671" s="21"/>
      <c r="AH671" s="20">
        <f t="shared" si="254"/>
        <v>-1.178745064381952E-2</v>
      </c>
      <c r="AI671" s="20">
        <f t="shared" si="255"/>
        <v>0.51386006167917275</v>
      </c>
      <c r="AJ671" s="20">
        <f t="shared" si="256"/>
        <v>-0.2676446746983806</v>
      </c>
      <c r="AK671" s="20">
        <f t="shared" si="257"/>
        <v>-2.096970307342862E-2</v>
      </c>
      <c r="AL671" s="20">
        <f t="shared" si="258"/>
        <v>-3.0984842598046018</v>
      </c>
      <c r="AM671" s="20">
        <f t="shared" si="259"/>
        <v>-46.387491914036289</v>
      </c>
      <c r="AN671" s="20">
        <f t="shared" si="260"/>
        <v>3.2149255760746338</v>
      </c>
      <c r="AO671" s="20">
        <f t="shared" si="260"/>
        <v>3.2156184383515991</v>
      </c>
      <c r="AP671" s="20">
        <f t="shared" si="260"/>
        <v>3.2141906950560983</v>
      </c>
      <c r="AQ671" s="20">
        <f t="shared" si="260"/>
        <v>3.2171329326505709</v>
      </c>
      <c r="AR671" s="20">
        <f t="shared" si="260"/>
        <v>3.2110703717789146</v>
      </c>
      <c r="AS671" s="20">
        <f t="shared" si="260"/>
        <v>3.2235654897824437</v>
      </c>
      <c r="AT671" s="20">
        <f t="shared" si="260"/>
        <v>3.1978245068299773</v>
      </c>
      <c r="AU671" s="20">
        <f t="shared" si="261"/>
        <v>3.2509130417697172</v>
      </c>
    </row>
    <row r="672" spans="4:47">
      <c r="D672" s="2"/>
      <c r="Z672" s="20">
        <f t="shared" si="252"/>
        <v>0</v>
      </c>
      <c r="AA672" s="20">
        <f t="shared" si="253"/>
        <v>1.1330551226500576E-5</v>
      </c>
      <c r="AB672" s="20">
        <f t="shared" si="247"/>
        <v>-9999</v>
      </c>
      <c r="AC672" s="20">
        <f t="shared" si="248"/>
        <v>0</v>
      </c>
      <c r="AD672" s="20">
        <f t="shared" si="262"/>
        <v>-9999</v>
      </c>
      <c r="AE672" s="20">
        <f t="shared" si="249"/>
        <v>0</v>
      </c>
      <c r="AF672" s="20">
        <f t="shared" si="263"/>
        <v>-9999</v>
      </c>
      <c r="AG672" s="21"/>
      <c r="AH672" s="20">
        <f t="shared" si="254"/>
        <v>-1.178745064381952E-2</v>
      </c>
      <c r="AI672" s="20">
        <f t="shared" si="255"/>
        <v>0.51386006167917275</v>
      </c>
      <c r="AJ672" s="20">
        <f t="shared" si="256"/>
        <v>-0.2676446746983806</v>
      </c>
      <c r="AK672" s="20">
        <f t="shared" si="257"/>
        <v>-2.096970307342862E-2</v>
      </c>
      <c r="AL672" s="20">
        <f t="shared" si="258"/>
        <v>-3.0984842598046018</v>
      </c>
      <c r="AM672" s="20">
        <f t="shared" si="259"/>
        <v>-46.387491914036289</v>
      </c>
      <c r="AN672" s="20">
        <f t="shared" si="260"/>
        <v>3.2149255760746338</v>
      </c>
      <c r="AO672" s="20">
        <f t="shared" si="260"/>
        <v>3.2156184383515991</v>
      </c>
      <c r="AP672" s="20">
        <f t="shared" si="260"/>
        <v>3.2141906950560983</v>
      </c>
      <c r="AQ672" s="20">
        <f t="shared" si="260"/>
        <v>3.2171329326505709</v>
      </c>
      <c r="AR672" s="20">
        <f t="shared" si="260"/>
        <v>3.2110703717789146</v>
      </c>
      <c r="AS672" s="20">
        <f t="shared" si="260"/>
        <v>3.2235654897824437</v>
      </c>
      <c r="AT672" s="20">
        <f t="shared" si="260"/>
        <v>3.1978245068299773</v>
      </c>
      <c r="AU672" s="20">
        <f t="shared" si="261"/>
        <v>3.2509130417697172</v>
      </c>
    </row>
    <row r="673" spans="4:47">
      <c r="D673" s="2"/>
      <c r="Z673" s="20">
        <f t="shared" si="252"/>
        <v>0</v>
      </c>
      <c r="AA673" s="20">
        <f t="shared" si="253"/>
        <v>1.1330551226500576E-5</v>
      </c>
      <c r="AB673" s="20">
        <f t="shared" si="247"/>
        <v>-9999</v>
      </c>
      <c r="AC673" s="20">
        <f t="shared" si="248"/>
        <v>0</v>
      </c>
      <c r="AD673" s="20">
        <f t="shared" si="262"/>
        <v>-9999</v>
      </c>
      <c r="AE673" s="20">
        <f t="shared" si="249"/>
        <v>0</v>
      </c>
      <c r="AF673" s="20">
        <f t="shared" si="263"/>
        <v>-9999</v>
      </c>
      <c r="AG673" s="21"/>
      <c r="AH673" s="20">
        <f t="shared" si="254"/>
        <v>-1.178745064381952E-2</v>
      </c>
      <c r="AI673" s="20">
        <f t="shared" si="255"/>
        <v>0.51386006167917275</v>
      </c>
      <c r="AJ673" s="20">
        <f t="shared" si="256"/>
        <v>-0.2676446746983806</v>
      </c>
      <c r="AK673" s="20">
        <f t="shared" si="257"/>
        <v>-2.096970307342862E-2</v>
      </c>
      <c r="AL673" s="20">
        <f t="shared" si="258"/>
        <v>-3.0984842598046018</v>
      </c>
      <c r="AM673" s="20">
        <f t="shared" si="259"/>
        <v>-46.387491914036289</v>
      </c>
      <c r="AN673" s="20">
        <f t="shared" si="260"/>
        <v>3.2149255760746338</v>
      </c>
      <c r="AO673" s="20">
        <f t="shared" si="260"/>
        <v>3.2156184383515991</v>
      </c>
      <c r="AP673" s="20">
        <f t="shared" si="260"/>
        <v>3.2141906950560983</v>
      </c>
      <c r="AQ673" s="20">
        <f t="shared" si="260"/>
        <v>3.2171329326505709</v>
      </c>
      <c r="AR673" s="20">
        <f t="shared" si="260"/>
        <v>3.2110703717789146</v>
      </c>
      <c r="AS673" s="20">
        <f t="shared" si="260"/>
        <v>3.2235654897824437</v>
      </c>
      <c r="AT673" s="20">
        <f t="shared" si="260"/>
        <v>3.1978245068299773</v>
      </c>
      <c r="AU673" s="20">
        <f t="shared" si="261"/>
        <v>3.2509130417697172</v>
      </c>
    </row>
    <row r="674" spans="4:47">
      <c r="D674" s="2"/>
      <c r="Z674" s="20">
        <f t="shared" si="252"/>
        <v>0</v>
      </c>
      <c r="AA674" s="20">
        <f t="shared" si="253"/>
        <v>1.1330551226500576E-5</v>
      </c>
      <c r="AB674" s="20">
        <f t="shared" si="247"/>
        <v>-9999</v>
      </c>
      <c r="AC674" s="20">
        <f t="shared" si="248"/>
        <v>0</v>
      </c>
      <c r="AD674" s="20">
        <f t="shared" si="262"/>
        <v>-9999</v>
      </c>
      <c r="AE674" s="20">
        <f t="shared" si="249"/>
        <v>0</v>
      </c>
      <c r="AF674" s="20">
        <f t="shared" si="263"/>
        <v>-9999</v>
      </c>
      <c r="AG674" s="21"/>
      <c r="AH674" s="20">
        <f t="shared" si="254"/>
        <v>-1.178745064381952E-2</v>
      </c>
      <c r="AI674" s="20">
        <f t="shared" si="255"/>
        <v>0.51386006167917275</v>
      </c>
      <c r="AJ674" s="20">
        <f t="shared" si="256"/>
        <v>-0.2676446746983806</v>
      </c>
      <c r="AK674" s="20">
        <f t="shared" si="257"/>
        <v>-2.096970307342862E-2</v>
      </c>
      <c r="AL674" s="20">
        <f t="shared" si="258"/>
        <v>-3.0984842598046018</v>
      </c>
      <c r="AM674" s="20">
        <f t="shared" si="259"/>
        <v>-46.387491914036289</v>
      </c>
      <c r="AN674" s="20">
        <f t="shared" si="260"/>
        <v>3.2149255760746338</v>
      </c>
      <c r="AO674" s="20">
        <f t="shared" si="260"/>
        <v>3.2156184383515991</v>
      </c>
      <c r="AP674" s="20">
        <f t="shared" si="260"/>
        <v>3.2141906950560983</v>
      </c>
      <c r="AQ674" s="20">
        <f t="shared" si="260"/>
        <v>3.2171329326505709</v>
      </c>
      <c r="AR674" s="20">
        <f t="shared" si="260"/>
        <v>3.2110703717789146</v>
      </c>
      <c r="AS674" s="20">
        <f t="shared" si="260"/>
        <v>3.2235654897824437</v>
      </c>
      <c r="AT674" s="20">
        <f t="shared" si="260"/>
        <v>3.1978245068299773</v>
      </c>
      <c r="AU674" s="20">
        <f t="shared" si="261"/>
        <v>3.2509130417697172</v>
      </c>
    </row>
    <row r="675" spans="4:47">
      <c r="D675" s="2"/>
      <c r="Z675" s="20">
        <f t="shared" si="252"/>
        <v>0</v>
      </c>
      <c r="AA675" s="20">
        <f t="shared" si="253"/>
        <v>1.1330551226500576E-5</v>
      </c>
      <c r="AB675" s="20">
        <f t="shared" si="247"/>
        <v>-9999</v>
      </c>
      <c r="AC675" s="20">
        <f t="shared" si="248"/>
        <v>0</v>
      </c>
      <c r="AD675" s="20">
        <f t="shared" si="262"/>
        <v>-9999</v>
      </c>
      <c r="AE675" s="20">
        <f t="shared" si="249"/>
        <v>0</v>
      </c>
      <c r="AF675" s="20">
        <f t="shared" si="263"/>
        <v>-9999</v>
      </c>
      <c r="AG675" s="21"/>
      <c r="AH675" s="20">
        <f t="shared" si="254"/>
        <v>-1.178745064381952E-2</v>
      </c>
      <c r="AI675" s="20">
        <f t="shared" si="255"/>
        <v>0.51386006167917275</v>
      </c>
      <c r="AJ675" s="20">
        <f t="shared" si="256"/>
        <v>-0.2676446746983806</v>
      </c>
      <c r="AK675" s="20">
        <f t="shared" si="257"/>
        <v>-2.096970307342862E-2</v>
      </c>
      <c r="AL675" s="20">
        <f t="shared" si="258"/>
        <v>-3.0984842598046018</v>
      </c>
      <c r="AM675" s="20">
        <f t="shared" si="259"/>
        <v>-46.387491914036289</v>
      </c>
      <c r="AN675" s="20">
        <f t="shared" si="260"/>
        <v>3.2149255760746338</v>
      </c>
      <c r="AO675" s="20">
        <f t="shared" si="260"/>
        <v>3.2156184383515991</v>
      </c>
      <c r="AP675" s="20">
        <f t="shared" si="260"/>
        <v>3.2141906950560983</v>
      </c>
      <c r="AQ675" s="20">
        <f t="shared" si="260"/>
        <v>3.2171329326505709</v>
      </c>
      <c r="AR675" s="20">
        <f t="shared" si="260"/>
        <v>3.2110703717789146</v>
      </c>
      <c r="AS675" s="20">
        <f t="shared" si="260"/>
        <v>3.2235654897824437</v>
      </c>
      <c r="AT675" s="20">
        <f t="shared" si="260"/>
        <v>3.1978245068299773</v>
      </c>
      <c r="AU675" s="20">
        <f t="shared" si="261"/>
        <v>3.2509130417697172</v>
      </c>
    </row>
    <row r="676" spans="4:47">
      <c r="D676" s="2"/>
      <c r="Z676" s="20">
        <f t="shared" si="252"/>
        <v>0</v>
      </c>
      <c r="AA676" s="20">
        <f t="shared" si="253"/>
        <v>1.1330551226500576E-5</v>
      </c>
      <c r="AB676" s="20">
        <f t="shared" si="247"/>
        <v>-9999</v>
      </c>
      <c r="AC676" s="20">
        <f t="shared" si="248"/>
        <v>0</v>
      </c>
      <c r="AD676" s="20">
        <f t="shared" si="262"/>
        <v>-9999</v>
      </c>
      <c r="AE676" s="20">
        <f t="shared" si="249"/>
        <v>0</v>
      </c>
      <c r="AF676" s="20">
        <f t="shared" si="263"/>
        <v>-9999</v>
      </c>
      <c r="AG676" s="21"/>
      <c r="AH676" s="20">
        <f t="shared" si="254"/>
        <v>-1.178745064381952E-2</v>
      </c>
      <c r="AI676" s="20">
        <f t="shared" si="255"/>
        <v>0.51386006167917275</v>
      </c>
      <c r="AJ676" s="20">
        <f t="shared" si="256"/>
        <v>-0.2676446746983806</v>
      </c>
      <c r="AK676" s="20">
        <f t="shared" si="257"/>
        <v>-2.096970307342862E-2</v>
      </c>
      <c r="AL676" s="20">
        <f t="shared" si="258"/>
        <v>-3.0984842598046018</v>
      </c>
      <c r="AM676" s="20">
        <f t="shared" si="259"/>
        <v>-46.387491914036289</v>
      </c>
      <c r="AN676" s="20">
        <f t="shared" si="260"/>
        <v>3.2149255760746338</v>
      </c>
      <c r="AO676" s="20">
        <f t="shared" si="260"/>
        <v>3.2156184383515991</v>
      </c>
      <c r="AP676" s="20">
        <f t="shared" si="260"/>
        <v>3.2141906950560983</v>
      </c>
      <c r="AQ676" s="20">
        <f t="shared" si="260"/>
        <v>3.2171329326505709</v>
      </c>
      <c r="AR676" s="20">
        <f t="shared" si="260"/>
        <v>3.2110703717789146</v>
      </c>
      <c r="AS676" s="20">
        <f t="shared" si="260"/>
        <v>3.2235654897824437</v>
      </c>
      <c r="AT676" s="20">
        <f t="shared" si="260"/>
        <v>3.1978245068299773</v>
      </c>
      <c r="AU676" s="20">
        <f t="shared" si="261"/>
        <v>3.2509130417697172</v>
      </c>
    </row>
    <row r="677" spans="4:47">
      <c r="D677" s="2"/>
      <c r="Z677" s="20">
        <f t="shared" si="252"/>
        <v>0</v>
      </c>
      <c r="AA677" s="20">
        <f t="shared" si="253"/>
        <v>1.1330551226500576E-5</v>
      </c>
      <c r="AB677" s="20">
        <f t="shared" si="247"/>
        <v>-9999</v>
      </c>
      <c r="AC677" s="20">
        <f t="shared" si="248"/>
        <v>0</v>
      </c>
      <c r="AD677" s="20">
        <f t="shared" si="262"/>
        <v>-9999</v>
      </c>
      <c r="AE677" s="20">
        <f t="shared" si="249"/>
        <v>0</v>
      </c>
      <c r="AF677" s="20">
        <f t="shared" si="263"/>
        <v>-9999</v>
      </c>
      <c r="AG677" s="21"/>
      <c r="AH677" s="20">
        <f t="shared" si="254"/>
        <v>-1.178745064381952E-2</v>
      </c>
      <c r="AI677" s="20">
        <f t="shared" si="255"/>
        <v>0.51386006167917275</v>
      </c>
      <c r="AJ677" s="20">
        <f t="shared" si="256"/>
        <v>-0.2676446746983806</v>
      </c>
      <c r="AK677" s="20">
        <f t="shared" si="257"/>
        <v>-2.096970307342862E-2</v>
      </c>
      <c r="AL677" s="20">
        <f t="shared" si="258"/>
        <v>-3.0984842598046018</v>
      </c>
      <c r="AM677" s="20">
        <f t="shared" si="259"/>
        <v>-46.387491914036289</v>
      </c>
      <c r="AN677" s="20">
        <f t="shared" ref="AN677:AT692" si="264">$AU677+$AB$7*SIN(AO677)</f>
        <v>3.2149255760746338</v>
      </c>
      <c r="AO677" s="20">
        <f t="shared" si="264"/>
        <v>3.2156184383515991</v>
      </c>
      <c r="AP677" s="20">
        <f t="shared" si="264"/>
        <v>3.2141906950560983</v>
      </c>
      <c r="AQ677" s="20">
        <f t="shared" si="264"/>
        <v>3.2171329326505709</v>
      </c>
      <c r="AR677" s="20">
        <f t="shared" si="264"/>
        <v>3.2110703717789146</v>
      </c>
      <c r="AS677" s="20">
        <f t="shared" si="264"/>
        <v>3.2235654897824437</v>
      </c>
      <c r="AT677" s="20">
        <f t="shared" si="264"/>
        <v>3.1978245068299773</v>
      </c>
      <c r="AU677" s="20">
        <f t="shared" si="261"/>
        <v>3.2509130417697172</v>
      </c>
    </row>
    <row r="678" spans="4:47">
      <c r="D678" s="2"/>
      <c r="Z678" s="20">
        <f t="shared" si="252"/>
        <v>0</v>
      </c>
      <c r="AA678" s="20">
        <f t="shared" si="253"/>
        <v>1.1330551226500576E-5</v>
      </c>
      <c r="AB678" s="20">
        <f t="shared" si="247"/>
        <v>-9999</v>
      </c>
      <c r="AC678" s="20">
        <f t="shared" si="248"/>
        <v>0</v>
      </c>
      <c r="AD678" s="20">
        <f t="shared" si="262"/>
        <v>-9999</v>
      </c>
      <c r="AE678" s="20">
        <f t="shared" si="249"/>
        <v>0</v>
      </c>
      <c r="AF678" s="20">
        <f t="shared" si="263"/>
        <v>-9999</v>
      </c>
      <c r="AG678" s="21"/>
      <c r="AH678" s="20">
        <f t="shared" si="254"/>
        <v>-1.178745064381952E-2</v>
      </c>
      <c r="AI678" s="20">
        <f t="shared" si="255"/>
        <v>0.51386006167917275</v>
      </c>
      <c r="AJ678" s="20">
        <f t="shared" si="256"/>
        <v>-0.2676446746983806</v>
      </c>
      <c r="AK678" s="20">
        <f t="shared" si="257"/>
        <v>-2.096970307342862E-2</v>
      </c>
      <c r="AL678" s="20">
        <f t="shared" si="258"/>
        <v>-3.0984842598046018</v>
      </c>
      <c r="AM678" s="20">
        <f t="shared" si="259"/>
        <v>-46.387491914036289</v>
      </c>
      <c r="AN678" s="20">
        <f t="shared" si="264"/>
        <v>3.2149255760746338</v>
      </c>
      <c r="AO678" s="20">
        <f t="shared" si="264"/>
        <v>3.2156184383515991</v>
      </c>
      <c r="AP678" s="20">
        <f t="shared" si="264"/>
        <v>3.2141906950560983</v>
      </c>
      <c r="AQ678" s="20">
        <f t="shared" si="264"/>
        <v>3.2171329326505709</v>
      </c>
      <c r="AR678" s="20">
        <f t="shared" si="264"/>
        <v>3.2110703717789146</v>
      </c>
      <c r="AS678" s="20">
        <f t="shared" si="264"/>
        <v>3.2235654897824437</v>
      </c>
      <c r="AT678" s="20">
        <f t="shared" si="264"/>
        <v>3.1978245068299773</v>
      </c>
      <c r="AU678" s="20">
        <f t="shared" si="261"/>
        <v>3.2509130417697172</v>
      </c>
    </row>
    <row r="679" spans="4:47">
      <c r="D679" s="2"/>
      <c r="Z679" s="20">
        <f t="shared" si="252"/>
        <v>0</v>
      </c>
      <c r="AA679" s="20">
        <f t="shared" si="253"/>
        <v>1.1330551226500576E-5</v>
      </c>
      <c r="AB679" s="20">
        <f t="shared" ref="AB679:AB742" si="265">IF(S679&lt;&gt;0,G679-AH679,-9999)</f>
        <v>-9999</v>
      </c>
      <c r="AC679" s="20">
        <f t="shared" ref="AC679:AC742" si="266">+G679-P679</f>
        <v>0</v>
      </c>
      <c r="AD679" s="20">
        <f t="shared" si="262"/>
        <v>-9999</v>
      </c>
      <c r="AE679" s="20">
        <f t="shared" ref="AE679:AE742" si="267">+(G679-AA679)^2*S679</f>
        <v>0</v>
      </c>
      <c r="AF679" s="20">
        <f t="shared" si="263"/>
        <v>-9999</v>
      </c>
      <c r="AG679" s="21"/>
      <c r="AH679" s="20">
        <f t="shared" si="254"/>
        <v>-1.178745064381952E-2</v>
      </c>
      <c r="AI679" s="20">
        <f t="shared" si="255"/>
        <v>0.51386006167917275</v>
      </c>
      <c r="AJ679" s="20">
        <f t="shared" si="256"/>
        <v>-0.2676446746983806</v>
      </c>
      <c r="AK679" s="20">
        <f t="shared" si="257"/>
        <v>-2.096970307342862E-2</v>
      </c>
      <c r="AL679" s="20">
        <f t="shared" si="258"/>
        <v>-3.0984842598046018</v>
      </c>
      <c r="AM679" s="20">
        <f t="shared" si="259"/>
        <v>-46.387491914036289</v>
      </c>
      <c r="AN679" s="20">
        <f t="shared" si="264"/>
        <v>3.2149255760746338</v>
      </c>
      <c r="AO679" s="20">
        <f t="shared" si="264"/>
        <v>3.2156184383515991</v>
      </c>
      <c r="AP679" s="20">
        <f t="shared" si="264"/>
        <v>3.2141906950560983</v>
      </c>
      <c r="AQ679" s="20">
        <f t="shared" si="264"/>
        <v>3.2171329326505709</v>
      </c>
      <c r="AR679" s="20">
        <f t="shared" si="264"/>
        <v>3.2110703717789146</v>
      </c>
      <c r="AS679" s="20">
        <f t="shared" si="264"/>
        <v>3.2235654897824437</v>
      </c>
      <c r="AT679" s="20">
        <f t="shared" si="264"/>
        <v>3.1978245068299773</v>
      </c>
      <c r="AU679" s="20">
        <f t="shared" si="261"/>
        <v>3.2509130417697172</v>
      </c>
    </row>
    <row r="680" spans="4:47">
      <c r="D680" s="2"/>
      <c r="Z680" s="20">
        <f t="shared" si="252"/>
        <v>0</v>
      </c>
      <c r="AA680" s="20">
        <f t="shared" si="253"/>
        <v>1.1330551226500576E-5</v>
      </c>
      <c r="AB680" s="20">
        <f t="shared" si="265"/>
        <v>-9999</v>
      </c>
      <c r="AC680" s="20">
        <f t="shared" si="266"/>
        <v>0</v>
      </c>
      <c r="AD680" s="20">
        <f t="shared" si="262"/>
        <v>-9999</v>
      </c>
      <c r="AE680" s="20">
        <f t="shared" si="267"/>
        <v>0</v>
      </c>
      <c r="AF680" s="20">
        <f t="shared" si="263"/>
        <v>-9999</v>
      </c>
      <c r="AG680" s="21"/>
      <c r="AH680" s="20">
        <f t="shared" si="254"/>
        <v>-1.178745064381952E-2</v>
      </c>
      <c r="AI680" s="20">
        <f t="shared" si="255"/>
        <v>0.51386006167917275</v>
      </c>
      <c r="AJ680" s="20">
        <f t="shared" si="256"/>
        <v>-0.2676446746983806</v>
      </c>
      <c r="AK680" s="20">
        <f t="shared" si="257"/>
        <v>-2.096970307342862E-2</v>
      </c>
      <c r="AL680" s="20">
        <f t="shared" si="258"/>
        <v>-3.0984842598046018</v>
      </c>
      <c r="AM680" s="20">
        <f t="shared" si="259"/>
        <v>-46.387491914036289</v>
      </c>
      <c r="AN680" s="20">
        <f t="shared" si="264"/>
        <v>3.2149255760746338</v>
      </c>
      <c r="AO680" s="20">
        <f t="shared" si="264"/>
        <v>3.2156184383515991</v>
      </c>
      <c r="AP680" s="20">
        <f t="shared" si="264"/>
        <v>3.2141906950560983</v>
      </c>
      <c r="AQ680" s="20">
        <f t="shared" si="264"/>
        <v>3.2171329326505709</v>
      </c>
      <c r="AR680" s="20">
        <f t="shared" si="264"/>
        <v>3.2110703717789146</v>
      </c>
      <c r="AS680" s="20">
        <f t="shared" si="264"/>
        <v>3.2235654897824437</v>
      </c>
      <c r="AT680" s="20">
        <f t="shared" si="264"/>
        <v>3.1978245068299773</v>
      </c>
      <c r="AU680" s="20">
        <f t="shared" si="261"/>
        <v>3.2509130417697172</v>
      </c>
    </row>
    <row r="681" spans="4:47">
      <c r="D681" s="2"/>
      <c r="Z681" s="20">
        <f t="shared" si="252"/>
        <v>0</v>
      </c>
      <c r="AA681" s="20">
        <f t="shared" si="253"/>
        <v>1.1330551226500576E-5</v>
      </c>
      <c r="AB681" s="20">
        <f t="shared" si="265"/>
        <v>-9999</v>
      </c>
      <c r="AC681" s="20">
        <f t="shared" si="266"/>
        <v>0</v>
      </c>
      <c r="AD681" s="20">
        <f t="shared" si="262"/>
        <v>-9999</v>
      </c>
      <c r="AE681" s="20">
        <f t="shared" si="267"/>
        <v>0</v>
      </c>
      <c r="AF681" s="20">
        <f t="shared" si="263"/>
        <v>-9999</v>
      </c>
      <c r="AG681" s="21"/>
      <c r="AH681" s="20">
        <f t="shared" si="254"/>
        <v>-1.178745064381952E-2</v>
      </c>
      <c r="AI681" s="20">
        <f t="shared" si="255"/>
        <v>0.51386006167917275</v>
      </c>
      <c r="AJ681" s="20">
        <f t="shared" si="256"/>
        <v>-0.2676446746983806</v>
      </c>
      <c r="AK681" s="20">
        <f t="shared" si="257"/>
        <v>-2.096970307342862E-2</v>
      </c>
      <c r="AL681" s="20">
        <f t="shared" si="258"/>
        <v>-3.0984842598046018</v>
      </c>
      <c r="AM681" s="20">
        <f t="shared" si="259"/>
        <v>-46.387491914036289</v>
      </c>
      <c r="AN681" s="20">
        <f t="shared" si="264"/>
        <v>3.2149255760746338</v>
      </c>
      <c r="AO681" s="20">
        <f t="shared" si="264"/>
        <v>3.2156184383515991</v>
      </c>
      <c r="AP681" s="20">
        <f t="shared" si="264"/>
        <v>3.2141906950560983</v>
      </c>
      <c r="AQ681" s="20">
        <f t="shared" si="264"/>
        <v>3.2171329326505709</v>
      </c>
      <c r="AR681" s="20">
        <f t="shared" si="264"/>
        <v>3.2110703717789146</v>
      </c>
      <c r="AS681" s="20">
        <f t="shared" si="264"/>
        <v>3.2235654897824437</v>
      </c>
      <c r="AT681" s="20">
        <f t="shared" si="264"/>
        <v>3.1978245068299773</v>
      </c>
      <c r="AU681" s="20">
        <f t="shared" si="261"/>
        <v>3.2509130417697172</v>
      </c>
    </row>
    <row r="682" spans="4:47">
      <c r="D682" s="2"/>
      <c r="Z682" s="20">
        <f t="shared" si="252"/>
        <v>0</v>
      </c>
      <c r="AA682" s="20">
        <f t="shared" si="253"/>
        <v>1.1330551226500576E-5</v>
      </c>
      <c r="AB682" s="20">
        <f t="shared" si="265"/>
        <v>-9999</v>
      </c>
      <c r="AC682" s="20">
        <f t="shared" si="266"/>
        <v>0</v>
      </c>
      <c r="AD682" s="20">
        <f t="shared" si="262"/>
        <v>-9999</v>
      </c>
      <c r="AE682" s="20">
        <f t="shared" si="267"/>
        <v>0</v>
      </c>
      <c r="AF682" s="20">
        <f t="shared" si="263"/>
        <v>-9999</v>
      </c>
      <c r="AG682" s="21"/>
      <c r="AH682" s="20">
        <f t="shared" si="254"/>
        <v>-1.178745064381952E-2</v>
      </c>
      <c r="AI682" s="20">
        <f t="shared" si="255"/>
        <v>0.51386006167917275</v>
      </c>
      <c r="AJ682" s="20">
        <f t="shared" si="256"/>
        <v>-0.2676446746983806</v>
      </c>
      <c r="AK682" s="20">
        <f t="shared" si="257"/>
        <v>-2.096970307342862E-2</v>
      </c>
      <c r="AL682" s="20">
        <f t="shared" si="258"/>
        <v>-3.0984842598046018</v>
      </c>
      <c r="AM682" s="20">
        <f t="shared" si="259"/>
        <v>-46.387491914036289</v>
      </c>
      <c r="AN682" s="20">
        <f t="shared" si="264"/>
        <v>3.2149255760746338</v>
      </c>
      <c r="AO682" s="20">
        <f t="shared" si="264"/>
        <v>3.2156184383515991</v>
      </c>
      <c r="AP682" s="20">
        <f t="shared" si="264"/>
        <v>3.2141906950560983</v>
      </c>
      <c r="AQ682" s="20">
        <f t="shared" si="264"/>
        <v>3.2171329326505709</v>
      </c>
      <c r="AR682" s="20">
        <f t="shared" si="264"/>
        <v>3.2110703717789146</v>
      </c>
      <c r="AS682" s="20">
        <f t="shared" si="264"/>
        <v>3.2235654897824437</v>
      </c>
      <c r="AT682" s="20">
        <f t="shared" si="264"/>
        <v>3.1978245068299773</v>
      </c>
      <c r="AU682" s="20">
        <f t="shared" si="261"/>
        <v>3.2509130417697172</v>
      </c>
    </row>
    <row r="683" spans="4:47">
      <c r="D683" s="2"/>
      <c r="Z683" s="20">
        <f t="shared" si="252"/>
        <v>0</v>
      </c>
      <c r="AA683" s="20">
        <f t="shared" si="253"/>
        <v>1.1330551226500576E-5</v>
      </c>
      <c r="AB683" s="20">
        <f t="shared" si="265"/>
        <v>-9999</v>
      </c>
      <c r="AC683" s="20">
        <f t="shared" si="266"/>
        <v>0</v>
      </c>
      <c r="AD683" s="20">
        <f t="shared" si="262"/>
        <v>-9999</v>
      </c>
      <c r="AE683" s="20">
        <f t="shared" si="267"/>
        <v>0</v>
      </c>
      <c r="AF683" s="20">
        <f t="shared" si="263"/>
        <v>-9999</v>
      </c>
      <c r="AG683" s="21"/>
      <c r="AH683" s="20">
        <f t="shared" si="254"/>
        <v>-1.178745064381952E-2</v>
      </c>
      <c r="AI683" s="20">
        <f t="shared" si="255"/>
        <v>0.51386006167917275</v>
      </c>
      <c r="AJ683" s="20">
        <f t="shared" si="256"/>
        <v>-0.2676446746983806</v>
      </c>
      <c r="AK683" s="20">
        <f t="shared" si="257"/>
        <v>-2.096970307342862E-2</v>
      </c>
      <c r="AL683" s="20">
        <f t="shared" si="258"/>
        <v>-3.0984842598046018</v>
      </c>
      <c r="AM683" s="20">
        <f t="shared" si="259"/>
        <v>-46.387491914036289</v>
      </c>
      <c r="AN683" s="20">
        <f t="shared" si="264"/>
        <v>3.2149255760746338</v>
      </c>
      <c r="AO683" s="20">
        <f t="shared" si="264"/>
        <v>3.2156184383515991</v>
      </c>
      <c r="AP683" s="20">
        <f t="shared" si="264"/>
        <v>3.2141906950560983</v>
      </c>
      <c r="AQ683" s="20">
        <f t="shared" si="264"/>
        <v>3.2171329326505709</v>
      </c>
      <c r="AR683" s="20">
        <f t="shared" si="264"/>
        <v>3.2110703717789146</v>
      </c>
      <c r="AS683" s="20">
        <f t="shared" si="264"/>
        <v>3.2235654897824437</v>
      </c>
      <c r="AT683" s="20">
        <f t="shared" si="264"/>
        <v>3.1978245068299773</v>
      </c>
      <c r="AU683" s="20">
        <f t="shared" si="261"/>
        <v>3.2509130417697172</v>
      </c>
    </row>
    <row r="684" spans="4:47">
      <c r="D684" s="2"/>
      <c r="Z684" s="20">
        <f t="shared" si="252"/>
        <v>0</v>
      </c>
      <c r="AA684" s="20">
        <f t="shared" si="253"/>
        <v>1.1330551226500576E-5</v>
      </c>
      <c r="AB684" s="20">
        <f t="shared" si="265"/>
        <v>-9999</v>
      </c>
      <c r="AC684" s="20">
        <f t="shared" si="266"/>
        <v>0</v>
      </c>
      <c r="AD684" s="20">
        <f t="shared" si="262"/>
        <v>-9999</v>
      </c>
      <c r="AE684" s="20">
        <f t="shared" si="267"/>
        <v>0</v>
      </c>
      <c r="AF684" s="20">
        <f t="shared" si="263"/>
        <v>-9999</v>
      </c>
      <c r="AG684" s="21"/>
      <c r="AH684" s="20">
        <f t="shared" si="254"/>
        <v>-1.178745064381952E-2</v>
      </c>
      <c r="AI684" s="20">
        <f t="shared" si="255"/>
        <v>0.51386006167917275</v>
      </c>
      <c r="AJ684" s="20">
        <f t="shared" si="256"/>
        <v>-0.2676446746983806</v>
      </c>
      <c r="AK684" s="20">
        <f t="shared" si="257"/>
        <v>-2.096970307342862E-2</v>
      </c>
      <c r="AL684" s="20">
        <f t="shared" si="258"/>
        <v>-3.0984842598046018</v>
      </c>
      <c r="AM684" s="20">
        <f t="shared" si="259"/>
        <v>-46.387491914036289</v>
      </c>
      <c r="AN684" s="20">
        <f t="shared" si="264"/>
        <v>3.2149255760746338</v>
      </c>
      <c r="AO684" s="20">
        <f t="shared" si="264"/>
        <v>3.2156184383515991</v>
      </c>
      <c r="AP684" s="20">
        <f t="shared" si="264"/>
        <v>3.2141906950560983</v>
      </c>
      <c r="AQ684" s="20">
        <f t="shared" si="264"/>
        <v>3.2171329326505709</v>
      </c>
      <c r="AR684" s="20">
        <f t="shared" si="264"/>
        <v>3.2110703717789146</v>
      </c>
      <c r="AS684" s="20">
        <f t="shared" si="264"/>
        <v>3.2235654897824437</v>
      </c>
      <c r="AT684" s="20">
        <f t="shared" si="264"/>
        <v>3.1978245068299773</v>
      </c>
      <c r="AU684" s="20">
        <f t="shared" si="261"/>
        <v>3.2509130417697172</v>
      </c>
    </row>
    <row r="685" spans="4:47">
      <c r="D685" s="2"/>
      <c r="Z685" s="20">
        <f t="shared" si="252"/>
        <v>0</v>
      </c>
      <c r="AA685" s="20">
        <f t="shared" si="253"/>
        <v>1.1330551226500576E-5</v>
      </c>
      <c r="AB685" s="20">
        <f t="shared" si="265"/>
        <v>-9999</v>
      </c>
      <c r="AC685" s="20">
        <f t="shared" si="266"/>
        <v>0</v>
      </c>
      <c r="AD685" s="20">
        <f t="shared" si="262"/>
        <v>-9999</v>
      </c>
      <c r="AE685" s="20">
        <f t="shared" si="267"/>
        <v>0</v>
      </c>
      <c r="AF685" s="20">
        <f t="shared" si="263"/>
        <v>-9999</v>
      </c>
      <c r="AG685" s="21"/>
      <c r="AH685" s="20">
        <f t="shared" si="254"/>
        <v>-1.178745064381952E-2</v>
      </c>
      <c r="AI685" s="20">
        <f t="shared" si="255"/>
        <v>0.51386006167917275</v>
      </c>
      <c r="AJ685" s="20">
        <f t="shared" si="256"/>
        <v>-0.2676446746983806</v>
      </c>
      <c r="AK685" s="20">
        <f t="shared" si="257"/>
        <v>-2.096970307342862E-2</v>
      </c>
      <c r="AL685" s="20">
        <f t="shared" si="258"/>
        <v>-3.0984842598046018</v>
      </c>
      <c r="AM685" s="20">
        <f t="shared" si="259"/>
        <v>-46.387491914036289</v>
      </c>
      <c r="AN685" s="20">
        <f t="shared" si="264"/>
        <v>3.2149255760746338</v>
      </c>
      <c r="AO685" s="20">
        <f t="shared" si="264"/>
        <v>3.2156184383515991</v>
      </c>
      <c r="AP685" s="20">
        <f t="shared" si="264"/>
        <v>3.2141906950560983</v>
      </c>
      <c r="AQ685" s="20">
        <f t="shared" si="264"/>
        <v>3.2171329326505709</v>
      </c>
      <c r="AR685" s="20">
        <f t="shared" si="264"/>
        <v>3.2110703717789146</v>
      </c>
      <c r="AS685" s="20">
        <f t="shared" si="264"/>
        <v>3.2235654897824437</v>
      </c>
      <c r="AT685" s="20">
        <f t="shared" si="264"/>
        <v>3.1978245068299773</v>
      </c>
      <c r="AU685" s="20">
        <f t="shared" si="261"/>
        <v>3.2509130417697172</v>
      </c>
    </row>
    <row r="686" spans="4:47">
      <c r="D686" s="2"/>
      <c r="Z686" s="20">
        <f t="shared" si="252"/>
        <v>0</v>
      </c>
      <c r="AA686" s="20">
        <f t="shared" si="253"/>
        <v>1.1330551226500576E-5</v>
      </c>
      <c r="AB686" s="20">
        <f t="shared" si="265"/>
        <v>-9999</v>
      </c>
      <c r="AC686" s="20">
        <f t="shared" si="266"/>
        <v>0</v>
      </c>
      <c r="AD686" s="20">
        <f t="shared" si="262"/>
        <v>-9999</v>
      </c>
      <c r="AE686" s="20">
        <f t="shared" si="267"/>
        <v>0</v>
      </c>
      <c r="AF686" s="20">
        <f t="shared" si="263"/>
        <v>-9999</v>
      </c>
      <c r="AG686" s="21"/>
      <c r="AH686" s="20">
        <f t="shared" si="254"/>
        <v>-1.178745064381952E-2</v>
      </c>
      <c r="AI686" s="20">
        <f t="shared" si="255"/>
        <v>0.51386006167917275</v>
      </c>
      <c r="AJ686" s="20">
        <f t="shared" si="256"/>
        <v>-0.2676446746983806</v>
      </c>
      <c r="AK686" s="20">
        <f t="shared" si="257"/>
        <v>-2.096970307342862E-2</v>
      </c>
      <c r="AL686" s="20">
        <f t="shared" si="258"/>
        <v>-3.0984842598046018</v>
      </c>
      <c r="AM686" s="20">
        <f t="shared" si="259"/>
        <v>-46.387491914036289</v>
      </c>
      <c r="AN686" s="20">
        <f t="shared" si="264"/>
        <v>3.2149255760746338</v>
      </c>
      <c r="AO686" s="20">
        <f t="shared" si="264"/>
        <v>3.2156184383515991</v>
      </c>
      <c r="AP686" s="20">
        <f t="shared" si="264"/>
        <v>3.2141906950560983</v>
      </c>
      <c r="AQ686" s="20">
        <f t="shared" si="264"/>
        <v>3.2171329326505709</v>
      </c>
      <c r="AR686" s="20">
        <f t="shared" si="264"/>
        <v>3.2110703717789146</v>
      </c>
      <c r="AS686" s="20">
        <f t="shared" si="264"/>
        <v>3.2235654897824437</v>
      </c>
      <c r="AT686" s="20">
        <f t="shared" si="264"/>
        <v>3.1978245068299773</v>
      </c>
      <c r="AU686" s="20">
        <f t="shared" si="261"/>
        <v>3.2509130417697172</v>
      </c>
    </row>
    <row r="687" spans="4:47">
      <c r="D687" s="2"/>
      <c r="Z687" s="20">
        <f t="shared" si="252"/>
        <v>0</v>
      </c>
      <c r="AA687" s="20">
        <f t="shared" si="253"/>
        <v>1.1330551226500576E-5</v>
      </c>
      <c r="AB687" s="20">
        <f t="shared" si="265"/>
        <v>-9999</v>
      </c>
      <c r="AC687" s="20">
        <f t="shared" si="266"/>
        <v>0</v>
      </c>
      <c r="AD687" s="20">
        <f t="shared" si="262"/>
        <v>-9999</v>
      </c>
      <c r="AE687" s="20">
        <f t="shared" si="267"/>
        <v>0</v>
      </c>
      <c r="AF687" s="20">
        <f t="shared" si="263"/>
        <v>-9999</v>
      </c>
      <c r="AG687" s="21"/>
      <c r="AH687" s="20">
        <f t="shared" si="254"/>
        <v>-1.178745064381952E-2</v>
      </c>
      <c r="AI687" s="20">
        <f t="shared" si="255"/>
        <v>0.51386006167917275</v>
      </c>
      <c r="AJ687" s="20">
        <f t="shared" si="256"/>
        <v>-0.2676446746983806</v>
      </c>
      <c r="AK687" s="20">
        <f t="shared" si="257"/>
        <v>-2.096970307342862E-2</v>
      </c>
      <c r="AL687" s="20">
        <f t="shared" si="258"/>
        <v>-3.0984842598046018</v>
      </c>
      <c r="AM687" s="20">
        <f t="shared" si="259"/>
        <v>-46.387491914036289</v>
      </c>
      <c r="AN687" s="20">
        <f t="shared" si="264"/>
        <v>3.2149255760746338</v>
      </c>
      <c r="AO687" s="20">
        <f t="shared" si="264"/>
        <v>3.2156184383515991</v>
      </c>
      <c r="AP687" s="20">
        <f t="shared" si="264"/>
        <v>3.2141906950560983</v>
      </c>
      <c r="AQ687" s="20">
        <f t="shared" si="264"/>
        <v>3.2171329326505709</v>
      </c>
      <c r="AR687" s="20">
        <f t="shared" si="264"/>
        <v>3.2110703717789146</v>
      </c>
      <c r="AS687" s="20">
        <f t="shared" si="264"/>
        <v>3.2235654897824437</v>
      </c>
      <c r="AT687" s="20">
        <f t="shared" si="264"/>
        <v>3.1978245068299773</v>
      </c>
      <c r="AU687" s="20">
        <f t="shared" si="261"/>
        <v>3.2509130417697172</v>
      </c>
    </row>
    <row r="688" spans="4:47">
      <c r="D688" s="2"/>
      <c r="Z688" s="20">
        <f t="shared" si="252"/>
        <v>0</v>
      </c>
      <c r="AA688" s="20">
        <f t="shared" si="253"/>
        <v>1.1330551226500576E-5</v>
      </c>
      <c r="AB688" s="20">
        <f t="shared" si="265"/>
        <v>-9999</v>
      </c>
      <c r="AC688" s="20">
        <f t="shared" si="266"/>
        <v>0</v>
      </c>
      <c r="AD688" s="20">
        <f t="shared" si="262"/>
        <v>-9999</v>
      </c>
      <c r="AE688" s="20">
        <f t="shared" si="267"/>
        <v>0</v>
      </c>
      <c r="AF688" s="20">
        <f t="shared" si="263"/>
        <v>-9999</v>
      </c>
      <c r="AG688" s="21"/>
      <c r="AH688" s="20">
        <f t="shared" si="254"/>
        <v>-1.178745064381952E-2</v>
      </c>
      <c r="AI688" s="20">
        <f t="shared" si="255"/>
        <v>0.51386006167917275</v>
      </c>
      <c r="AJ688" s="20">
        <f t="shared" si="256"/>
        <v>-0.2676446746983806</v>
      </c>
      <c r="AK688" s="20">
        <f t="shared" si="257"/>
        <v>-2.096970307342862E-2</v>
      </c>
      <c r="AL688" s="20">
        <f t="shared" si="258"/>
        <v>-3.0984842598046018</v>
      </c>
      <c r="AM688" s="20">
        <f t="shared" si="259"/>
        <v>-46.387491914036289</v>
      </c>
      <c r="AN688" s="20">
        <f t="shared" si="264"/>
        <v>3.2149255760746338</v>
      </c>
      <c r="AO688" s="20">
        <f t="shared" si="264"/>
        <v>3.2156184383515991</v>
      </c>
      <c r="AP688" s="20">
        <f t="shared" si="264"/>
        <v>3.2141906950560983</v>
      </c>
      <c r="AQ688" s="20">
        <f t="shared" si="264"/>
        <v>3.2171329326505709</v>
      </c>
      <c r="AR688" s="20">
        <f t="shared" si="264"/>
        <v>3.2110703717789146</v>
      </c>
      <c r="AS688" s="20">
        <f t="shared" si="264"/>
        <v>3.2235654897824437</v>
      </c>
      <c r="AT688" s="20">
        <f t="shared" si="264"/>
        <v>3.1978245068299773</v>
      </c>
      <c r="AU688" s="20">
        <f t="shared" si="261"/>
        <v>3.2509130417697172</v>
      </c>
    </row>
    <row r="689" spans="4:47">
      <c r="D689" s="2"/>
      <c r="Z689" s="20">
        <f t="shared" si="252"/>
        <v>0</v>
      </c>
      <c r="AA689" s="20">
        <f t="shared" si="253"/>
        <v>1.1330551226500576E-5</v>
      </c>
      <c r="AB689" s="20">
        <f t="shared" si="265"/>
        <v>-9999</v>
      </c>
      <c r="AC689" s="20">
        <f t="shared" si="266"/>
        <v>0</v>
      </c>
      <c r="AD689" s="20">
        <f t="shared" si="262"/>
        <v>-9999</v>
      </c>
      <c r="AE689" s="20">
        <f t="shared" si="267"/>
        <v>0</v>
      </c>
      <c r="AF689" s="20">
        <f t="shared" si="263"/>
        <v>-9999</v>
      </c>
      <c r="AG689" s="21"/>
      <c r="AH689" s="20">
        <f t="shared" si="254"/>
        <v>-1.178745064381952E-2</v>
      </c>
      <c r="AI689" s="20">
        <f t="shared" si="255"/>
        <v>0.51386006167917275</v>
      </c>
      <c r="AJ689" s="20">
        <f t="shared" si="256"/>
        <v>-0.2676446746983806</v>
      </c>
      <c r="AK689" s="20">
        <f t="shared" si="257"/>
        <v>-2.096970307342862E-2</v>
      </c>
      <c r="AL689" s="20">
        <f t="shared" si="258"/>
        <v>-3.0984842598046018</v>
      </c>
      <c r="AM689" s="20">
        <f t="shared" si="259"/>
        <v>-46.387491914036289</v>
      </c>
      <c r="AN689" s="20">
        <f t="shared" si="264"/>
        <v>3.2149255760746338</v>
      </c>
      <c r="AO689" s="20">
        <f t="shared" si="264"/>
        <v>3.2156184383515991</v>
      </c>
      <c r="AP689" s="20">
        <f t="shared" si="264"/>
        <v>3.2141906950560983</v>
      </c>
      <c r="AQ689" s="20">
        <f t="shared" si="264"/>
        <v>3.2171329326505709</v>
      </c>
      <c r="AR689" s="20">
        <f t="shared" si="264"/>
        <v>3.2110703717789146</v>
      </c>
      <c r="AS689" s="20">
        <f t="shared" si="264"/>
        <v>3.2235654897824437</v>
      </c>
      <c r="AT689" s="20">
        <f t="shared" si="264"/>
        <v>3.1978245068299773</v>
      </c>
      <c r="AU689" s="20">
        <f t="shared" si="261"/>
        <v>3.2509130417697172</v>
      </c>
    </row>
    <row r="690" spans="4:47">
      <c r="D690" s="2"/>
      <c r="Z690" s="20">
        <f t="shared" si="252"/>
        <v>0</v>
      </c>
      <c r="AA690" s="20">
        <f t="shared" si="253"/>
        <v>1.1330551226500576E-5</v>
      </c>
      <c r="AB690" s="20">
        <f t="shared" si="265"/>
        <v>-9999</v>
      </c>
      <c r="AC690" s="20">
        <f t="shared" si="266"/>
        <v>0</v>
      </c>
      <c r="AD690" s="20">
        <f t="shared" si="262"/>
        <v>-9999</v>
      </c>
      <c r="AE690" s="20">
        <f t="shared" si="267"/>
        <v>0</v>
      </c>
      <c r="AF690" s="20">
        <f t="shared" si="263"/>
        <v>-9999</v>
      </c>
      <c r="AG690" s="21"/>
      <c r="AH690" s="20">
        <f t="shared" si="254"/>
        <v>-1.178745064381952E-2</v>
      </c>
      <c r="AI690" s="20">
        <f t="shared" si="255"/>
        <v>0.51386006167917275</v>
      </c>
      <c r="AJ690" s="20">
        <f t="shared" si="256"/>
        <v>-0.2676446746983806</v>
      </c>
      <c r="AK690" s="20">
        <f t="shared" si="257"/>
        <v>-2.096970307342862E-2</v>
      </c>
      <c r="AL690" s="20">
        <f t="shared" si="258"/>
        <v>-3.0984842598046018</v>
      </c>
      <c r="AM690" s="20">
        <f t="shared" si="259"/>
        <v>-46.387491914036289</v>
      </c>
      <c r="AN690" s="20">
        <f t="shared" si="264"/>
        <v>3.2149255760746338</v>
      </c>
      <c r="AO690" s="20">
        <f t="shared" si="264"/>
        <v>3.2156184383515991</v>
      </c>
      <c r="AP690" s="20">
        <f t="shared" si="264"/>
        <v>3.2141906950560983</v>
      </c>
      <c r="AQ690" s="20">
        <f t="shared" si="264"/>
        <v>3.2171329326505709</v>
      </c>
      <c r="AR690" s="20">
        <f t="shared" si="264"/>
        <v>3.2110703717789146</v>
      </c>
      <c r="AS690" s="20">
        <f t="shared" si="264"/>
        <v>3.2235654897824437</v>
      </c>
      <c r="AT690" s="20">
        <f t="shared" si="264"/>
        <v>3.1978245068299773</v>
      </c>
      <c r="AU690" s="20">
        <f t="shared" si="261"/>
        <v>3.2509130417697172</v>
      </c>
    </row>
    <row r="691" spans="4:47">
      <c r="D691" s="2"/>
      <c r="Z691" s="20">
        <f t="shared" si="252"/>
        <v>0</v>
      </c>
      <c r="AA691" s="20">
        <f t="shared" si="253"/>
        <v>1.1330551226500576E-5</v>
      </c>
      <c r="AB691" s="20">
        <f t="shared" si="265"/>
        <v>-9999</v>
      </c>
      <c r="AC691" s="20">
        <f t="shared" si="266"/>
        <v>0</v>
      </c>
      <c r="AD691" s="20">
        <f t="shared" si="262"/>
        <v>-9999</v>
      </c>
      <c r="AE691" s="20">
        <f t="shared" si="267"/>
        <v>0</v>
      </c>
      <c r="AF691" s="20">
        <f t="shared" si="263"/>
        <v>-9999</v>
      </c>
      <c r="AG691" s="21"/>
      <c r="AH691" s="20">
        <f t="shared" si="254"/>
        <v>-1.178745064381952E-2</v>
      </c>
      <c r="AI691" s="20">
        <f t="shared" si="255"/>
        <v>0.51386006167917275</v>
      </c>
      <c r="AJ691" s="20">
        <f t="shared" si="256"/>
        <v>-0.2676446746983806</v>
      </c>
      <c r="AK691" s="20">
        <f t="shared" si="257"/>
        <v>-2.096970307342862E-2</v>
      </c>
      <c r="AL691" s="20">
        <f t="shared" si="258"/>
        <v>-3.0984842598046018</v>
      </c>
      <c r="AM691" s="20">
        <f t="shared" si="259"/>
        <v>-46.387491914036289</v>
      </c>
      <c r="AN691" s="20">
        <f t="shared" si="264"/>
        <v>3.2149255760746338</v>
      </c>
      <c r="AO691" s="20">
        <f t="shared" si="264"/>
        <v>3.2156184383515991</v>
      </c>
      <c r="AP691" s="20">
        <f t="shared" si="264"/>
        <v>3.2141906950560983</v>
      </c>
      <c r="AQ691" s="20">
        <f t="shared" si="264"/>
        <v>3.2171329326505709</v>
      </c>
      <c r="AR691" s="20">
        <f t="shared" si="264"/>
        <v>3.2110703717789146</v>
      </c>
      <c r="AS691" s="20">
        <f t="shared" si="264"/>
        <v>3.2235654897824437</v>
      </c>
      <c r="AT691" s="20">
        <f t="shared" si="264"/>
        <v>3.1978245068299773</v>
      </c>
      <c r="AU691" s="20">
        <f t="shared" si="261"/>
        <v>3.2509130417697172</v>
      </c>
    </row>
    <row r="692" spans="4:47">
      <c r="D692" s="2"/>
      <c r="Z692" s="20">
        <f t="shared" si="252"/>
        <v>0</v>
      </c>
      <c r="AA692" s="20">
        <f t="shared" si="253"/>
        <v>1.1330551226500576E-5</v>
      </c>
      <c r="AB692" s="20">
        <f t="shared" si="265"/>
        <v>-9999</v>
      </c>
      <c r="AC692" s="20">
        <f t="shared" si="266"/>
        <v>0</v>
      </c>
      <c r="AD692" s="20">
        <f t="shared" si="262"/>
        <v>-9999</v>
      </c>
      <c r="AE692" s="20">
        <f t="shared" si="267"/>
        <v>0</v>
      </c>
      <c r="AF692" s="20">
        <f t="shared" si="263"/>
        <v>-9999</v>
      </c>
      <c r="AG692" s="21"/>
      <c r="AH692" s="20">
        <f t="shared" si="254"/>
        <v>-1.178745064381952E-2</v>
      </c>
      <c r="AI692" s="20">
        <f t="shared" si="255"/>
        <v>0.51386006167917275</v>
      </c>
      <c r="AJ692" s="20">
        <f t="shared" si="256"/>
        <v>-0.2676446746983806</v>
      </c>
      <c r="AK692" s="20">
        <f t="shared" si="257"/>
        <v>-2.096970307342862E-2</v>
      </c>
      <c r="AL692" s="20">
        <f t="shared" si="258"/>
        <v>-3.0984842598046018</v>
      </c>
      <c r="AM692" s="20">
        <f t="shared" si="259"/>
        <v>-46.387491914036289</v>
      </c>
      <c r="AN692" s="20">
        <f t="shared" si="264"/>
        <v>3.2149255760746338</v>
      </c>
      <c r="AO692" s="20">
        <f t="shared" si="264"/>
        <v>3.2156184383515991</v>
      </c>
      <c r="AP692" s="20">
        <f t="shared" si="264"/>
        <v>3.2141906950560983</v>
      </c>
      <c r="AQ692" s="20">
        <f t="shared" si="264"/>
        <v>3.2171329326505709</v>
      </c>
      <c r="AR692" s="20">
        <f t="shared" si="264"/>
        <v>3.2110703717789146</v>
      </c>
      <c r="AS692" s="20">
        <f t="shared" si="264"/>
        <v>3.2235654897824437</v>
      </c>
      <c r="AT692" s="20">
        <f t="shared" si="264"/>
        <v>3.1978245068299773</v>
      </c>
      <c r="AU692" s="20">
        <f t="shared" si="261"/>
        <v>3.2509130417697172</v>
      </c>
    </row>
    <row r="693" spans="4:47">
      <c r="D693" s="2"/>
      <c r="Z693" s="20">
        <f t="shared" si="252"/>
        <v>0</v>
      </c>
      <c r="AA693" s="20">
        <f t="shared" si="253"/>
        <v>1.1330551226500576E-5</v>
      </c>
      <c r="AB693" s="20">
        <f t="shared" si="265"/>
        <v>-9999</v>
      </c>
      <c r="AC693" s="20">
        <f t="shared" si="266"/>
        <v>0</v>
      </c>
      <c r="AD693" s="20">
        <f t="shared" si="262"/>
        <v>-9999</v>
      </c>
      <c r="AE693" s="20">
        <f t="shared" si="267"/>
        <v>0</v>
      </c>
      <c r="AF693" s="20">
        <f t="shared" si="263"/>
        <v>-9999</v>
      </c>
      <c r="AG693" s="21"/>
      <c r="AH693" s="20">
        <f t="shared" si="254"/>
        <v>-1.178745064381952E-2</v>
      </c>
      <c r="AI693" s="20">
        <f t="shared" si="255"/>
        <v>0.51386006167917275</v>
      </c>
      <c r="AJ693" s="20">
        <f t="shared" si="256"/>
        <v>-0.2676446746983806</v>
      </c>
      <c r="AK693" s="20">
        <f t="shared" si="257"/>
        <v>-2.096970307342862E-2</v>
      </c>
      <c r="AL693" s="20">
        <f t="shared" si="258"/>
        <v>-3.0984842598046018</v>
      </c>
      <c r="AM693" s="20">
        <f t="shared" si="259"/>
        <v>-46.387491914036289</v>
      </c>
      <c r="AN693" s="20">
        <f t="shared" ref="AN693:AT708" si="268">$AU693+$AB$7*SIN(AO693)</f>
        <v>3.2149255760746338</v>
      </c>
      <c r="AO693" s="20">
        <f t="shared" si="268"/>
        <v>3.2156184383515991</v>
      </c>
      <c r="AP693" s="20">
        <f t="shared" si="268"/>
        <v>3.2141906950560983</v>
      </c>
      <c r="AQ693" s="20">
        <f t="shared" si="268"/>
        <v>3.2171329326505709</v>
      </c>
      <c r="AR693" s="20">
        <f t="shared" si="268"/>
        <v>3.2110703717789146</v>
      </c>
      <c r="AS693" s="20">
        <f t="shared" si="268"/>
        <v>3.2235654897824437</v>
      </c>
      <c r="AT693" s="20">
        <f t="shared" si="268"/>
        <v>3.1978245068299773</v>
      </c>
      <c r="AU693" s="20">
        <f t="shared" si="261"/>
        <v>3.2509130417697172</v>
      </c>
    </row>
    <row r="694" spans="4:47">
      <c r="D694" s="2"/>
      <c r="Z694" s="20">
        <f t="shared" si="252"/>
        <v>0</v>
      </c>
      <c r="AA694" s="20">
        <f t="shared" si="253"/>
        <v>1.1330551226500576E-5</v>
      </c>
      <c r="AB694" s="20">
        <f t="shared" si="265"/>
        <v>-9999</v>
      </c>
      <c r="AC694" s="20">
        <f t="shared" si="266"/>
        <v>0</v>
      </c>
      <c r="AD694" s="20">
        <f t="shared" si="262"/>
        <v>-9999</v>
      </c>
      <c r="AE694" s="20">
        <f t="shared" si="267"/>
        <v>0</v>
      </c>
      <c r="AF694" s="20">
        <f t="shared" si="263"/>
        <v>-9999</v>
      </c>
      <c r="AG694" s="21"/>
      <c r="AH694" s="20">
        <f t="shared" si="254"/>
        <v>-1.178745064381952E-2</v>
      </c>
      <c r="AI694" s="20">
        <f t="shared" si="255"/>
        <v>0.51386006167917275</v>
      </c>
      <c r="AJ694" s="20">
        <f t="shared" si="256"/>
        <v>-0.2676446746983806</v>
      </c>
      <c r="AK694" s="20">
        <f t="shared" si="257"/>
        <v>-2.096970307342862E-2</v>
      </c>
      <c r="AL694" s="20">
        <f t="shared" si="258"/>
        <v>-3.0984842598046018</v>
      </c>
      <c r="AM694" s="20">
        <f t="shared" si="259"/>
        <v>-46.387491914036289</v>
      </c>
      <c r="AN694" s="20">
        <f t="shared" si="268"/>
        <v>3.2149255760746338</v>
      </c>
      <c r="AO694" s="20">
        <f t="shared" si="268"/>
        <v>3.2156184383515991</v>
      </c>
      <c r="AP694" s="20">
        <f t="shared" si="268"/>
        <v>3.2141906950560983</v>
      </c>
      <c r="AQ694" s="20">
        <f t="shared" si="268"/>
        <v>3.2171329326505709</v>
      </c>
      <c r="AR694" s="20">
        <f t="shared" si="268"/>
        <v>3.2110703717789146</v>
      </c>
      <c r="AS694" s="20">
        <f t="shared" si="268"/>
        <v>3.2235654897824437</v>
      </c>
      <c r="AT694" s="20">
        <f t="shared" si="268"/>
        <v>3.1978245068299773</v>
      </c>
      <c r="AU694" s="20">
        <f t="shared" si="261"/>
        <v>3.2509130417697172</v>
      </c>
    </row>
    <row r="695" spans="4:47">
      <c r="D695" s="2"/>
      <c r="Z695" s="20">
        <f t="shared" si="252"/>
        <v>0</v>
      </c>
      <c r="AA695" s="20">
        <f t="shared" si="253"/>
        <v>1.1330551226500576E-5</v>
      </c>
      <c r="AB695" s="20">
        <f t="shared" si="265"/>
        <v>-9999</v>
      </c>
      <c r="AC695" s="20">
        <f t="shared" si="266"/>
        <v>0</v>
      </c>
      <c r="AD695" s="20">
        <f t="shared" si="262"/>
        <v>-9999</v>
      </c>
      <c r="AE695" s="20">
        <f t="shared" si="267"/>
        <v>0</v>
      </c>
      <c r="AF695" s="20">
        <f t="shared" si="263"/>
        <v>-9999</v>
      </c>
      <c r="AG695" s="21"/>
      <c r="AH695" s="20">
        <f t="shared" si="254"/>
        <v>-1.178745064381952E-2</v>
      </c>
      <c r="AI695" s="20">
        <f t="shared" si="255"/>
        <v>0.51386006167917275</v>
      </c>
      <c r="AJ695" s="20">
        <f t="shared" si="256"/>
        <v>-0.2676446746983806</v>
      </c>
      <c r="AK695" s="20">
        <f t="shared" si="257"/>
        <v>-2.096970307342862E-2</v>
      </c>
      <c r="AL695" s="20">
        <f t="shared" si="258"/>
        <v>-3.0984842598046018</v>
      </c>
      <c r="AM695" s="20">
        <f t="shared" si="259"/>
        <v>-46.387491914036289</v>
      </c>
      <c r="AN695" s="20">
        <f t="shared" si="268"/>
        <v>3.2149255760746338</v>
      </c>
      <c r="AO695" s="20">
        <f t="shared" si="268"/>
        <v>3.2156184383515991</v>
      </c>
      <c r="AP695" s="20">
        <f t="shared" si="268"/>
        <v>3.2141906950560983</v>
      </c>
      <c r="AQ695" s="20">
        <f t="shared" si="268"/>
        <v>3.2171329326505709</v>
      </c>
      <c r="AR695" s="20">
        <f t="shared" si="268"/>
        <v>3.2110703717789146</v>
      </c>
      <c r="AS695" s="20">
        <f t="shared" si="268"/>
        <v>3.2235654897824437</v>
      </c>
      <c r="AT695" s="20">
        <f t="shared" si="268"/>
        <v>3.1978245068299773</v>
      </c>
      <c r="AU695" s="20">
        <f t="shared" si="261"/>
        <v>3.2509130417697172</v>
      </c>
    </row>
    <row r="696" spans="4:47">
      <c r="D696" s="2"/>
      <c r="Z696" s="20">
        <f t="shared" si="252"/>
        <v>0</v>
      </c>
      <c r="AA696" s="20">
        <f t="shared" si="253"/>
        <v>1.1330551226500576E-5</v>
      </c>
      <c r="AB696" s="20">
        <f t="shared" si="265"/>
        <v>-9999</v>
      </c>
      <c r="AC696" s="20">
        <f t="shared" si="266"/>
        <v>0</v>
      </c>
      <c r="AD696" s="20">
        <f t="shared" si="262"/>
        <v>-9999</v>
      </c>
      <c r="AE696" s="20">
        <f t="shared" si="267"/>
        <v>0</v>
      </c>
      <c r="AF696" s="20">
        <f t="shared" si="263"/>
        <v>-9999</v>
      </c>
      <c r="AG696" s="21"/>
      <c r="AH696" s="20">
        <f t="shared" si="254"/>
        <v>-1.178745064381952E-2</v>
      </c>
      <c r="AI696" s="20">
        <f t="shared" si="255"/>
        <v>0.51386006167917275</v>
      </c>
      <c r="AJ696" s="20">
        <f t="shared" si="256"/>
        <v>-0.2676446746983806</v>
      </c>
      <c r="AK696" s="20">
        <f t="shared" si="257"/>
        <v>-2.096970307342862E-2</v>
      </c>
      <c r="AL696" s="20">
        <f t="shared" si="258"/>
        <v>-3.0984842598046018</v>
      </c>
      <c r="AM696" s="20">
        <f t="shared" si="259"/>
        <v>-46.387491914036289</v>
      </c>
      <c r="AN696" s="20">
        <f t="shared" si="268"/>
        <v>3.2149255760746338</v>
      </c>
      <c r="AO696" s="20">
        <f t="shared" si="268"/>
        <v>3.2156184383515991</v>
      </c>
      <c r="AP696" s="20">
        <f t="shared" si="268"/>
        <v>3.2141906950560983</v>
      </c>
      <c r="AQ696" s="20">
        <f t="shared" si="268"/>
        <v>3.2171329326505709</v>
      </c>
      <c r="AR696" s="20">
        <f t="shared" si="268"/>
        <v>3.2110703717789146</v>
      </c>
      <c r="AS696" s="20">
        <f t="shared" si="268"/>
        <v>3.2235654897824437</v>
      </c>
      <c r="AT696" s="20">
        <f t="shared" si="268"/>
        <v>3.1978245068299773</v>
      </c>
      <c r="AU696" s="20">
        <f t="shared" si="261"/>
        <v>3.2509130417697172</v>
      </c>
    </row>
    <row r="697" spans="4:47">
      <c r="D697" s="2"/>
      <c r="Z697" s="20">
        <f t="shared" si="252"/>
        <v>0</v>
      </c>
      <c r="AA697" s="20">
        <f t="shared" si="253"/>
        <v>1.1330551226500576E-5</v>
      </c>
      <c r="AB697" s="20">
        <f t="shared" si="265"/>
        <v>-9999</v>
      </c>
      <c r="AC697" s="20">
        <f t="shared" si="266"/>
        <v>0</v>
      </c>
      <c r="AD697" s="20">
        <f t="shared" si="262"/>
        <v>-9999</v>
      </c>
      <c r="AE697" s="20">
        <f t="shared" si="267"/>
        <v>0</v>
      </c>
      <c r="AF697" s="20">
        <f t="shared" si="263"/>
        <v>-9999</v>
      </c>
      <c r="AG697" s="21"/>
      <c r="AH697" s="20">
        <f t="shared" si="254"/>
        <v>-1.178745064381952E-2</v>
      </c>
      <c r="AI697" s="20">
        <f t="shared" si="255"/>
        <v>0.51386006167917275</v>
      </c>
      <c r="AJ697" s="20">
        <f t="shared" si="256"/>
        <v>-0.2676446746983806</v>
      </c>
      <c r="AK697" s="20">
        <f t="shared" si="257"/>
        <v>-2.096970307342862E-2</v>
      </c>
      <c r="AL697" s="20">
        <f t="shared" si="258"/>
        <v>-3.0984842598046018</v>
      </c>
      <c r="AM697" s="20">
        <f t="shared" si="259"/>
        <v>-46.387491914036289</v>
      </c>
      <c r="AN697" s="20">
        <f t="shared" si="268"/>
        <v>3.2149255760746338</v>
      </c>
      <c r="AO697" s="20">
        <f t="shared" si="268"/>
        <v>3.2156184383515991</v>
      </c>
      <c r="AP697" s="20">
        <f t="shared" si="268"/>
        <v>3.2141906950560983</v>
      </c>
      <c r="AQ697" s="20">
        <f t="shared" si="268"/>
        <v>3.2171329326505709</v>
      </c>
      <c r="AR697" s="20">
        <f t="shared" si="268"/>
        <v>3.2110703717789146</v>
      </c>
      <c r="AS697" s="20">
        <f t="shared" si="268"/>
        <v>3.2235654897824437</v>
      </c>
      <c r="AT697" s="20">
        <f t="shared" si="268"/>
        <v>3.1978245068299773</v>
      </c>
      <c r="AU697" s="20">
        <f t="shared" si="261"/>
        <v>3.2509130417697172</v>
      </c>
    </row>
    <row r="698" spans="4:47">
      <c r="D698" s="2"/>
      <c r="Z698" s="20">
        <f t="shared" si="252"/>
        <v>0</v>
      </c>
      <c r="AA698" s="20">
        <f t="shared" si="253"/>
        <v>1.1330551226500576E-5</v>
      </c>
      <c r="AB698" s="20">
        <f t="shared" si="265"/>
        <v>-9999</v>
      </c>
      <c r="AC698" s="20">
        <f t="shared" si="266"/>
        <v>0</v>
      </c>
      <c r="AD698" s="20">
        <f t="shared" si="262"/>
        <v>-9999</v>
      </c>
      <c r="AE698" s="20">
        <f t="shared" si="267"/>
        <v>0</v>
      </c>
      <c r="AF698" s="20">
        <f t="shared" si="263"/>
        <v>-9999</v>
      </c>
      <c r="AG698" s="21"/>
      <c r="AH698" s="20">
        <f t="shared" si="254"/>
        <v>-1.178745064381952E-2</v>
      </c>
      <c r="AI698" s="20">
        <f t="shared" si="255"/>
        <v>0.51386006167917275</v>
      </c>
      <c r="AJ698" s="20">
        <f t="shared" si="256"/>
        <v>-0.2676446746983806</v>
      </c>
      <c r="AK698" s="20">
        <f t="shared" si="257"/>
        <v>-2.096970307342862E-2</v>
      </c>
      <c r="AL698" s="20">
        <f t="shared" si="258"/>
        <v>-3.0984842598046018</v>
      </c>
      <c r="AM698" s="20">
        <f t="shared" si="259"/>
        <v>-46.387491914036289</v>
      </c>
      <c r="AN698" s="20">
        <f t="shared" si="268"/>
        <v>3.2149255760746338</v>
      </c>
      <c r="AO698" s="20">
        <f t="shared" si="268"/>
        <v>3.2156184383515991</v>
      </c>
      <c r="AP698" s="20">
        <f t="shared" si="268"/>
        <v>3.2141906950560983</v>
      </c>
      <c r="AQ698" s="20">
        <f t="shared" si="268"/>
        <v>3.2171329326505709</v>
      </c>
      <c r="AR698" s="20">
        <f t="shared" si="268"/>
        <v>3.2110703717789146</v>
      </c>
      <c r="AS698" s="20">
        <f t="shared" si="268"/>
        <v>3.2235654897824437</v>
      </c>
      <c r="AT698" s="20">
        <f t="shared" si="268"/>
        <v>3.1978245068299773</v>
      </c>
      <c r="AU698" s="20">
        <f t="shared" si="261"/>
        <v>3.2509130417697172</v>
      </c>
    </row>
    <row r="699" spans="4:47">
      <c r="D699" s="2"/>
      <c r="Z699" s="20">
        <f t="shared" si="252"/>
        <v>0</v>
      </c>
      <c r="AA699" s="20">
        <f t="shared" si="253"/>
        <v>1.1330551226500576E-5</v>
      </c>
      <c r="AB699" s="20">
        <f t="shared" si="265"/>
        <v>-9999</v>
      </c>
      <c r="AC699" s="20">
        <f t="shared" si="266"/>
        <v>0</v>
      </c>
      <c r="AD699" s="20">
        <f t="shared" si="262"/>
        <v>-9999</v>
      </c>
      <c r="AE699" s="20">
        <f t="shared" si="267"/>
        <v>0</v>
      </c>
      <c r="AF699" s="20">
        <f t="shared" si="263"/>
        <v>-9999</v>
      </c>
      <c r="AG699" s="21"/>
      <c r="AH699" s="20">
        <f t="shared" si="254"/>
        <v>-1.178745064381952E-2</v>
      </c>
      <c r="AI699" s="20">
        <f t="shared" si="255"/>
        <v>0.51386006167917275</v>
      </c>
      <c r="AJ699" s="20">
        <f t="shared" si="256"/>
        <v>-0.2676446746983806</v>
      </c>
      <c r="AK699" s="20">
        <f t="shared" si="257"/>
        <v>-2.096970307342862E-2</v>
      </c>
      <c r="AL699" s="20">
        <f t="shared" si="258"/>
        <v>-3.0984842598046018</v>
      </c>
      <c r="AM699" s="20">
        <f t="shared" si="259"/>
        <v>-46.387491914036289</v>
      </c>
      <c r="AN699" s="20">
        <f t="shared" si="268"/>
        <v>3.2149255760746338</v>
      </c>
      <c r="AO699" s="20">
        <f t="shared" si="268"/>
        <v>3.2156184383515991</v>
      </c>
      <c r="AP699" s="20">
        <f t="shared" si="268"/>
        <v>3.2141906950560983</v>
      </c>
      <c r="AQ699" s="20">
        <f t="shared" si="268"/>
        <v>3.2171329326505709</v>
      </c>
      <c r="AR699" s="20">
        <f t="shared" si="268"/>
        <v>3.2110703717789146</v>
      </c>
      <c r="AS699" s="20">
        <f t="shared" si="268"/>
        <v>3.2235654897824437</v>
      </c>
      <c r="AT699" s="20">
        <f t="shared" si="268"/>
        <v>3.1978245068299773</v>
      </c>
      <c r="AU699" s="20">
        <f t="shared" si="261"/>
        <v>3.2509130417697172</v>
      </c>
    </row>
    <row r="700" spans="4:47">
      <c r="D700" s="2"/>
      <c r="Z700" s="20">
        <f t="shared" si="252"/>
        <v>0</v>
      </c>
      <c r="AA700" s="20">
        <f t="shared" si="253"/>
        <v>1.1330551226500576E-5</v>
      </c>
      <c r="AB700" s="20">
        <f t="shared" si="265"/>
        <v>-9999</v>
      </c>
      <c r="AC700" s="20">
        <f t="shared" si="266"/>
        <v>0</v>
      </c>
      <c r="AD700" s="20">
        <f t="shared" si="262"/>
        <v>-9999</v>
      </c>
      <c r="AE700" s="20">
        <f t="shared" si="267"/>
        <v>0</v>
      </c>
      <c r="AF700" s="20">
        <f t="shared" si="263"/>
        <v>-9999</v>
      </c>
      <c r="AG700" s="21"/>
      <c r="AH700" s="20">
        <f t="shared" si="254"/>
        <v>-1.178745064381952E-2</v>
      </c>
      <c r="AI700" s="20">
        <f t="shared" si="255"/>
        <v>0.51386006167917275</v>
      </c>
      <c r="AJ700" s="20">
        <f t="shared" si="256"/>
        <v>-0.2676446746983806</v>
      </c>
      <c r="AK700" s="20">
        <f t="shared" si="257"/>
        <v>-2.096970307342862E-2</v>
      </c>
      <c r="AL700" s="20">
        <f t="shared" si="258"/>
        <v>-3.0984842598046018</v>
      </c>
      <c r="AM700" s="20">
        <f t="shared" si="259"/>
        <v>-46.387491914036289</v>
      </c>
      <c r="AN700" s="20">
        <f t="shared" si="268"/>
        <v>3.2149255760746338</v>
      </c>
      <c r="AO700" s="20">
        <f t="shared" si="268"/>
        <v>3.2156184383515991</v>
      </c>
      <c r="AP700" s="20">
        <f t="shared" si="268"/>
        <v>3.2141906950560983</v>
      </c>
      <c r="AQ700" s="20">
        <f t="shared" si="268"/>
        <v>3.2171329326505709</v>
      </c>
      <c r="AR700" s="20">
        <f t="shared" si="268"/>
        <v>3.2110703717789146</v>
      </c>
      <c r="AS700" s="20">
        <f t="shared" si="268"/>
        <v>3.2235654897824437</v>
      </c>
      <c r="AT700" s="20">
        <f t="shared" si="268"/>
        <v>3.1978245068299773</v>
      </c>
      <c r="AU700" s="20">
        <f t="shared" si="261"/>
        <v>3.2509130417697172</v>
      </c>
    </row>
    <row r="701" spans="4:47">
      <c r="D701" s="2"/>
      <c r="Z701" s="20">
        <f t="shared" si="252"/>
        <v>0</v>
      </c>
      <c r="AA701" s="20">
        <f t="shared" si="253"/>
        <v>1.1330551226500576E-5</v>
      </c>
      <c r="AB701" s="20">
        <f t="shared" si="265"/>
        <v>-9999</v>
      </c>
      <c r="AC701" s="20">
        <f t="shared" si="266"/>
        <v>0</v>
      </c>
      <c r="AD701" s="20">
        <f t="shared" si="262"/>
        <v>-9999</v>
      </c>
      <c r="AE701" s="20">
        <f t="shared" si="267"/>
        <v>0</v>
      </c>
      <c r="AF701" s="20">
        <f t="shared" si="263"/>
        <v>-9999</v>
      </c>
      <c r="AG701" s="21"/>
      <c r="AH701" s="20">
        <f t="shared" si="254"/>
        <v>-1.178745064381952E-2</v>
      </c>
      <c r="AI701" s="20">
        <f t="shared" si="255"/>
        <v>0.51386006167917275</v>
      </c>
      <c r="AJ701" s="20">
        <f t="shared" si="256"/>
        <v>-0.2676446746983806</v>
      </c>
      <c r="AK701" s="20">
        <f t="shared" si="257"/>
        <v>-2.096970307342862E-2</v>
      </c>
      <c r="AL701" s="20">
        <f t="shared" si="258"/>
        <v>-3.0984842598046018</v>
      </c>
      <c r="AM701" s="20">
        <f t="shared" si="259"/>
        <v>-46.387491914036289</v>
      </c>
      <c r="AN701" s="20">
        <f t="shared" si="268"/>
        <v>3.2149255760746338</v>
      </c>
      <c r="AO701" s="20">
        <f t="shared" si="268"/>
        <v>3.2156184383515991</v>
      </c>
      <c r="AP701" s="20">
        <f t="shared" si="268"/>
        <v>3.2141906950560983</v>
      </c>
      <c r="AQ701" s="20">
        <f t="shared" si="268"/>
        <v>3.2171329326505709</v>
      </c>
      <c r="AR701" s="20">
        <f t="shared" si="268"/>
        <v>3.2110703717789146</v>
      </c>
      <c r="AS701" s="20">
        <f t="shared" si="268"/>
        <v>3.2235654897824437</v>
      </c>
      <c r="AT701" s="20">
        <f t="shared" si="268"/>
        <v>3.1978245068299773</v>
      </c>
      <c r="AU701" s="20">
        <f t="shared" si="261"/>
        <v>3.2509130417697172</v>
      </c>
    </row>
    <row r="702" spans="4:47">
      <c r="D702" s="2"/>
      <c r="Z702" s="20">
        <f t="shared" si="252"/>
        <v>0</v>
      </c>
      <c r="AA702" s="20">
        <f t="shared" si="253"/>
        <v>1.1330551226500576E-5</v>
      </c>
      <c r="AB702" s="20">
        <f t="shared" si="265"/>
        <v>-9999</v>
      </c>
      <c r="AC702" s="20">
        <f t="shared" si="266"/>
        <v>0</v>
      </c>
      <c r="AD702" s="20">
        <f t="shared" si="262"/>
        <v>-9999</v>
      </c>
      <c r="AE702" s="20">
        <f t="shared" si="267"/>
        <v>0</v>
      </c>
      <c r="AF702" s="20">
        <f t="shared" si="263"/>
        <v>-9999</v>
      </c>
      <c r="AG702" s="21"/>
      <c r="AH702" s="20">
        <f t="shared" si="254"/>
        <v>-1.178745064381952E-2</v>
      </c>
      <c r="AI702" s="20">
        <f t="shared" si="255"/>
        <v>0.51386006167917275</v>
      </c>
      <c r="AJ702" s="20">
        <f t="shared" si="256"/>
        <v>-0.2676446746983806</v>
      </c>
      <c r="AK702" s="20">
        <f t="shared" si="257"/>
        <v>-2.096970307342862E-2</v>
      </c>
      <c r="AL702" s="20">
        <f t="shared" si="258"/>
        <v>-3.0984842598046018</v>
      </c>
      <c r="AM702" s="20">
        <f t="shared" si="259"/>
        <v>-46.387491914036289</v>
      </c>
      <c r="AN702" s="20">
        <f t="shared" si="268"/>
        <v>3.2149255760746338</v>
      </c>
      <c r="AO702" s="20">
        <f t="shared" si="268"/>
        <v>3.2156184383515991</v>
      </c>
      <c r="AP702" s="20">
        <f t="shared" si="268"/>
        <v>3.2141906950560983</v>
      </c>
      <c r="AQ702" s="20">
        <f t="shared" si="268"/>
        <v>3.2171329326505709</v>
      </c>
      <c r="AR702" s="20">
        <f t="shared" si="268"/>
        <v>3.2110703717789146</v>
      </c>
      <c r="AS702" s="20">
        <f t="shared" si="268"/>
        <v>3.2235654897824437</v>
      </c>
      <c r="AT702" s="20">
        <f t="shared" si="268"/>
        <v>3.1978245068299773</v>
      </c>
      <c r="AU702" s="20">
        <f t="shared" si="261"/>
        <v>3.2509130417697172</v>
      </c>
    </row>
    <row r="703" spans="4:47">
      <c r="D703" s="2"/>
      <c r="Z703" s="20">
        <f t="shared" si="252"/>
        <v>0</v>
      </c>
      <c r="AA703" s="20">
        <f t="shared" si="253"/>
        <v>1.1330551226500576E-5</v>
      </c>
      <c r="AB703" s="20">
        <f t="shared" si="265"/>
        <v>-9999</v>
      </c>
      <c r="AC703" s="20">
        <f t="shared" si="266"/>
        <v>0</v>
      </c>
      <c r="AD703" s="20">
        <f t="shared" si="262"/>
        <v>-9999</v>
      </c>
      <c r="AE703" s="20">
        <f t="shared" si="267"/>
        <v>0</v>
      </c>
      <c r="AF703" s="20">
        <f t="shared" si="263"/>
        <v>-9999</v>
      </c>
      <c r="AG703" s="21"/>
      <c r="AH703" s="20">
        <f t="shared" si="254"/>
        <v>-1.178745064381952E-2</v>
      </c>
      <c r="AI703" s="20">
        <f t="shared" si="255"/>
        <v>0.51386006167917275</v>
      </c>
      <c r="AJ703" s="20">
        <f t="shared" si="256"/>
        <v>-0.2676446746983806</v>
      </c>
      <c r="AK703" s="20">
        <f t="shared" si="257"/>
        <v>-2.096970307342862E-2</v>
      </c>
      <c r="AL703" s="20">
        <f t="shared" si="258"/>
        <v>-3.0984842598046018</v>
      </c>
      <c r="AM703" s="20">
        <f t="shared" si="259"/>
        <v>-46.387491914036289</v>
      </c>
      <c r="AN703" s="20">
        <f t="shared" si="268"/>
        <v>3.2149255760746338</v>
      </c>
      <c r="AO703" s="20">
        <f t="shared" si="268"/>
        <v>3.2156184383515991</v>
      </c>
      <c r="AP703" s="20">
        <f t="shared" si="268"/>
        <v>3.2141906950560983</v>
      </c>
      <c r="AQ703" s="20">
        <f t="shared" si="268"/>
        <v>3.2171329326505709</v>
      </c>
      <c r="AR703" s="20">
        <f t="shared" si="268"/>
        <v>3.2110703717789146</v>
      </c>
      <c r="AS703" s="20">
        <f t="shared" si="268"/>
        <v>3.2235654897824437</v>
      </c>
      <c r="AT703" s="20">
        <f t="shared" si="268"/>
        <v>3.1978245068299773</v>
      </c>
      <c r="AU703" s="20">
        <f t="shared" si="261"/>
        <v>3.2509130417697172</v>
      </c>
    </row>
    <row r="704" spans="4:47">
      <c r="D704" s="2"/>
      <c r="Z704" s="20">
        <f t="shared" si="252"/>
        <v>0</v>
      </c>
      <c r="AA704" s="20">
        <f t="shared" si="253"/>
        <v>1.1330551226500576E-5</v>
      </c>
      <c r="AB704" s="20">
        <f t="shared" si="265"/>
        <v>-9999</v>
      </c>
      <c r="AC704" s="20">
        <f t="shared" si="266"/>
        <v>0</v>
      </c>
      <c r="AD704" s="20">
        <f t="shared" si="262"/>
        <v>-9999</v>
      </c>
      <c r="AE704" s="20">
        <f t="shared" si="267"/>
        <v>0</v>
      </c>
      <c r="AF704" s="20">
        <f t="shared" si="263"/>
        <v>-9999</v>
      </c>
      <c r="AG704" s="21"/>
      <c r="AH704" s="20">
        <f t="shared" si="254"/>
        <v>-1.178745064381952E-2</v>
      </c>
      <c r="AI704" s="20">
        <f t="shared" si="255"/>
        <v>0.51386006167917275</v>
      </c>
      <c r="AJ704" s="20">
        <f t="shared" si="256"/>
        <v>-0.2676446746983806</v>
      </c>
      <c r="AK704" s="20">
        <f t="shared" si="257"/>
        <v>-2.096970307342862E-2</v>
      </c>
      <c r="AL704" s="20">
        <f t="shared" si="258"/>
        <v>-3.0984842598046018</v>
      </c>
      <c r="AM704" s="20">
        <f t="shared" si="259"/>
        <v>-46.387491914036289</v>
      </c>
      <c r="AN704" s="20">
        <f t="shared" si="268"/>
        <v>3.2149255760746338</v>
      </c>
      <c r="AO704" s="20">
        <f t="shared" si="268"/>
        <v>3.2156184383515991</v>
      </c>
      <c r="AP704" s="20">
        <f t="shared" si="268"/>
        <v>3.2141906950560983</v>
      </c>
      <c r="AQ704" s="20">
        <f t="shared" si="268"/>
        <v>3.2171329326505709</v>
      </c>
      <c r="AR704" s="20">
        <f t="shared" si="268"/>
        <v>3.2110703717789146</v>
      </c>
      <c r="AS704" s="20">
        <f t="shared" si="268"/>
        <v>3.2235654897824437</v>
      </c>
      <c r="AT704" s="20">
        <f t="shared" si="268"/>
        <v>3.1978245068299773</v>
      </c>
      <c r="AU704" s="20">
        <f t="shared" si="261"/>
        <v>3.2509130417697172</v>
      </c>
    </row>
    <row r="705" spans="4:47">
      <c r="D705" s="2"/>
      <c r="Z705" s="20">
        <f t="shared" si="252"/>
        <v>0</v>
      </c>
      <c r="AA705" s="20">
        <f t="shared" si="253"/>
        <v>1.1330551226500576E-5</v>
      </c>
      <c r="AB705" s="20">
        <f t="shared" si="265"/>
        <v>-9999</v>
      </c>
      <c r="AC705" s="20">
        <f t="shared" si="266"/>
        <v>0</v>
      </c>
      <c r="AD705" s="20">
        <f t="shared" si="262"/>
        <v>-9999</v>
      </c>
      <c r="AE705" s="20">
        <f t="shared" si="267"/>
        <v>0</v>
      </c>
      <c r="AF705" s="20">
        <f t="shared" si="263"/>
        <v>-9999</v>
      </c>
      <c r="AG705" s="21"/>
      <c r="AH705" s="20">
        <f t="shared" si="254"/>
        <v>-1.178745064381952E-2</v>
      </c>
      <c r="AI705" s="20">
        <f t="shared" si="255"/>
        <v>0.51386006167917275</v>
      </c>
      <c r="AJ705" s="20">
        <f t="shared" si="256"/>
        <v>-0.2676446746983806</v>
      </c>
      <c r="AK705" s="20">
        <f t="shared" si="257"/>
        <v>-2.096970307342862E-2</v>
      </c>
      <c r="AL705" s="20">
        <f t="shared" si="258"/>
        <v>-3.0984842598046018</v>
      </c>
      <c r="AM705" s="20">
        <f t="shared" si="259"/>
        <v>-46.387491914036289</v>
      </c>
      <c r="AN705" s="20">
        <f t="shared" si="268"/>
        <v>3.2149255760746338</v>
      </c>
      <c r="AO705" s="20">
        <f t="shared" si="268"/>
        <v>3.2156184383515991</v>
      </c>
      <c r="AP705" s="20">
        <f t="shared" si="268"/>
        <v>3.2141906950560983</v>
      </c>
      <c r="AQ705" s="20">
        <f t="shared" si="268"/>
        <v>3.2171329326505709</v>
      </c>
      <c r="AR705" s="20">
        <f t="shared" si="268"/>
        <v>3.2110703717789146</v>
      </c>
      <c r="AS705" s="20">
        <f t="shared" si="268"/>
        <v>3.2235654897824437</v>
      </c>
      <c r="AT705" s="20">
        <f t="shared" si="268"/>
        <v>3.1978245068299773</v>
      </c>
      <c r="AU705" s="20">
        <f t="shared" si="261"/>
        <v>3.2509130417697172</v>
      </c>
    </row>
    <row r="706" spans="4:47">
      <c r="D706" s="2"/>
      <c r="Z706" s="20">
        <f t="shared" si="252"/>
        <v>0</v>
      </c>
      <c r="AA706" s="20">
        <f t="shared" si="253"/>
        <v>1.1330551226500576E-5</v>
      </c>
      <c r="AB706" s="20">
        <f t="shared" si="265"/>
        <v>-9999</v>
      </c>
      <c r="AC706" s="20">
        <f t="shared" si="266"/>
        <v>0</v>
      </c>
      <c r="AD706" s="20">
        <f t="shared" si="262"/>
        <v>-9999</v>
      </c>
      <c r="AE706" s="20">
        <f t="shared" si="267"/>
        <v>0</v>
      </c>
      <c r="AF706" s="20">
        <f t="shared" si="263"/>
        <v>-9999</v>
      </c>
      <c r="AG706" s="21"/>
      <c r="AH706" s="20">
        <f t="shared" si="254"/>
        <v>-1.178745064381952E-2</v>
      </c>
      <c r="AI706" s="20">
        <f t="shared" si="255"/>
        <v>0.51386006167917275</v>
      </c>
      <c r="AJ706" s="20">
        <f t="shared" si="256"/>
        <v>-0.2676446746983806</v>
      </c>
      <c r="AK706" s="20">
        <f t="shared" si="257"/>
        <v>-2.096970307342862E-2</v>
      </c>
      <c r="AL706" s="20">
        <f t="shared" si="258"/>
        <v>-3.0984842598046018</v>
      </c>
      <c r="AM706" s="20">
        <f t="shared" si="259"/>
        <v>-46.387491914036289</v>
      </c>
      <c r="AN706" s="20">
        <f t="shared" si="268"/>
        <v>3.2149255760746338</v>
      </c>
      <c r="AO706" s="20">
        <f t="shared" si="268"/>
        <v>3.2156184383515991</v>
      </c>
      <c r="AP706" s="20">
        <f t="shared" si="268"/>
        <v>3.2141906950560983</v>
      </c>
      <c r="AQ706" s="20">
        <f t="shared" si="268"/>
        <v>3.2171329326505709</v>
      </c>
      <c r="AR706" s="20">
        <f t="shared" si="268"/>
        <v>3.2110703717789146</v>
      </c>
      <c r="AS706" s="20">
        <f t="shared" si="268"/>
        <v>3.2235654897824437</v>
      </c>
      <c r="AT706" s="20">
        <f t="shared" si="268"/>
        <v>3.1978245068299773</v>
      </c>
      <c r="AU706" s="20">
        <f t="shared" si="261"/>
        <v>3.2509130417697172</v>
      </c>
    </row>
    <row r="707" spans="4:47">
      <c r="D707" s="2"/>
      <c r="Z707" s="20">
        <f t="shared" si="252"/>
        <v>0</v>
      </c>
      <c r="AA707" s="20">
        <f t="shared" si="253"/>
        <v>1.1330551226500576E-5</v>
      </c>
      <c r="AB707" s="20">
        <f t="shared" si="265"/>
        <v>-9999</v>
      </c>
      <c r="AC707" s="20">
        <f t="shared" si="266"/>
        <v>0</v>
      </c>
      <c r="AD707" s="20">
        <f t="shared" si="262"/>
        <v>-9999</v>
      </c>
      <c r="AE707" s="20">
        <f t="shared" si="267"/>
        <v>0</v>
      </c>
      <c r="AF707" s="20">
        <f t="shared" si="263"/>
        <v>-9999</v>
      </c>
      <c r="AG707" s="21"/>
      <c r="AH707" s="20">
        <f t="shared" si="254"/>
        <v>-1.178745064381952E-2</v>
      </c>
      <c r="AI707" s="20">
        <f t="shared" si="255"/>
        <v>0.51386006167917275</v>
      </c>
      <c r="AJ707" s="20">
        <f t="shared" si="256"/>
        <v>-0.2676446746983806</v>
      </c>
      <c r="AK707" s="20">
        <f t="shared" si="257"/>
        <v>-2.096970307342862E-2</v>
      </c>
      <c r="AL707" s="20">
        <f t="shared" si="258"/>
        <v>-3.0984842598046018</v>
      </c>
      <c r="AM707" s="20">
        <f t="shared" si="259"/>
        <v>-46.387491914036289</v>
      </c>
      <c r="AN707" s="20">
        <f t="shared" si="268"/>
        <v>3.2149255760746338</v>
      </c>
      <c r="AO707" s="20">
        <f t="shared" si="268"/>
        <v>3.2156184383515991</v>
      </c>
      <c r="AP707" s="20">
        <f t="shared" si="268"/>
        <v>3.2141906950560983</v>
      </c>
      <c r="AQ707" s="20">
        <f t="shared" si="268"/>
        <v>3.2171329326505709</v>
      </c>
      <c r="AR707" s="20">
        <f t="shared" si="268"/>
        <v>3.2110703717789146</v>
      </c>
      <c r="AS707" s="20">
        <f t="shared" si="268"/>
        <v>3.2235654897824437</v>
      </c>
      <c r="AT707" s="20">
        <f t="shared" si="268"/>
        <v>3.1978245068299773</v>
      </c>
      <c r="AU707" s="20">
        <f t="shared" si="261"/>
        <v>3.2509130417697172</v>
      </c>
    </row>
    <row r="708" spans="4:47">
      <c r="D708" s="2"/>
      <c r="Z708" s="20">
        <f t="shared" si="252"/>
        <v>0</v>
      </c>
      <c r="AA708" s="20">
        <f t="shared" si="253"/>
        <v>1.1330551226500576E-5</v>
      </c>
      <c r="AB708" s="20">
        <f t="shared" si="265"/>
        <v>-9999</v>
      </c>
      <c r="AC708" s="20">
        <f t="shared" si="266"/>
        <v>0</v>
      </c>
      <c r="AD708" s="20">
        <f t="shared" si="262"/>
        <v>-9999</v>
      </c>
      <c r="AE708" s="20">
        <f t="shared" si="267"/>
        <v>0</v>
      </c>
      <c r="AF708" s="20">
        <f t="shared" si="263"/>
        <v>-9999</v>
      </c>
      <c r="AG708" s="21"/>
      <c r="AH708" s="20">
        <f t="shared" si="254"/>
        <v>-1.178745064381952E-2</v>
      </c>
      <c r="AI708" s="20">
        <f t="shared" si="255"/>
        <v>0.51386006167917275</v>
      </c>
      <c r="AJ708" s="20">
        <f t="shared" si="256"/>
        <v>-0.2676446746983806</v>
      </c>
      <c r="AK708" s="20">
        <f t="shared" si="257"/>
        <v>-2.096970307342862E-2</v>
      </c>
      <c r="AL708" s="20">
        <f t="shared" si="258"/>
        <v>-3.0984842598046018</v>
      </c>
      <c r="AM708" s="20">
        <f t="shared" si="259"/>
        <v>-46.387491914036289</v>
      </c>
      <c r="AN708" s="20">
        <f t="shared" si="268"/>
        <v>3.2149255760746338</v>
      </c>
      <c r="AO708" s="20">
        <f t="shared" si="268"/>
        <v>3.2156184383515991</v>
      </c>
      <c r="AP708" s="20">
        <f t="shared" si="268"/>
        <v>3.2141906950560983</v>
      </c>
      <c r="AQ708" s="20">
        <f t="shared" si="268"/>
        <v>3.2171329326505709</v>
      </c>
      <c r="AR708" s="20">
        <f t="shared" si="268"/>
        <v>3.2110703717789146</v>
      </c>
      <c r="AS708" s="20">
        <f t="shared" si="268"/>
        <v>3.2235654897824437</v>
      </c>
      <c r="AT708" s="20">
        <f t="shared" si="268"/>
        <v>3.1978245068299773</v>
      </c>
      <c r="AU708" s="20">
        <f t="shared" si="261"/>
        <v>3.2509130417697172</v>
      </c>
    </row>
    <row r="709" spans="4:47">
      <c r="D709" s="2"/>
      <c r="Z709" s="20">
        <f t="shared" si="252"/>
        <v>0</v>
      </c>
      <c r="AA709" s="20">
        <f t="shared" si="253"/>
        <v>1.1330551226500576E-5</v>
      </c>
      <c r="AB709" s="20">
        <f t="shared" si="265"/>
        <v>-9999</v>
      </c>
      <c r="AC709" s="20">
        <f t="shared" si="266"/>
        <v>0</v>
      </c>
      <c r="AD709" s="20">
        <f t="shared" si="262"/>
        <v>-9999</v>
      </c>
      <c r="AE709" s="20">
        <f t="shared" si="267"/>
        <v>0</v>
      </c>
      <c r="AF709" s="20">
        <f t="shared" si="263"/>
        <v>-9999</v>
      </c>
      <c r="AG709" s="21"/>
      <c r="AH709" s="20">
        <f t="shared" si="254"/>
        <v>-1.178745064381952E-2</v>
      </c>
      <c r="AI709" s="20">
        <f t="shared" si="255"/>
        <v>0.51386006167917275</v>
      </c>
      <c r="AJ709" s="20">
        <f t="shared" si="256"/>
        <v>-0.2676446746983806</v>
      </c>
      <c r="AK709" s="20">
        <f t="shared" si="257"/>
        <v>-2.096970307342862E-2</v>
      </c>
      <c r="AL709" s="20">
        <f t="shared" si="258"/>
        <v>-3.0984842598046018</v>
      </c>
      <c r="AM709" s="20">
        <f t="shared" si="259"/>
        <v>-46.387491914036289</v>
      </c>
      <c r="AN709" s="20">
        <f t="shared" ref="AN709:AT724" si="269">$AU709+$AB$7*SIN(AO709)</f>
        <v>3.2149255760746338</v>
      </c>
      <c r="AO709" s="20">
        <f t="shared" si="269"/>
        <v>3.2156184383515991</v>
      </c>
      <c r="AP709" s="20">
        <f t="shared" si="269"/>
        <v>3.2141906950560983</v>
      </c>
      <c r="AQ709" s="20">
        <f t="shared" si="269"/>
        <v>3.2171329326505709</v>
      </c>
      <c r="AR709" s="20">
        <f t="shared" si="269"/>
        <v>3.2110703717789146</v>
      </c>
      <c r="AS709" s="20">
        <f t="shared" si="269"/>
        <v>3.2235654897824437</v>
      </c>
      <c r="AT709" s="20">
        <f t="shared" si="269"/>
        <v>3.1978245068299773</v>
      </c>
      <c r="AU709" s="20">
        <f t="shared" si="261"/>
        <v>3.2509130417697172</v>
      </c>
    </row>
    <row r="710" spans="4:47">
      <c r="D710" s="2"/>
      <c r="Z710" s="20">
        <f t="shared" si="252"/>
        <v>0</v>
      </c>
      <c r="AA710" s="20">
        <f t="shared" si="253"/>
        <v>1.1330551226500576E-5</v>
      </c>
      <c r="AB710" s="20">
        <f t="shared" si="265"/>
        <v>-9999</v>
      </c>
      <c r="AC710" s="20">
        <f t="shared" si="266"/>
        <v>0</v>
      </c>
      <c r="AD710" s="20">
        <f t="shared" si="262"/>
        <v>-9999</v>
      </c>
      <c r="AE710" s="20">
        <f t="shared" si="267"/>
        <v>0</v>
      </c>
      <c r="AF710" s="20">
        <f t="shared" si="263"/>
        <v>-9999</v>
      </c>
      <c r="AG710" s="21"/>
      <c r="AH710" s="20">
        <f t="shared" si="254"/>
        <v>-1.178745064381952E-2</v>
      </c>
      <c r="AI710" s="20">
        <f t="shared" si="255"/>
        <v>0.51386006167917275</v>
      </c>
      <c r="AJ710" s="20">
        <f t="shared" si="256"/>
        <v>-0.2676446746983806</v>
      </c>
      <c r="AK710" s="20">
        <f t="shared" si="257"/>
        <v>-2.096970307342862E-2</v>
      </c>
      <c r="AL710" s="20">
        <f t="shared" si="258"/>
        <v>-3.0984842598046018</v>
      </c>
      <c r="AM710" s="20">
        <f t="shared" si="259"/>
        <v>-46.387491914036289</v>
      </c>
      <c r="AN710" s="20">
        <f t="shared" si="269"/>
        <v>3.2149255760746338</v>
      </c>
      <c r="AO710" s="20">
        <f t="shared" si="269"/>
        <v>3.2156184383515991</v>
      </c>
      <c r="AP710" s="20">
        <f t="shared" si="269"/>
        <v>3.2141906950560983</v>
      </c>
      <c r="AQ710" s="20">
        <f t="shared" si="269"/>
        <v>3.2171329326505709</v>
      </c>
      <c r="AR710" s="20">
        <f t="shared" si="269"/>
        <v>3.2110703717789146</v>
      </c>
      <c r="AS710" s="20">
        <f t="shared" si="269"/>
        <v>3.2235654897824437</v>
      </c>
      <c r="AT710" s="20">
        <f t="shared" si="269"/>
        <v>3.1978245068299773</v>
      </c>
      <c r="AU710" s="20">
        <f t="shared" si="261"/>
        <v>3.2509130417697172</v>
      </c>
    </row>
    <row r="711" spans="4:47">
      <c r="D711" s="2"/>
      <c r="Z711" s="20">
        <f t="shared" si="252"/>
        <v>0</v>
      </c>
      <c r="AA711" s="20">
        <f t="shared" si="253"/>
        <v>1.1330551226500576E-5</v>
      </c>
      <c r="AB711" s="20">
        <f t="shared" si="265"/>
        <v>-9999</v>
      </c>
      <c r="AC711" s="20">
        <f t="shared" si="266"/>
        <v>0</v>
      </c>
      <c r="AD711" s="20">
        <f t="shared" si="262"/>
        <v>-9999</v>
      </c>
      <c r="AE711" s="20">
        <f t="shared" si="267"/>
        <v>0</v>
      </c>
      <c r="AF711" s="20">
        <f t="shared" si="263"/>
        <v>-9999</v>
      </c>
      <c r="AG711" s="21"/>
      <c r="AH711" s="20">
        <f t="shared" si="254"/>
        <v>-1.178745064381952E-2</v>
      </c>
      <c r="AI711" s="20">
        <f t="shared" si="255"/>
        <v>0.51386006167917275</v>
      </c>
      <c r="AJ711" s="20">
        <f t="shared" si="256"/>
        <v>-0.2676446746983806</v>
      </c>
      <c r="AK711" s="20">
        <f t="shared" si="257"/>
        <v>-2.096970307342862E-2</v>
      </c>
      <c r="AL711" s="20">
        <f t="shared" si="258"/>
        <v>-3.0984842598046018</v>
      </c>
      <c r="AM711" s="20">
        <f t="shared" si="259"/>
        <v>-46.387491914036289</v>
      </c>
      <c r="AN711" s="20">
        <f t="shared" si="269"/>
        <v>3.2149255760746338</v>
      </c>
      <c r="AO711" s="20">
        <f t="shared" si="269"/>
        <v>3.2156184383515991</v>
      </c>
      <c r="AP711" s="20">
        <f t="shared" si="269"/>
        <v>3.2141906950560983</v>
      </c>
      <c r="AQ711" s="20">
        <f t="shared" si="269"/>
        <v>3.2171329326505709</v>
      </c>
      <c r="AR711" s="20">
        <f t="shared" si="269"/>
        <v>3.2110703717789146</v>
      </c>
      <c r="AS711" s="20">
        <f t="shared" si="269"/>
        <v>3.2235654897824437</v>
      </c>
      <c r="AT711" s="20">
        <f t="shared" si="269"/>
        <v>3.1978245068299773</v>
      </c>
      <c r="AU711" s="20">
        <f t="shared" si="261"/>
        <v>3.2509130417697172</v>
      </c>
    </row>
    <row r="712" spans="4:47">
      <c r="D712" s="2"/>
      <c r="Z712" s="20">
        <f t="shared" si="252"/>
        <v>0</v>
      </c>
      <c r="AA712" s="20">
        <f t="shared" si="253"/>
        <v>1.1330551226500576E-5</v>
      </c>
      <c r="AB712" s="20">
        <f t="shared" si="265"/>
        <v>-9999</v>
      </c>
      <c r="AC712" s="20">
        <f t="shared" si="266"/>
        <v>0</v>
      </c>
      <c r="AD712" s="20">
        <f t="shared" si="262"/>
        <v>-9999</v>
      </c>
      <c r="AE712" s="20">
        <f t="shared" si="267"/>
        <v>0</v>
      </c>
      <c r="AF712" s="20">
        <f t="shared" si="263"/>
        <v>-9999</v>
      </c>
      <c r="AG712" s="21"/>
      <c r="AH712" s="20">
        <f t="shared" si="254"/>
        <v>-1.178745064381952E-2</v>
      </c>
      <c r="AI712" s="20">
        <f t="shared" si="255"/>
        <v>0.51386006167917275</v>
      </c>
      <c r="AJ712" s="20">
        <f t="shared" si="256"/>
        <v>-0.2676446746983806</v>
      </c>
      <c r="AK712" s="20">
        <f t="shared" si="257"/>
        <v>-2.096970307342862E-2</v>
      </c>
      <c r="AL712" s="20">
        <f t="shared" si="258"/>
        <v>-3.0984842598046018</v>
      </c>
      <c r="AM712" s="20">
        <f t="shared" si="259"/>
        <v>-46.387491914036289</v>
      </c>
      <c r="AN712" s="20">
        <f t="shared" si="269"/>
        <v>3.2149255760746338</v>
      </c>
      <c r="AO712" s="20">
        <f t="shared" si="269"/>
        <v>3.2156184383515991</v>
      </c>
      <c r="AP712" s="20">
        <f t="shared" si="269"/>
        <v>3.2141906950560983</v>
      </c>
      <c r="AQ712" s="20">
        <f t="shared" si="269"/>
        <v>3.2171329326505709</v>
      </c>
      <c r="AR712" s="20">
        <f t="shared" si="269"/>
        <v>3.2110703717789146</v>
      </c>
      <c r="AS712" s="20">
        <f t="shared" si="269"/>
        <v>3.2235654897824437</v>
      </c>
      <c r="AT712" s="20">
        <f t="shared" si="269"/>
        <v>3.1978245068299773</v>
      </c>
      <c r="AU712" s="20">
        <f t="shared" si="261"/>
        <v>3.2509130417697172</v>
      </c>
    </row>
    <row r="713" spans="4:47">
      <c r="D713" s="2"/>
      <c r="Z713" s="20">
        <f t="shared" si="252"/>
        <v>0</v>
      </c>
      <c r="AA713" s="20">
        <f t="shared" si="253"/>
        <v>1.1330551226500576E-5</v>
      </c>
      <c r="AB713" s="20">
        <f t="shared" si="265"/>
        <v>-9999</v>
      </c>
      <c r="AC713" s="20">
        <f t="shared" si="266"/>
        <v>0</v>
      </c>
      <c r="AD713" s="20">
        <f t="shared" si="262"/>
        <v>-9999</v>
      </c>
      <c r="AE713" s="20">
        <f t="shared" si="267"/>
        <v>0</v>
      </c>
      <c r="AF713" s="20">
        <f t="shared" si="263"/>
        <v>-9999</v>
      </c>
      <c r="AG713" s="21"/>
      <c r="AH713" s="20">
        <f t="shared" si="254"/>
        <v>-1.178745064381952E-2</v>
      </c>
      <c r="AI713" s="20">
        <f t="shared" si="255"/>
        <v>0.51386006167917275</v>
      </c>
      <c r="AJ713" s="20">
        <f t="shared" si="256"/>
        <v>-0.2676446746983806</v>
      </c>
      <c r="AK713" s="20">
        <f t="shared" si="257"/>
        <v>-2.096970307342862E-2</v>
      </c>
      <c r="AL713" s="20">
        <f t="shared" si="258"/>
        <v>-3.0984842598046018</v>
      </c>
      <c r="AM713" s="20">
        <f t="shared" si="259"/>
        <v>-46.387491914036289</v>
      </c>
      <c r="AN713" s="20">
        <f t="shared" si="269"/>
        <v>3.2149255760746338</v>
      </c>
      <c r="AO713" s="20">
        <f t="shared" si="269"/>
        <v>3.2156184383515991</v>
      </c>
      <c r="AP713" s="20">
        <f t="shared" si="269"/>
        <v>3.2141906950560983</v>
      </c>
      <c r="AQ713" s="20">
        <f t="shared" si="269"/>
        <v>3.2171329326505709</v>
      </c>
      <c r="AR713" s="20">
        <f t="shared" si="269"/>
        <v>3.2110703717789146</v>
      </c>
      <c r="AS713" s="20">
        <f t="shared" si="269"/>
        <v>3.2235654897824437</v>
      </c>
      <c r="AT713" s="20">
        <f t="shared" si="269"/>
        <v>3.1978245068299773</v>
      </c>
      <c r="AU713" s="20">
        <f t="shared" si="261"/>
        <v>3.2509130417697172</v>
      </c>
    </row>
    <row r="714" spans="4:47">
      <c r="D714" s="2"/>
      <c r="Z714" s="20">
        <f t="shared" si="252"/>
        <v>0</v>
      </c>
      <c r="AA714" s="20">
        <f t="shared" si="253"/>
        <v>1.1330551226500576E-5</v>
      </c>
      <c r="AB714" s="20">
        <f t="shared" si="265"/>
        <v>-9999</v>
      </c>
      <c r="AC714" s="20">
        <f t="shared" si="266"/>
        <v>0</v>
      </c>
      <c r="AD714" s="20">
        <f t="shared" si="262"/>
        <v>-9999</v>
      </c>
      <c r="AE714" s="20">
        <f t="shared" si="267"/>
        <v>0</v>
      </c>
      <c r="AF714" s="20">
        <f t="shared" si="263"/>
        <v>-9999</v>
      </c>
      <c r="AG714" s="21"/>
      <c r="AH714" s="20">
        <f t="shared" si="254"/>
        <v>-1.178745064381952E-2</v>
      </c>
      <c r="AI714" s="20">
        <f t="shared" si="255"/>
        <v>0.51386006167917275</v>
      </c>
      <c r="AJ714" s="20">
        <f t="shared" si="256"/>
        <v>-0.2676446746983806</v>
      </c>
      <c r="AK714" s="20">
        <f t="shared" si="257"/>
        <v>-2.096970307342862E-2</v>
      </c>
      <c r="AL714" s="20">
        <f t="shared" si="258"/>
        <v>-3.0984842598046018</v>
      </c>
      <c r="AM714" s="20">
        <f t="shared" si="259"/>
        <v>-46.387491914036289</v>
      </c>
      <c r="AN714" s="20">
        <f t="shared" si="269"/>
        <v>3.2149255760746338</v>
      </c>
      <c r="AO714" s="20">
        <f t="shared" si="269"/>
        <v>3.2156184383515991</v>
      </c>
      <c r="AP714" s="20">
        <f t="shared" si="269"/>
        <v>3.2141906950560983</v>
      </c>
      <c r="AQ714" s="20">
        <f t="shared" si="269"/>
        <v>3.2171329326505709</v>
      </c>
      <c r="AR714" s="20">
        <f t="shared" si="269"/>
        <v>3.2110703717789146</v>
      </c>
      <c r="AS714" s="20">
        <f t="shared" si="269"/>
        <v>3.2235654897824437</v>
      </c>
      <c r="AT714" s="20">
        <f t="shared" si="269"/>
        <v>3.1978245068299773</v>
      </c>
      <c r="AU714" s="20">
        <f t="shared" si="261"/>
        <v>3.2509130417697172</v>
      </c>
    </row>
    <row r="715" spans="4:47">
      <c r="D715" s="2"/>
      <c r="Z715" s="20">
        <f t="shared" si="252"/>
        <v>0</v>
      </c>
      <c r="AA715" s="20">
        <f t="shared" si="253"/>
        <v>1.1330551226500576E-5</v>
      </c>
      <c r="AB715" s="20">
        <f t="shared" si="265"/>
        <v>-9999</v>
      </c>
      <c r="AC715" s="20">
        <f t="shared" si="266"/>
        <v>0</v>
      </c>
      <c r="AD715" s="20">
        <f t="shared" si="262"/>
        <v>-9999</v>
      </c>
      <c r="AE715" s="20">
        <f t="shared" si="267"/>
        <v>0</v>
      </c>
      <c r="AF715" s="20">
        <f t="shared" si="263"/>
        <v>-9999</v>
      </c>
      <c r="AG715" s="21"/>
      <c r="AH715" s="20">
        <f t="shared" si="254"/>
        <v>-1.178745064381952E-2</v>
      </c>
      <c r="AI715" s="20">
        <f t="shared" si="255"/>
        <v>0.51386006167917275</v>
      </c>
      <c r="AJ715" s="20">
        <f t="shared" si="256"/>
        <v>-0.2676446746983806</v>
      </c>
      <c r="AK715" s="20">
        <f t="shared" si="257"/>
        <v>-2.096970307342862E-2</v>
      </c>
      <c r="AL715" s="20">
        <f t="shared" si="258"/>
        <v>-3.0984842598046018</v>
      </c>
      <c r="AM715" s="20">
        <f t="shared" si="259"/>
        <v>-46.387491914036289</v>
      </c>
      <c r="AN715" s="20">
        <f t="shared" si="269"/>
        <v>3.2149255760746338</v>
      </c>
      <c r="AO715" s="20">
        <f t="shared" si="269"/>
        <v>3.2156184383515991</v>
      </c>
      <c r="AP715" s="20">
        <f t="shared" si="269"/>
        <v>3.2141906950560983</v>
      </c>
      <c r="AQ715" s="20">
        <f t="shared" si="269"/>
        <v>3.2171329326505709</v>
      </c>
      <c r="AR715" s="20">
        <f t="shared" si="269"/>
        <v>3.2110703717789146</v>
      </c>
      <c r="AS715" s="20">
        <f t="shared" si="269"/>
        <v>3.2235654897824437</v>
      </c>
      <c r="AT715" s="20">
        <f t="shared" si="269"/>
        <v>3.1978245068299773</v>
      </c>
      <c r="AU715" s="20">
        <f t="shared" si="261"/>
        <v>3.2509130417697172</v>
      </c>
    </row>
    <row r="716" spans="4:47">
      <c r="D716" s="2"/>
      <c r="Z716" s="20">
        <f t="shared" si="252"/>
        <v>0</v>
      </c>
      <c r="AA716" s="20">
        <f t="shared" si="253"/>
        <v>1.1330551226500576E-5</v>
      </c>
      <c r="AB716" s="20">
        <f t="shared" si="265"/>
        <v>-9999</v>
      </c>
      <c r="AC716" s="20">
        <f t="shared" si="266"/>
        <v>0</v>
      </c>
      <c r="AD716" s="20">
        <f t="shared" si="262"/>
        <v>-9999</v>
      </c>
      <c r="AE716" s="20">
        <f t="shared" si="267"/>
        <v>0</v>
      </c>
      <c r="AF716" s="20">
        <f t="shared" si="263"/>
        <v>-9999</v>
      </c>
      <c r="AG716" s="21"/>
      <c r="AH716" s="20">
        <f t="shared" si="254"/>
        <v>-1.178745064381952E-2</v>
      </c>
      <c r="AI716" s="20">
        <f t="shared" si="255"/>
        <v>0.51386006167917275</v>
      </c>
      <c r="AJ716" s="20">
        <f t="shared" si="256"/>
        <v>-0.2676446746983806</v>
      </c>
      <c r="AK716" s="20">
        <f t="shared" si="257"/>
        <v>-2.096970307342862E-2</v>
      </c>
      <c r="AL716" s="20">
        <f t="shared" si="258"/>
        <v>-3.0984842598046018</v>
      </c>
      <c r="AM716" s="20">
        <f t="shared" si="259"/>
        <v>-46.387491914036289</v>
      </c>
      <c r="AN716" s="20">
        <f t="shared" si="269"/>
        <v>3.2149255760746338</v>
      </c>
      <c r="AO716" s="20">
        <f t="shared" si="269"/>
        <v>3.2156184383515991</v>
      </c>
      <c r="AP716" s="20">
        <f t="shared" si="269"/>
        <v>3.2141906950560983</v>
      </c>
      <c r="AQ716" s="20">
        <f t="shared" si="269"/>
        <v>3.2171329326505709</v>
      </c>
      <c r="AR716" s="20">
        <f t="shared" si="269"/>
        <v>3.2110703717789146</v>
      </c>
      <c r="AS716" s="20">
        <f t="shared" si="269"/>
        <v>3.2235654897824437</v>
      </c>
      <c r="AT716" s="20">
        <f t="shared" si="269"/>
        <v>3.1978245068299773</v>
      </c>
      <c r="AU716" s="20">
        <f t="shared" si="261"/>
        <v>3.2509130417697172</v>
      </c>
    </row>
    <row r="717" spans="4:47">
      <c r="D717" s="2"/>
      <c r="Z717" s="20">
        <f t="shared" si="252"/>
        <v>0</v>
      </c>
      <c r="AA717" s="20">
        <f t="shared" si="253"/>
        <v>1.1330551226500576E-5</v>
      </c>
      <c r="AB717" s="20">
        <f t="shared" si="265"/>
        <v>-9999</v>
      </c>
      <c r="AC717" s="20">
        <f t="shared" si="266"/>
        <v>0</v>
      </c>
      <c r="AD717" s="20">
        <f t="shared" si="262"/>
        <v>-9999</v>
      </c>
      <c r="AE717" s="20">
        <f t="shared" si="267"/>
        <v>0</v>
      </c>
      <c r="AF717" s="20">
        <f t="shared" si="263"/>
        <v>-9999</v>
      </c>
      <c r="AG717" s="21"/>
      <c r="AH717" s="20">
        <f t="shared" si="254"/>
        <v>-1.178745064381952E-2</v>
      </c>
      <c r="AI717" s="20">
        <f t="shared" si="255"/>
        <v>0.51386006167917275</v>
      </c>
      <c r="AJ717" s="20">
        <f t="shared" si="256"/>
        <v>-0.2676446746983806</v>
      </c>
      <c r="AK717" s="20">
        <f t="shared" si="257"/>
        <v>-2.096970307342862E-2</v>
      </c>
      <c r="AL717" s="20">
        <f t="shared" si="258"/>
        <v>-3.0984842598046018</v>
      </c>
      <c r="AM717" s="20">
        <f t="shared" si="259"/>
        <v>-46.387491914036289</v>
      </c>
      <c r="AN717" s="20">
        <f t="shared" si="269"/>
        <v>3.2149255760746338</v>
      </c>
      <c r="AO717" s="20">
        <f t="shared" si="269"/>
        <v>3.2156184383515991</v>
      </c>
      <c r="AP717" s="20">
        <f t="shared" si="269"/>
        <v>3.2141906950560983</v>
      </c>
      <c r="AQ717" s="20">
        <f t="shared" si="269"/>
        <v>3.2171329326505709</v>
      </c>
      <c r="AR717" s="20">
        <f t="shared" si="269"/>
        <v>3.2110703717789146</v>
      </c>
      <c r="AS717" s="20">
        <f t="shared" si="269"/>
        <v>3.2235654897824437</v>
      </c>
      <c r="AT717" s="20">
        <f t="shared" si="269"/>
        <v>3.1978245068299773</v>
      </c>
      <c r="AU717" s="20">
        <f t="shared" si="261"/>
        <v>3.2509130417697172</v>
      </c>
    </row>
    <row r="718" spans="4:47">
      <c r="D718" s="2"/>
      <c r="Z718" s="20">
        <f t="shared" si="252"/>
        <v>0</v>
      </c>
      <c r="AA718" s="20">
        <f t="shared" si="253"/>
        <v>1.1330551226500576E-5</v>
      </c>
      <c r="AB718" s="20">
        <f t="shared" si="265"/>
        <v>-9999</v>
      </c>
      <c r="AC718" s="20">
        <f t="shared" si="266"/>
        <v>0</v>
      </c>
      <c r="AD718" s="20">
        <f t="shared" si="262"/>
        <v>-9999</v>
      </c>
      <c r="AE718" s="20">
        <f t="shared" si="267"/>
        <v>0</v>
      </c>
      <c r="AF718" s="20">
        <f t="shared" si="263"/>
        <v>-9999</v>
      </c>
      <c r="AG718" s="21"/>
      <c r="AH718" s="20">
        <f t="shared" si="254"/>
        <v>-1.178745064381952E-2</v>
      </c>
      <c r="AI718" s="20">
        <f t="shared" si="255"/>
        <v>0.51386006167917275</v>
      </c>
      <c r="AJ718" s="20">
        <f t="shared" si="256"/>
        <v>-0.2676446746983806</v>
      </c>
      <c r="AK718" s="20">
        <f t="shared" si="257"/>
        <v>-2.096970307342862E-2</v>
      </c>
      <c r="AL718" s="20">
        <f t="shared" si="258"/>
        <v>-3.0984842598046018</v>
      </c>
      <c r="AM718" s="20">
        <f t="shared" si="259"/>
        <v>-46.387491914036289</v>
      </c>
      <c r="AN718" s="20">
        <f t="shared" si="269"/>
        <v>3.2149255760746338</v>
      </c>
      <c r="AO718" s="20">
        <f t="shared" si="269"/>
        <v>3.2156184383515991</v>
      </c>
      <c r="AP718" s="20">
        <f t="shared" si="269"/>
        <v>3.2141906950560983</v>
      </c>
      <c r="AQ718" s="20">
        <f t="shared" si="269"/>
        <v>3.2171329326505709</v>
      </c>
      <c r="AR718" s="20">
        <f t="shared" si="269"/>
        <v>3.2110703717789146</v>
      </c>
      <c r="AS718" s="20">
        <f t="shared" si="269"/>
        <v>3.2235654897824437</v>
      </c>
      <c r="AT718" s="20">
        <f t="shared" si="269"/>
        <v>3.1978245068299773</v>
      </c>
      <c r="AU718" s="20">
        <f t="shared" si="261"/>
        <v>3.2509130417697172</v>
      </c>
    </row>
    <row r="719" spans="4:47">
      <c r="D719" s="2"/>
      <c r="Z719" s="20">
        <f t="shared" si="252"/>
        <v>0</v>
      </c>
      <c r="AA719" s="20">
        <f t="shared" si="253"/>
        <v>1.1330551226500576E-5</v>
      </c>
      <c r="AB719" s="20">
        <f t="shared" si="265"/>
        <v>-9999</v>
      </c>
      <c r="AC719" s="20">
        <f t="shared" si="266"/>
        <v>0</v>
      </c>
      <c r="AD719" s="20">
        <f t="shared" si="262"/>
        <v>-9999</v>
      </c>
      <c r="AE719" s="20">
        <f t="shared" si="267"/>
        <v>0</v>
      </c>
      <c r="AF719" s="20">
        <f t="shared" si="263"/>
        <v>-9999</v>
      </c>
      <c r="AG719" s="21"/>
      <c r="AH719" s="20">
        <f t="shared" si="254"/>
        <v>-1.178745064381952E-2</v>
      </c>
      <c r="AI719" s="20">
        <f t="shared" si="255"/>
        <v>0.51386006167917275</v>
      </c>
      <c r="AJ719" s="20">
        <f t="shared" si="256"/>
        <v>-0.2676446746983806</v>
      </c>
      <c r="AK719" s="20">
        <f t="shared" si="257"/>
        <v>-2.096970307342862E-2</v>
      </c>
      <c r="AL719" s="20">
        <f t="shared" si="258"/>
        <v>-3.0984842598046018</v>
      </c>
      <c r="AM719" s="20">
        <f t="shared" si="259"/>
        <v>-46.387491914036289</v>
      </c>
      <c r="AN719" s="20">
        <f t="shared" si="269"/>
        <v>3.2149255760746338</v>
      </c>
      <c r="AO719" s="20">
        <f t="shared" si="269"/>
        <v>3.2156184383515991</v>
      </c>
      <c r="AP719" s="20">
        <f t="shared" si="269"/>
        <v>3.2141906950560983</v>
      </c>
      <c r="AQ719" s="20">
        <f t="shared" si="269"/>
        <v>3.2171329326505709</v>
      </c>
      <c r="AR719" s="20">
        <f t="shared" si="269"/>
        <v>3.2110703717789146</v>
      </c>
      <c r="AS719" s="20">
        <f t="shared" si="269"/>
        <v>3.2235654897824437</v>
      </c>
      <c r="AT719" s="20">
        <f t="shared" si="269"/>
        <v>3.1978245068299773</v>
      </c>
      <c r="AU719" s="20">
        <f t="shared" si="261"/>
        <v>3.2509130417697172</v>
      </c>
    </row>
    <row r="720" spans="4:47">
      <c r="D720" s="2"/>
      <c r="Z720" s="20">
        <f t="shared" si="252"/>
        <v>0</v>
      </c>
      <c r="AA720" s="20">
        <f t="shared" si="253"/>
        <v>1.1330551226500576E-5</v>
      </c>
      <c r="AB720" s="20">
        <f t="shared" si="265"/>
        <v>-9999</v>
      </c>
      <c r="AC720" s="20">
        <f t="shared" si="266"/>
        <v>0</v>
      </c>
      <c r="AD720" s="20">
        <f t="shared" si="262"/>
        <v>-9999</v>
      </c>
      <c r="AE720" s="20">
        <f t="shared" si="267"/>
        <v>0</v>
      </c>
      <c r="AF720" s="20">
        <f t="shared" si="263"/>
        <v>-9999</v>
      </c>
      <c r="AG720" s="21"/>
      <c r="AH720" s="20">
        <f t="shared" si="254"/>
        <v>-1.178745064381952E-2</v>
      </c>
      <c r="AI720" s="20">
        <f t="shared" si="255"/>
        <v>0.51386006167917275</v>
      </c>
      <c r="AJ720" s="20">
        <f t="shared" si="256"/>
        <v>-0.2676446746983806</v>
      </c>
      <c r="AK720" s="20">
        <f t="shared" si="257"/>
        <v>-2.096970307342862E-2</v>
      </c>
      <c r="AL720" s="20">
        <f t="shared" si="258"/>
        <v>-3.0984842598046018</v>
      </c>
      <c r="AM720" s="20">
        <f t="shared" si="259"/>
        <v>-46.387491914036289</v>
      </c>
      <c r="AN720" s="20">
        <f t="shared" si="269"/>
        <v>3.2149255760746338</v>
      </c>
      <c r="AO720" s="20">
        <f t="shared" si="269"/>
        <v>3.2156184383515991</v>
      </c>
      <c r="AP720" s="20">
        <f t="shared" si="269"/>
        <v>3.2141906950560983</v>
      </c>
      <c r="AQ720" s="20">
        <f t="shared" si="269"/>
        <v>3.2171329326505709</v>
      </c>
      <c r="AR720" s="20">
        <f t="shared" si="269"/>
        <v>3.2110703717789146</v>
      </c>
      <c r="AS720" s="20">
        <f t="shared" si="269"/>
        <v>3.2235654897824437</v>
      </c>
      <c r="AT720" s="20">
        <f t="shared" si="269"/>
        <v>3.1978245068299773</v>
      </c>
      <c r="AU720" s="20">
        <f t="shared" si="261"/>
        <v>3.2509130417697172</v>
      </c>
    </row>
    <row r="721" spans="4:47">
      <c r="D721" s="2"/>
      <c r="Z721" s="20">
        <f t="shared" si="252"/>
        <v>0</v>
      </c>
      <c r="AA721" s="20">
        <f t="shared" si="253"/>
        <v>1.1330551226500576E-5</v>
      </c>
      <c r="AB721" s="20">
        <f t="shared" si="265"/>
        <v>-9999</v>
      </c>
      <c r="AC721" s="20">
        <f t="shared" si="266"/>
        <v>0</v>
      </c>
      <c r="AD721" s="20">
        <f t="shared" si="262"/>
        <v>-9999</v>
      </c>
      <c r="AE721" s="20">
        <f t="shared" si="267"/>
        <v>0</v>
      </c>
      <c r="AF721" s="20">
        <f t="shared" si="263"/>
        <v>-9999</v>
      </c>
      <c r="AG721" s="21"/>
      <c r="AH721" s="20">
        <f t="shared" si="254"/>
        <v>-1.178745064381952E-2</v>
      </c>
      <c r="AI721" s="20">
        <f t="shared" si="255"/>
        <v>0.51386006167917275</v>
      </c>
      <c r="AJ721" s="20">
        <f t="shared" si="256"/>
        <v>-0.2676446746983806</v>
      </c>
      <c r="AK721" s="20">
        <f t="shared" si="257"/>
        <v>-2.096970307342862E-2</v>
      </c>
      <c r="AL721" s="20">
        <f t="shared" si="258"/>
        <v>-3.0984842598046018</v>
      </c>
      <c r="AM721" s="20">
        <f t="shared" si="259"/>
        <v>-46.387491914036289</v>
      </c>
      <c r="AN721" s="20">
        <f t="shared" si="269"/>
        <v>3.2149255760746338</v>
      </c>
      <c r="AO721" s="20">
        <f t="shared" si="269"/>
        <v>3.2156184383515991</v>
      </c>
      <c r="AP721" s="20">
        <f t="shared" si="269"/>
        <v>3.2141906950560983</v>
      </c>
      <c r="AQ721" s="20">
        <f t="shared" si="269"/>
        <v>3.2171329326505709</v>
      </c>
      <c r="AR721" s="20">
        <f t="shared" si="269"/>
        <v>3.2110703717789146</v>
      </c>
      <c r="AS721" s="20">
        <f t="shared" si="269"/>
        <v>3.2235654897824437</v>
      </c>
      <c r="AT721" s="20">
        <f t="shared" si="269"/>
        <v>3.1978245068299773</v>
      </c>
      <c r="AU721" s="20">
        <f t="shared" si="261"/>
        <v>3.2509130417697172</v>
      </c>
    </row>
    <row r="722" spans="4:47">
      <c r="D722" s="2"/>
      <c r="Z722" s="20">
        <f t="shared" si="252"/>
        <v>0</v>
      </c>
      <c r="AA722" s="20">
        <f t="shared" si="253"/>
        <v>1.1330551226500576E-5</v>
      </c>
      <c r="AB722" s="20">
        <f t="shared" si="265"/>
        <v>-9999</v>
      </c>
      <c r="AC722" s="20">
        <f t="shared" si="266"/>
        <v>0</v>
      </c>
      <c r="AD722" s="20">
        <f t="shared" si="262"/>
        <v>-9999</v>
      </c>
      <c r="AE722" s="20">
        <f t="shared" si="267"/>
        <v>0</v>
      </c>
      <c r="AF722" s="20">
        <f t="shared" si="263"/>
        <v>-9999</v>
      </c>
      <c r="AG722" s="21"/>
      <c r="AH722" s="20">
        <f t="shared" si="254"/>
        <v>-1.178745064381952E-2</v>
      </c>
      <c r="AI722" s="20">
        <f t="shared" si="255"/>
        <v>0.51386006167917275</v>
      </c>
      <c r="AJ722" s="20">
        <f t="shared" si="256"/>
        <v>-0.2676446746983806</v>
      </c>
      <c r="AK722" s="20">
        <f t="shared" si="257"/>
        <v>-2.096970307342862E-2</v>
      </c>
      <c r="AL722" s="20">
        <f t="shared" si="258"/>
        <v>-3.0984842598046018</v>
      </c>
      <c r="AM722" s="20">
        <f t="shared" si="259"/>
        <v>-46.387491914036289</v>
      </c>
      <c r="AN722" s="20">
        <f t="shared" si="269"/>
        <v>3.2149255760746338</v>
      </c>
      <c r="AO722" s="20">
        <f t="shared" si="269"/>
        <v>3.2156184383515991</v>
      </c>
      <c r="AP722" s="20">
        <f t="shared" si="269"/>
        <v>3.2141906950560983</v>
      </c>
      <c r="AQ722" s="20">
        <f t="shared" si="269"/>
        <v>3.2171329326505709</v>
      </c>
      <c r="AR722" s="20">
        <f t="shared" si="269"/>
        <v>3.2110703717789146</v>
      </c>
      <c r="AS722" s="20">
        <f t="shared" si="269"/>
        <v>3.2235654897824437</v>
      </c>
      <c r="AT722" s="20">
        <f t="shared" si="269"/>
        <v>3.1978245068299773</v>
      </c>
      <c r="AU722" s="20">
        <f t="shared" si="261"/>
        <v>3.2509130417697172</v>
      </c>
    </row>
    <row r="723" spans="4:47">
      <c r="D723" s="2"/>
      <c r="Z723" s="20">
        <f t="shared" si="252"/>
        <v>0</v>
      </c>
      <c r="AA723" s="20">
        <f t="shared" si="253"/>
        <v>1.1330551226500576E-5</v>
      </c>
      <c r="AB723" s="20">
        <f t="shared" si="265"/>
        <v>-9999</v>
      </c>
      <c r="AC723" s="20">
        <f t="shared" si="266"/>
        <v>0</v>
      </c>
      <c r="AD723" s="20">
        <f t="shared" si="262"/>
        <v>-9999</v>
      </c>
      <c r="AE723" s="20">
        <f t="shared" si="267"/>
        <v>0</v>
      </c>
      <c r="AF723" s="20">
        <f t="shared" si="263"/>
        <v>-9999</v>
      </c>
      <c r="AG723" s="21"/>
      <c r="AH723" s="20">
        <f t="shared" si="254"/>
        <v>-1.178745064381952E-2</v>
      </c>
      <c r="AI723" s="20">
        <f t="shared" si="255"/>
        <v>0.51386006167917275</v>
      </c>
      <c r="AJ723" s="20">
        <f t="shared" si="256"/>
        <v>-0.2676446746983806</v>
      </c>
      <c r="AK723" s="20">
        <f t="shared" si="257"/>
        <v>-2.096970307342862E-2</v>
      </c>
      <c r="AL723" s="20">
        <f t="shared" si="258"/>
        <v>-3.0984842598046018</v>
      </c>
      <c r="AM723" s="20">
        <f t="shared" si="259"/>
        <v>-46.387491914036289</v>
      </c>
      <c r="AN723" s="20">
        <f t="shared" si="269"/>
        <v>3.2149255760746338</v>
      </c>
      <c r="AO723" s="20">
        <f t="shared" si="269"/>
        <v>3.2156184383515991</v>
      </c>
      <c r="AP723" s="20">
        <f t="shared" si="269"/>
        <v>3.2141906950560983</v>
      </c>
      <c r="AQ723" s="20">
        <f t="shared" si="269"/>
        <v>3.2171329326505709</v>
      </c>
      <c r="AR723" s="20">
        <f t="shared" si="269"/>
        <v>3.2110703717789146</v>
      </c>
      <c r="AS723" s="20">
        <f t="shared" si="269"/>
        <v>3.2235654897824437</v>
      </c>
      <c r="AT723" s="20">
        <f t="shared" si="269"/>
        <v>3.1978245068299773</v>
      </c>
      <c r="AU723" s="20">
        <f t="shared" si="261"/>
        <v>3.2509130417697172</v>
      </c>
    </row>
    <row r="724" spans="4:47">
      <c r="D724" s="2"/>
      <c r="Z724" s="20">
        <f t="shared" si="252"/>
        <v>0</v>
      </c>
      <c r="AA724" s="20">
        <f t="shared" si="253"/>
        <v>1.1330551226500576E-5</v>
      </c>
      <c r="AB724" s="20">
        <f t="shared" si="265"/>
        <v>-9999</v>
      </c>
      <c r="AC724" s="20">
        <f t="shared" si="266"/>
        <v>0</v>
      </c>
      <c r="AD724" s="20">
        <f t="shared" si="262"/>
        <v>-9999</v>
      </c>
      <c r="AE724" s="20">
        <f t="shared" si="267"/>
        <v>0</v>
      </c>
      <c r="AF724" s="20">
        <f t="shared" si="263"/>
        <v>-9999</v>
      </c>
      <c r="AG724" s="21"/>
      <c r="AH724" s="20">
        <f t="shared" si="254"/>
        <v>-1.178745064381952E-2</v>
      </c>
      <c r="AI724" s="20">
        <f t="shared" si="255"/>
        <v>0.51386006167917275</v>
      </c>
      <c r="AJ724" s="20">
        <f t="shared" si="256"/>
        <v>-0.2676446746983806</v>
      </c>
      <c r="AK724" s="20">
        <f t="shared" si="257"/>
        <v>-2.096970307342862E-2</v>
      </c>
      <c r="AL724" s="20">
        <f t="shared" si="258"/>
        <v>-3.0984842598046018</v>
      </c>
      <c r="AM724" s="20">
        <f t="shared" si="259"/>
        <v>-46.387491914036289</v>
      </c>
      <c r="AN724" s="20">
        <f t="shared" si="269"/>
        <v>3.2149255760746338</v>
      </c>
      <c r="AO724" s="20">
        <f t="shared" si="269"/>
        <v>3.2156184383515991</v>
      </c>
      <c r="AP724" s="20">
        <f t="shared" si="269"/>
        <v>3.2141906950560983</v>
      </c>
      <c r="AQ724" s="20">
        <f t="shared" si="269"/>
        <v>3.2171329326505709</v>
      </c>
      <c r="AR724" s="20">
        <f t="shared" si="269"/>
        <v>3.2110703717789146</v>
      </c>
      <c r="AS724" s="20">
        <f t="shared" si="269"/>
        <v>3.2235654897824437</v>
      </c>
      <c r="AT724" s="20">
        <f t="shared" si="269"/>
        <v>3.1978245068299773</v>
      </c>
      <c r="AU724" s="20">
        <f t="shared" si="261"/>
        <v>3.2509130417697172</v>
      </c>
    </row>
    <row r="725" spans="4:47">
      <c r="D725" s="2"/>
      <c r="Z725" s="20">
        <f t="shared" ref="Z725:Z788" si="270">F725</f>
        <v>0</v>
      </c>
      <c r="AA725" s="20">
        <f t="shared" ref="AA725:AA788" si="271">AB$3+AB$4*Z725+AB$5*Z725^2+AH725</f>
        <v>1.1330551226500576E-5</v>
      </c>
      <c r="AB725" s="20">
        <f t="shared" si="265"/>
        <v>-9999</v>
      </c>
      <c r="AC725" s="20">
        <f t="shared" si="266"/>
        <v>0</v>
      </c>
      <c r="AD725" s="20">
        <f t="shared" si="262"/>
        <v>-9999</v>
      </c>
      <c r="AE725" s="20">
        <f t="shared" si="267"/>
        <v>0</v>
      </c>
      <c r="AF725" s="20">
        <f t="shared" si="263"/>
        <v>-9999</v>
      </c>
      <c r="AG725" s="21"/>
      <c r="AH725" s="20">
        <f t="shared" ref="AH725:AH788" si="272">$AB$6*($AB$11/AI725*AJ725+$AB$12)</f>
        <v>-1.178745064381952E-2</v>
      </c>
      <c r="AI725" s="20">
        <f t="shared" ref="AI725:AI788" si="273">1+$AB$7*COS(AL725)</f>
        <v>0.51386006167917275</v>
      </c>
      <c r="AJ725" s="20">
        <f t="shared" ref="AJ725:AJ788" si="274">SIN(AL725+RADIANS($AB$9))</f>
        <v>-0.2676446746983806</v>
      </c>
      <c r="AK725" s="20">
        <f t="shared" ref="AK725:AK788" si="275">$AB$7*SIN(AL725)</f>
        <v>-2.096970307342862E-2</v>
      </c>
      <c r="AL725" s="20">
        <f t="shared" ref="AL725:AL788" si="276">2*ATAN(AM725)</f>
        <v>-3.0984842598046018</v>
      </c>
      <c r="AM725" s="20">
        <f t="shared" ref="AM725:AM788" si="277">SQRT((1+$AB$7)/(1-$AB$7))*TAN(AN725/2)</f>
        <v>-46.387491914036289</v>
      </c>
      <c r="AN725" s="20">
        <f t="shared" ref="AN725:AT740" si="278">$AU725+$AB$7*SIN(AO725)</f>
        <v>3.2149255760746338</v>
      </c>
      <c r="AO725" s="20">
        <f t="shared" si="278"/>
        <v>3.2156184383515991</v>
      </c>
      <c r="AP725" s="20">
        <f t="shared" si="278"/>
        <v>3.2141906950560983</v>
      </c>
      <c r="AQ725" s="20">
        <f t="shared" si="278"/>
        <v>3.2171329326505709</v>
      </c>
      <c r="AR725" s="20">
        <f t="shared" si="278"/>
        <v>3.2110703717789146</v>
      </c>
      <c r="AS725" s="20">
        <f t="shared" si="278"/>
        <v>3.2235654897824437</v>
      </c>
      <c r="AT725" s="20">
        <f t="shared" si="278"/>
        <v>3.1978245068299773</v>
      </c>
      <c r="AU725" s="20">
        <f t="shared" ref="AU725:AU788" si="279">RADIANS($AB$9)+$AB$18*(F725-AB$15)</f>
        <v>3.2509130417697172</v>
      </c>
    </row>
    <row r="726" spans="4:47">
      <c r="D726" s="2"/>
      <c r="Z726" s="20">
        <f t="shared" si="270"/>
        <v>0</v>
      </c>
      <c r="AA726" s="20">
        <f t="shared" si="271"/>
        <v>1.1330551226500576E-5</v>
      </c>
      <c r="AB726" s="20">
        <f t="shared" si="265"/>
        <v>-9999</v>
      </c>
      <c r="AC726" s="20">
        <f t="shared" si="266"/>
        <v>0</v>
      </c>
      <c r="AD726" s="20">
        <f t="shared" ref="AD726:AD789" si="280">IF(S726&lt;&gt;0,G726-AA726,-9999)</f>
        <v>-9999</v>
      </c>
      <c r="AE726" s="20">
        <f t="shared" si="267"/>
        <v>0</v>
      </c>
      <c r="AF726" s="20">
        <f t="shared" ref="AF726:AF789" si="281">IF(S726&lt;&gt;0,G726-P726,-9999)</f>
        <v>-9999</v>
      </c>
      <c r="AG726" s="21"/>
      <c r="AH726" s="20">
        <f t="shared" si="272"/>
        <v>-1.178745064381952E-2</v>
      </c>
      <c r="AI726" s="20">
        <f t="shared" si="273"/>
        <v>0.51386006167917275</v>
      </c>
      <c r="AJ726" s="20">
        <f t="shared" si="274"/>
        <v>-0.2676446746983806</v>
      </c>
      <c r="AK726" s="20">
        <f t="shared" si="275"/>
        <v>-2.096970307342862E-2</v>
      </c>
      <c r="AL726" s="20">
        <f t="shared" si="276"/>
        <v>-3.0984842598046018</v>
      </c>
      <c r="AM726" s="20">
        <f t="shared" si="277"/>
        <v>-46.387491914036289</v>
      </c>
      <c r="AN726" s="20">
        <f t="shared" si="278"/>
        <v>3.2149255760746338</v>
      </c>
      <c r="AO726" s="20">
        <f t="shared" si="278"/>
        <v>3.2156184383515991</v>
      </c>
      <c r="AP726" s="20">
        <f t="shared" si="278"/>
        <v>3.2141906950560983</v>
      </c>
      <c r="AQ726" s="20">
        <f t="shared" si="278"/>
        <v>3.2171329326505709</v>
      </c>
      <c r="AR726" s="20">
        <f t="shared" si="278"/>
        <v>3.2110703717789146</v>
      </c>
      <c r="AS726" s="20">
        <f t="shared" si="278"/>
        <v>3.2235654897824437</v>
      </c>
      <c r="AT726" s="20">
        <f t="shared" si="278"/>
        <v>3.1978245068299773</v>
      </c>
      <c r="AU726" s="20">
        <f t="shared" si="279"/>
        <v>3.2509130417697172</v>
      </c>
    </row>
    <row r="727" spans="4:47">
      <c r="D727" s="2"/>
      <c r="Z727" s="20">
        <f t="shared" si="270"/>
        <v>0</v>
      </c>
      <c r="AA727" s="20">
        <f t="shared" si="271"/>
        <v>1.1330551226500576E-5</v>
      </c>
      <c r="AB727" s="20">
        <f t="shared" si="265"/>
        <v>-9999</v>
      </c>
      <c r="AC727" s="20">
        <f t="shared" si="266"/>
        <v>0</v>
      </c>
      <c r="AD727" s="20">
        <f t="shared" si="280"/>
        <v>-9999</v>
      </c>
      <c r="AE727" s="20">
        <f t="shared" si="267"/>
        <v>0</v>
      </c>
      <c r="AF727" s="20">
        <f t="shared" si="281"/>
        <v>-9999</v>
      </c>
      <c r="AG727" s="21"/>
      <c r="AH727" s="20">
        <f t="shared" si="272"/>
        <v>-1.178745064381952E-2</v>
      </c>
      <c r="AI727" s="20">
        <f t="shared" si="273"/>
        <v>0.51386006167917275</v>
      </c>
      <c r="AJ727" s="20">
        <f t="shared" si="274"/>
        <v>-0.2676446746983806</v>
      </c>
      <c r="AK727" s="20">
        <f t="shared" si="275"/>
        <v>-2.096970307342862E-2</v>
      </c>
      <c r="AL727" s="20">
        <f t="shared" si="276"/>
        <v>-3.0984842598046018</v>
      </c>
      <c r="AM727" s="20">
        <f t="shared" si="277"/>
        <v>-46.387491914036289</v>
      </c>
      <c r="AN727" s="20">
        <f t="shared" si="278"/>
        <v>3.2149255760746338</v>
      </c>
      <c r="AO727" s="20">
        <f t="shared" si="278"/>
        <v>3.2156184383515991</v>
      </c>
      <c r="AP727" s="20">
        <f t="shared" si="278"/>
        <v>3.2141906950560983</v>
      </c>
      <c r="AQ727" s="20">
        <f t="shared" si="278"/>
        <v>3.2171329326505709</v>
      </c>
      <c r="AR727" s="20">
        <f t="shared" si="278"/>
        <v>3.2110703717789146</v>
      </c>
      <c r="AS727" s="20">
        <f t="shared" si="278"/>
        <v>3.2235654897824437</v>
      </c>
      <c r="AT727" s="20">
        <f t="shared" si="278"/>
        <v>3.1978245068299773</v>
      </c>
      <c r="AU727" s="20">
        <f t="shared" si="279"/>
        <v>3.2509130417697172</v>
      </c>
    </row>
    <row r="728" spans="4:47">
      <c r="D728" s="2"/>
      <c r="Z728" s="20">
        <f t="shared" si="270"/>
        <v>0</v>
      </c>
      <c r="AA728" s="20">
        <f t="shared" si="271"/>
        <v>1.1330551226500576E-5</v>
      </c>
      <c r="AB728" s="20">
        <f t="shared" si="265"/>
        <v>-9999</v>
      </c>
      <c r="AC728" s="20">
        <f t="shared" si="266"/>
        <v>0</v>
      </c>
      <c r="AD728" s="20">
        <f t="shared" si="280"/>
        <v>-9999</v>
      </c>
      <c r="AE728" s="20">
        <f t="shared" si="267"/>
        <v>0</v>
      </c>
      <c r="AF728" s="20">
        <f t="shared" si="281"/>
        <v>-9999</v>
      </c>
      <c r="AG728" s="21"/>
      <c r="AH728" s="20">
        <f t="shared" si="272"/>
        <v>-1.178745064381952E-2</v>
      </c>
      <c r="AI728" s="20">
        <f t="shared" si="273"/>
        <v>0.51386006167917275</v>
      </c>
      <c r="AJ728" s="20">
        <f t="shared" si="274"/>
        <v>-0.2676446746983806</v>
      </c>
      <c r="AK728" s="20">
        <f t="shared" si="275"/>
        <v>-2.096970307342862E-2</v>
      </c>
      <c r="AL728" s="20">
        <f t="shared" si="276"/>
        <v>-3.0984842598046018</v>
      </c>
      <c r="AM728" s="20">
        <f t="shared" si="277"/>
        <v>-46.387491914036289</v>
      </c>
      <c r="AN728" s="20">
        <f t="shared" si="278"/>
        <v>3.2149255760746338</v>
      </c>
      <c r="AO728" s="20">
        <f t="shared" si="278"/>
        <v>3.2156184383515991</v>
      </c>
      <c r="AP728" s="20">
        <f t="shared" si="278"/>
        <v>3.2141906950560983</v>
      </c>
      <c r="AQ728" s="20">
        <f t="shared" si="278"/>
        <v>3.2171329326505709</v>
      </c>
      <c r="AR728" s="20">
        <f t="shared" si="278"/>
        <v>3.2110703717789146</v>
      </c>
      <c r="AS728" s="20">
        <f t="shared" si="278"/>
        <v>3.2235654897824437</v>
      </c>
      <c r="AT728" s="20">
        <f t="shared" si="278"/>
        <v>3.1978245068299773</v>
      </c>
      <c r="AU728" s="20">
        <f t="shared" si="279"/>
        <v>3.2509130417697172</v>
      </c>
    </row>
    <row r="729" spans="4:47">
      <c r="D729" s="2"/>
      <c r="Z729" s="20">
        <f t="shared" si="270"/>
        <v>0</v>
      </c>
      <c r="AA729" s="20">
        <f t="shared" si="271"/>
        <v>1.1330551226500576E-5</v>
      </c>
      <c r="AB729" s="20">
        <f t="shared" si="265"/>
        <v>-9999</v>
      </c>
      <c r="AC729" s="20">
        <f t="shared" si="266"/>
        <v>0</v>
      </c>
      <c r="AD729" s="20">
        <f t="shared" si="280"/>
        <v>-9999</v>
      </c>
      <c r="AE729" s="20">
        <f t="shared" si="267"/>
        <v>0</v>
      </c>
      <c r="AF729" s="20">
        <f t="shared" si="281"/>
        <v>-9999</v>
      </c>
      <c r="AG729" s="21"/>
      <c r="AH729" s="20">
        <f t="shared" si="272"/>
        <v>-1.178745064381952E-2</v>
      </c>
      <c r="AI729" s="20">
        <f t="shared" si="273"/>
        <v>0.51386006167917275</v>
      </c>
      <c r="AJ729" s="20">
        <f t="shared" si="274"/>
        <v>-0.2676446746983806</v>
      </c>
      <c r="AK729" s="20">
        <f t="shared" si="275"/>
        <v>-2.096970307342862E-2</v>
      </c>
      <c r="AL729" s="20">
        <f t="shared" si="276"/>
        <v>-3.0984842598046018</v>
      </c>
      <c r="AM729" s="20">
        <f t="shared" si="277"/>
        <v>-46.387491914036289</v>
      </c>
      <c r="AN729" s="20">
        <f t="shared" si="278"/>
        <v>3.2149255760746338</v>
      </c>
      <c r="AO729" s="20">
        <f t="shared" si="278"/>
        <v>3.2156184383515991</v>
      </c>
      <c r="AP729" s="20">
        <f t="shared" si="278"/>
        <v>3.2141906950560983</v>
      </c>
      <c r="AQ729" s="20">
        <f t="shared" si="278"/>
        <v>3.2171329326505709</v>
      </c>
      <c r="AR729" s="20">
        <f t="shared" si="278"/>
        <v>3.2110703717789146</v>
      </c>
      <c r="AS729" s="20">
        <f t="shared" si="278"/>
        <v>3.2235654897824437</v>
      </c>
      <c r="AT729" s="20">
        <f t="shared" si="278"/>
        <v>3.1978245068299773</v>
      </c>
      <c r="AU729" s="20">
        <f t="shared" si="279"/>
        <v>3.2509130417697172</v>
      </c>
    </row>
    <row r="730" spans="4:47">
      <c r="D730" s="2"/>
      <c r="Z730" s="20">
        <f t="shared" si="270"/>
        <v>0</v>
      </c>
      <c r="AA730" s="20">
        <f t="shared" si="271"/>
        <v>1.1330551226500576E-5</v>
      </c>
      <c r="AB730" s="20">
        <f t="shared" si="265"/>
        <v>-9999</v>
      </c>
      <c r="AC730" s="20">
        <f t="shared" si="266"/>
        <v>0</v>
      </c>
      <c r="AD730" s="20">
        <f t="shared" si="280"/>
        <v>-9999</v>
      </c>
      <c r="AE730" s="20">
        <f t="shared" si="267"/>
        <v>0</v>
      </c>
      <c r="AF730" s="20">
        <f t="shared" si="281"/>
        <v>-9999</v>
      </c>
      <c r="AG730" s="21"/>
      <c r="AH730" s="20">
        <f t="shared" si="272"/>
        <v>-1.178745064381952E-2</v>
      </c>
      <c r="AI730" s="20">
        <f t="shared" si="273"/>
        <v>0.51386006167917275</v>
      </c>
      <c r="AJ730" s="20">
        <f t="shared" si="274"/>
        <v>-0.2676446746983806</v>
      </c>
      <c r="AK730" s="20">
        <f t="shared" si="275"/>
        <v>-2.096970307342862E-2</v>
      </c>
      <c r="AL730" s="20">
        <f t="shared" si="276"/>
        <v>-3.0984842598046018</v>
      </c>
      <c r="AM730" s="20">
        <f t="shared" si="277"/>
        <v>-46.387491914036289</v>
      </c>
      <c r="AN730" s="20">
        <f t="shared" si="278"/>
        <v>3.2149255760746338</v>
      </c>
      <c r="AO730" s="20">
        <f t="shared" si="278"/>
        <v>3.2156184383515991</v>
      </c>
      <c r="AP730" s="20">
        <f t="shared" si="278"/>
        <v>3.2141906950560983</v>
      </c>
      <c r="AQ730" s="20">
        <f t="shared" si="278"/>
        <v>3.2171329326505709</v>
      </c>
      <c r="AR730" s="20">
        <f t="shared" si="278"/>
        <v>3.2110703717789146</v>
      </c>
      <c r="AS730" s="20">
        <f t="shared" si="278"/>
        <v>3.2235654897824437</v>
      </c>
      <c r="AT730" s="20">
        <f t="shared" si="278"/>
        <v>3.1978245068299773</v>
      </c>
      <c r="AU730" s="20">
        <f t="shared" si="279"/>
        <v>3.2509130417697172</v>
      </c>
    </row>
    <row r="731" spans="4:47">
      <c r="D731" s="2"/>
      <c r="Z731" s="20">
        <f t="shared" si="270"/>
        <v>0</v>
      </c>
      <c r="AA731" s="20">
        <f t="shared" si="271"/>
        <v>1.1330551226500576E-5</v>
      </c>
      <c r="AB731" s="20">
        <f t="shared" si="265"/>
        <v>-9999</v>
      </c>
      <c r="AC731" s="20">
        <f t="shared" si="266"/>
        <v>0</v>
      </c>
      <c r="AD731" s="20">
        <f t="shared" si="280"/>
        <v>-9999</v>
      </c>
      <c r="AE731" s="20">
        <f t="shared" si="267"/>
        <v>0</v>
      </c>
      <c r="AF731" s="20">
        <f t="shared" si="281"/>
        <v>-9999</v>
      </c>
      <c r="AG731" s="21"/>
      <c r="AH731" s="20">
        <f t="shared" si="272"/>
        <v>-1.178745064381952E-2</v>
      </c>
      <c r="AI731" s="20">
        <f t="shared" si="273"/>
        <v>0.51386006167917275</v>
      </c>
      <c r="AJ731" s="20">
        <f t="shared" si="274"/>
        <v>-0.2676446746983806</v>
      </c>
      <c r="AK731" s="20">
        <f t="shared" si="275"/>
        <v>-2.096970307342862E-2</v>
      </c>
      <c r="AL731" s="20">
        <f t="shared" si="276"/>
        <v>-3.0984842598046018</v>
      </c>
      <c r="AM731" s="20">
        <f t="shared" si="277"/>
        <v>-46.387491914036289</v>
      </c>
      <c r="AN731" s="20">
        <f t="shared" si="278"/>
        <v>3.2149255760746338</v>
      </c>
      <c r="AO731" s="20">
        <f t="shared" si="278"/>
        <v>3.2156184383515991</v>
      </c>
      <c r="AP731" s="20">
        <f t="shared" si="278"/>
        <v>3.2141906950560983</v>
      </c>
      <c r="AQ731" s="20">
        <f t="shared" si="278"/>
        <v>3.2171329326505709</v>
      </c>
      <c r="AR731" s="20">
        <f t="shared" si="278"/>
        <v>3.2110703717789146</v>
      </c>
      <c r="AS731" s="20">
        <f t="shared" si="278"/>
        <v>3.2235654897824437</v>
      </c>
      <c r="AT731" s="20">
        <f t="shared" si="278"/>
        <v>3.1978245068299773</v>
      </c>
      <c r="AU731" s="20">
        <f t="shared" si="279"/>
        <v>3.2509130417697172</v>
      </c>
    </row>
    <row r="732" spans="4:47">
      <c r="D732" s="2"/>
      <c r="Z732" s="20">
        <f t="shared" si="270"/>
        <v>0</v>
      </c>
      <c r="AA732" s="20">
        <f t="shared" si="271"/>
        <v>1.1330551226500576E-5</v>
      </c>
      <c r="AB732" s="20">
        <f t="shared" si="265"/>
        <v>-9999</v>
      </c>
      <c r="AC732" s="20">
        <f t="shared" si="266"/>
        <v>0</v>
      </c>
      <c r="AD732" s="20">
        <f t="shared" si="280"/>
        <v>-9999</v>
      </c>
      <c r="AE732" s="20">
        <f t="shared" si="267"/>
        <v>0</v>
      </c>
      <c r="AF732" s="20">
        <f t="shared" si="281"/>
        <v>-9999</v>
      </c>
      <c r="AG732" s="21"/>
      <c r="AH732" s="20">
        <f t="shared" si="272"/>
        <v>-1.178745064381952E-2</v>
      </c>
      <c r="AI732" s="20">
        <f t="shared" si="273"/>
        <v>0.51386006167917275</v>
      </c>
      <c r="AJ732" s="20">
        <f t="shared" si="274"/>
        <v>-0.2676446746983806</v>
      </c>
      <c r="AK732" s="20">
        <f t="shared" si="275"/>
        <v>-2.096970307342862E-2</v>
      </c>
      <c r="AL732" s="20">
        <f t="shared" si="276"/>
        <v>-3.0984842598046018</v>
      </c>
      <c r="AM732" s="20">
        <f t="shared" si="277"/>
        <v>-46.387491914036289</v>
      </c>
      <c r="AN732" s="20">
        <f t="shared" si="278"/>
        <v>3.2149255760746338</v>
      </c>
      <c r="AO732" s="20">
        <f t="shared" si="278"/>
        <v>3.2156184383515991</v>
      </c>
      <c r="AP732" s="20">
        <f t="shared" si="278"/>
        <v>3.2141906950560983</v>
      </c>
      <c r="AQ732" s="20">
        <f t="shared" si="278"/>
        <v>3.2171329326505709</v>
      </c>
      <c r="AR732" s="20">
        <f t="shared" si="278"/>
        <v>3.2110703717789146</v>
      </c>
      <c r="AS732" s="20">
        <f t="shared" si="278"/>
        <v>3.2235654897824437</v>
      </c>
      <c r="AT732" s="20">
        <f t="shared" si="278"/>
        <v>3.1978245068299773</v>
      </c>
      <c r="AU732" s="20">
        <f t="shared" si="279"/>
        <v>3.2509130417697172</v>
      </c>
    </row>
    <row r="733" spans="4:47">
      <c r="D733" s="2"/>
      <c r="Z733" s="20">
        <f t="shared" si="270"/>
        <v>0</v>
      </c>
      <c r="AA733" s="20">
        <f t="shared" si="271"/>
        <v>1.1330551226500576E-5</v>
      </c>
      <c r="AB733" s="20">
        <f t="shared" si="265"/>
        <v>-9999</v>
      </c>
      <c r="AC733" s="20">
        <f t="shared" si="266"/>
        <v>0</v>
      </c>
      <c r="AD733" s="20">
        <f t="shared" si="280"/>
        <v>-9999</v>
      </c>
      <c r="AE733" s="20">
        <f t="shared" si="267"/>
        <v>0</v>
      </c>
      <c r="AF733" s="20">
        <f t="shared" si="281"/>
        <v>-9999</v>
      </c>
      <c r="AG733" s="21"/>
      <c r="AH733" s="20">
        <f t="shared" si="272"/>
        <v>-1.178745064381952E-2</v>
      </c>
      <c r="AI733" s="20">
        <f t="shared" si="273"/>
        <v>0.51386006167917275</v>
      </c>
      <c r="AJ733" s="20">
        <f t="shared" si="274"/>
        <v>-0.2676446746983806</v>
      </c>
      <c r="AK733" s="20">
        <f t="shared" si="275"/>
        <v>-2.096970307342862E-2</v>
      </c>
      <c r="AL733" s="20">
        <f t="shared" si="276"/>
        <v>-3.0984842598046018</v>
      </c>
      <c r="AM733" s="20">
        <f t="shared" si="277"/>
        <v>-46.387491914036289</v>
      </c>
      <c r="AN733" s="20">
        <f t="shared" si="278"/>
        <v>3.2149255760746338</v>
      </c>
      <c r="AO733" s="20">
        <f t="shared" si="278"/>
        <v>3.2156184383515991</v>
      </c>
      <c r="AP733" s="20">
        <f t="shared" si="278"/>
        <v>3.2141906950560983</v>
      </c>
      <c r="AQ733" s="20">
        <f t="shared" si="278"/>
        <v>3.2171329326505709</v>
      </c>
      <c r="AR733" s="20">
        <f t="shared" si="278"/>
        <v>3.2110703717789146</v>
      </c>
      <c r="AS733" s="20">
        <f t="shared" si="278"/>
        <v>3.2235654897824437</v>
      </c>
      <c r="AT733" s="20">
        <f t="shared" si="278"/>
        <v>3.1978245068299773</v>
      </c>
      <c r="AU733" s="20">
        <f t="shared" si="279"/>
        <v>3.2509130417697172</v>
      </c>
    </row>
    <row r="734" spans="4:47">
      <c r="D734" s="2"/>
      <c r="Z734" s="20">
        <f t="shared" si="270"/>
        <v>0</v>
      </c>
      <c r="AA734" s="20">
        <f t="shared" si="271"/>
        <v>1.1330551226500576E-5</v>
      </c>
      <c r="AB734" s="20">
        <f t="shared" si="265"/>
        <v>-9999</v>
      </c>
      <c r="AC734" s="20">
        <f t="shared" si="266"/>
        <v>0</v>
      </c>
      <c r="AD734" s="20">
        <f t="shared" si="280"/>
        <v>-9999</v>
      </c>
      <c r="AE734" s="20">
        <f t="shared" si="267"/>
        <v>0</v>
      </c>
      <c r="AF734" s="20">
        <f t="shared" si="281"/>
        <v>-9999</v>
      </c>
      <c r="AG734" s="21"/>
      <c r="AH734" s="20">
        <f t="shared" si="272"/>
        <v>-1.178745064381952E-2</v>
      </c>
      <c r="AI734" s="20">
        <f t="shared" si="273"/>
        <v>0.51386006167917275</v>
      </c>
      <c r="AJ734" s="20">
        <f t="shared" si="274"/>
        <v>-0.2676446746983806</v>
      </c>
      <c r="AK734" s="20">
        <f t="shared" si="275"/>
        <v>-2.096970307342862E-2</v>
      </c>
      <c r="AL734" s="20">
        <f t="shared" si="276"/>
        <v>-3.0984842598046018</v>
      </c>
      <c r="AM734" s="20">
        <f t="shared" si="277"/>
        <v>-46.387491914036289</v>
      </c>
      <c r="AN734" s="20">
        <f t="shared" si="278"/>
        <v>3.2149255760746338</v>
      </c>
      <c r="AO734" s="20">
        <f t="shared" si="278"/>
        <v>3.2156184383515991</v>
      </c>
      <c r="AP734" s="20">
        <f t="shared" si="278"/>
        <v>3.2141906950560983</v>
      </c>
      <c r="AQ734" s="20">
        <f t="shared" si="278"/>
        <v>3.2171329326505709</v>
      </c>
      <c r="AR734" s="20">
        <f t="shared" si="278"/>
        <v>3.2110703717789146</v>
      </c>
      <c r="AS734" s="20">
        <f t="shared" si="278"/>
        <v>3.2235654897824437</v>
      </c>
      <c r="AT734" s="20">
        <f t="shared" si="278"/>
        <v>3.1978245068299773</v>
      </c>
      <c r="AU734" s="20">
        <f t="shared" si="279"/>
        <v>3.2509130417697172</v>
      </c>
    </row>
    <row r="735" spans="4:47">
      <c r="D735" s="2"/>
      <c r="Z735" s="20">
        <f t="shared" si="270"/>
        <v>0</v>
      </c>
      <c r="AA735" s="20">
        <f t="shared" si="271"/>
        <v>1.1330551226500576E-5</v>
      </c>
      <c r="AB735" s="20">
        <f t="shared" si="265"/>
        <v>-9999</v>
      </c>
      <c r="AC735" s="20">
        <f t="shared" si="266"/>
        <v>0</v>
      </c>
      <c r="AD735" s="20">
        <f t="shared" si="280"/>
        <v>-9999</v>
      </c>
      <c r="AE735" s="20">
        <f t="shared" si="267"/>
        <v>0</v>
      </c>
      <c r="AF735" s="20">
        <f t="shared" si="281"/>
        <v>-9999</v>
      </c>
      <c r="AG735" s="21"/>
      <c r="AH735" s="20">
        <f t="shared" si="272"/>
        <v>-1.178745064381952E-2</v>
      </c>
      <c r="AI735" s="20">
        <f t="shared" si="273"/>
        <v>0.51386006167917275</v>
      </c>
      <c r="AJ735" s="20">
        <f t="shared" si="274"/>
        <v>-0.2676446746983806</v>
      </c>
      <c r="AK735" s="20">
        <f t="shared" si="275"/>
        <v>-2.096970307342862E-2</v>
      </c>
      <c r="AL735" s="20">
        <f t="shared" si="276"/>
        <v>-3.0984842598046018</v>
      </c>
      <c r="AM735" s="20">
        <f t="shared" si="277"/>
        <v>-46.387491914036289</v>
      </c>
      <c r="AN735" s="20">
        <f t="shared" si="278"/>
        <v>3.2149255760746338</v>
      </c>
      <c r="AO735" s="20">
        <f t="shared" si="278"/>
        <v>3.2156184383515991</v>
      </c>
      <c r="AP735" s="20">
        <f t="shared" si="278"/>
        <v>3.2141906950560983</v>
      </c>
      <c r="AQ735" s="20">
        <f t="shared" si="278"/>
        <v>3.2171329326505709</v>
      </c>
      <c r="AR735" s="20">
        <f t="shared" si="278"/>
        <v>3.2110703717789146</v>
      </c>
      <c r="AS735" s="20">
        <f t="shared" si="278"/>
        <v>3.2235654897824437</v>
      </c>
      <c r="AT735" s="20">
        <f t="shared" si="278"/>
        <v>3.1978245068299773</v>
      </c>
      <c r="AU735" s="20">
        <f t="shared" si="279"/>
        <v>3.2509130417697172</v>
      </c>
    </row>
    <row r="736" spans="4:47">
      <c r="D736" s="2"/>
      <c r="Z736" s="20">
        <f t="shared" si="270"/>
        <v>0</v>
      </c>
      <c r="AA736" s="20">
        <f t="shared" si="271"/>
        <v>1.1330551226500576E-5</v>
      </c>
      <c r="AB736" s="20">
        <f t="shared" si="265"/>
        <v>-9999</v>
      </c>
      <c r="AC736" s="20">
        <f t="shared" si="266"/>
        <v>0</v>
      </c>
      <c r="AD736" s="20">
        <f t="shared" si="280"/>
        <v>-9999</v>
      </c>
      <c r="AE736" s="20">
        <f t="shared" si="267"/>
        <v>0</v>
      </c>
      <c r="AF736" s="20">
        <f t="shared" si="281"/>
        <v>-9999</v>
      </c>
      <c r="AG736" s="21"/>
      <c r="AH736" s="20">
        <f t="shared" si="272"/>
        <v>-1.178745064381952E-2</v>
      </c>
      <c r="AI736" s="20">
        <f t="shared" si="273"/>
        <v>0.51386006167917275</v>
      </c>
      <c r="AJ736" s="20">
        <f t="shared" si="274"/>
        <v>-0.2676446746983806</v>
      </c>
      <c r="AK736" s="20">
        <f t="shared" si="275"/>
        <v>-2.096970307342862E-2</v>
      </c>
      <c r="AL736" s="20">
        <f t="shared" si="276"/>
        <v>-3.0984842598046018</v>
      </c>
      <c r="AM736" s="20">
        <f t="shared" si="277"/>
        <v>-46.387491914036289</v>
      </c>
      <c r="AN736" s="20">
        <f t="shared" si="278"/>
        <v>3.2149255760746338</v>
      </c>
      <c r="AO736" s="20">
        <f t="shared" si="278"/>
        <v>3.2156184383515991</v>
      </c>
      <c r="AP736" s="20">
        <f t="shared" si="278"/>
        <v>3.2141906950560983</v>
      </c>
      <c r="AQ736" s="20">
        <f t="shared" si="278"/>
        <v>3.2171329326505709</v>
      </c>
      <c r="AR736" s="20">
        <f t="shared" si="278"/>
        <v>3.2110703717789146</v>
      </c>
      <c r="AS736" s="20">
        <f t="shared" si="278"/>
        <v>3.2235654897824437</v>
      </c>
      <c r="AT736" s="20">
        <f t="shared" si="278"/>
        <v>3.1978245068299773</v>
      </c>
      <c r="AU736" s="20">
        <f t="shared" si="279"/>
        <v>3.2509130417697172</v>
      </c>
    </row>
    <row r="737" spans="4:47">
      <c r="D737" s="2"/>
      <c r="Z737" s="20">
        <f t="shared" si="270"/>
        <v>0</v>
      </c>
      <c r="AA737" s="20">
        <f t="shared" si="271"/>
        <v>1.1330551226500576E-5</v>
      </c>
      <c r="AB737" s="20">
        <f t="shared" si="265"/>
        <v>-9999</v>
      </c>
      <c r="AC737" s="20">
        <f t="shared" si="266"/>
        <v>0</v>
      </c>
      <c r="AD737" s="20">
        <f t="shared" si="280"/>
        <v>-9999</v>
      </c>
      <c r="AE737" s="20">
        <f t="shared" si="267"/>
        <v>0</v>
      </c>
      <c r="AF737" s="20">
        <f t="shared" si="281"/>
        <v>-9999</v>
      </c>
      <c r="AG737" s="21"/>
      <c r="AH737" s="20">
        <f t="shared" si="272"/>
        <v>-1.178745064381952E-2</v>
      </c>
      <c r="AI737" s="20">
        <f t="shared" si="273"/>
        <v>0.51386006167917275</v>
      </c>
      <c r="AJ737" s="20">
        <f t="shared" si="274"/>
        <v>-0.2676446746983806</v>
      </c>
      <c r="AK737" s="20">
        <f t="shared" si="275"/>
        <v>-2.096970307342862E-2</v>
      </c>
      <c r="AL737" s="20">
        <f t="shared" si="276"/>
        <v>-3.0984842598046018</v>
      </c>
      <c r="AM737" s="20">
        <f t="shared" si="277"/>
        <v>-46.387491914036289</v>
      </c>
      <c r="AN737" s="20">
        <f t="shared" si="278"/>
        <v>3.2149255760746338</v>
      </c>
      <c r="AO737" s="20">
        <f t="shared" si="278"/>
        <v>3.2156184383515991</v>
      </c>
      <c r="AP737" s="20">
        <f t="shared" si="278"/>
        <v>3.2141906950560983</v>
      </c>
      <c r="AQ737" s="20">
        <f t="shared" si="278"/>
        <v>3.2171329326505709</v>
      </c>
      <c r="AR737" s="20">
        <f t="shared" si="278"/>
        <v>3.2110703717789146</v>
      </c>
      <c r="AS737" s="20">
        <f t="shared" si="278"/>
        <v>3.2235654897824437</v>
      </c>
      <c r="AT737" s="20">
        <f t="shared" si="278"/>
        <v>3.1978245068299773</v>
      </c>
      <c r="AU737" s="20">
        <f t="shared" si="279"/>
        <v>3.2509130417697172</v>
      </c>
    </row>
    <row r="738" spans="4:47">
      <c r="D738" s="2"/>
      <c r="Z738" s="20">
        <f t="shared" si="270"/>
        <v>0</v>
      </c>
      <c r="AA738" s="20">
        <f t="shared" si="271"/>
        <v>1.1330551226500576E-5</v>
      </c>
      <c r="AB738" s="20">
        <f t="shared" si="265"/>
        <v>-9999</v>
      </c>
      <c r="AC738" s="20">
        <f t="shared" si="266"/>
        <v>0</v>
      </c>
      <c r="AD738" s="20">
        <f t="shared" si="280"/>
        <v>-9999</v>
      </c>
      <c r="AE738" s="20">
        <f t="shared" si="267"/>
        <v>0</v>
      </c>
      <c r="AF738" s="20">
        <f t="shared" si="281"/>
        <v>-9999</v>
      </c>
      <c r="AG738" s="21"/>
      <c r="AH738" s="20">
        <f t="shared" si="272"/>
        <v>-1.178745064381952E-2</v>
      </c>
      <c r="AI738" s="20">
        <f t="shared" si="273"/>
        <v>0.51386006167917275</v>
      </c>
      <c r="AJ738" s="20">
        <f t="shared" si="274"/>
        <v>-0.2676446746983806</v>
      </c>
      <c r="AK738" s="20">
        <f t="shared" si="275"/>
        <v>-2.096970307342862E-2</v>
      </c>
      <c r="AL738" s="20">
        <f t="shared" si="276"/>
        <v>-3.0984842598046018</v>
      </c>
      <c r="AM738" s="20">
        <f t="shared" si="277"/>
        <v>-46.387491914036289</v>
      </c>
      <c r="AN738" s="20">
        <f t="shared" si="278"/>
        <v>3.2149255760746338</v>
      </c>
      <c r="AO738" s="20">
        <f t="shared" si="278"/>
        <v>3.2156184383515991</v>
      </c>
      <c r="AP738" s="20">
        <f t="shared" si="278"/>
        <v>3.2141906950560983</v>
      </c>
      <c r="AQ738" s="20">
        <f t="shared" si="278"/>
        <v>3.2171329326505709</v>
      </c>
      <c r="AR738" s="20">
        <f t="shared" si="278"/>
        <v>3.2110703717789146</v>
      </c>
      <c r="AS738" s="20">
        <f t="shared" si="278"/>
        <v>3.2235654897824437</v>
      </c>
      <c r="AT738" s="20">
        <f t="shared" si="278"/>
        <v>3.1978245068299773</v>
      </c>
      <c r="AU738" s="20">
        <f t="shared" si="279"/>
        <v>3.2509130417697172</v>
      </c>
    </row>
    <row r="739" spans="4:47">
      <c r="D739" s="2"/>
      <c r="Z739" s="20">
        <f t="shared" si="270"/>
        <v>0</v>
      </c>
      <c r="AA739" s="20">
        <f t="shared" si="271"/>
        <v>1.1330551226500576E-5</v>
      </c>
      <c r="AB739" s="20">
        <f t="shared" si="265"/>
        <v>-9999</v>
      </c>
      <c r="AC739" s="20">
        <f t="shared" si="266"/>
        <v>0</v>
      </c>
      <c r="AD739" s="20">
        <f t="shared" si="280"/>
        <v>-9999</v>
      </c>
      <c r="AE739" s="20">
        <f t="shared" si="267"/>
        <v>0</v>
      </c>
      <c r="AF739" s="20">
        <f t="shared" si="281"/>
        <v>-9999</v>
      </c>
      <c r="AG739" s="21"/>
      <c r="AH739" s="20">
        <f t="shared" si="272"/>
        <v>-1.178745064381952E-2</v>
      </c>
      <c r="AI739" s="20">
        <f t="shared" si="273"/>
        <v>0.51386006167917275</v>
      </c>
      <c r="AJ739" s="20">
        <f t="shared" si="274"/>
        <v>-0.2676446746983806</v>
      </c>
      <c r="AK739" s="20">
        <f t="shared" si="275"/>
        <v>-2.096970307342862E-2</v>
      </c>
      <c r="AL739" s="20">
        <f t="shared" si="276"/>
        <v>-3.0984842598046018</v>
      </c>
      <c r="AM739" s="20">
        <f t="shared" si="277"/>
        <v>-46.387491914036289</v>
      </c>
      <c r="AN739" s="20">
        <f t="shared" si="278"/>
        <v>3.2149255760746338</v>
      </c>
      <c r="AO739" s="20">
        <f t="shared" si="278"/>
        <v>3.2156184383515991</v>
      </c>
      <c r="AP739" s="20">
        <f t="shared" si="278"/>
        <v>3.2141906950560983</v>
      </c>
      <c r="AQ739" s="20">
        <f t="shared" si="278"/>
        <v>3.2171329326505709</v>
      </c>
      <c r="AR739" s="20">
        <f t="shared" si="278"/>
        <v>3.2110703717789146</v>
      </c>
      <c r="AS739" s="20">
        <f t="shared" si="278"/>
        <v>3.2235654897824437</v>
      </c>
      <c r="AT739" s="20">
        <f t="shared" si="278"/>
        <v>3.1978245068299773</v>
      </c>
      <c r="AU739" s="20">
        <f t="shared" si="279"/>
        <v>3.2509130417697172</v>
      </c>
    </row>
    <row r="740" spans="4:47">
      <c r="D740" s="2"/>
      <c r="Z740" s="20">
        <f t="shared" si="270"/>
        <v>0</v>
      </c>
      <c r="AA740" s="20">
        <f t="shared" si="271"/>
        <v>1.1330551226500576E-5</v>
      </c>
      <c r="AB740" s="20">
        <f t="shared" si="265"/>
        <v>-9999</v>
      </c>
      <c r="AC740" s="20">
        <f t="shared" si="266"/>
        <v>0</v>
      </c>
      <c r="AD740" s="20">
        <f t="shared" si="280"/>
        <v>-9999</v>
      </c>
      <c r="AE740" s="20">
        <f t="shared" si="267"/>
        <v>0</v>
      </c>
      <c r="AF740" s="20">
        <f t="shared" si="281"/>
        <v>-9999</v>
      </c>
      <c r="AG740" s="21"/>
      <c r="AH740" s="20">
        <f t="shared" si="272"/>
        <v>-1.178745064381952E-2</v>
      </c>
      <c r="AI740" s="20">
        <f t="shared" si="273"/>
        <v>0.51386006167917275</v>
      </c>
      <c r="AJ740" s="20">
        <f t="shared" si="274"/>
        <v>-0.2676446746983806</v>
      </c>
      <c r="AK740" s="20">
        <f t="shared" si="275"/>
        <v>-2.096970307342862E-2</v>
      </c>
      <c r="AL740" s="20">
        <f t="shared" si="276"/>
        <v>-3.0984842598046018</v>
      </c>
      <c r="AM740" s="20">
        <f t="shared" si="277"/>
        <v>-46.387491914036289</v>
      </c>
      <c r="AN740" s="20">
        <f t="shared" si="278"/>
        <v>3.2149255760746338</v>
      </c>
      <c r="AO740" s="20">
        <f t="shared" si="278"/>
        <v>3.2156184383515991</v>
      </c>
      <c r="AP740" s="20">
        <f t="shared" si="278"/>
        <v>3.2141906950560983</v>
      </c>
      <c r="AQ740" s="20">
        <f t="shared" si="278"/>
        <v>3.2171329326505709</v>
      </c>
      <c r="AR740" s="20">
        <f t="shared" si="278"/>
        <v>3.2110703717789146</v>
      </c>
      <c r="AS740" s="20">
        <f t="shared" si="278"/>
        <v>3.2235654897824437</v>
      </c>
      <c r="AT740" s="20">
        <f t="shared" si="278"/>
        <v>3.1978245068299773</v>
      </c>
      <c r="AU740" s="20">
        <f t="shared" si="279"/>
        <v>3.2509130417697172</v>
      </c>
    </row>
    <row r="741" spans="4:47">
      <c r="D741" s="2"/>
      <c r="Z741" s="20">
        <f t="shared" si="270"/>
        <v>0</v>
      </c>
      <c r="AA741" s="20">
        <f t="shared" si="271"/>
        <v>1.1330551226500576E-5</v>
      </c>
      <c r="AB741" s="20">
        <f t="shared" si="265"/>
        <v>-9999</v>
      </c>
      <c r="AC741" s="20">
        <f t="shared" si="266"/>
        <v>0</v>
      </c>
      <c r="AD741" s="20">
        <f t="shared" si="280"/>
        <v>-9999</v>
      </c>
      <c r="AE741" s="20">
        <f t="shared" si="267"/>
        <v>0</v>
      </c>
      <c r="AF741" s="20">
        <f t="shared" si="281"/>
        <v>-9999</v>
      </c>
      <c r="AG741" s="21"/>
      <c r="AH741" s="20">
        <f t="shared" si="272"/>
        <v>-1.178745064381952E-2</v>
      </c>
      <c r="AI741" s="20">
        <f t="shared" si="273"/>
        <v>0.51386006167917275</v>
      </c>
      <c r="AJ741" s="20">
        <f t="shared" si="274"/>
        <v>-0.2676446746983806</v>
      </c>
      <c r="AK741" s="20">
        <f t="shared" si="275"/>
        <v>-2.096970307342862E-2</v>
      </c>
      <c r="AL741" s="20">
        <f t="shared" si="276"/>
        <v>-3.0984842598046018</v>
      </c>
      <c r="AM741" s="20">
        <f t="shared" si="277"/>
        <v>-46.387491914036289</v>
      </c>
      <c r="AN741" s="20">
        <f t="shared" ref="AN741:AT756" si="282">$AU741+$AB$7*SIN(AO741)</f>
        <v>3.2149255760746338</v>
      </c>
      <c r="AO741" s="20">
        <f t="shared" si="282"/>
        <v>3.2156184383515991</v>
      </c>
      <c r="AP741" s="20">
        <f t="shared" si="282"/>
        <v>3.2141906950560983</v>
      </c>
      <c r="AQ741" s="20">
        <f t="shared" si="282"/>
        <v>3.2171329326505709</v>
      </c>
      <c r="AR741" s="20">
        <f t="shared" si="282"/>
        <v>3.2110703717789146</v>
      </c>
      <c r="AS741" s="20">
        <f t="shared" si="282"/>
        <v>3.2235654897824437</v>
      </c>
      <c r="AT741" s="20">
        <f t="shared" si="282"/>
        <v>3.1978245068299773</v>
      </c>
      <c r="AU741" s="20">
        <f t="shared" si="279"/>
        <v>3.2509130417697172</v>
      </c>
    </row>
    <row r="742" spans="4:47">
      <c r="D742" s="2"/>
      <c r="Z742" s="20">
        <f t="shared" si="270"/>
        <v>0</v>
      </c>
      <c r="AA742" s="20">
        <f t="shared" si="271"/>
        <v>1.1330551226500576E-5</v>
      </c>
      <c r="AB742" s="20">
        <f t="shared" si="265"/>
        <v>-9999</v>
      </c>
      <c r="AC742" s="20">
        <f t="shared" si="266"/>
        <v>0</v>
      </c>
      <c r="AD742" s="20">
        <f t="shared" si="280"/>
        <v>-9999</v>
      </c>
      <c r="AE742" s="20">
        <f t="shared" si="267"/>
        <v>0</v>
      </c>
      <c r="AF742" s="20">
        <f t="shared" si="281"/>
        <v>-9999</v>
      </c>
      <c r="AG742" s="21"/>
      <c r="AH742" s="20">
        <f t="shared" si="272"/>
        <v>-1.178745064381952E-2</v>
      </c>
      <c r="AI742" s="20">
        <f t="shared" si="273"/>
        <v>0.51386006167917275</v>
      </c>
      <c r="AJ742" s="20">
        <f t="shared" si="274"/>
        <v>-0.2676446746983806</v>
      </c>
      <c r="AK742" s="20">
        <f t="shared" si="275"/>
        <v>-2.096970307342862E-2</v>
      </c>
      <c r="AL742" s="20">
        <f t="shared" si="276"/>
        <v>-3.0984842598046018</v>
      </c>
      <c r="AM742" s="20">
        <f t="shared" si="277"/>
        <v>-46.387491914036289</v>
      </c>
      <c r="AN742" s="20">
        <f t="shared" si="282"/>
        <v>3.2149255760746338</v>
      </c>
      <c r="AO742" s="20">
        <f t="shared" si="282"/>
        <v>3.2156184383515991</v>
      </c>
      <c r="AP742" s="20">
        <f t="shared" si="282"/>
        <v>3.2141906950560983</v>
      </c>
      <c r="AQ742" s="20">
        <f t="shared" si="282"/>
        <v>3.2171329326505709</v>
      </c>
      <c r="AR742" s="20">
        <f t="shared" si="282"/>
        <v>3.2110703717789146</v>
      </c>
      <c r="AS742" s="20">
        <f t="shared" si="282"/>
        <v>3.2235654897824437</v>
      </c>
      <c r="AT742" s="20">
        <f t="shared" si="282"/>
        <v>3.1978245068299773</v>
      </c>
      <c r="AU742" s="20">
        <f t="shared" si="279"/>
        <v>3.2509130417697172</v>
      </c>
    </row>
    <row r="743" spans="4:47">
      <c r="D743" s="2"/>
      <c r="Z743" s="20">
        <f t="shared" si="270"/>
        <v>0</v>
      </c>
      <c r="AA743" s="20">
        <f t="shared" si="271"/>
        <v>1.1330551226500576E-5</v>
      </c>
      <c r="AB743" s="20">
        <f t="shared" ref="AB743:AB806" si="283">IF(S743&lt;&gt;0,G743-AH743,-9999)</f>
        <v>-9999</v>
      </c>
      <c r="AC743" s="20">
        <f t="shared" ref="AC743:AC806" si="284">+G743-P743</f>
        <v>0</v>
      </c>
      <c r="AD743" s="20">
        <f t="shared" si="280"/>
        <v>-9999</v>
      </c>
      <c r="AE743" s="20">
        <f t="shared" ref="AE743:AE806" si="285">+(G743-AA743)^2*S743</f>
        <v>0</v>
      </c>
      <c r="AF743" s="20">
        <f t="shared" si="281"/>
        <v>-9999</v>
      </c>
      <c r="AG743" s="21"/>
      <c r="AH743" s="20">
        <f t="shared" si="272"/>
        <v>-1.178745064381952E-2</v>
      </c>
      <c r="AI743" s="20">
        <f t="shared" si="273"/>
        <v>0.51386006167917275</v>
      </c>
      <c r="AJ743" s="20">
        <f t="shared" si="274"/>
        <v>-0.2676446746983806</v>
      </c>
      <c r="AK743" s="20">
        <f t="shared" si="275"/>
        <v>-2.096970307342862E-2</v>
      </c>
      <c r="AL743" s="20">
        <f t="shared" si="276"/>
        <v>-3.0984842598046018</v>
      </c>
      <c r="AM743" s="20">
        <f t="shared" si="277"/>
        <v>-46.387491914036289</v>
      </c>
      <c r="AN743" s="20">
        <f t="shared" si="282"/>
        <v>3.2149255760746338</v>
      </c>
      <c r="AO743" s="20">
        <f t="shared" si="282"/>
        <v>3.2156184383515991</v>
      </c>
      <c r="AP743" s="20">
        <f t="shared" si="282"/>
        <v>3.2141906950560983</v>
      </c>
      <c r="AQ743" s="20">
        <f t="shared" si="282"/>
        <v>3.2171329326505709</v>
      </c>
      <c r="AR743" s="20">
        <f t="shared" si="282"/>
        <v>3.2110703717789146</v>
      </c>
      <c r="AS743" s="20">
        <f t="shared" si="282"/>
        <v>3.2235654897824437</v>
      </c>
      <c r="AT743" s="20">
        <f t="shared" si="282"/>
        <v>3.1978245068299773</v>
      </c>
      <c r="AU743" s="20">
        <f t="shared" si="279"/>
        <v>3.2509130417697172</v>
      </c>
    </row>
    <row r="744" spans="4:47">
      <c r="D744" s="2"/>
      <c r="Z744" s="20">
        <f t="shared" si="270"/>
        <v>0</v>
      </c>
      <c r="AA744" s="20">
        <f t="shared" si="271"/>
        <v>1.1330551226500576E-5</v>
      </c>
      <c r="AB744" s="20">
        <f t="shared" si="283"/>
        <v>-9999</v>
      </c>
      <c r="AC744" s="20">
        <f t="shared" si="284"/>
        <v>0</v>
      </c>
      <c r="AD744" s="20">
        <f t="shared" si="280"/>
        <v>-9999</v>
      </c>
      <c r="AE744" s="20">
        <f t="shared" si="285"/>
        <v>0</v>
      </c>
      <c r="AF744" s="20">
        <f t="shared" si="281"/>
        <v>-9999</v>
      </c>
      <c r="AG744" s="21"/>
      <c r="AH744" s="20">
        <f t="shared" si="272"/>
        <v>-1.178745064381952E-2</v>
      </c>
      <c r="AI744" s="20">
        <f t="shared" si="273"/>
        <v>0.51386006167917275</v>
      </c>
      <c r="AJ744" s="20">
        <f t="shared" si="274"/>
        <v>-0.2676446746983806</v>
      </c>
      <c r="AK744" s="20">
        <f t="shared" si="275"/>
        <v>-2.096970307342862E-2</v>
      </c>
      <c r="AL744" s="20">
        <f t="shared" si="276"/>
        <v>-3.0984842598046018</v>
      </c>
      <c r="AM744" s="20">
        <f t="shared" si="277"/>
        <v>-46.387491914036289</v>
      </c>
      <c r="AN744" s="20">
        <f t="shared" si="282"/>
        <v>3.2149255760746338</v>
      </c>
      <c r="AO744" s="20">
        <f t="shared" si="282"/>
        <v>3.2156184383515991</v>
      </c>
      <c r="AP744" s="20">
        <f t="shared" si="282"/>
        <v>3.2141906950560983</v>
      </c>
      <c r="AQ744" s="20">
        <f t="shared" si="282"/>
        <v>3.2171329326505709</v>
      </c>
      <c r="AR744" s="20">
        <f t="shared" si="282"/>
        <v>3.2110703717789146</v>
      </c>
      <c r="AS744" s="20">
        <f t="shared" si="282"/>
        <v>3.2235654897824437</v>
      </c>
      <c r="AT744" s="20">
        <f t="shared" si="282"/>
        <v>3.1978245068299773</v>
      </c>
      <c r="AU744" s="20">
        <f t="shared" si="279"/>
        <v>3.2509130417697172</v>
      </c>
    </row>
    <row r="745" spans="4:47">
      <c r="D745" s="2"/>
      <c r="Z745" s="20">
        <f t="shared" si="270"/>
        <v>0</v>
      </c>
      <c r="AA745" s="20">
        <f t="shared" si="271"/>
        <v>1.1330551226500576E-5</v>
      </c>
      <c r="AB745" s="20">
        <f t="shared" si="283"/>
        <v>-9999</v>
      </c>
      <c r="AC745" s="20">
        <f t="shared" si="284"/>
        <v>0</v>
      </c>
      <c r="AD745" s="20">
        <f t="shared" si="280"/>
        <v>-9999</v>
      </c>
      <c r="AE745" s="20">
        <f t="shared" si="285"/>
        <v>0</v>
      </c>
      <c r="AF745" s="20">
        <f t="shared" si="281"/>
        <v>-9999</v>
      </c>
      <c r="AG745" s="21"/>
      <c r="AH745" s="20">
        <f t="shared" si="272"/>
        <v>-1.178745064381952E-2</v>
      </c>
      <c r="AI745" s="20">
        <f t="shared" si="273"/>
        <v>0.51386006167917275</v>
      </c>
      <c r="AJ745" s="20">
        <f t="shared" si="274"/>
        <v>-0.2676446746983806</v>
      </c>
      <c r="AK745" s="20">
        <f t="shared" si="275"/>
        <v>-2.096970307342862E-2</v>
      </c>
      <c r="AL745" s="20">
        <f t="shared" si="276"/>
        <v>-3.0984842598046018</v>
      </c>
      <c r="AM745" s="20">
        <f t="shared" si="277"/>
        <v>-46.387491914036289</v>
      </c>
      <c r="AN745" s="20">
        <f t="shared" si="282"/>
        <v>3.2149255760746338</v>
      </c>
      <c r="AO745" s="20">
        <f t="shared" si="282"/>
        <v>3.2156184383515991</v>
      </c>
      <c r="AP745" s="20">
        <f t="shared" si="282"/>
        <v>3.2141906950560983</v>
      </c>
      <c r="AQ745" s="20">
        <f t="shared" si="282"/>
        <v>3.2171329326505709</v>
      </c>
      <c r="AR745" s="20">
        <f t="shared" si="282"/>
        <v>3.2110703717789146</v>
      </c>
      <c r="AS745" s="20">
        <f t="shared" si="282"/>
        <v>3.2235654897824437</v>
      </c>
      <c r="AT745" s="20">
        <f t="shared" si="282"/>
        <v>3.1978245068299773</v>
      </c>
      <c r="AU745" s="20">
        <f t="shared" si="279"/>
        <v>3.2509130417697172</v>
      </c>
    </row>
    <row r="746" spans="4:47">
      <c r="D746" s="2"/>
      <c r="Z746" s="20">
        <f t="shared" si="270"/>
        <v>0</v>
      </c>
      <c r="AA746" s="20">
        <f t="shared" si="271"/>
        <v>1.1330551226500576E-5</v>
      </c>
      <c r="AB746" s="20">
        <f t="shared" si="283"/>
        <v>-9999</v>
      </c>
      <c r="AC746" s="20">
        <f t="shared" si="284"/>
        <v>0</v>
      </c>
      <c r="AD746" s="20">
        <f t="shared" si="280"/>
        <v>-9999</v>
      </c>
      <c r="AE746" s="20">
        <f t="shared" si="285"/>
        <v>0</v>
      </c>
      <c r="AF746" s="20">
        <f t="shared" si="281"/>
        <v>-9999</v>
      </c>
      <c r="AG746" s="21"/>
      <c r="AH746" s="20">
        <f t="shared" si="272"/>
        <v>-1.178745064381952E-2</v>
      </c>
      <c r="AI746" s="20">
        <f t="shared" si="273"/>
        <v>0.51386006167917275</v>
      </c>
      <c r="AJ746" s="20">
        <f t="shared" si="274"/>
        <v>-0.2676446746983806</v>
      </c>
      <c r="AK746" s="20">
        <f t="shared" si="275"/>
        <v>-2.096970307342862E-2</v>
      </c>
      <c r="AL746" s="20">
        <f t="shared" si="276"/>
        <v>-3.0984842598046018</v>
      </c>
      <c r="AM746" s="20">
        <f t="shared" si="277"/>
        <v>-46.387491914036289</v>
      </c>
      <c r="AN746" s="20">
        <f t="shared" si="282"/>
        <v>3.2149255760746338</v>
      </c>
      <c r="AO746" s="20">
        <f t="shared" si="282"/>
        <v>3.2156184383515991</v>
      </c>
      <c r="AP746" s="20">
        <f t="shared" si="282"/>
        <v>3.2141906950560983</v>
      </c>
      <c r="AQ746" s="20">
        <f t="shared" si="282"/>
        <v>3.2171329326505709</v>
      </c>
      <c r="AR746" s="20">
        <f t="shared" si="282"/>
        <v>3.2110703717789146</v>
      </c>
      <c r="AS746" s="20">
        <f t="shared" si="282"/>
        <v>3.2235654897824437</v>
      </c>
      <c r="AT746" s="20">
        <f t="shared" si="282"/>
        <v>3.1978245068299773</v>
      </c>
      <c r="AU746" s="20">
        <f t="shared" si="279"/>
        <v>3.2509130417697172</v>
      </c>
    </row>
    <row r="747" spans="4:47">
      <c r="D747" s="2"/>
      <c r="Z747" s="20">
        <f t="shared" si="270"/>
        <v>0</v>
      </c>
      <c r="AA747" s="20">
        <f t="shared" si="271"/>
        <v>1.1330551226500576E-5</v>
      </c>
      <c r="AB747" s="20">
        <f t="shared" si="283"/>
        <v>-9999</v>
      </c>
      <c r="AC747" s="20">
        <f t="shared" si="284"/>
        <v>0</v>
      </c>
      <c r="AD747" s="20">
        <f t="shared" si="280"/>
        <v>-9999</v>
      </c>
      <c r="AE747" s="20">
        <f t="shared" si="285"/>
        <v>0</v>
      </c>
      <c r="AF747" s="20">
        <f t="shared" si="281"/>
        <v>-9999</v>
      </c>
      <c r="AG747" s="21"/>
      <c r="AH747" s="20">
        <f t="shared" si="272"/>
        <v>-1.178745064381952E-2</v>
      </c>
      <c r="AI747" s="20">
        <f t="shared" si="273"/>
        <v>0.51386006167917275</v>
      </c>
      <c r="AJ747" s="20">
        <f t="shared" si="274"/>
        <v>-0.2676446746983806</v>
      </c>
      <c r="AK747" s="20">
        <f t="shared" si="275"/>
        <v>-2.096970307342862E-2</v>
      </c>
      <c r="AL747" s="20">
        <f t="shared" si="276"/>
        <v>-3.0984842598046018</v>
      </c>
      <c r="AM747" s="20">
        <f t="shared" si="277"/>
        <v>-46.387491914036289</v>
      </c>
      <c r="AN747" s="20">
        <f t="shared" si="282"/>
        <v>3.2149255760746338</v>
      </c>
      <c r="AO747" s="20">
        <f t="shared" si="282"/>
        <v>3.2156184383515991</v>
      </c>
      <c r="AP747" s="20">
        <f t="shared" si="282"/>
        <v>3.2141906950560983</v>
      </c>
      <c r="AQ747" s="20">
        <f t="shared" si="282"/>
        <v>3.2171329326505709</v>
      </c>
      <c r="AR747" s="20">
        <f t="shared" si="282"/>
        <v>3.2110703717789146</v>
      </c>
      <c r="AS747" s="20">
        <f t="shared" si="282"/>
        <v>3.2235654897824437</v>
      </c>
      <c r="AT747" s="20">
        <f t="shared" si="282"/>
        <v>3.1978245068299773</v>
      </c>
      <c r="AU747" s="20">
        <f t="shared" si="279"/>
        <v>3.2509130417697172</v>
      </c>
    </row>
    <row r="748" spans="4:47">
      <c r="D748" s="2"/>
      <c r="Z748" s="20">
        <f t="shared" si="270"/>
        <v>0</v>
      </c>
      <c r="AA748" s="20">
        <f t="shared" si="271"/>
        <v>1.1330551226500576E-5</v>
      </c>
      <c r="AB748" s="20">
        <f t="shared" si="283"/>
        <v>-9999</v>
      </c>
      <c r="AC748" s="20">
        <f t="shared" si="284"/>
        <v>0</v>
      </c>
      <c r="AD748" s="20">
        <f t="shared" si="280"/>
        <v>-9999</v>
      </c>
      <c r="AE748" s="20">
        <f t="shared" si="285"/>
        <v>0</v>
      </c>
      <c r="AF748" s="20">
        <f t="shared" si="281"/>
        <v>-9999</v>
      </c>
      <c r="AG748" s="21"/>
      <c r="AH748" s="20">
        <f t="shared" si="272"/>
        <v>-1.178745064381952E-2</v>
      </c>
      <c r="AI748" s="20">
        <f t="shared" si="273"/>
        <v>0.51386006167917275</v>
      </c>
      <c r="AJ748" s="20">
        <f t="shared" si="274"/>
        <v>-0.2676446746983806</v>
      </c>
      <c r="AK748" s="20">
        <f t="shared" si="275"/>
        <v>-2.096970307342862E-2</v>
      </c>
      <c r="AL748" s="20">
        <f t="shared" si="276"/>
        <v>-3.0984842598046018</v>
      </c>
      <c r="AM748" s="20">
        <f t="shared" si="277"/>
        <v>-46.387491914036289</v>
      </c>
      <c r="AN748" s="20">
        <f t="shared" si="282"/>
        <v>3.2149255760746338</v>
      </c>
      <c r="AO748" s="20">
        <f t="shared" si="282"/>
        <v>3.2156184383515991</v>
      </c>
      <c r="AP748" s="20">
        <f t="shared" si="282"/>
        <v>3.2141906950560983</v>
      </c>
      <c r="AQ748" s="20">
        <f t="shared" si="282"/>
        <v>3.2171329326505709</v>
      </c>
      <c r="AR748" s="20">
        <f t="shared" si="282"/>
        <v>3.2110703717789146</v>
      </c>
      <c r="AS748" s="20">
        <f t="shared" si="282"/>
        <v>3.2235654897824437</v>
      </c>
      <c r="AT748" s="20">
        <f t="shared" si="282"/>
        <v>3.1978245068299773</v>
      </c>
      <c r="AU748" s="20">
        <f t="shared" si="279"/>
        <v>3.2509130417697172</v>
      </c>
    </row>
    <row r="749" spans="4:47">
      <c r="D749" s="2"/>
      <c r="Z749" s="20">
        <f t="shared" si="270"/>
        <v>0</v>
      </c>
      <c r="AA749" s="20">
        <f t="shared" si="271"/>
        <v>1.1330551226500576E-5</v>
      </c>
      <c r="AB749" s="20">
        <f t="shared" si="283"/>
        <v>-9999</v>
      </c>
      <c r="AC749" s="20">
        <f t="shared" si="284"/>
        <v>0</v>
      </c>
      <c r="AD749" s="20">
        <f t="shared" si="280"/>
        <v>-9999</v>
      </c>
      <c r="AE749" s="20">
        <f t="shared" si="285"/>
        <v>0</v>
      </c>
      <c r="AF749" s="20">
        <f t="shared" si="281"/>
        <v>-9999</v>
      </c>
      <c r="AG749" s="21"/>
      <c r="AH749" s="20">
        <f t="shared" si="272"/>
        <v>-1.178745064381952E-2</v>
      </c>
      <c r="AI749" s="20">
        <f t="shared" si="273"/>
        <v>0.51386006167917275</v>
      </c>
      <c r="AJ749" s="20">
        <f t="shared" si="274"/>
        <v>-0.2676446746983806</v>
      </c>
      <c r="AK749" s="20">
        <f t="shared" si="275"/>
        <v>-2.096970307342862E-2</v>
      </c>
      <c r="AL749" s="20">
        <f t="shared" si="276"/>
        <v>-3.0984842598046018</v>
      </c>
      <c r="AM749" s="20">
        <f t="shared" si="277"/>
        <v>-46.387491914036289</v>
      </c>
      <c r="AN749" s="20">
        <f t="shared" si="282"/>
        <v>3.2149255760746338</v>
      </c>
      <c r="AO749" s="20">
        <f t="shared" si="282"/>
        <v>3.2156184383515991</v>
      </c>
      <c r="AP749" s="20">
        <f t="shared" si="282"/>
        <v>3.2141906950560983</v>
      </c>
      <c r="AQ749" s="20">
        <f t="shared" si="282"/>
        <v>3.2171329326505709</v>
      </c>
      <c r="AR749" s="20">
        <f t="shared" si="282"/>
        <v>3.2110703717789146</v>
      </c>
      <c r="AS749" s="20">
        <f t="shared" si="282"/>
        <v>3.2235654897824437</v>
      </c>
      <c r="AT749" s="20">
        <f t="shared" si="282"/>
        <v>3.1978245068299773</v>
      </c>
      <c r="AU749" s="20">
        <f t="shared" si="279"/>
        <v>3.2509130417697172</v>
      </c>
    </row>
    <row r="750" spans="4:47">
      <c r="D750" s="2"/>
      <c r="Z750" s="20">
        <f t="shared" si="270"/>
        <v>0</v>
      </c>
      <c r="AA750" s="20">
        <f t="shared" si="271"/>
        <v>1.1330551226500576E-5</v>
      </c>
      <c r="AB750" s="20">
        <f t="shared" si="283"/>
        <v>-9999</v>
      </c>
      <c r="AC750" s="20">
        <f t="shared" si="284"/>
        <v>0</v>
      </c>
      <c r="AD750" s="20">
        <f t="shared" si="280"/>
        <v>-9999</v>
      </c>
      <c r="AE750" s="20">
        <f t="shared" si="285"/>
        <v>0</v>
      </c>
      <c r="AF750" s="20">
        <f t="shared" si="281"/>
        <v>-9999</v>
      </c>
      <c r="AG750" s="21"/>
      <c r="AH750" s="20">
        <f t="shared" si="272"/>
        <v>-1.178745064381952E-2</v>
      </c>
      <c r="AI750" s="20">
        <f t="shared" si="273"/>
        <v>0.51386006167917275</v>
      </c>
      <c r="AJ750" s="20">
        <f t="shared" si="274"/>
        <v>-0.2676446746983806</v>
      </c>
      <c r="AK750" s="20">
        <f t="shared" si="275"/>
        <v>-2.096970307342862E-2</v>
      </c>
      <c r="AL750" s="20">
        <f t="shared" si="276"/>
        <v>-3.0984842598046018</v>
      </c>
      <c r="AM750" s="20">
        <f t="shared" si="277"/>
        <v>-46.387491914036289</v>
      </c>
      <c r="AN750" s="20">
        <f t="shared" si="282"/>
        <v>3.2149255760746338</v>
      </c>
      <c r="AO750" s="20">
        <f t="shared" si="282"/>
        <v>3.2156184383515991</v>
      </c>
      <c r="AP750" s="20">
        <f t="shared" si="282"/>
        <v>3.2141906950560983</v>
      </c>
      <c r="AQ750" s="20">
        <f t="shared" si="282"/>
        <v>3.2171329326505709</v>
      </c>
      <c r="AR750" s="20">
        <f t="shared" si="282"/>
        <v>3.2110703717789146</v>
      </c>
      <c r="AS750" s="20">
        <f t="shared" si="282"/>
        <v>3.2235654897824437</v>
      </c>
      <c r="AT750" s="20">
        <f t="shared" si="282"/>
        <v>3.1978245068299773</v>
      </c>
      <c r="AU750" s="20">
        <f t="shared" si="279"/>
        <v>3.2509130417697172</v>
      </c>
    </row>
    <row r="751" spans="4:47">
      <c r="D751" s="2"/>
      <c r="Z751" s="20">
        <f t="shared" si="270"/>
        <v>0</v>
      </c>
      <c r="AA751" s="20">
        <f t="shared" si="271"/>
        <v>1.1330551226500576E-5</v>
      </c>
      <c r="AB751" s="20">
        <f t="shared" si="283"/>
        <v>-9999</v>
      </c>
      <c r="AC751" s="20">
        <f t="shared" si="284"/>
        <v>0</v>
      </c>
      <c r="AD751" s="20">
        <f t="shared" si="280"/>
        <v>-9999</v>
      </c>
      <c r="AE751" s="20">
        <f t="shared" si="285"/>
        <v>0</v>
      </c>
      <c r="AF751" s="20">
        <f t="shared" si="281"/>
        <v>-9999</v>
      </c>
      <c r="AG751" s="21"/>
      <c r="AH751" s="20">
        <f t="shared" si="272"/>
        <v>-1.178745064381952E-2</v>
      </c>
      <c r="AI751" s="20">
        <f t="shared" si="273"/>
        <v>0.51386006167917275</v>
      </c>
      <c r="AJ751" s="20">
        <f t="shared" si="274"/>
        <v>-0.2676446746983806</v>
      </c>
      <c r="AK751" s="20">
        <f t="shared" si="275"/>
        <v>-2.096970307342862E-2</v>
      </c>
      <c r="AL751" s="20">
        <f t="shared" si="276"/>
        <v>-3.0984842598046018</v>
      </c>
      <c r="AM751" s="20">
        <f t="shared" si="277"/>
        <v>-46.387491914036289</v>
      </c>
      <c r="AN751" s="20">
        <f t="shared" si="282"/>
        <v>3.2149255760746338</v>
      </c>
      <c r="AO751" s="20">
        <f t="shared" si="282"/>
        <v>3.2156184383515991</v>
      </c>
      <c r="AP751" s="20">
        <f t="shared" si="282"/>
        <v>3.2141906950560983</v>
      </c>
      <c r="AQ751" s="20">
        <f t="shared" si="282"/>
        <v>3.2171329326505709</v>
      </c>
      <c r="AR751" s="20">
        <f t="shared" si="282"/>
        <v>3.2110703717789146</v>
      </c>
      <c r="AS751" s="20">
        <f t="shared" si="282"/>
        <v>3.2235654897824437</v>
      </c>
      <c r="AT751" s="20">
        <f t="shared" si="282"/>
        <v>3.1978245068299773</v>
      </c>
      <c r="AU751" s="20">
        <f t="shared" si="279"/>
        <v>3.2509130417697172</v>
      </c>
    </row>
    <row r="752" spans="4:47">
      <c r="D752" s="2"/>
      <c r="Z752" s="20">
        <f t="shared" si="270"/>
        <v>0</v>
      </c>
      <c r="AA752" s="20">
        <f t="shared" si="271"/>
        <v>1.1330551226500576E-5</v>
      </c>
      <c r="AB752" s="20">
        <f t="shared" si="283"/>
        <v>-9999</v>
      </c>
      <c r="AC752" s="20">
        <f t="shared" si="284"/>
        <v>0</v>
      </c>
      <c r="AD752" s="20">
        <f t="shared" si="280"/>
        <v>-9999</v>
      </c>
      <c r="AE752" s="20">
        <f t="shared" si="285"/>
        <v>0</v>
      </c>
      <c r="AF752" s="20">
        <f t="shared" si="281"/>
        <v>-9999</v>
      </c>
      <c r="AG752" s="21"/>
      <c r="AH752" s="20">
        <f t="shared" si="272"/>
        <v>-1.178745064381952E-2</v>
      </c>
      <c r="AI752" s="20">
        <f t="shared" si="273"/>
        <v>0.51386006167917275</v>
      </c>
      <c r="AJ752" s="20">
        <f t="shared" si="274"/>
        <v>-0.2676446746983806</v>
      </c>
      <c r="AK752" s="20">
        <f t="shared" si="275"/>
        <v>-2.096970307342862E-2</v>
      </c>
      <c r="AL752" s="20">
        <f t="shared" si="276"/>
        <v>-3.0984842598046018</v>
      </c>
      <c r="AM752" s="20">
        <f t="shared" si="277"/>
        <v>-46.387491914036289</v>
      </c>
      <c r="AN752" s="20">
        <f t="shared" si="282"/>
        <v>3.2149255760746338</v>
      </c>
      <c r="AO752" s="20">
        <f t="shared" si="282"/>
        <v>3.2156184383515991</v>
      </c>
      <c r="AP752" s="20">
        <f t="shared" si="282"/>
        <v>3.2141906950560983</v>
      </c>
      <c r="AQ752" s="20">
        <f t="shared" si="282"/>
        <v>3.2171329326505709</v>
      </c>
      <c r="AR752" s="20">
        <f t="shared" si="282"/>
        <v>3.2110703717789146</v>
      </c>
      <c r="AS752" s="20">
        <f t="shared" si="282"/>
        <v>3.2235654897824437</v>
      </c>
      <c r="AT752" s="20">
        <f t="shared" si="282"/>
        <v>3.1978245068299773</v>
      </c>
      <c r="AU752" s="20">
        <f t="shared" si="279"/>
        <v>3.2509130417697172</v>
      </c>
    </row>
    <row r="753" spans="4:47">
      <c r="D753" s="2"/>
      <c r="Z753" s="20">
        <f t="shared" si="270"/>
        <v>0</v>
      </c>
      <c r="AA753" s="20">
        <f t="shared" si="271"/>
        <v>1.1330551226500576E-5</v>
      </c>
      <c r="AB753" s="20">
        <f t="shared" si="283"/>
        <v>-9999</v>
      </c>
      <c r="AC753" s="20">
        <f t="shared" si="284"/>
        <v>0</v>
      </c>
      <c r="AD753" s="20">
        <f t="shared" si="280"/>
        <v>-9999</v>
      </c>
      <c r="AE753" s="20">
        <f t="shared" si="285"/>
        <v>0</v>
      </c>
      <c r="AF753" s="20">
        <f t="shared" si="281"/>
        <v>-9999</v>
      </c>
      <c r="AG753" s="21"/>
      <c r="AH753" s="20">
        <f t="shared" si="272"/>
        <v>-1.178745064381952E-2</v>
      </c>
      <c r="AI753" s="20">
        <f t="shared" si="273"/>
        <v>0.51386006167917275</v>
      </c>
      <c r="AJ753" s="20">
        <f t="shared" si="274"/>
        <v>-0.2676446746983806</v>
      </c>
      <c r="AK753" s="20">
        <f t="shared" si="275"/>
        <v>-2.096970307342862E-2</v>
      </c>
      <c r="AL753" s="20">
        <f t="shared" si="276"/>
        <v>-3.0984842598046018</v>
      </c>
      <c r="AM753" s="20">
        <f t="shared" si="277"/>
        <v>-46.387491914036289</v>
      </c>
      <c r="AN753" s="20">
        <f t="shared" si="282"/>
        <v>3.2149255760746338</v>
      </c>
      <c r="AO753" s="20">
        <f t="shared" si="282"/>
        <v>3.2156184383515991</v>
      </c>
      <c r="AP753" s="20">
        <f t="shared" si="282"/>
        <v>3.2141906950560983</v>
      </c>
      <c r="AQ753" s="20">
        <f t="shared" si="282"/>
        <v>3.2171329326505709</v>
      </c>
      <c r="AR753" s="20">
        <f t="shared" si="282"/>
        <v>3.2110703717789146</v>
      </c>
      <c r="AS753" s="20">
        <f t="shared" si="282"/>
        <v>3.2235654897824437</v>
      </c>
      <c r="AT753" s="20">
        <f t="shared" si="282"/>
        <v>3.1978245068299773</v>
      </c>
      <c r="AU753" s="20">
        <f t="shared" si="279"/>
        <v>3.2509130417697172</v>
      </c>
    </row>
    <row r="754" spans="4:47">
      <c r="D754" s="2"/>
      <c r="Z754" s="20">
        <f t="shared" si="270"/>
        <v>0</v>
      </c>
      <c r="AA754" s="20">
        <f t="shared" si="271"/>
        <v>1.1330551226500576E-5</v>
      </c>
      <c r="AB754" s="20">
        <f t="shared" si="283"/>
        <v>-9999</v>
      </c>
      <c r="AC754" s="20">
        <f t="shared" si="284"/>
        <v>0</v>
      </c>
      <c r="AD754" s="20">
        <f t="shared" si="280"/>
        <v>-9999</v>
      </c>
      <c r="AE754" s="20">
        <f t="shared" si="285"/>
        <v>0</v>
      </c>
      <c r="AF754" s="20">
        <f t="shared" si="281"/>
        <v>-9999</v>
      </c>
      <c r="AG754" s="21"/>
      <c r="AH754" s="20">
        <f t="shared" si="272"/>
        <v>-1.178745064381952E-2</v>
      </c>
      <c r="AI754" s="20">
        <f t="shared" si="273"/>
        <v>0.51386006167917275</v>
      </c>
      <c r="AJ754" s="20">
        <f t="shared" si="274"/>
        <v>-0.2676446746983806</v>
      </c>
      <c r="AK754" s="20">
        <f t="shared" si="275"/>
        <v>-2.096970307342862E-2</v>
      </c>
      <c r="AL754" s="20">
        <f t="shared" si="276"/>
        <v>-3.0984842598046018</v>
      </c>
      <c r="AM754" s="20">
        <f t="shared" si="277"/>
        <v>-46.387491914036289</v>
      </c>
      <c r="AN754" s="20">
        <f t="shared" si="282"/>
        <v>3.2149255760746338</v>
      </c>
      <c r="AO754" s="20">
        <f t="shared" si="282"/>
        <v>3.2156184383515991</v>
      </c>
      <c r="AP754" s="20">
        <f t="shared" si="282"/>
        <v>3.2141906950560983</v>
      </c>
      <c r="AQ754" s="20">
        <f t="shared" si="282"/>
        <v>3.2171329326505709</v>
      </c>
      <c r="AR754" s="20">
        <f t="shared" si="282"/>
        <v>3.2110703717789146</v>
      </c>
      <c r="AS754" s="20">
        <f t="shared" si="282"/>
        <v>3.2235654897824437</v>
      </c>
      <c r="AT754" s="20">
        <f t="shared" si="282"/>
        <v>3.1978245068299773</v>
      </c>
      <c r="AU754" s="20">
        <f t="shared" si="279"/>
        <v>3.2509130417697172</v>
      </c>
    </row>
    <row r="755" spans="4:47">
      <c r="D755" s="2"/>
      <c r="Z755" s="20">
        <f t="shared" si="270"/>
        <v>0</v>
      </c>
      <c r="AA755" s="20">
        <f t="shared" si="271"/>
        <v>1.1330551226500576E-5</v>
      </c>
      <c r="AB755" s="20">
        <f t="shared" si="283"/>
        <v>-9999</v>
      </c>
      <c r="AC755" s="20">
        <f t="shared" si="284"/>
        <v>0</v>
      </c>
      <c r="AD755" s="20">
        <f t="shared" si="280"/>
        <v>-9999</v>
      </c>
      <c r="AE755" s="20">
        <f t="shared" si="285"/>
        <v>0</v>
      </c>
      <c r="AF755" s="20">
        <f t="shared" si="281"/>
        <v>-9999</v>
      </c>
      <c r="AG755" s="21"/>
      <c r="AH755" s="20">
        <f t="shared" si="272"/>
        <v>-1.178745064381952E-2</v>
      </c>
      <c r="AI755" s="20">
        <f t="shared" si="273"/>
        <v>0.51386006167917275</v>
      </c>
      <c r="AJ755" s="20">
        <f t="shared" si="274"/>
        <v>-0.2676446746983806</v>
      </c>
      <c r="AK755" s="20">
        <f t="shared" si="275"/>
        <v>-2.096970307342862E-2</v>
      </c>
      <c r="AL755" s="20">
        <f t="shared" si="276"/>
        <v>-3.0984842598046018</v>
      </c>
      <c r="AM755" s="20">
        <f t="shared" si="277"/>
        <v>-46.387491914036289</v>
      </c>
      <c r="AN755" s="20">
        <f t="shared" si="282"/>
        <v>3.2149255760746338</v>
      </c>
      <c r="AO755" s="20">
        <f t="shared" si="282"/>
        <v>3.2156184383515991</v>
      </c>
      <c r="AP755" s="20">
        <f t="shared" si="282"/>
        <v>3.2141906950560983</v>
      </c>
      <c r="AQ755" s="20">
        <f t="shared" si="282"/>
        <v>3.2171329326505709</v>
      </c>
      <c r="AR755" s="20">
        <f t="shared" si="282"/>
        <v>3.2110703717789146</v>
      </c>
      <c r="AS755" s="20">
        <f t="shared" si="282"/>
        <v>3.2235654897824437</v>
      </c>
      <c r="AT755" s="20">
        <f t="shared" si="282"/>
        <v>3.1978245068299773</v>
      </c>
      <c r="AU755" s="20">
        <f t="shared" si="279"/>
        <v>3.2509130417697172</v>
      </c>
    </row>
    <row r="756" spans="4:47">
      <c r="D756" s="2"/>
      <c r="Z756" s="20">
        <f t="shared" si="270"/>
        <v>0</v>
      </c>
      <c r="AA756" s="20">
        <f t="shared" si="271"/>
        <v>1.1330551226500576E-5</v>
      </c>
      <c r="AB756" s="20">
        <f t="shared" si="283"/>
        <v>-9999</v>
      </c>
      <c r="AC756" s="20">
        <f t="shared" si="284"/>
        <v>0</v>
      </c>
      <c r="AD756" s="20">
        <f t="shared" si="280"/>
        <v>-9999</v>
      </c>
      <c r="AE756" s="20">
        <f t="shared" si="285"/>
        <v>0</v>
      </c>
      <c r="AF756" s="20">
        <f t="shared" si="281"/>
        <v>-9999</v>
      </c>
      <c r="AG756" s="21"/>
      <c r="AH756" s="20">
        <f t="shared" si="272"/>
        <v>-1.178745064381952E-2</v>
      </c>
      <c r="AI756" s="20">
        <f t="shared" si="273"/>
        <v>0.51386006167917275</v>
      </c>
      <c r="AJ756" s="20">
        <f t="shared" si="274"/>
        <v>-0.2676446746983806</v>
      </c>
      <c r="AK756" s="20">
        <f t="shared" si="275"/>
        <v>-2.096970307342862E-2</v>
      </c>
      <c r="AL756" s="20">
        <f t="shared" si="276"/>
        <v>-3.0984842598046018</v>
      </c>
      <c r="AM756" s="20">
        <f t="shared" si="277"/>
        <v>-46.387491914036289</v>
      </c>
      <c r="AN756" s="20">
        <f t="shared" si="282"/>
        <v>3.2149255760746338</v>
      </c>
      <c r="AO756" s="20">
        <f t="shared" si="282"/>
        <v>3.2156184383515991</v>
      </c>
      <c r="AP756" s="20">
        <f t="shared" si="282"/>
        <v>3.2141906950560983</v>
      </c>
      <c r="AQ756" s="20">
        <f t="shared" si="282"/>
        <v>3.2171329326505709</v>
      </c>
      <c r="AR756" s="20">
        <f t="shared" si="282"/>
        <v>3.2110703717789146</v>
      </c>
      <c r="AS756" s="20">
        <f t="shared" si="282"/>
        <v>3.2235654897824437</v>
      </c>
      <c r="AT756" s="20">
        <f t="shared" si="282"/>
        <v>3.1978245068299773</v>
      </c>
      <c r="AU756" s="20">
        <f t="shared" si="279"/>
        <v>3.2509130417697172</v>
      </c>
    </row>
    <row r="757" spans="4:47">
      <c r="D757" s="2"/>
      <c r="Z757" s="20">
        <f t="shared" si="270"/>
        <v>0</v>
      </c>
      <c r="AA757" s="20">
        <f t="shared" si="271"/>
        <v>1.1330551226500576E-5</v>
      </c>
      <c r="AB757" s="20">
        <f t="shared" si="283"/>
        <v>-9999</v>
      </c>
      <c r="AC757" s="20">
        <f t="shared" si="284"/>
        <v>0</v>
      </c>
      <c r="AD757" s="20">
        <f t="shared" si="280"/>
        <v>-9999</v>
      </c>
      <c r="AE757" s="20">
        <f t="shared" si="285"/>
        <v>0</v>
      </c>
      <c r="AF757" s="20">
        <f t="shared" si="281"/>
        <v>-9999</v>
      </c>
      <c r="AG757" s="21"/>
      <c r="AH757" s="20">
        <f t="shared" si="272"/>
        <v>-1.178745064381952E-2</v>
      </c>
      <c r="AI757" s="20">
        <f t="shared" si="273"/>
        <v>0.51386006167917275</v>
      </c>
      <c r="AJ757" s="20">
        <f t="shared" si="274"/>
        <v>-0.2676446746983806</v>
      </c>
      <c r="AK757" s="20">
        <f t="shared" si="275"/>
        <v>-2.096970307342862E-2</v>
      </c>
      <c r="AL757" s="20">
        <f t="shared" si="276"/>
        <v>-3.0984842598046018</v>
      </c>
      <c r="AM757" s="20">
        <f t="shared" si="277"/>
        <v>-46.387491914036289</v>
      </c>
      <c r="AN757" s="20">
        <f t="shared" ref="AN757:AT772" si="286">$AU757+$AB$7*SIN(AO757)</f>
        <v>3.2149255760746338</v>
      </c>
      <c r="AO757" s="20">
        <f t="shared" si="286"/>
        <v>3.2156184383515991</v>
      </c>
      <c r="AP757" s="20">
        <f t="shared" si="286"/>
        <v>3.2141906950560983</v>
      </c>
      <c r="AQ757" s="20">
        <f t="shared" si="286"/>
        <v>3.2171329326505709</v>
      </c>
      <c r="AR757" s="20">
        <f t="shared" si="286"/>
        <v>3.2110703717789146</v>
      </c>
      <c r="AS757" s="20">
        <f t="shared" si="286"/>
        <v>3.2235654897824437</v>
      </c>
      <c r="AT757" s="20">
        <f t="shared" si="286"/>
        <v>3.1978245068299773</v>
      </c>
      <c r="AU757" s="20">
        <f t="shared" si="279"/>
        <v>3.2509130417697172</v>
      </c>
    </row>
    <row r="758" spans="4:47">
      <c r="D758" s="2"/>
      <c r="Z758" s="20">
        <f t="shared" si="270"/>
        <v>0</v>
      </c>
      <c r="AA758" s="20">
        <f t="shared" si="271"/>
        <v>1.1330551226500576E-5</v>
      </c>
      <c r="AB758" s="20">
        <f t="shared" si="283"/>
        <v>-9999</v>
      </c>
      <c r="AC758" s="20">
        <f t="shared" si="284"/>
        <v>0</v>
      </c>
      <c r="AD758" s="20">
        <f t="shared" si="280"/>
        <v>-9999</v>
      </c>
      <c r="AE758" s="20">
        <f t="shared" si="285"/>
        <v>0</v>
      </c>
      <c r="AF758" s="20">
        <f t="shared" si="281"/>
        <v>-9999</v>
      </c>
      <c r="AG758" s="21"/>
      <c r="AH758" s="20">
        <f t="shared" si="272"/>
        <v>-1.178745064381952E-2</v>
      </c>
      <c r="AI758" s="20">
        <f t="shared" si="273"/>
        <v>0.51386006167917275</v>
      </c>
      <c r="AJ758" s="20">
        <f t="shared" si="274"/>
        <v>-0.2676446746983806</v>
      </c>
      <c r="AK758" s="20">
        <f t="shared" si="275"/>
        <v>-2.096970307342862E-2</v>
      </c>
      <c r="AL758" s="20">
        <f t="shared" si="276"/>
        <v>-3.0984842598046018</v>
      </c>
      <c r="AM758" s="20">
        <f t="shared" si="277"/>
        <v>-46.387491914036289</v>
      </c>
      <c r="AN758" s="20">
        <f t="shared" si="286"/>
        <v>3.2149255760746338</v>
      </c>
      <c r="AO758" s="20">
        <f t="shared" si="286"/>
        <v>3.2156184383515991</v>
      </c>
      <c r="AP758" s="20">
        <f t="shared" si="286"/>
        <v>3.2141906950560983</v>
      </c>
      <c r="AQ758" s="20">
        <f t="shared" si="286"/>
        <v>3.2171329326505709</v>
      </c>
      <c r="AR758" s="20">
        <f t="shared" si="286"/>
        <v>3.2110703717789146</v>
      </c>
      <c r="AS758" s="20">
        <f t="shared" si="286"/>
        <v>3.2235654897824437</v>
      </c>
      <c r="AT758" s="20">
        <f t="shared" si="286"/>
        <v>3.1978245068299773</v>
      </c>
      <c r="AU758" s="20">
        <f t="shared" si="279"/>
        <v>3.2509130417697172</v>
      </c>
    </row>
    <row r="759" spans="4:47">
      <c r="D759" s="2"/>
      <c r="Z759" s="20">
        <f t="shared" si="270"/>
        <v>0</v>
      </c>
      <c r="AA759" s="20">
        <f t="shared" si="271"/>
        <v>1.1330551226500576E-5</v>
      </c>
      <c r="AB759" s="20">
        <f t="shared" si="283"/>
        <v>-9999</v>
      </c>
      <c r="AC759" s="20">
        <f t="shared" si="284"/>
        <v>0</v>
      </c>
      <c r="AD759" s="20">
        <f t="shared" si="280"/>
        <v>-9999</v>
      </c>
      <c r="AE759" s="20">
        <f t="shared" si="285"/>
        <v>0</v>
      </c>
      <c r="AF759" s="20">
        <f t="shared" si="281"/>
        <v>-9999</v>
      </c>
      <c r="AG759" s="21"/>
      <c r="AH759" s="20">
        <f t="shared" si="272"/>
        <v>-1.178745064381952E-2</v>
      </c>
      <c r="AI759" s="20">
        <f t="shared" si="273"/>
        <v>0.51386006167917275</v>
      </c>
      <c r="AJ759" s="20">
        <f t="shared" si="274"/>
        <v>-0.2676446746983806</v>
      </c>
      <c r="AK759" s="20">
        <f t="shared" si="275"/>
        <v>-2.096970307342862E-2</v>
      </c>
      <c r="AL759" s="20">
        <f t="shared" si="276"/>
        <v>-3.0984842598046018</v>
      </c>
      <c r="AM759" s="20">
        <f t="shared" si="277"/>
        <v>-46.387491914036289</v>
      </c>
      <c r="AN759" s="20">
        <f t="shared" si="286"/>
        <v>3.2149255760746338</v>
      </c>
      <c r="AO759" s="20">
        <f t="shared" si="286"/>
        <v>3.2156184383515991</v>
      </c>
      <c r="AP759" s="20">
        <f t="shared" si="286"/>
        <v>3.2141906950560983</v>
      </c>
      <c r="AQ759" s="20">
        <f t="shared" si="286"/>
        <v>3.2171329326505709</v>
      </c>
      <c r="AR759" s="20">
        <f t="shared" si="286"/>
        <v>3.2110703717789146</v>
      </c>
      <c r="AS759" s="20">
        <f t="shared" si="286"/>
        <v>3.2235654897824437</v>
      </c>
      <c r="AT759" s="20">
        <f t="shared" si="286"/>
        <v>3.1978245068299773</v>
      </c>
      <c r="AU759" s="20">
        <f t="shared" si="279"/>
        <v>3.2509130417697172</v>
      </c>
    </row>
    <row r="760" spans="4:47">
      <c r="D760" s="2"/>
      <c r="Z760" s="20">
        <f t="shared" si="270"/>
        <v>0</v>
      </c>
      <c r="AA760" s="20">
        <f t="shared" si="271"/>
        <v>1.1330551226500576E-5</v>
      </c>
      <c r="AB760" s="20">
        <f t="shared" si="283"/>
        <v>-9999</v>
      </c>
      <c r="AC760" s="20">
        <f t="shared" si="284"/>
        <v>0</v>
      </c>
      <c r="AD760" s="20">
        <f t="shared" si="280"/>
        <v>-9999</v>
      </c>
      <c r="AE760" s="20">
        <f t="shared" si="285"/>
        <v>0</v>
      </c>
      <c r="AF760" s="20">
        <f t="shared" si="281"/>
        <v>-9999</v>
      </c>
      <c r="AG760" s="21"/>
      <c r="AH760" s="20">
        <f t="shared" si="272"/>
        <v>-1.178745064381952E-2</v>
      </c>
      <c r="AI760" s="20">
        <f t="shared" si="273"/>
        <v>0.51386006167917275</v>
      </c>
      <c r="AJ760" s="20">
        <f t="shared" si="274"/>
        <v>-0.2676446746983806</v>
      </c>
      <c r="AK760" s="20">
        <f t="shared" si="275"/>
        <v>-2.096970307342862E-2</v>
      </c>
      <c r="AL760" s="20">
        <f t="shared" si="276"/>
        <v>-3.0984842598046018</v>
      </c>
      <c r="AM760" s="20">
        <f t="shared" si="277"/>
        <v>-46.387491914036289</v>
      </c>
      <c r="AN760" s="20">
        <f t="shared" si="286"/>
        <v>3.2149255760746338</v>
      </c>
      <c r="AO760" s="20">
        <f t="shared" si="286"/>
        <v>3.2156184383515991</v>
      </c>
      <c r="AP760" s="20">
        <f t="shared" si="286"/>
        <v>3.2141906950560983</v>
      </c>
      <c r="AQ760" s="20">
        <f t="shared" si="286"/>
        <v>3.2171329326505709</v>
      </c>
      <c r="AR760" s="20">
        <f t="shared" si="286"/>
        <v>3.2110703717789146</v>
      </c>
      <c r="AS760" s="20">
        <f t="shared" si="286"/>
        <v>3.2235654897824437</v>
      </c>
      <c r="AT760" s="20">
        <f t="shared" si="286"/>
        <v>3.1978245068299773</v>
      </c>
      <c r="AU760" s="20">
        <f t="shared" si="279"/>
        <v>3.2509130417697172</v>
      </c>
    </row>
    <row r="761" spans="4:47">
      <c r="D761" s="2"/>
      <c r="Z761" s="20">
        <f t="shared" si="270"/>
        <v>0</v>
      </c>
      <c r="AA761" s="20">
        <f t="shared" si="271"/>
        <v>1.1330551226500576E-5</v>
      </c>
      <c r="AB761" s="20">
        <f t="shared" si="283"/>
        <v>-9999</v>
      </c>
      <c r="AC761" s="20">
        <f t="shared" si="284"/>
        <v>0</v>
      </c>
      <c r="AD761" s="20">
        <f t="shared" si="280"/>
        <v>-9999</v>
      </c>
      <c r="AE761" s="20">
        <f t="shared" si="285"/>
        <v>0</v>
      </c>
      <c r="AF761" s="20">
        <f t="shared" si="281"/>
        <v>-9999</v>
      </c>
      <c r="AG761" s="21"/>
      <c r="AH761" s="20">
        <f t="shared" si="272"/>
        <v>-1.178745064381952E-2</v>
      </c>
      <c r="AI761" s="20">
        <f t="shared" si="273"/>
        <v>0.51386006167917275</v>
      </c>
      <c r="AJ761" s="20">
        <f t="shared" si="274"/>
        <v>-0.2676446746983806</v>
      </c>
      <c r="AK761" s="20">
        <f t="shared" si="275"/>
        <v>-2.096970307342862E-2</v>
      </c>
      <c r="AL761" s="20">
        <f t="shared" si="276"/>
        <v>-3.0984842598046018</v>
      </c>
      <c r="AM761" s="20">
        <f t="shared" si="277"/>
        <v>-46.387491914036289</v>
      </c>
      <c r="AN761" s="20">
        <f t="shared" si="286"/>
        <v>3.2149255760746338</v>
      </c>
      <c r="AO761" s="20">
        <f t="shared" si="286"/>
        <v>3.2156184383515991</v>
      </c>
      <c r="AP761" s="20">
        <f t="shared" si="286"/>
        <v>3.2141906950560983</v>
      </c>
      <c r="AQ761" s="20">
        <f t="shared" si="286"/>
        <v>3.2171329326505709</v>
      </c>
      <c r="AR761" s="20">
        <f t="shared" si="286"/>
        <v>3.2110703717789146</v>
      </c>
      <c r="AS761" s="20">
        <f t="shared" si="286"/>
        <v>3.2235654897824437</v>
      </c>
      <c r="AT761" s="20">
        <f t="shared" si="286"/>
        <v>3.1978245068299773</v>
      </c>
      <c r="AU761" s="20">
        <f t="shared" si="279"/>
        <v>3.2509130417697172</v>
      </c>
    </row>
    <row r="762" spans="4:47">
      <c r="D762" s="2"/>
      <c r="Z762" s="20">
        <f t="shared" si="270"/>
        <v>0</v>
      </c>
      <c r="AA762" s="20">
        <f t="shared" si="271"/>
        <v>1.1330551226500576E-5</v>
      </c>
      <c r="AB762" s="20">
        <f t="shared" si="283"/>
        <v>-9999</v>
      </c>
      <c r="AC762" s="20">
        <f t="shared" si="284"/>
        <v>0</v>
      </c>
      <c r="AD762" s="20">
        <f t="shared" si="280"/>
        <v>-9999</v>
      </c>
      <c r="AE762" s="20">
        <f t="shared" si="285"/>
        <v>0</v>
      </c>
      <c r="AF762" s="20">
        <f t="shared" si="281"/>
        <v>-9999</v>
      </c>
      <c r="AG762" s="21"/>
      <c r="AH762" s="20">
        <f t="shared" si="272"/>
        <v>-1.178745064381952E-2</v>
      </c>
      <c r="AI762" s="20">
        <f t="shared" si="273"/>
        <v>0.51386006167917275</v>
      </c>
      <c r="AJ762" s="20">
        <f t="shared" si="274"/>
        <v>-0.2676446746983806</v>
      </c>
      <c r="AK762" s="20">
        <f t="shared" si="275"/>
        <v>-2.096970307342862E-2</v>
      </c>
      <c r="AL762" s="20">
        <f t="shared" si="276"/>
        <v>-3.0984842598046018</v>
      </c>
      <c r="AM762" s="20">
        <f t="shared" si="277"/>
        <v>-46.387491914036289</v>
      </c>
      <c r="AN762" s="20">
        <f t="shared" si="286"/>
        <v>3.2149255760746338</v>
      </c>
      <c r="AO762" s="20">
        <f t="shared" si="286"/>
        <v>3.2156184383515991</v>
      </c>
      <c r="AP762" s="20">
        <f t="shared" si="286"/>
        <v>3.2141906950560983</v>
      </c>
      <c r="AQ762" s="20">
        <f t="shared" si="286"/>
        <v>3.2171329326505709</v>
      </c>
      <c r="AR762" s="20">
        <f t="shared" si="286"/>
        <v>3.2110703717789146</v>
      </c>
      <c r="AS762" s="20">
        <f t="shared" si="286"/>
        <v>3.2235654897824437</v>
      </c>
      <c r="AT762" s="20">
        <f t="shared" si="286"/>
        <v>3.1978245068299773</v>
      </c>
      <c r="AU762" s="20">
        <f t="shared" si="279"/>
        <v>3.2509130417697172</v>
      </c>
    </row>
    <row r="763" spans="4:47">
      <c r="D763" s="2"/>
      <c r="Z763" s="20">
        <f t="shared" si="270"/>
        <v>0</v>
      </c>
      <c r="AA763" s="20">
        <f t="shared" si="271"/>
        <v>1.1330551226500576E-5</v>
      </c>
      <c r="AB763" s="20">
        <f t="shared" si="283"/>
        <v>-9999</v>
      </c>
      <c r="AC763" s="20">
        <f t="shared" si="284"/>
        <v>0</v>
      </c>
      <c r="AD763" s="20">
        <f t="shared" si="280"/>
        <v>-9999</v>
      </c>
      <c r="AE763" s="20">
        <f t="shared" si="285"/>
        <v>0</v>
      </c>
      <c r="AF763" s="20">
        <f t="shared" si="281"/>
        <v>-9999</v>
      </c>
      <c r="AG763" s="21"/>
      <c r="AH763" s="20">
        <f t="shared" si="272"/>
        <v>-1.178745064381952E-2</v>
      </c>
      <c r="AI763" s="20">
        <f t="shared" si="273"/>
        <v>0.51386006167917275</v>
      </c>
      <c r="AJ763" s="20">
        <f t="shared" si="274"/>
        <v>-0.2676446746983806</v>
      </c>
      <c r="AK763" s="20">
        <f t="shared" si="275"/>
        <v>-2.096970307342862E-2</v>
      </c>
      <c r="AL763" s="20">
        <f t="shared" si="276"/>
        <v>-3.0984842598046018</v>
      </c>
      <c r="AM763" s="20">
        <f t="shared" si="277"/>
        <v>-46.387491914036289</v>
      </c>
      <c r="AN763" s="20">
        <f t="shared" si="286"/>
        <v>3.2149255760746338</v>
      </c>
      <c r="AO763" s="20">
        <f t="shared" si="286"/>
        <v>3.2156184383515991</v>
      </c>
      <c r="AP763" s="20">
        <f t="shared" si="286"/>
        <v>3.2141906950560983</v>
      </c>
      <c r="AQ763" s="20">
        <f t="shared" si="286"/>
        <v>3.2171329326505709</v>
      </c>
      <c r="AR763" s="20">
        <f t="shared" si="286"/>
        <v>3.2110703717789146</v>
      </c>
      <c r="AS763" s="20">
        <f t="shared" si="286"/>
        <v>3.2235654897824437</v>
      </c>
      <c r="AT763" s="20">
        <f t="shared" si="286"/>
        <v>3.1978245068299773</v>
      </c>
      <c r="AU763" s="20">
        <f t="shared" si="279"/>
        <v>3.2509130417697172</v>
      </c>
    </row>
    <row r="764" spans="4:47">
      <c r="D764" s="2"/>
      <c r="Z764" s="20">
        <f t="shared" si="270"/>
        <v>0</v>
      </c>
      <c r="AA764" s="20">
        <f t="shared" si="271"/>
        <v>1.1330551226500576E-5</v>
      </c>
      <c r="AB764" s="20">
        <f t="shared" si="283"/>
        <v>-9999</v>
      </c>
      <c r="AC764" s="20">
        <f t="shared" si="284"/>
        <v>0</v>
      </c>
      <c r="AD764" s="20">
        <f t="shared" si="280"/>
        <v>-9999</v>
      </c>
      <c r="AE764" s="20">
        <f t="shared" si="285"/>
        <v>0</v>
      </c>
      <c r="AF764" s="20">
        <f t="shared" si="281"/>
        <v>-9999</v>
      </c>
      <c r="AG764" s="21"/>
      <c r="AH764" s="20">
        <f t="shared" si="272"/>
        <v>-1.178745064381952E-2</v>
      </c>
      <c r="AI764" s="20">
        <f t="shared" si="273"/>
        <v>0.51386006167917275</v>
      </c>
      <c r="AJ764" s="20">
        <f t="shared" si="274"/>
        <v>-0.2676446746983806</v>
      </c>
      <c r="AK764" s="20">
        <f t="shared" si="275"/>
        <v>-2.096970307342862E-2</v>
      </c>
      <c r="AL764" s="20">
        <f t="shared" si="276"/>
        <v>-3.0984842598046018</v>
      </c>
      <c r="AM764" s="20">
        <f t="shared" si="277"/>
        <v>-46.387491914036289</v>
      </c>
      <c r="AN764" s="20">
        <f t="shared" si="286"/>
        <v>3.2149255760746338</v>
      </c>
      <c r="AO764" s="20">
        <f t="shared" si="286"/>
        <v>3.2156184383515991</v>
      </c>
      <c r="AP764" s="20">
        <f t="shared" si="286"/>
        <v>3.2141906950560983</v>
      </c>
      <c r="AQ764" s="20">
        <f t="shared" si="286"/>
        <v>3.2171329326505709</v>
      </c>
      <c r="AR764" s="20">
        <f t="shared" si="286"/>
        <v>3.2110703717789146</v>
      </c>
      <c r="AS764" s="20">
        <f t="shared" si="286"/>
        <v>3.2235654897824437</v>
      </c>
      <c r="AT764" s="20">
        <f t="shared" si="286"/>
        <v>3.1978245068299773</v>
      </c>
      <c r="AU764" s="20">
        <f t="shared" si="279"/>
        <v>3.2509130417697172</v>
      </c>
    </row>
    <row r="765" spans="4:47">
      <c r="D765" s="2"/>
      <c r="Z765" s="20">
        <f t="shared" si="270"/>
        <v>0</v>
      </c>
      <c r="AA765" s="20">
        <f t="shared" si="271"/>
        <v>1.1330551226500576E-5</v>
      </c>
      <c r="AB765" s="20">
        <f t="shared" si="283"/>
        <v>-9999</v>
      </c>
      <c r="AC765" s="20">
        <f t="shared" si="284"/>
        <v>0</v>
      </c>
      <c r="AD765" s="20">
        <f t="shared" si="280"/>
        <v>-9999</v>
      </c>
      <c r="AE765" s="20">
        <f t="shared" si="285"/>
        <v>0</v>
      </c>
      <c r="AF765" s="20">
        <f t="shared" si="281"/>
        <v>-9999</v>
      </c>
      <c r="AG765" s="21"/>
      <c r="AH765" s="20">
        <f t="shared" si="272"/>
        <v>-1.178745064381952E-2</v>
      </c>
      <c r="AI765" s="20">
        <f t="shared" si="273"/>
        <v>0.51386006167917275</v>
      </c>
      <c r="AJ765" s="20">
        <f t="shared" si="274"/>
        <v>-0.2676446746983806</v>
      </c>
      <c r="AK765" s="20">
        <f t="shared" si="275"/>
        <v>-2.096970307342862E-2</v>
      </c>
      <c r="AL765" s="20">
        <f t="shared" si="276"/>
        <v>-3.0984842598046018</v>
      </c>
      <c r="AM765" s="20">
        <f t="shared" si="277"/>
        <v>-46.387491914036289</v>
      </c>
      <c r="AN765" s="20">
        <f t="shared" si="286"/>
        <v>3.2149255760746338</v>
      </c>
      <c r="AO765" s="20">
        <f t="shared" si="286"/>
        <v>3.2156184383515991</v>
      </c>
      <c r="AP765" s="20">
        <f t="shared" si="286"/>
        <v>3.2141906950560983</v>
      </c>
      <c r="AQ765" s="20">
        <f t="shared" si="286"/>
        <v>3.2171329326505709</v>
      </c>
      <c r="AR765" s="20">
        <f t="shared" si="286"/>
        <v>3.2110703717789146</v>
      </c>
      <c r="AS765" s="20">
        <f t="shared" si="286"/>
        <v>3.2235654897824437</v>
      </c>
      <c r="AT765" s="20">
        <f t="shared" si="286"/>
        <v>3.1978245068299773</v>
      </c>
      <c r="AU765" s="20">
        <f t="shared" si="279"/>
        <v>3.2509130417697172</v>
      </c>
    </row>
    <row r="766" spans="4:47">
      <c r="D766" s="2"/>
      <c r="Z766" s="20">
        <f t="shared" si="270"/>
        <v>0</v>
      </c>
      <c r="AA766" s="20">
        <f t="shared" si="271"/>
        <v>1.1330551226500576E-5</v>
      </c>
      <c r="AB766" s="20">
        <f t="shared" si="283"/>
        <v>-9999</v>
      </c>
      <c r="AC766" s="20">
        <f t="shared" si="284"/>
        <v>0</v>
      </c>
      <c r="AD766" s="20">
        <f t="shared" si="280"/>
        <v>-9999</v>
      </c>
      <c r="AE766" s="20">
        <f t="shared" si="285"/>
        <v>0</v>
      </c>
      <c r="AF766" s="20">
        <f t="shared" si="281"/>
        <v>-9999</v>
      </c>
      <c r="AG766" s="21"/>
      <c r="AH766" s="20">
        <f t="shared" si="272"/>
        <v>-1.178745064381952E-2</v>
      </c>
      <c r="AI766" s="20">
        <f t="shared" si="273"/>
        <v>0.51386006167917275</v>
      </c>
      <c r="AJ766" s="20">
        <f t="shared" si="274"/>
        <v>-0.2676446746983806</v>
      </c>
      <c r="AK766" s="20">
        <f t="shared" si="275"/>
        <v>-2.096970307342862E-2</v>
      </c>
      <c r="AL766" s="20">
        <f t="shared" si="276"/>
        <v>-3.0984842598046018</v>
      </c>
      <c r="AM766" s="20">
        <f t="shared" si="277"/>
        <v>-46.387491914036289</v>
      </c>
      <c r="AN766" s="20">
        <f t="shared" si="286"/>
        <v>3.2149255760746338</v>
      </c>
      <c r="AO766" s="20">
        <f t="shared" si="286"/>
        <v>3.2156184383515991</v>
      </c>
      <c r="AP766" s="20">
        <f t="shared" si="286"/>
        <v>3.2141906950560983</v>
      </c>
      <c r="AQ766" s="20">
        <f t="shared" si="286"/>
        <v>3.2171329326505709</v>
      </c>
      <c r="AR766" s="20">
        <f t="shared" si="286"/>
        <v>3.2110703717789146</v>
      </c>
      <c r="AS766" s="20">
        <f t="shared" si="286"/>
        <v>3.2235654897824437</v>
      </c>
      <c r="AT766" s="20">
        <f t="shared" si="286"/>
        <v>3.1978245068299773</v>
      </c>
      <c r="AU766" s="20">
        <f t="shared" si="279"/>
        <v>3.2509130417697172</v>
      </c>
    </row>
    <row r="767" spans="4:47">
      <c r="D767" s="2"/>
      <c r="Z767" s="20">
        <f t="shared" si="270"/>
        <v>0</v>
      </c>
      <c r="AA767" s="20">
        <f t="shared" si="271"/>
        <v>1.1330551226500576E-5</v>
      </c>
      <c r="AB767" s="20">
        <f t="shared" si="283"/>
        <v>-9999</v>
      </c>
      <c r="AC767" s="20">
        <f t="shared" si="284"/>
        <v>0</v>
      </c>
      <c r="AD767" s="20">
        <f t="shared" si="280"/>
        <v>-9999</v>
      </c>
      <c r="AE767" s="20">
        <f t="shared" si="285"/>
        <v>0</v>
      </c>
      <c r="AF767" s="20">
        <f t="shared" si="281"/>
        <v>-9999</v>
      </c>
      <c r="AG767" s="21"/>
      <c r="AH767" s="20">
        <f t="shared" si="272"/>
        <v>-1.178745064381952E-2</v>
      </c>
      <c r="AI767" s="20">
        <f t="shared" si="273"/>
        <v>0.51386006167917275</v>
      </c>
      <c r="AJ767" s="20">
        <f t="shared" si="274"/>
        <v>-0.2676446746983806</v>
      </c>
      <c r="AK767" s="20">
        <f t="shared" si="275"/>
        <v>-2.096970307342862E-2</v>
      </c>
      <c r="AL767" s="20">
        <f t="shared" si="276"/>
        <v>-3.0984842598046018</v>
      </c>
      <c r="AM767" s="20">
        <f t="shared" si="277"/>
        <v>-46.387491914036289</v>
      </c>
      <c r="AN767" s="20">
        <f t="shared" si="286"/>
        <v>3.2149255760746338</v>
      </c>
      <c r="AO767" s="20">
        <f t="shared" si="286"/>
        <v>3.2156184383515991</v>
      </c>
      <c r="AP767" s="20">
        <f t="shared" si="286"/>
        <v>3.2141906950560983</v>
      </c>
      <c r="AQ767" s="20">
        <f t="shared" si="286"/>
        <v>3.2171329326505709</v>
      </c>
      <c r="AR767" s="20">
        <f t="shared" si="286"/>
        <v>3.2110703717789146</v>
      </c>
      <c r="AS767" s="20">
        <f t="shared" si="286"/>
        <v>3.2235654897824437</v>
      </c>
      <c r="AT767" s="20">
        <f t="shared" si="286"/>
        <v>3.1978245068299773</v>
      </c>
      <c r="AU767" s="20">
        <f t="shared" si="279"/>
        <v>3.2509130417697172</v>
      </c>
    </row>
    <row r="768" spans="4:47">
      <c r="D768" s="2"/>
      <c r="Z768" s="20">
        <f t="shared" si="270"/>
        <v>0</v>
      </c>
      <c r="AA768" s="20">
        <f t="shared" si="271"/>
        <v>1.1330551226500576E-5</v>
      </c>
      <c r="AB768" s="20">
        <f t="shared" si="283"/>
        <v>-9999</v>
      </c>
      <c r="AC768" s="20">
        <f t="shared" si="284"/>
        <v>0</v>
      </c>
      <c r="AD768" s="20">
        <f t="shared" si="280"/>
        <v>-9999</v>
      </c>
      <c r="AE768" s="20">
        <f t="shared" si="285"/>
        <v>0</v>
      </c>
      <c r="AF768" s="20">
        <f t="shared" si="281"/>
        <v>-9999</v>
      </c>
      <c r="AG768" s="21"/>
      <c r="AH768" s="20">
        <f t="shared" si="272"/>
        <v>-1.178745064381952E-2</v>
      </c>
      <c r="AI768" s="20">
        <f t="shared" si="273"/>
        <v>0.51386006167917275</v>
      </c>
      <c r="AJ768" s="20">
        <f t="shared" si="274"/>
        <v>-0.2676446746983806</v>
      </c>
      <c r="AK768" s="20">
        <f t="shared" si="275"/>
        <v>-2.096970307342862E-2</v>
      </c>
      <c r="AL768" s="20">
        <f t="shared" si="276"/>
        <v>-3.0984842598046018</v>
      </c>
      <c r="AM768" s="20">
        <f t="shared" si="277"/>
        <v>-46.387491914036289</v>
      </c>
      <c r="AN768" s="20">
        <f t="shared" si="286"/>
        <v>3.2149255760746338</v>
      </c>
      <c r="AO768" s="20">
        <f t="shared" si="286"/>
        <v>3.2156184383515991</v>
      </c>
      <c r="AP768" s="20">
        <f t="shared" si="286"/>
        <v>3.2141906950560983</v>
      </c>
      <c r="AQ768" s="20">
        <f t="shared" si="286"/>
        <v>3.2171329326505709</v>
      </c>
      <c r="AR768" s="20">
        <f t="shared" si="286"/>
        <v>3.2110703717789146</v>
      </c>
      <c r="AS768" s="20">
        <f t="shared" si="286"/>
        <v>3.2235654897824437</v>
      </c>
      <c r="AT768" s="20">
        <f t="shared" si="286"/>
        <v>3.1978245068299773</v>
      </c>
      <c r="AU768" s="20">
        <f t="shared" si="279"/>
        <v>3.2509130417697172</v>
      </c>
    </row>
    <row r="769" spans="4:47">
      <c r="D769" s="2"/>
      <c r="Z769" s="20">
        <f t="shared" si="270"/>
        <v>0</v>
      </c>
      <c r="AA769" s="20">
        <f t="shared" si="271"/>
        <v>1.1330551226500576E-5</v>
      </c>
      <c r="AB769" s="20">
        <f t="shared" si="283"/>
        <v>-9999</v>
      </c>
      <c r="AC769" s="20">
        <f t="shared" si="284"/>
        <v>0</v>
      </c>
      <c r="AD769" s="20">
        <f t="shared" si="280"/>
        <v>-9999</v>
      </c>
      <c r="AE769" s="20">
        <f t="shared" si="285"/>
        <v>0</v>
      </c>
      <c r="AF769" s="20">
        <f t="shared" si="281"/>
        <v>-9999</v>
      </c>
      <c r="AG769" s="21"/>
      <c r="AH769" s="20">
        <f t="shared" si="272"/>
        <v>-1.178745064381952E-2</v>
      </c>
      <c r="AI769" s="20">
        <f t="shared" si="273"/>
        <v>0.51386006167917275</v>
      </c>
      <c r="AJ769" s="20">
        <f t="shared" si="274"/>
        <v>-0.2676446746983806</v>
      </c>
      <c r="AK769" s="20">
        <f t="shared" si="275"/>
        <v>-2.096970307342862E-2</v>
      </c>
      <c r="AL769" s="20">
        <f t="shared" si="276"/>
        <v>-3.0984842598046018</v>
      </c>
      <c r="AM769" s="20">
        <f t="shared" si="277"/>
        <v>-46.387491914036289</v>
      </c>
      <c r="AN769" s="20">
        <f t="shared" si="286"/>
        <v>3.2149255760746338</v>
      </c>
      <c r="AO769" s="20">
        <f t="shared" si="286"/>
        <v>3.2156184383515991</v>
      </c>
      <c r="AP769" s="20">
        <f t="shared" si="286"/>
        <v>3.2141906950560983</v>
      </c>
      <c r="AQ769" s="20">
        <f t="shared" si="286"/>
        <v>3.2171329326505709</v>
      </c>
      <c r="AR769" s="20">
        <f t="shared" si="286"/>
        <v>3.2110703717789146</v>
      </c>
      <c r="AS769" s="20">
        <f t="shared" si="286"/>
        <v>3.2235654897824437</v>
      </c>
      <c r="AT769" s="20">
        <f t="shared" si="286"/>
        <v>3.1978245068299773</v>
      </c>
      <c r="AU769" s="20">
        <f t="shared" si="279"/>
        <v>3.2509130417697172</v>
      </c>
    </row>
    <row r="770" spans="4:47">
      <c r="D770" s="2"/>
      <c r="Z770" s="20">
        <f t="shared" si="270"/>
        <v>0</v>
      </c>
      <c r="AA770" s="20">
        <f t="shared" si="271"/>
        <v>1.1330551226500576E-5</v>
      </c>
      <c r="AB770" s="20">
        <f t="shared" si="283"/>
        <v>-9999</v>
      </c>
      <c r="AC770" s="20">
        <f t="shared" si="284"/>
        <v>0</v>
      </c>
      <c r="AD770" s="20">
        <f t="shared" si="280"/>
        <v>-9999</v>
      </c>
      <c r="AE770" s="20">
        <f t="shared" si="285"/>
        <v>0</v>
      </c>
      <c r="AF770" s="20">
        <f t="shared" si="281"/>
        <v>-9999</v>
      </c>
      <c r="AG770" s="21"/>
      <c r="AH770" s="20">
        <f t="shared" si="272"/>
        <v>-1.178745064381952E-2</v>
      </c>
      <c r="AI770" s="20">
        <f t="shared" si="273"/>
        <v>0.51386006167917275</v>
      </c>
      <c r="AJ770" s="20">
        <f t="shared" si="274"/>
        <v>-0.2676446746983806</v>
      </c>
      <c r="AK770" s="20">
        <f t="shared" si="275"/>
        <v>-2.096970307342862E-2</v>
      </c>
      <c r="AL770" s="20">
        <f t="shared" si="276"/>
        <v>-3.0984842598046018</v>
      </c>
      <c r="AM770" s="20">
        <f t="shared" si="277"/>
        <v>-46.387491914036289</v>
      </c>
      <c r="AN770" s="20">
        <f t="shared" si="286"/>
        <v>3.2149255760746338</v>
      </c>
      <c r="AO770" s="20">
        <f t="shared" si="286"/>
        <v>3.2156184383515991</v>
      </c>
      <c r="AP770" s="20">
        <f t="shared" si="286"/>
        <v>3.2141906950560983</v>
      </c>
      <c r="AQ770" s="20">
        <f t="shared" si="286"/>
        <v>3.2171329326505709</v>
      </c>
      <c r="AR770" s="20">
        <f t="shared" si="286"/>
        <v>3.2110703717789146</v>
      </c>
      <c r="AS770" s="20">
        <f t="shared" si="286"/>
        <v>3.2235654897824437</v>
      </c>
      <c r="AT770" s="20">
        <f t="shared" si="286"/>
        <v>3.1978245068299773</v>
      </c>
      <c r="AU770" s="20">
        <f t="shared" si="279"/>
        <v>3.2509130417697172</v>
      </c>
    </row>
    <row r="771" spans="4:47">
      <c r="D771" s="2"/>
      <c r="Z771" s="20">
        <f t="shared" si="270"/>
        <v>0</v>
      </c>
      <c r="AA771" s="20">
        <f t="shared" si="271"/>
        <v>1.1330551226500576E-5</v>
      </c>
      <c r="AB771" s="20">
        <f t="shared" si="283"/>
        <v>-9999</v>
      </c>
      <c r="AC771" s="20">
        <f t="shared" si="284"/>
        <v>0</v>
      </c>
      <c r="AD771" s="20">
        <f t="shared" si="280"/>
        <v>-9999</v>
      </c>
      <c r="AE771" s="20">
        <f t="shared" si="285"/>
        <v>0</v>
      </c>
      <c r="AF771" s="20">
        <f t="shared" si="281"/>
        <v>-9999</v>
      </c>
      <c r="AG771" s="21"/>
      <c r="AH771" s="20">
        <f t="shared" si="272"/>
        <v>-1.178745064381952E-2</v>
      </c>
      <c r="AI771" s="20">
        <f t="shared" si="273"/>
        <v>0.51386006167917275</v>
      </c>
      <c r="AJ771" s="20">
        <f t="shared" si="274"/>
        <v>-0.2676446746983806</v>
      </c>
      <c r="AK771" s="20">
        <f t="shared" si="275"/>
        <v>-2.096970307342862E-2</v>
      </c>
      <c r="AL771" s="20">
        <f t="shared" si="276"/>
        <v>-3.0984842598046018</v>
      </c>
      <c r="AM771" s="20">
        <f t="shared" si="277"/>
        <v>-46.387491914036289</v>
      </c>
      <c r="AN771" s="20">
        <f t="shared" si="286"/>
        <v>3.2149255760746338</v>
      </c>
      <c r="AO771" s="20">
        <f t="shared" si="286"/>
        <v>3.2156184383515991</v>
      </c>
      <c r="AP771" s="20">
        <f t="shared" si="286"/>
        <v>3.2141906950560983</v>
      </c>
      <c r="AQ771" s="20">
        <f t="shared" si="286"/>
        <v>3.2171329326505709</v>
      </c>
      <c r="AR771" s="20">
        <f t="shared" si="286"/>
        <v>3.2110703717789146</v>
      </c>
      <c r="AS771" s="20">
        <f t="shared" si="286"/>
        <v>3.2235654897824437</v>
      </c>
      <c r="AT771" s="20">
        <f t="shared" si="286"/>
        <v>3.1978245068299773</v>
      </c>
      <c r="AU771" s="20">
        <f t="shared" si="279"/>
        <v>3.2509130417697172</v>
      </c>
    </row>
    <row r="772" spans="4:47">
      <c r="D772" s="2"/>
      <c r="Z772" s="20">
        <f t="shared" si="270"/>
        <v>0</v>
      </c>
      <c r="AA772" s="20">
        <f t="shared" si="271"/>
        <v>1.1330551226500576E-5</v>
      </c>
      <c r="AB772" s="20">
        <f t="shared" si="283"/>
        <v>-9999</v>
      </c>
      <c r="AC772" s="20">
        <f t="shared" si="284"/>
        <v>0</v>
      </c>
      <c r="AD772" s="20">
        <f t="shared" si="280"/>
        <v>-9999</v>
      </c>
      <c r="AE772" s="20">
        <f t="shared" si="285"/>
        <v>0</v>
      </c>
      <c r="AF772" s="20">
        <f t="shared" si="281"/>
        <v>-9999</v>
      </c>
      <c r="AG772" s="21"/>
      <c r="AH772" s="20">
        <f t="shared" si="272"/>
        <v>-1.178745064381952E-2</v>
      </c>
      <c r="AI772" s="20">
        <f t="shared" si="273"/>
        <v>0.51386006167917275</v>
      </c>
      <c r="AJ772" s="20">
        <f t="shared" si="274"/>
        <v>-0.2676446746983806</v>
      </c>
      <c r="AK772" s="20">
        <f t="shared" si="275"/>
        <v>-2.096970307342862E-2</v>
      </c>
      <c r="AL772" s="20">
        <f t="shared" si="276"/>
        <v>-3.0984842598046018</v>
      </c>
      <c r="AM772" s="20">
        <f t="shared" si="277"/>
        <v>-46.387491914036289</v>
      </c>
      <c r="AN772" s="20">
        <f t="shared" si="286"/>
        <v>3.2149255760746338</v>
      </c>
      <c r="AO772" s="20">
        <f t="shared" si="286"/>
        <v>3.2156184383515991</v>
      </c>
      <c r="AP772" s="20">
        <f t="shared" si="286"/>
        <v>3.2141906950560983</v>
      </c>
      <c r="AQ772" s="20">
        <f t="shared" si="286"/>
        <v>3.2171329326505709</v>
      </c>
      <c r="AR772" s="20">
        <f t="shared" si="286"/>
        <v>3.2110703717789146</v>
      </c>
      <c r="AS772" s="20">
        <f t="shared" si="286"/>
        <v>3.2235654897824437</v>
      </c>
      <c r="AT772" s="20">
        <f t="shared" si="286"/>
        <v>3.1978245068299773</v>
      </c>
      <c r="AU772" s="20">
        <f t="shared" si="279"/>
        <v>3.2509130417697172</v>
      </c>
    </row>
    <row r="773" spans="4:47">
      <c r="D773" s="2"/>
      <c r="Z773" s="20">
        <f t="shared" si="270"/>
        <v>0</v>
      </c>
      <c r="AA773" s="20">
        <f t="shared" si="271"/>
        <v>1.1330551226500576E-5</v>
      </c>
      <c r="AB773" s="20">
        <f t="shared" si="283"/>
        <v>-9999</v>
      </c>
      <c r="AC773" s="20">
        <f t="shared" si="284"/>
        <v>0</v>
      </c>
      <c r="AD773" s="20">
        <f t="shared" si="280"/>
        <v>-9999</v>
      </c>
      <c r="AE773" s="20">
        <f t="shared" si="285"/>
        <v>0</v>
      </c>
      <c r="AF773" s="20">
        <f t="shared" si="281"/>
        <v>-9999</v>
      </c>
      <c r="AG773" s="21"/>
      <c r="AH773" s="20">
        <f t="shared" si="272"/>
        <v>-1.178745064381952E-2</v>
      </c>
      <c r="AI773" s="20">
        <f t="shared" si="273"/>
        <v>0.51386006167917275</v>
      </c>
      <c r="AJ773" s="20">
        <f t="shared" si="274"/>
        <v>-0.2676446746983806</v>
      </c>
      <c r="AK773" s="20">
        <f t="shared" si="275"/>
        <v>-2.096970307342862E-2</v>
      </c>
      <c r="AL773" s="20">
        <f t="shared" si="276"/>
        <v>-3.0984842598046018</v>
      </c>
      <c r="AM773" s="20">
        <f t="shared" si="277"/>
        <v>-46.387491914036289</v>
      </c>
      <c r="AN773" s="20">
        <f t="shared" ref="AN773:AT788" si="287">$AU773+$AB$7*SIN(AO773)</f>
        <v>3.2149255760746338</v>
      </c>
      <c r="AO773" s="20">
        <f t="shared" si="287"/>
        <v>3.2156184383515991</v>
      </c>
      <c r="AP773" s="20">
        <f t="shared" si="287"/>
        <v>3.2141906950560983</v>
      </c>
      <c r="AQ773" s="20">
        <f t="shared" si="287"/>
        <v>3.2171329326505709</v>
      </c>
      <c r="AR773" s="20">
        <f t="shared" si="287"/>
        <v>3.2110703717789146</v>
      </c>
      <c r="AS773" s="20">
        <f t="shared" si="287"/>
        <v>3.2235654897824437</v>
      </c>
      <c r="AT773" s="20">
        <f t="shared" si="287"/>
        <v>3.1978245068299773</v>
      </c>
      <c r="AU773" s="20">
        <f t="shared" si="279"/>
        <v>3.2509130417697172</v>
      </c>
    </row>
    <row r="774" spans="4:47">
      <c r="D774" s="2"/>
      <c r="Z774" s="20">
        <f t="shared" si="270"/>
        <v>0</v>
      </c>
      <c r="AA774" s="20">
        <f t="shared" si="271"/>
        <v>1.1330551226500576E-5</v>
      </c>
      <c r="AB774" s="20">
        <f t="shared" si="283"/>
        <v>-9999</v>
      </c>
      <c r="AC774" s="20">
        <f t="shared" si="284"/>
        <v>0</v>
      </c>
      <c r="AD774" s="20">
        <f t="shared" si="280"/>
        <v>-9999</v>
      </c>
      <c r="AE774" s="20">
        <f t="shared" si="285"/>
        <v>0</v>
      </c>
      <c r="AF774" s="20">
        <f t="shared" si="281"/>
        <v>-9999</v>
      </c>
      <c r="AG774" s="21"/>
      <c r="AH774" s="20">
        <f t="shared" si="272"/>
        <v>-1.178745064381952E-2</v>
      </c>
      <c r="AI774" s="20">
        <f t="shared" si="273"/>
        <v>0.51386006167917275</v>
      </c>
      <c r="AJ774" s="20">
        <f t="shared" si="274"/>
        <v>-0.2676446746983806</v>
      </c>
      <c r="AK774" s="20">
        <f t="shared" si="275"/>
        <v>-2.096970307342862E-2</v>
      </c>
      <c r="AL774" s="20">
        <f t="shared" si="276"/>
        <v>-3.0984842598046018</v>
      </c>
      <c r="AM774" s="20">
        <f t="shared" si="277"/>
        <v>-46.387491914036289</v>
      </c>
      <c r="AN774" s="20">
        <f t="shared" si="287"/>
        <v>3.2149255760746338</v>
      </c>
      <c r="AO774" s="20">
        <f t="shared" si="287"/>
        <v>3.2156184383515991</v>
      </c>
      <c r="AP774" s="20">
        <f t="shared" si="287"/>
        <v>3.2141906950560983</v>
      </c>
      <c r="AQ774" s="20">
        <f t="shared" si="287"/>
        <v>3.2171329326505709</v>
      </c>
      <c r="AR774" s="20">
        <f t="shared" si="287"/>
        <v>3.2110703717789146</v>
      </c>
      <c r="AS774" s="20">
        <f t="shared" si="287"/>
        <v>3.2235654897824437</v>
      </c>
      <c r="AT774" s="20">
        <f t="shared" si="287"/>
        <v>3.1978245068299773</v>
      </c>
      <c r="AU774" s="20">
        <f t="shared" si="279"/>
        <v>3.2509130417697172</v>
      </c>
    </row>
    <row r="775" spans="4:47">
      <c r="D775" s="2"/>
      <c r="Z775" s="20">
        <f t="shared" si="270"/>
        <v>0</v>
      </c>
      <c r="AA775" s="20">
        <f t="shared" si="271"/>
        <v>1.1330551226500576E-5</v>
      </c>
      <c r="AB775" s="20">
        <f t="shared" si="283"/>
        <v>-9999</v>
      </c>
      <c r="AC775" s="20">
        <f t="shared" si="284"/>
        <v>0</v>
      </c>
      <c r="AD775" s="20">
        <f t="shared" si="280"/>
        <v>-9999</v>
      </c>
      <c r="AE775" s="20">
        <f t="shared" si="285"/>
        <v>0</v>
      </c>
      <c r="AF775" s="20">
        <f t="shared" si="281"/>
        <v>-9999</v>
      </c>
      <c r="AG775" s="21"/>
      <c r="AH775" s="20">
        <f t="shared" si="272"/>
        <v>-1.178745064381952E-2</v>
      </c>
      <c r="AI775" s="20">
        <f t="shared" si="273"/>
        <v>0.51386006167917275</v>
      </c>
      <c r="AJ775" s="20">
        <f t="shared" si="274"/>
        <v>-0.2676446746983806</v>
      </c>
      <c r="AK775" s="20">
        <f t="shared" si="275"/>
        <v>-2.096970307342862E-2</v>
      </c>
      <c r="AL775" s="20">
        <f t="shared" si="276"/>
        <v>-3.0984842598046018</v>
      </c>
      <c r="AM775" s="20">
        <f t="shared" si="277"/>
        <v>-46.387491914036289</v>
      </c>
      <c r="AN775" s="20">
        <f t="shared" si="287"/>
        <v>3.2149255760746338</v>
      </c>
      <c r="AO775" s="20">
        <f t="shared" si="287"/>
        <v>3.2156184383515991</v>
      </c>
      <c r="AP775" s="20">
        <f t="shared" si="287"/>
        <v>3.2141906950560983</v>
      </c>
      <c r="AQ775" s="20">
        <f t="shared" si="287"/>
        <v>3.2171329326505709</v>
      </c>
      <c r="AR775" s="20">
        <f t="shared" si="287"/>
        <v>3.2110703717789146</v>
      </c>
      <c r="AS775" s="20">
        <f t="shared" si="287"/>
        <v>3.2235654897824437</v>
      </c>
      <c r="AT775" s="20">
        <f t="shared" si="287"/>
        <v>3.1978245068299773</v>
      </c>
      <c r="AU775" s="20">
        <f t="shared" si="279"/>
        <v>3.2509130417697172</v>
      </c>
    </row>
    <row r="776" spans="4:47">
      <c r="D776" s="2"/>
      <c r="Z776" s="20">
        <f t="shared" si="270"/>
        <v>0</v>
      </c>
      <c r="AA776" s="20">
        <f t="shared" si="271"/>
        <v>1.1330551226500576E-5</v>
      </c>
      <c r="AB776" s="20">
        <f t="shared" si="283"/>
        <v>-9999</v>
      </c>
      <c r="AC776" s="20">
        <f t="shared" si="284"/>
        <v>0</v>
      </c>
      <c r="AD776" s="20">
        <f t="shared" si="280"/>
        <v>-9999</v>
      </c>
      <c r="AE776" s="20">
        <f t="shared" si="285"/>
        <v>0</v>
      </c>
      <c r="AF776" s="20">
        <f t="shared" si="281"/>
        <v>-9999</v>
      </c>
      <c r="AG776" s="21"/>
      <c r="AH776" s="20">
        <f t="shared" si="272"/>
        <v>-1.178745064381952E-2</v>
      </c>
      <c r="AI776" s="20">
        <f t="shared" si="273"/>
        <v>0.51386006167917275</v>
      </c>
      <c r="AJ776" s="20">
        <f t="shared" si="274"/>
        <v>-0.2676446746983806</v>
      </c>
      <c r="AK776" s="20">
        <f t="shared" si="275"/>
        <v>-2.096970307342862E-2</v>
      </c>
      <c r="AL776" s="20">
        <f t="shared" si="276"/>
        <v>-3.0984842598046018</v>
      </c>
      <c r="AM776" s="20">
        <f t="shared" si="277"/>
        <v>-46.387491914036289</v>
      </c>
      <c r="AN776" s="20">
        <f t="shared" si="287"/>
        <v>3.2149255760746338</v>
      </c>
      <c r="AO776" s="20">
        <f t="shared" si="287"/>
        <v>3.2156184383515991</v>
      </c>
      <c r="AP776" s="20">
        <f t="shared" si="287"/>
        <v>3.2141906950560983</v>
      </c>
      <c r="AQ776" s="20">
        <f t="shared" si="287"/>
        <v>3.2171329326505709</v>
      </c>
      <c r="AR776" s="20">
        <f t="shared" si="287"/>
        <v>3.2110703717789146</v>
      </c>
      <c r="AS776" s="20">
        <f t="shared" si="287"/>
        <v>3.2235654897824437</v>
      </c>
      <c r="AT776" s="20">
        <f t="shared" si="287"/>
        <v>3.1978245068299773</v>
      </c>
      <c r="AU776" s="20">
        <f t="shared" si="279"/>
        <v>3.2509130417697172</v>
      </c>
    </row>
    <row r="777" spans="4:47">
      <c r="D777" s="2"/>
      <c r="Z777" s="20">
        <f t="shared" si="270"/>
        <v>0</v>
      </c>
      <c r="AA777" s="20">
        <f t="shared" si="271"/>
        <v>1.1330551226500576E-5</v>
      </c>
      <c r="AB777" s="20">
        <f t="shared" si="283"/>
        <v>-9999</v>
      </c>
      <c r="AC777" s="20">
        <f t="shared" si="284"/>
        <v>0</v>
      </c>
      <c r="AD777" s="20">
        <f t="shared" si="280"/>
        <v>-9999</v>
      </c>
      <c r="AE777" s="20">
        <f t="shared" si="285"/>
        <v>0</v>
      </c>
      <c r="AF777" s="20">
        <f t="shared" si="281"/>
        <v>-9999</v>
      </c>
      <c r="AG777" s="21"/>
      <c r="AH777" s="20">
        <f t="shared" si="272"/>
        <v>-1.178745064381952E-2</v>
      </c>
      <c r="AI777" s="20">
        <f t="shared" si="273"/>
        <v>0.51386006167917275</v>
      </c>
      <c r="AJ777" s="20">
        <f t="shared" si="274"/>
        <v>-0.2676446746983806</v>
      </c>
      <c r="AK777" s="20">
        <f t="shared" si="275"/>
        <v>-2.096970307342862E-2</v>
      </c>
      <c r="AL777" s="20">
        <f t="shared" si="276"/>
        <v>-3.0984842598046018</v>
      </c>
      <c r="AM777" s="20">
        <f t="shared" si="277"/>
        <v>-46.387491914036289</v>
      </c>
      <c r="AN777" s="20">
        <f t="shared" si="287"/>
        <v>3.2149255760746338</v>
      </c>
      <c r="AO777" s="20">
        <f t="shared" si="287"/>
        <v>3.2156184383515991</v>
      </c>
      <c r="AP777" s="20">
        <f t="shared" si="287"/>
        <v>3.2141906950560983</v>
      </c>
      <c r="AQ777" s="20">
        <f t="shared" si="287"/>
        <v>3.2171329326505709</v>
      </c>
      <c r="AR777" s="20">
        <f t="shared" si="287"/>
        <v>3.2110703717789146</v>
      </c>
      <c r="AS777" s="20">
        <f t="shared" si="287"/>
        <v>3.2235654897824437</v>
      </c>
      <c r="AT777" s="20">
        <f t="shared" si="287"/>
        <v>3.1978245068299773</v>
      </c>
      <c r="AU777" s="20">
        <f t="shared" si="279"/>
        <v>3.2509130417697172</v>
      </c>
    </row>
    <row r="778" spans="4:47">
      <c r="D778" s="2"/>
      <c r="Z778" s="20">
        <f t="shared" si="270"/>
        <v>0</v>
      </c>
      <c r="AA778" s="20">
        <f t="shared" si="271"/>
        <v>1.1330551226500576E-5</v>
      </c>
      <c r="AB778" s="20">
        <f t="shared" si="283"/>
        <v>-9999</v>
      </c>
      <c r="AC778" s="20">
        <f t="shared" si="284"/>
        <v>0</v>
      </c>
      <c r="AD778" s="20">
        <f t="shared" si="280"/>
        <v>-9999</v>
      </c>
      <c r="AE778" s="20">
        <f t="shared" si="285"/>
        <v>0</v>
      </c>
      <c r="AF778" s="20">
        <f t="shared" si="281"/>
        <v>-9999</v>
      </c>
      <c r="AG778" s="21"/>
      <c r="AH778" s="20">
        <f t="shared" si="272"/>
        <v>-1.178745064381952E-2</v>
      </c>
      <c r="AI778" s="20">
        <f t="shared" si="273"/>
        <v>0.51386006167917275</v>
      </c>
      <c r="AJ778" s="20">
        <f t="shared" si="274"/>
        <v>-0.2676446746983806</v>
      </c>
      <c r="AK778" s="20">
        <f t="shared" si="275"/>
        <v>-2.096970307342862E-2</v>
      </c>
      <c r="AL778" s="20">
        <f t="shared" si="276"/>
        <v>-3.0984842598046018</v>
      </c>
      <c r="AM778" s="20">
        <f t="shared" si="277"/>
        <v>-46.387491914036289</v>
      </c>
      <c r="AN778" s="20">
        <f t="shared" si="287"/>
        <v>3.2149255760746338</v>
      </c>
      <c r="AO778" s="20">
        <f t="shared" si="287"/>
        <v>3.2156184383515991</v>
      </c>
      <c r="AP778" s="20">
        <f t="shared" si="287"/>
        <v>3.2141906950560983</v>
      </c>
      <c r="AQ778" s="20">
        <f t="shared" si="287"/>
        <v>3.2171329326505709</v>
      </c>
      <c r="AR778" s="20">
        <f t="shared" si="287"/>
        <v>3.2110703717789146</v>
      </c>
      <c r="AS778" s="20">
        <f t="shared" si="287"/>
        <v>3.2235654897824437</v>
      </c>
      <c r="AT778" s="20">
        <f t="shared" si="287"/>
        <v>3.1978245068299773</v>
      </c>
      <c r="AU778" s="20">
        <f t="shared" si="279"/>
        <v>3.2509130417697172</v>
      </c>
    </row>
    <row r="779" spans="4:47">
      <c r="D779" s="2"/>
      <c r="Z779" s="20">
        <f t="shared" si="270"/>
        <v>0</v>
      </c>
      <c r="AA779" s="20">
        <f t="shared" si="271"/>
        <v>1.1330551226500576E-5</v>
      </c>
      <c r="AB779" s="20">
        <f t="shared" si="283"/>
        <v>-9999</v>
      </c>
      <c r="AC779" s="20">
        <f t="shared" si="284"/>
        <v>0</v>
      </c>
      <c r="AD779" s="20">
        <f t="shared" si="280"/>
        <v>-9999</v>
      </c>
      <c r="AE779" s="20">
        <f t="shared" si="285"/>
        <v>0</v>
      </c>
      <c r="AF779" s="20">
        <f t="shared" si="281"/>
        <v>-9999</v>
      </c>
      <c r="AG779" s="21"/>
      <c r="AH779" s="20">
        <f t="shared" si="272"/>
        <v>-1.178745064381952E-2</v>
      </c>
      <c r="AI779" s="20">
        <f t="shared" si="273"/>
        <v>0.51386006167917275</v>
      </c>
      <c r="AJ779" s="20">
        <f t="shared" si="274"/>
        <v>-0.2676446746983806</v>
      </c>
      <c r="AK779" s="20">
        <f t="shared" si="275"/>
        <v>-2.096970307342862E-2</v>
      </c>
      <c r="AL779" s="20">
        <f t="shared" si="276"/>
        <v>-3.0984842598046018</v>
      </c>
      <c r="AM779" s="20">
        <f t="shared" si="277"/>
        <v>-46.387491914036289</v>
      </c>
      <c r="AN779" s="20">
        <f t="shared" si="287"/>
        <v>3.2149255760746338</v>
      </c>
      <c r="AO779" s="20">
        <f t="shared" si="287"/>
        <v>3.2156184383515991</v>
      </c>
      <c r="AP779" s="20">
        <f t="shared" si="287"/>
        <v>3.2141906950560983</v>
      </c>
      <c r="AQ779" s="20">
        <f t="shared" si="287"/>
        <v>3.2171329326505709</v>
      </c>
      <c r="AR779" s="20">
        <f t="shared" si="287"/>
        <v>3.2110703717789146</v>
      </c>
      <c r="AS779" s="20">
        <f t="shared" si="287"/>
        <v>3.2235654897824437</v>
      </c>
      <c r="AT779" s="20">
        <f t="shared" si="287"/>
        <v>3.1978245068299773</v>
      </c>
      <c r="AU779" s="20">
        <f t="shared" si="279"/>
        <v>3.2509130417697172</v>
      </c>
    </row>
    <row r="780" spans="4:47">
      <c r="D780" s="2"/>
      <c r="Z780" s="20">
        <f t="shared" si="270"/>
        <v>0</v>
      </c>
      <c r="AA780" s="20">
        <f t="shared" si="271"/>
        <v>1.1330551226500576E-5</v>
      </c>
      <c r="AB780" s="20">
        <f t="shared" si="283"/>
        <v>-9999</v>
      </c>
      <c r="AC780" s="20">
        <f t="shared" si="284"/>
        <v>0</v>
      </c>
      <c r="AD780" s="20">
        <f t="shared" si="280"/>
        <v>-9999</v>
      </c>
      <c r="AE780" s="20">
        <f t="shared" si="285"/>
        <v>0</v>
      </c>
      <c r="AF780" s="20">
        <f t="shared" si="281"/>
        <v>-9999</v>
      </c>
      <c r="AG780" s="21"/>
      <c r="AH780" s="20">
        <f t="shared" si="272"/>
        <v>-1.178745064381952E-2</v>
      </c>
      <c r="AI780" s="20">
        <f t="shared" si="273"/>
        <v>0.51386006167917275</v>
      </c>
      <c r="AJ780" s="20">
        <f t="shared" si="274"/>
        <v>-0.2676446746983806</v>
      </c>
      <c r="AK780" s="20">
        <f t="shared" si="275"/>
        <v>-2.096970307342862E-2</v>
      </c>
      <c r="AL780" s="20">
        <f t="shared" si="276"/>
        <v>-3.0984842598046018</v>
      </c>
      <c r="AM780" s="20">
        <f t="shared" si="277"/>
        <v>-46.387491914036289</v>
      </c>
      <c r="AN780" s="20">
        <f t="shared" si="287"/>
        <v>3.2149255760746338</v>
      </c>
      <c r="AO780" s="20">
        <f t="shared" si="287"/>
        <v>3.2156184383515991</v>
      </c>
      <c r="AP780" s="20">
        <f t="shared" si="287"/>
        <v>3.2141906950560983</v>
      </c>
      <c r="AQ780" s="20">
        <f t="shared" si="287"/>
        <v>3.2171329326505709</v>
      </c>
      <c r="AR780" s="20">
        <f t="shared" si="287"/>
        <v>3.2110703717789146</v>
      </c>
      <c r="AS780" s="20">
        <f t="shared" si="287"/>
        <v>3.2235654897824437</v>
      </c>
      <c r="AT780" s="20">
        <f t="shared" si="287"/>
        <v>3.1978245068299773</v>
      </c>
      <c r="AU780" s="20">
        <f t="shared" si="279"/>
        <v>3.2509130417697172</v>
      </c>
    </row>
    <row r="781" spans="4:47">
      <c r="D781" s="2"/>
      <c r="Z781" s="20">
        <f t="shared" si="270"/>
        <v>0</v>
      </c>
      <c r="AA781" s="20">
        <f t="shared" si="271"/>
        <v>1.1330551226500576E-5</v>
      </c>
      <c r="AB781" s="20">
        <f t="shared" si="283"/>
        <v>-9999</v>
      </c>
      <c r="AC781" s="20">
        <f t="shared" si="284"/>
        <v>0</v>
      </c>
      <c r="AD781" s="20">
        <f t="shared" si="280"/>
        <v>-9999</v>
      </c>
      <c r="AE781" s="20">
        <f t="shared" si="285"/>
        <v>0</v>
      </c>
      <c r="AF781" s="20">
        <f t="shared" si="281"/>
        <v>-9999</v>
      </c>
      <c r="AG781" s="21"/>
      <c r="AH781" s="20">
        <f t="shared" si="272"/>
        <v>-1.178745064381952E-2</v>
      </c>
      <c r="AI781" s="20">
        <f t="shared" si="273"/>
        <v>0.51386006167917275</v>
      </c>
      <c r="AJ781" s="20">
        <f t="shared" si="274"/>
        <v>-0.2676446746983806</v>
      </c>
      <c r="AK781" s="20">
        <f t="shared" si="275"/>
        <v>-2.096970307342862E-2</v>
      </c>
      <c r="AL781" s="20">
        <f t="shared" si="276"/>
        <v>-3.0984842598046018</v>
      </c>
      <c r="AM781" s="20">
        <f t="shared" si="277"/>
        <v>-46.387491914036289</v>
      </c>
      <c r="AN781" s="20">
        <f t="shared" si="287"/>
        <v>3.2149255760746338</v>
      </c>
      <c r="AO781" s="20">
        <f t="shared" si="287"/>
        <v>3.2156184383515991</v>
      </c>
      <c r="AP781" s="20">
        <f t="shared" si="287"/>
        <v>3.2141906950560983</v>
      </c>
      <c r="AQ781" s="20">
        <f t="shared" si="287"/>
        <v>3.2171329326505709</v>
      </c>
      <c r="AR781" s="20">
        <f t="shared" si="287"/>
        <v>3.2110703717789146</v>
      </c>
      <c r="AS781" s="20">
        <f t="shared" si="287"/>
        <v>3.2235654897824437</v>
      </c>
      <c r="AT781" s="20">
        <f t="shared" si="287"/>
        <v>3.1978245068299773</v>
      </c>
      <c r="AU781" s="20">
        <f t="shared" si="279"/>
        <v>3.2509130417697172</v>
      </c>
    </row>
    <row r="782" spans="4:47">
      <c r="D782" s="2"/>
      <c r="Z782" s="20">
        <f t="shared" si="270"/>
        <v>0</v>
      </c>
      <c r="AA782" s="20">
        <f t="shared" si="271"/>
        <v>1.1330551226500576E-5</v>
      </c>
      <c r="AB782" s="20">
        <f t="shared" si="283"/>
        <v>-9999</v>
      </c>
      <c r="AC782" s="20">
        <f t="shared" si="284"/>
        <v>0</v>
      </c>
      <c r="AD782" s="20">
        <f t="shared" si="280"/>
        <v>-9999</v>
      </c>
      <c r="AE782" s="20">
        <f t="shared" si="285"/>
        <v>0</v>
      </c>
      <c r="AF782" s="20">
        <f t="shared" si="281"/>
        <v>-9999</v>
      </c>
      <c r="AG782" s="21"/>
      <c r="AH782" s="20">
        <f t="shared" si="272"/>
        <v>-1.178745064381952E-2</v>
      </c>
      <c r="AI782" s="20">
        <f t="shared" si="273"/>
        <v>0.51386006167917275</v>
      </c>
      <c r="AJ782" s="20">
        <f t="shared" si="274"/>
        <v>-0.2676446746983806</v>
      </c>
      <c r="AK782" s="20">
        <f t="shared" si="275"/>
        <v>-2.096970307342862E-2</v>
      </c>
      <c r="AL782" s="20">
        <f t="shared" si="276"/>
        <v>-3.0984842598046018</v>
      </c>
      <c r="AM782" s="20">
        <f t="shared" si="277"/>
        <v>-46.387491914036289</v>
      </c>
      <c r="AN782" s="20">
        <f t="shared" si="287"/>
        <v>3.2149255760746338</v>
      </c>
      <c r="AO782" s="20">
        <f t="shared" si="287"/>
        <v>3.2156184383515991</v>
      </c>
      <c r="AP782" s="20">
        <f t="shared" si="287"/>
        <v>3.2141906950560983</v>
      </c>
      <c r="AQ782" s="20">
        <f t="shared" si="287"/>
        <v>3.2171329326505709</v>
      </c>
      <c r="AR782" s="20">
        <f t="shared" si="287"/>
        <v>3.2110703717789146</v>
      </c>
      <c r="AS782" s="20">
        <f t="shared" si="287"/>
        <v>3.2235654897824437</v>
      </c>
      <c r="AT782" s="20">
        <f t="shared" si="287"/>
        <v>3.1978245068299773</v>
      </c>
      <c r="AU782" s="20">
        <f t="shared" si="279"/>
        <v>3.2509130417697172</v>
      </c>
    </row>
    <row r="783" spans="4:47">
      <c r="D783" s="2"/>
      <c r="Z783" s="20">
        <f t="shared" si="270"/>
        <v>0</v>
      </c>
      <c r="AA783" s="20">
        <f t="shared" si="271"/>
        <v>1.1330551226500576E-5</v>
      </c>
      <c r="AB783" s="20">
        <f t="shared" si="283"/>
        <v>-9999</v>
      </c>
      <c r="AC783" s="20">
        <f t="shared" si="284"/>
        <v>0</v>
      </c>
      <c r="AD783" s="20">
        <f t="shared" si="280"/>
        <v>-9999</v>
      </c>
      <c r="AE783" s="20">
        <f t="shared" si="285"/>
        <v>0</v>
      </c>
      <c r="AF783" s="20">
        <f t="shared" si="281"/>
        <v>-9999</v>
      </c>
      <c r="AG783" s="21"/>
      <c r="AH783" s="20">
        <f t="shared" si="272"/>
        <v>-1.178745064381952E-2</v>
      </c>
      <c r="AI783" s="20">
        <f t="shared" si="273"/>
        <v>0.51386006167917275</v>
      </c>
      <c r="AJ783" s="20">
        <f t="shared" si="274"/>
        <v>-0.2676446746983806</v>
      </c>
      <c r="AK783" s="20">
        <f t="shared" si="275"/>
        <v>-2.096970307342862E-2</v>
      </c>
      <c r="AL783" s="20">
        <f t="shared" si="276"/>
        <v>-3.0984842598046018</v>
      </c>
      <c r="AM783" s="20">
        <f t="shared" si="277"/>
        <v>-46.387491914036289</v>
      </c>
      <c r="AN783" s="20">
        <f t="shared" si="287"/>
        <v>3.2149255760746338</v>
      </c>
      <c r="AO783" s="20">
        <f t="shared" si="287"/>
        <v>3.2156184383515991</v>
      </c>
      <c r="AP783" s="20">
        <f t="shared" si="287"/>
        <v>3.2141906950560983</v>
      </c>
      <c r="AQ783" s="20">
        <f t="shared" si="287"/>
        <v>3.2171329326505709</v>
      </c>
      <c r="AR783" s="20">
        <f t="shared" si="287"/>
        <v>3.2110703717789146</v>
      </c>
      <c r="AS783" s="20">
        <f t="shared" si="287"/>
        <v>3.2235654897824437</v>
      </c>
      <c r="AT783" s="20">
        <f t="shared" si="287"/>
        <v>3.1978245068299773</v>
      </c>
      <c r="AU783" s="20">
        <f t="shared" si="279"/>
        <v>3.2509130417697172</v>
      </c>
    </row>
    <row r="784" spans="4:47">
      <c r="D784" s="2"/>
      <c r="Z784" s="20">
        <f t="shared" si="270"/>
        <v>0</v>
      </c>
      <c r="AA784" s="20">
        <f t="shared" si="271"/>
        <v>1.1330551226500576E-5</v>
      </c>
      <c r="AB784" s="20">
        <f t="shared" si="283"/>
        <v>-9999</v>
      </c>
      <c r="AC784" s="20">
        <f t="shared" si="284"/>
        <v>0</v>
      </c>
      <c r="AD784" s="20">
        <f t="shared" si="280"/>
        <v>-9999</v>
      </c>
      <c r="AE784" s="20">
        <f t="shared" si="285"/>
        <v>0</v>
      </c>
      <c r="AF784" s="20">
        <f t="shared" si="281"/>
        <v>-9999</v>
      </c>
      <c r="AG784" s="21"/>
      <c r="AH784" s="20">
        <f t="shared" si="272"/>
        <v>-1.178745064381952E-2</v>
      </c>
      <c r="AI784" s="20">
        <f t="shared" si="273"/>
        <v>0.51386006167917275</v>
      </c>
      <c r="AJ784" s="20">
        <f t="shared" si="274"/>
        <v>-0.2676446746983806</v>
      </c>
      <c r="AK784" s="20">
        <f t="shared" si="275"/>
        <v>-2.096970307342862E-2</v>
      </c>
      <c r="AL784" s="20">
        <f t="shared" si="276"/>
        <v>-3.0984842598046018</v>
      </c>
      <c r="AM784" s="20">
        <f t="shared" si="277"/>
        <v>-46.387491914036289</v>
      </c>
      <c r="AN784" s="20">
        <f t="shared" si="287"/>
        <v>3.2149255760746338</v>
      </c>
      <c r="AO784" s="20">
        <f t="shared" si="287"/>
        <v>3.2156184383515991</v>
      </c>
      <c r="AP784" s="20">
        <f t="shared" si="287"/>
        <v>3.2141906950560983</v>
      </c>
      <c r="AQ784" s="20">
        <f t="shared" si="287"/>
        <v>3.2171329326505709</v>
      </c>
      <c r="AR784" s="20">
        <f t="shared" si="287"/>
        <v>3.2110703717789146</v>
      </c>
      <c r="AS784" s="20">
        <f t="shared" si="287"/>
        <v>3.2235654897824437</v>
      </c>
      <c r="AT784" s="20">
        <f t="shared" si="287"/>
        <v>3.1978245068299773</v>
      </c>
      <c r="AU784" s="20">
        <f t="shared" si="279"/>
        <v>3.2509130417697172</v>
      </c>
    </row>
    <row r="785" spans="4:47">
      <c r="D785" s="2"/>
      <c r="Z785" s="20">
        <f t="shared" si="270"/>
        <v>0</v>
      </c>
      <c r="AA785" s="20">
        <f t="shared" si="271"/>
        <v>1.1330551226500576E-5</v>
      </c>
      <c r="AB785" s="20">
        <f t="shared" si="283"/>
        <v>-9999</v>
      </c>
      <c r="AC785" s="20">
        <f t="shared" si="284"/>
        <v>0</v>
      </c>
      <c r="AD785" s="20">
        <f t="shared" si="280"/>
        <v>-9999</v>
      </c>
      <c r="AE785" s="20">
        <f t="shared" si="285"/>
        <v>0</v>
      </c>
      <c r="AF785" s="20">
        <f t="shared" si="281"/>
        <v>-9999</v>
      </c>
      <c r="AG785" s="21"/>
      <c r="AH785" s="20">
        <f t="shared" si="272"/>
        <v>-1.178745064381952E-2</v>
      </c>
      <c r="AI785" s="20">
        <f t="shared" si="273"/>
        <v>0.51386006167917275</v>
      </c>
      <c r="AJ785" s="20">
        <f t="shared" si="274"/>
        <v>-0.2676446746983806</v>
      </c>
      <c r="AK785" s="20">
        <f t="shared" si="275"/>
        <v>-2.096970307342862E-2</v>
      </c>
      <c r="AL785" s="20">
        <f t="shared" si="276"/>
        <v>-3.0984842598046018</v>
      </c>
      <c r="AM785" s="20">
        <f t="shared" si="277"/>
        <v>-46.387491914036289</v>
      </c>
      <c r="AN785" s="20">
        <f t="shared" si="287"/>
        <v>3.2149255760746338</v>
      </c>
      <c r="AO785" s="20">
        <f t="shared" si="287"/>
        <v>3.2156184383515991</v>
      </c>
      <c r="AP785" s="20">
        <f t="shared" si="287"/>
        <v>3.2141906950560983</v>
      </c>
      <c r="AQ785" s="20">
        <f t="shared" si="287"/>
        <v>3.2171329326505709</v>
      </c>
      <c r="AR785" s="20">
        <f t="shared" si="287"/>
        <v>3.2110703717789146</v>
      </c>
      <c r="AS785" s="20">
        <f t="shared" si="287"/>
        <v>3.2235654897824437</v>
      </c>
      <c r="AT785" s="20">
        <f t="shared" si="287"/>
        <v>3.1978245068299773</v>
      </c>
      <c r="AU785" s="20">
        <f t="shared" si="279"/>
        <v>3.2509130417697172</v>
      </c>
    </row>
    <row r="786" spans="4:47">
      <c r="D786" s="2"/>
      <c r="Z786" s="20">
        <f t="shared" si="270"/>
        <v>0</v>
      </c>
      <c r="AA786" s="20">
        <f t="shared" si="271"/>
        <v>1.1330551226500576E-5</v>
      </c>
      <c r="AB786" s="20">
        <f t="shared" si="283"/>
        <v>-9999</v>
      </c>
      <c r="AC786" s="20">
        <f t="shared" si="284"/>
        <v>0</v>
      </c>
      <c r="AD786" s="20">
        <f t="shared" si="280"/>
        <v>-9999</v>
      </c>
      <c r="AE786" s="20">
        <f t="shared" si="285"/>
        <v>0</v>
      </c>
      <c r="AF786" s="20">
        <f t="shared" si="281"/>
        <v>-9999</v>
      </c>
      <c r="AG786" s="21"/>
      <c r="AH786" s="20">
        <f t="shared" si="272"/>
        <v>-1.178745064381952E-2</v>
      </c>
      <c r="AI786" s="20">
        <f t="shared" si="273"/>
        <v>0.51386006167917275</v>
      </c>
      <c r="AJ786" s="20">
        <f t="shared" si="274"/>
        <v>-0.2676446746983806</v>
      </c>
      <c r="AK786" s="20">
        <f t="shared" si="275"/>
        <v>-2.096970307342862E-2</v>
      </c>
      <c r="AL786" s="20">
        <f t="shared" si="276"/>
        <v>-3.0984842598046018</v>
      </c>
      <c r="AM786" s="20">
        <f t="shared" si="277"/>
        <v>-46.387491914036289</v>
      </c>
      <c r="AN786" s="20">
        <f t="shared" si="287"/>
        <v>3.2149255760746338</v>
      </c>
      <c r="AO786" s="20">
        <f t="shared" si="287"/>
        <v>3.2156184383515991</v>
      </c>
      <c r="AP786" s="20">
        <f t="shared" si="287"/>
        <v>3.2141906950560983</v>
      </c>
      <c r="AQ786" s="20">
        <f t="shared" si="287"/>
        <v>3.2171329326505709</v>
      </c>
      <c r="AR786" s="20">
        <f t="shared" si="287"/>
        <v>3.2110703717789146</v>
      </c>
      <c r="AS786" s="20">
        <f t="shared" si="287"/>
        <v>3.2235654897824437</v>
      </c>
      <c r="AT786" s="20">
        <f t="shared" si="287"/>
        <v>3.1978245068299773</v>
      </c>
      <c r="AU786" s="20">
        <f t="shared" si="279"/>
        <v>3.2509130417697172</v>
      </c>
    </row>
    <row r="787" spans="4:47">
      <c r="D787" s="2"/>
      <c r="Z787" s="20">
        <f t="shared" si="270"/>
        <v>0</v>
      </c>
      <c r="AA787" s="20">
        <f t="shared" si="271"/>
        <v>1.1330551226500576E-5</v>
      </c>
      <c r="AB787" s="20">
        <f t="shared" si="283"/>
        <v>-9999</v>
      </c>
      <c r="AC787" s="20">
        <f t="shared" si="284"/>
        <v>0</v>
      </c>
      <c r="AD787" s="20">
        <f t="shared" si="280"/>
        <v>-9999</v>
      </c>
      <c r="AE787" s="20">
        <f t="shared" si="285"/>
        <v>0</v>
      </c>
      <c r="AF787" s="20">
        <f t="shared" si="281"/>
        <v>-9999</v>
      </c>
      <c r="AG787" s="21"/>
      <c r="AH787" s="20">
        <f t="shared" si="272"/>
        <v>-1.178745064381952E-2</v>
      </c>
      <c r="AI787" s="20">
        <f t="shared" si="273"/>
        <v>0.51386006167917275</v>
      </c>
      <c r="AJ787" s="20">
        <f t="shared" si="274"/>
        <v>-0.2676446746983806</v>
      </c>
      <c r="AK787" s="20">
        <f t="shared" si="275"/>
        <v>-2.096970307342862E-2</v>
      </c>
      <c r="AL787" s="20">
        <f t="shared" si="276"/>
        <v>-3.0984842598046018</v>
      </c>
      <c r="AM787" s="20">
        <f t="shared" si="277"/>
        <v>-46.387491914036289</v>
      </c>
      <c r="AN787" s="20">
        <f t="shared" si="287"/>
        <v>3.2149255760746338</v>
      </c>
      <c r="AO787" s="20">
        <f t="shared" si="287"/>
        <v>3.2156184383515991</v>
      </c>
      <c r="AP787" s="20">
        <f t="shared" si="287"/>
        <v>3.2141906950560983</v>
      </c>
      <c r="AQ787" s="20">
        <f t="shared" si="287"/>
        <v>3.2171329326505709</v>
      </c>
      <c r="AR787" s="20">
        <f t="shared" si="287"/>
        <v>3.2110703717789146</v>
      </c>
      <c r="AS787" s="20">
        <f t="shared" si="287"/>
        <v>3.2235654897824437</v>
      </c>
      <c r="AT787" s="20">
        <f t="shared" si="287"/>
        <v>3.1978245068299773</v>
      </c>
      <c r="AU787" s="20">
        <f t="shared" si="279"/>
        <v>3.2509130417697172</v>
      </c>
    </row>
    <row r="788" spans="4:47">
      <c r="D788" s="2"/>
      <c r="Z788" s="20">
        <f t="shared" si="270"/>
        <v>0</v>
      </c>
      <c r="AA788" s="20">
        <f t="shared" si="271"/>
        <v>1.1330551226500576E-5</v>
      </c>
      <c r="AB788" s="20">
        <f t="shared" si="283"/>
        <v>-9999</v>
      </c>
      <c r="AC788" s="20">
        <f t="shared" si="284"/>
        <v>0</v>
      </c>
      <c r="AD788" s="20">
        <f t="shared" si="280"/>
        <v>-9999</v>
      </c>
      <c r="AE788" s="20">
        <f t="shared" si="285"/>
        <v>0</v>
      </c>
      <c r="AF788" s="20">
        <f t="shared" si="281"/>
        <v>-9999</v>
      </c>
      <c r="AG788" s="21"/>
      <c r="AH788" s="20">
        <f t="shared" si="272"/>
        <v>-1.178745064381952E-2</v>
      </c>
      <c r="AI788" s="20">
        <f t="shared" si="273"/>
        <v>0.51386006167917275</v>
      </c>
      <c r="AJ788" s="20">
        <f t="shared" si="274"/>
        <v>-0.2676446746983806</v>
      </c>
      <c r="AK788" s="20">
        <f t="shared" si="275"/>
        <v>-2.096970307342862E-2</v>
      </c>
      <c r="AL788" s="20">
        <f t="shared" si="276"/>
        <v>-3.0984842598046018</v>
      </c>
      <c r="AM788" s="20">
        <f t="shared" si="277"/>
        <v>-46.387491914036289</v>
      </c>
      <c r="AN788" s="20">
        <f t="shared" si="287"/>
        <v>3.2149255760746338</v>
      </c>
      <c r="AO788" s="20">
        <f t="shared" si="287"/>
        <v>3.2156184383515991</v>
      </c>
      <c r="AP788" s="20">
        <f t="shared" si="287"/>
        <v>3.2141906950560983</v>
      </c>
      <c r="AQ788" s="20">
        <f t="shared" si="287"/>
        <v>3.2171329326505709</v>
      </c>
      <c r="AR788" s="20">
        <f t="shared" si="287"/>
        <v>3.2110703717789146</v>
      </c>
      <c r="AS788" s="20">
        <f t="shared" si="287"/>
        <v>3.2235654897824437</v>
      </c>
      <c r="AT788" s="20">
        <f t="shared" si="287"/>
        <v>3.1978245068299773</v>
      </c>
      <c r="AU788" s="20">
        <f t="shared" si="279"/>
        <v>3.2509130417697172</v>
      </c>
    </row>
    <row r="789" spans="4:47">
      <c r="D789" s="2"/>
      <c r="Z789" s="20">
        <f t="shared" ref="Z789:Z852" si="288">F789</f>
        <v>0</v>
      </c>
      <c r="AA789" s="20">
        <f t="shared" ref="AA789:AA852" si="289">AB$3+AB$4*Z789+AB$5*Z789^2+AH789</f>
        <v>1.1330551226500576E-5</v>
      </c>
      <c r="AB789" s="20">
        <f t="shared" si="283"/>
        <v>-9999</v>
      </c>
      <c r="AC789" s="20">
        <f t="shared" si="284"/>
        <v>0</v>
      </c>
      <c r="AD789" s="20">
        <f t="shared" si="280"/>
        <v>-9999</v>
      </c>
      <c r="AE789" s="20">
        <f t="shared" si="285"/>
        <v>0</v>
      </c>
      <c r="AF789" s="20">
        <f t="shared" si="281"/>
        <v>-9999</v>
      </c>
      <c r="AG789" s="21"/>
      <c r="AH789" s="20">
        <f t="shared" ref="AH789:AH852" si="290">$AB$6*($AB$11/AI789*AJ789+$AB$12)</f>
        <v>-1.178745064381952E-2</v>
      </c>
      <c r="AI789" s="20">
        <f t="shared" ref="AI789:AI852" si="291">1+$AB$7*COS(AL789)</f>
        <v>0.51386006167917275</v>
      </c>
      <c r="AJ789" s="20">
        <f t="shared" ref="AJ789:AJ852" si="292">SIN(AL789+RADIANS($AB$9))</f>
        <v>-0.2676446746983806</v>
      </c>
      <c r="AK789" s="20">
        <f t="shared" ref="AK789:AK852" si="293">$AB$7*SIN(AL789)</f>
        <v>-2.096970307342862E-2</v>
      </c>
      <c r="AL789" s="20">
        <f t="shared" ref="AL789:AL852" si="294">2*ATAN(AM789)</f>
        <v>-3.0984842598046018</v>
      </c>
      <c r="AM789" s="20">
        <f t="shared" ref="AM789:AM852" si="295">SQRT((1+$AB$7)/(1-$AB$7))*TAN(AN789/2)</f>
        <v>-46.387491914036289</v>
      </c>
      <c r="AN789" s="20">
        <f t="shared" ref="AN789:AT804" si="296">$AU789+$AB$7*SIN(AO789)</f>
        <v>3.2149255760746338</v>
      </c>
      <c r="AO789" s="20">
        <f t="shared" si="296"/>
        <v>3.2156184383515991</v>
      </c>
      <c r="AP789" s="20">
        <f t="shared" si="296"/>
        <v>3.2141906950560983</v>
      </c>
      <c r="AQ789" s="20">
        <f t="shared" si="296"/>
        <v>3.2171329326505709</v>
      </c>
      <c r="AR789" s="20">
        <f t="shared" si="296"/>
        <v>3.2110703717789146</v>
      </c>
      <c r="AS789" s="20">
        <f t="shared" si="296"/>
        <v>3.2235654897824437</v>
      </c>
      <c r="AT789" s="20">
        <f t="shared" si="296"/>
        <v>3.1978245068299773</v>
      </c>
      <c r="AU789" s="20">
        <f t="shared" ref="AU789:AU852" si="297">RADIANS($AB$9)+$AB$18*(F789-AB$15)</f>
        <v>3.2509130417697172</v>
      </c>
    </row>
    <row r="790" spans="4:47">
      <c r="D790" s="2"/>
      <c r="Z790" s="20">
        <f t="shared" si="288"/>
        <v>0</v>
      </c>
      <c r="AA790" s="20">
        <f t="shared" si="289"/>
        <v>1.1330551226500576E-5</v>
      </c>
      <c r="AB790" s="20">
        <f t="shared" si="283"/>
        <v>-9999</v>
      </c>
      <c r="AC790" s="20">
        <f t="shared" si="284"/>
        <v>0</v>
      </c>
      <c r="AD790" s="20">
        <f t="shared" ref="AD790:AD853" si="298">IF(S790&lt;&gt;0,G790-AA790,-9999)</f>
        <v>-9999</v>
      </c>
      <c r="AE790" s="20">
        <f t="shared" si="285"/>
        <v>0</v>
      </c>
      <c r="AF790" s="20">
        <f t="shared" ref="AF790:AF853" si="299">IF(S790&lt;&gt;0,G790-P790,-9999)</f>
        <v>-9999</v>
      </c>
      <c r="AG790" s="21"/>
      <c r="AH790" s="20">
        <f t="shared" si="290"/>
        <v>-1.178745064381952E-2</v>
      </c>
      <c r="AI790" s="20">
        <f t="shared" si="291"/>
        <v>0.51386006167917275</v>
      </c>
      <c r="AJ790" s="20">
        <f t="shared" si="292"/>
        <v>-0.2676446746983806</v>
      </c>
      <c r="AK790" s="20">
        <f t="shared" si="293"/>
        <v>-2.096970307342862E-2</v>
      </c>
      <c r="AL790" s="20">
        <f t="shared" si="294"/>
        <v>-3.0984842598046018</v>
      </c>
      <c r="AM790" s="20">
        <f t="shared" si="295"/>
        <v>-46.387491914036289</v>
      </c>
      <c r="AN790" s="20">
        <f t="shared" si="296"/>
        <v>3.2149255760746338</v>
      </c>
      <c r="AO790" s="20">
        <f t="shared" si="296"/>
        <v>3.2156184383515991</v>
      </c>
      <c r="AP790" s="20">
        <f t="shared" si="296"/>
        <v>3.2141906950560983</v>
      </c>
      <c r="AQ790" s="20">
        <f t="shared" si="296"/>
        <v>3.2171329326505709</v>
      </c>
      <c r="AR790" s="20">
        <f t="shared" si="296"/>
        <v>3.2110703717789146</v>
      </c>
      <c r="AS790" s="20">
        <f t="shared" si="296"/>
        <v>3.2235654897824437</v>
      </c>
      <c r="AT790" s="20">
        <f t="shared" si="296"/>
        <v>3.1978245068299773</v>
      </c>
      <c r="AU790" s="20">
        <f t="shared" si="297"/>
        <v>3.2509130417697172</v>
      </c>
    </row>
    <row r="791" spans="4:47">
      <c r="D791" s="2"/>
      <c r="Z791" s="20">
        <f t="shared" si="288"/>
        <v>0</v>
      </c>
      <c r="AA791" s="20">
        <f t="shared" si="289"/>
        <v>1.1330551226500576E-5</v>
      </c>
      <c r="AB791" s="20">
        <f t="shared" si="283"/>
        <v>-9999</v>
      </c>
      <c r="AC791" s="20">
        <f t="shared" si="284"/>
        <v>0</v>
      </c>
      <c r="AD791" s="20">
        <f t="shared" si="298"/>
        <v>-9999</v>
      </c>
      <c r="AE791" s="20">
        <f t="shared" si="285"/>
        <v>0</v>
      </c>
      <c r="AF791" s="20">
        <f t="shared" si="299"/>
        <v>-9999</v>
      </c>
      <c r="AG791" s="21"/>
      <c r="AH791" s="20">
        <f t="shared" si="290"/>
        <v>-1.178745064381952E-2</v>
      </c>
      <c r="AI791" s="20">
        <f t="shared" si="291"/>
        <v>0.51386006167917275</v>
      </c>
      <c r="AJ791" s="20">
        <f t="shared" si="292"/>
        <v>-0.2676446746983806</v>
      </c>
      <c r="AK791" s="20">
        <f t="shared" si="293"/>
        <v>-2.096970307342862E-2</v>
      </c>
      <c r="AL791" s="20">
        <f t="shared" si="294"/>
        <v>-3.0984842598046018</v>
      </c>
      <c r="AM791" s="20">
        <f t="shared" si="295"/>
        <v>-46.387491914036289</v>
      </c>
      <c r="AN791" s="20">
        <f t="shared" si="296"/>
        <v>3.2149255760746338</v>
      </c>
      <c r="AO791" s="20">
        <f t="shared" si="296"/>
        <v>3.2156184383515991</v>
      </c>
      <c r="AP791" s="20">
        <f t="shared" si="296"/>
        <v>3.2141906950560983</v>
      </c>
      <c r="AQ791" s="20">
        <f t="shared" si="296"/>
        <v>3.2171329326505709</v>
      </c>
      <c r="AR791" s="20">
        <f t="shared" si="296"/>
        <v>3.2110703717789146</v>
      </c>
      <c r="AS791" s="20">
        <f t="shared" si="296"/>
        <v>3.2235654897824437</v>
      </c>
      <c r="AT791" s="20">
        <f t="shared" si="296"/>
        <v>3.1978245068299773</v>
      </c>
      <c r="AU791" s="20">
        <f t="shared" si="297"/>
        <v>3.2509130417697172</v>
      </c>
    </row>
    <row r="792" spans="4:47">
      <c r="D792" s="2"/>
      <c r="Z792" s="20">
        <f t="shared" si="288"/>
        <v>0</v>
      </c>
      <c r="AA792" s="20">
        <f t="shared" si="289"/>
        <v>1.1330551226500576E-5</v>
      </c>
      <c r="AB792" s="20">
        <f t="shared" si="283"/>
        <v>-9999</v>
      </c>
      <c r="AC792" s="20">
        <f t="shared" si="284"/>
        <v>0</v>
      </c>
      <c r="AD792" s="20">
        <f t="shared" si="298"/>
        <v>-9999</v>
      </c>
      <c r="AE792" s="20">
        <f t="shared" si="285"/>
        <v>0</v>
      </c>
      <c r="AF792" s="20">
        <f t="shared" si="299"/>
        <v>-9999</v>
      </c>
      <c r="AG792" s="21"/>
      <c r="AH792" s="20">
        <f t="shared" si="290"/>
        <v>-1.178745064381952E-2</v>
      </c>
      <c r="AI792" s="20">
        <f t="shared" si="291"/>
        <v>0.51386006167917275</v>
      </c>
      <c r="AJ792" s="20">
        <f t="shared" si="292"/>
        <v>-0.2676446746983806</v>
      </c>
      <c r="AK792" s="20">
        <f t="shared" si="293"/>
        <v>-2.096970307342862E-2</v>
      </c>
      <c r="AL792" s="20">
        <f t="shared" si="294"/>
        <v>-3.0984842598046018</v>
      </c>
      <c r="AM792" s="20">
        <f t="shared" si="295"/>
        <v>-46.387491914036289</v>
      </c>
      <c r="AN792" s="20">
        <f t="shared" si="296"/>
        <v>3.2149255760746338</v>
      </c>
      <c r="AO792" s="20">
        <f t="shared" si="296"/>
        <v>3.2156184383515991</v>
      </c>
      <c r="AP792" s="20">
        <f t="shared" si="296"/>
        <v>3.2141906950560983</v>
      </c>
      <c r="AQ792" s="20">
        <f t="shared" si="296"/>
        <v>3.2171329326505709</v>
      </c>
      <c r="AR792" s="20">
        <f t="shared" si="296"/>
        <v>3.2110703717789146</v>
      </c>
      <c r="AS792" s="20">
        <f t="shared" si="296"/>
        <v>3.2235654897824437</v>
      </c>
      <c r="AT792" s="20">
        <f t="shared" si="296"/>
        <v>3.1978245068299773</v>
      </c>
      <c r="AU792" s="20">
        <f t="shared" si="297"/>
        <v>3.2509130417697172</v>
      </c>
    </row>
    <row r="793" spans="4:47">
      <c r="D793" s="2"/>
      <c r="Z793" s="20">
        <f t="shared" si="288"/>
        <v>0</v>
      </c>
      <c r="AA793" s="20">
        <f t="shared" si="289"/>
        <v>1.1330551226500576E-5</v>
      </c>
      <c r="AB793" s="20">
        <f t="shared" si="283"/>
        <v>-9999</v>
      </c>
      <c r="AC793" s="20">
        <f t="shared" si="284"/>
        <v>0</v>
      </c>
      <c r="AD793" s="20">
        <f t="shared" si="298"/>
        <v>-9999</v>
      </c>
      <c r="AE793" s="20">
        <f t="shared" si="285"/>
        <v>0</v>
      </c>
      <c r="AF793" s="20">
        <f t="shared" si="299"/>
        <v>-9999</v>
      </c>
      <c r="AG793" s="21"/>
      <c r="AH793" s="20">
        <f t="shared" si="290"/>
        <v>-1.178745064381952E-2</v>
      </c>
      <c r="AI793" s="20">
        <f t="shared" si="291"/>
        <v>0.51386006167917275</v>
      </c>
      <c r="AJ793" s="20">
        <f t="shared" si="292"/>
        <v>-0.2676446746983806</v>
      </c>
      <c r="AK793" s="20">
        <f t="shared" si="293"/>
        <v>-2.096970307342862E-2</v>
      </c>
      <c r="AL793" s="20">
        <f t="shared" si="294"/>
        <v>-3.0984842598046018</v>
      </c>
      <c r="AM793" s="20">
        <f t="shared" si="295"/>
        <v>-46.387491914036289</v>
      </c>
      <c r="AN793" s="20">
        <f t="shared" si="296"/>
        <v>3.2149255760746338</v>
      </c>
      <c r="AO793" s="20">
        <f t="shared" si="296"/>
        <v>3.2156184383515991</v>
      </c>
      <c r="AP793" s="20">
        <f t="shared" si="296"/>
        <v>3.2141906950560983</v>
      </c>
      <c r="AQ793" s="20">
        <f t="shared" si="296"/>
        <v>3.2171329326505709</v>
      </c>
      <c r="AR793" s="20">
        <f t="shared" si="296"/>
        <v>3.2110703717789146</v>
      </c>
      <c r="AS793" s="20">
        <f t="shared" si="296"/>
        <v>3.2235654897824437</v>
      </c>
      <c r="AT793" s="20">
        <f t="shared" si="296"/>
        <v>3.1978245068299773</v>
      </c>
      <c r="AU793" s="20">
        <f t="shared" si="297"/>
        <v>3.2509130417697172</v>
      </c>
    </row>
    <row r="794" spans="4:47">
      <c r="D794" s="2"/>
      <c r="Z794" s="20">
        <f t="shared" si="288"/>
        <v>0</v>
      </c>
      <c r="AA794" s="20">
        <f t="shared" si="289"/>
        <v>1.1330551226500576E-5</v>
      </c>
      <c r="AB794" s="20">
        <f t="shared" si="283"/>
        <v>-9999</v>
      </c>
      <c r="AC794" s="20">
        <f t="shared" si="284"/>
        <v>0</v>
      </c>
      <c r="AD794" s="20">
        <f t="shared" si="298"/>
        <v>-9999</v>
      </c>
      <c r="AE794" s="20">
        <f t="shared" si="285"/>
        <v>0</v>
      </c>
      <c r="AF794" s="20">
        <f t="shared" si="299"/>
        <v>-9999</v>
      </c>
      <c r="AG794" s="21"/>
      <c r="AH794" s="20">
        <f t="shared" si="290"/>
        <v>-1.178745064381952E-2</v>
      </c>
      <c r="AI794" s="20">
        <f t="shared" si="291"/>
        <v>0.51386006167917275</v>
      </c>
      <c r="AJ794" s="20">
        <f t="shared" si="292"/>
        <v>-0.2676446746983806</v>
      </c>
      <c r="AK794" s="20">
        <f t="shared" si="293"/>
        <v>-2.096970307342862E-2</v>
      </c>
      <c r="AL794" s="20">
        <f t="shared" si="294"/>
        <v>-3.0984842598046018</v>
      </c>
      <c r="AM794" s="20">
        <f t="shared" si="295"/>
        <v>-46.387491914036289</v>
      </c>
      <c r="AN794" s="20">
        <f t="shared" si="296"/>
        <v>3.2149255760746338</v>
      </c>
      <c r="AO794" s="20">
        <f t="shared" si="296"/>
        <v>3.2156184383515991</v>
      </c>
      <c r="AP794" s="20">
        <f t="shared" si="296"/>
        <v>3.2141906950560983</v>
      </c>
      <c r="AQ794" s="20">
        <f t="shared" si="296"/>
        <v>3.2171329326505709</v>
      </c>
      <c r="AR794" s="20">
        <f t="shared" si="296"/>
        <v>3.2110703717789146</v>
      </c>
      <c r="AS794" s="20">
        <f t="shared" si="296"/>
        <v>3.2235654897824437</v>
      </c>
      <c r="AT794" s="20">
        <f t="shared" si="296"/>
        <v>3.1978245068299773</v>
      </c>
      <c r="AU794" s="20">
        <f t="shared" si="297"/>
        <v>3.2509130417697172</v>
      </c>
    </row>
    <row r="795" spans="4:47">
      <c r="D795" s="2"/>
      <c r="Z795" s="20">
        <f t="shared" si="288"/>
        <v>0</v>
      </c>
      <c r="AA795" s="20">
        <f t="shared" si="289"/>
        <v>1.1330551226500576E-5</v>
      </c>
      <c r="AB795" s="20">
        <f t="shared" si="283"/>
        <v>-9999</v>
      </c>
      <c r="AC795" s="20">
        <f t="shared" si="284"/>
        <v>0</v>
      </c>
      <c r="AD795" s="20">
        <f t="shared" si="298"/>
        <v>-9999</v>
      </c>
      <c r="AE795" s="20">
        <f t="shared" si="285"/>
        <v>0</v>
      </c>
      <c r="AF795" s="20">
        <f t="shared" si="299"/>
        <v>-9999</v>
      </c>
      <c r="AG795" s="21"/>
      <c r="AH795" s="20">
        <f t="shared" si="290"/>
        <v>-1.178745064381952E-2</v>
      </c>
      <c r="AI795" s="20">
        <f t="shared" si="291"/>
        <v>0.51386006167917275</v>
      </c>
      <c r="AJ795" s="20">
        <f t="shared" si="292"/>
        <v>-0.2676446746983806</v>
      </c>
      <c r="AK795" s="20">
        <f t="shared" si="293"/>
        <v>-2.096970307342862E-2</v>
      </c>
      <c r="AL795" s="20">
        <f t="shared" si="294"/>
        <v>-3.0984842598046018</v>
      </c>
      <c r="AM795" s="20">
        <f t="shared" si="295"/>
        <v>-46.387491914036289</v>
      </c>
      <c r="AN795" s="20">
        <f t="shared" si="296"/>
        <v>3.2149255760746338</v>
      </c>
      <c r="AO795" s="20">
        <f t="shared" si="296"/>
        <v>3.2156184383515991</v>
      </c>
      <c r="AP795" s="20">
        <f t="shared" si="296"/>
        <v>3.2141906950560983</v>
      </c>
      <c r="AQ795" s="20">
        <f t="shared" si="296"/>
        <v>3.2171329326505709</v>
      </c>
      <c r="AR795" s="20">
        <f t="shared" si="296"/>
        <v>3.2110703717789146</v>
      </c>
      <c r="AS795" s="20">
        <f t="shared" si="296"/>
        <v>3.2235654897824437</v>
      </c>
      <c r="AT795" s="20">
        <f t="shared" si="296"/>
        <v>3.1978245068299773</v>
      </c>
      <c r="AU795" s="20">
        <f t="shared" si="297"/>
        <v>3.2509130417697172</v>
      </c>
    </row>
    <row r="796" spans="4:47">
      <c r="D796" s="2"/>
      <c r="Z796" s="20">
        <f t="shared" si="288"/>
        <v>0</v>
      </c>
      <c r="AA796" s="20">
        <f t="shared" si="289"/>
        <v>1.1330551226500576E-5</v>
      </c>
      <c r="AB796" s="20">
        <f t="shared" si="283"/>
        <v>-9999</v>
      </c>
      <c r="AC796" s="20">
        <f t="shared" si="284"/>
        <v>0</v>
      </c>
      <c r="AD796" s="20">
        <f t="shared" si="298"/>
        <v>-9999</v>
      </c>
      <c r="AE796" s="20">
        <f t="shared" si="285"/>
        <v>0</v>
      </c>
      <c r="AF796" s="20">
        <f t="shared" si="299"/>
        <v>-9999</v>
      </c>
      <c r="AG796" s="21"/>
      <c r="AH796" s="20">
        <f t="shared" si="290"/>
        <v>-1.178745064381952E-2</v>
      </c>
      <c r="AI796" s="20">
        <f t="shared" si="291"/>
        <v>0.51386006167917275</v>
      </c>
      <c r="AJ796" s="20">
        <f t="shared" si="292"/>
        <v>-0.2676446746983806</v>
      </c>
      <c r="AK796" s="20">
        <f t="shared" si="293"/>
        <v>-2.096970307342862E-2</v>
      </c>
      <c r="AL796" s="20">
        <f t="shared" si="294"/>
        <v>-3.0984842598046018</v>
      </c>
      <c r="AM796" s="20">
        <f t="shared" si="295"/>
        <v>-46.387491914036289</v>
      </c>
      <c r="AN796" s="20">
        <f t="shared" si="296"/>
        <v>3.2149255760746338</v>
      </c>
      <c r="AO796" s="20">
        <f t="shared" si="296"/>
        <v>3.2156184383515991</v>
      </c>
      <c r="AP796" s="20">
        <f t="shared" si="296"/>
        <v>3.2141906950560983</v>
      </c>
      <c r="AQ796" s="20">
        <f t="shared" si="296"/>
        <v>3.2171329326505709</v>
      </c>
      <c r="AR796" s="20">
        <f t="shared" si="296"/>
        <v>3.2110703717789146</v>
      </c>
      <c r="AS796" s="20">
        <f t="shared" si="296"/>
        <v>3.2235654897824437</v>
      </c>
      <c r="AT796" s="20">
        <f t="shared" si="296"/>
        <v>3.1978245068299773</v>
      </c>
      <c r="AU796" s="20">
        <f t="shared" si="297"/>
        <v>3.2509130417697172</v>
      </c>
    </row>
    <row r="797" spans="4:47">
      <c r="D797" s="2"/>
      <c r="Z797" s="20">
        <f t="shared" si="288"/>
        <v>0</v>
      </c>
      <c r="AA797" s="20">
        <f t="shared" si="289"/>
        <v>1.1330551226500576E-5</v>
      </c>
      <c r="AB797" s="20">
        <f t="shared" si="283"/>
        <v>-9999</v>
      </c>
      <c r="AC797" s="20">
        <f t="shared" si="284"/>
        <v>0</v>
      </c>
      <c r="AD797" s="20">
        <f t="shared" si="298"/>
        <v>-9999</v>
      </c>
      <c r="AE797" s="20">
        <f t="shared" si="285"/>
        <v>0</v>
      </c>
      <c r="AF797" s="20">
        <f t="shared" si="299"/>
        <v>-9999</v>
      </c>
      <c r="AG797" s="21"/>
      <c r="AH797" s="20">
        <f t="shared" si="290"/>
        <v>-1.178745064381952E-2</v>
      </c>
      <c r="AI797" s="20">
        <f t="shared" si="291"/>
        <v>0.51386006167917275</v>
      </c>
      <c r="AJ797" s="20">
        <f t="shared" si="292"/>
        <v>-0.2676446746983806</v>
      </c>
      <c r="AK797" s="20">
        <f t="shared" si="293"/>
        <v>-2.096970307342862E-2</v>
      </c>
      <c r="AL797" s="20">
        <f t="shared" si="294"/>
        <v>-3.0984842598046018</v>
      </c>
      <c r="AM797" s="20">
        <f t="shared" si="295"/>
        <v>-46.387491914036289</v>
      </c>
      <c r="AN797" s="20">
        <f t="shared" si="296"/>
        <v>3.2149255760746338</v>
      </c>
      <c r="AO797" s="20">
        <f t="shared" si="296"/>
        <v>3.2156184383515991</v>
      </c>
      <c r="AP797" s="20">
        <f t="shared" si="296"/>
        <v>3.2141906950560983</v>
      </c>
      <c r="AQ797" s="20">
        <f t="shared" si="296"/>
        <v>3.2171329326505709</v>
      </c>
      <c r="AR797" s="20">
        <f t="shared" si="296"/>
        <v>3.2110703717789146</v>
      </c>
      <c r="AS797" s="20">
        <f t="shared" si="296"/>
        <v>3.2235654897824437</v>
      </c>
      <c r="AT797" s="20">
        <f t="shared" si="296"/>
        <v>3.1978245068299773</v>
      </c>
      <c r="AU797" s="20">
        <f t="shared" si="297"/>
        <v>3.2509130417697172</v>
      </c>
    </row>
    <row r="798" spans="4:47">
      <c r="D798" s="2"/>
      <c r="Z798" s="20">
        <f t="shared" si="288"/>
        <v>0</v>
      </c>
      <c r="AA798" s="20">
        <f t="shared" si="289"/>
        <v>1.1330551226500576E-5</v>
      </c>
      <c r="AB798" s="20">
        <f t="shared" si="283"/>
        <v>-9999</v>
      </c>
      <c r="AC798" s="20">
        <f t="shared" si="284"/>
        <v>0</v>
      </c>
      <c r="AD798" s="20">
        <f t="shared" si="298"/>
        <v>-9999</v>
      </c>
      <c r="AE798" s="20">
        <f t="shared" si="285"/>
        <v>0</v>
      </c>
      <c r="AF798" s="20">
        <f t="shared" si="299"/>
        <v>-9999</v>
      </c>
      <c r="AG798" s="21"/>
      <c r="AH798" s="20">
        <f t="shared" si="290"/>
        <v>-1.178745064381952E-2</v>
      </c>
      <c r="AI798" s="20">
        <f t="shared" si="291"/>
        <v>0.51386006167917275</v>
      </c>
      <c r="AJ798" s="20">
        <f t="shared" si="292"/>
        <v>-0.2676446746983806</v>
      </c>
      <c r="AK798" s="20">
        <f t="shared" si="293"/>
        <v>-2.096970307342862E-2</v>
      </c>
      <c r="AL798" s="20">
        <f t="shared" si="294"/>
        <v>-3.0984842598046018</v>
      </c>
      <c r="AM798" s="20">
        <f t="shared" si="295"/>
        <v>-46.387491914036289</v>
      </c>
      <c r="AN798" s="20">
        <f t="shared" si="296"/>
        <v>3.2149255760746338</v>
      </c>
      <c r="AO798" s="20">
        <f t="shared" si="296"/>
        <v>3.2156184383515991</v>
      </c>
      <c r="AP798" s="20">
        <f t="shared" si="296"/>
        <v>3.2141906950560983</v>
      </c>
      <c r="AQ798" s="20">
        <f t="shared" si="296"/>
        <v>3.2171329326505709</v>
      </c>
      <c r="AR798" s="20">
        <f t="shared" si="296"/>
        <v>3.2110703717789146</v>
      </c>
      <c r="AS798" s="20">
        <f t="shared" si="296"/>
        <v>3.2235654897824437</v>
      </c>
      <c r="AT798" s="20">
        <f t="shared" si="296"/>
        <v>3.1978245068299773</v>
      </c>
      <c r="AU798" s="20">
        <f t="shared" si="297"/>
        <v>3.2509130417697172</v>
      </c>
    </row>
    <row r="799" spans="4:47">
      <c r="D799" s="2"/>
      <c r="Z799" s="20">
        <f t="shared" si="288"/>
        <v>0</v>
      </c>
      <c r="AA799" s="20">
        <f t="shared" si="289"/>
        <v>1.1330551226500576E-5</v>
      </c>
      <c r="AB799" s="20">
        <f t="shared" si="283"/>
        <v>-9999</v>
      </c>
      <c r="AC799" s="20">
        <f t="shared" si="284"/>
        <v>0</v>
      </c>
      <c r="AD799" s="20">
        <f t="shared" si="298"/>
        <v>-9999</v>
      </c>
      <c r="AE799" s="20">
        <f t="shared" si="285"/>
        <v>0</v>
      </c>
      <c r="AF799" s="20">
        <f t="shared" si="299"/>
        <v>-9999</v>
      </c>
      <c r="AG799" s="21"/>
      <c r="AH799" s="20">
        <f t="shared" si="290"/>
        <v>-1.178745064381952E-2</v>
      </c>
      <c r="AI799" s="20">
        <f t="shared" si="291"/>
        <v>0.51386006167917275</v>
      </c>
      <c r="AJ799" s="20">
        <f t="shared" si="292"/>
        <v>-0.2676446746983806</v>
      </c>
      <c r="AK799" s="20">
        <f t="shared" si="293"/>
        <v>-2.096970307342862E-2</v>
      </c>
      <c r="AL799" s="20">
        <f t="shared" si="294"/>
        <v>-3.0984842598046018</v>
      </c>
      <c r="AM799" s="20">
        <f t="shared" si="295"/>
        <v>-46.387491914036289</v>
      </c>
      <c r="AN799" s="20">
        <f t="shared" si="296"/>
        <v>3.2149255760746338</v>
      </c>
      <c r="AO799" s="20">
        <f t="shared" si="296"/>
        <v>3.2156184383515991</v>
      </c>
      <c r="AP799" s="20">
        <f t="shared" si="296"/>
        <v>3.2141906950560983</v>
      </c>
      <c r="AQ799" s="20">
        <f t="shared" si="296"/>
        <v>3.2171329326505709</v>
      </c>
      <c r="AR799" s="20">
        <f t="shared" si="296"/>
        <v>3.2110703717789146</v>
      </c>
      <c r="AS799" s="20">
        <f t="shared" si="296"/>
        <v>3.2235654897824437</v>
      </c>
      <c r="AT799" s="20">
        <f t="shared" si="296"/>
        <v>3.1978245068299773</v>
      </c>
      <c r="AU799" s="20">
        <f t="shared" si="297"/>
        <v>3.2509130417697172</v>
      </c>
    </row>
    <row r="800" spans="4:47">
      <c r="D800" s="2"/>
      <c r="Z800" s="20">
        <f t="shared" si="288"/>
        <v>0</v>
      </c>
      <c r="AA800" s="20">
        <f t="shared" si="289"/>
        <v>1.1330551226500576E-5</v>
      </c>
      <c r="AB800" s="20">
        <f t="shared" si="283"/>
        <v>-9999</v>
      </c>
      <c r="AC800" s="20">
        <f t="shared" si="284"/>
        <v>0</v>
      </c>
      <c r="AD800" s="20">
        <f t="shared" si="298"/>
        <v>-9999</v>
      </c>
      <c r="AE800" s="20">
        <f t="shared" si="285"/>
        <v>0</v>
      </c>
      <c r="AF800" s="20">
        <f t="shared" si="299"/>
        <v>-9999</v>
      </c>
      <c r="AG800" s="21"/>
      <c r="AH800" s="20">
        <f t="shared" si="290"/>
        <v>-1.178745064381952E-2</v>
      </c>
      <c r="AI800" s="20">
        <f t="shared" si="291"/>
        <v>0.51386006167917275</v>
      </c>
      <c r="AJ800" s="20">
        <f t="shared" si="292"/>
        <v>-0.2676446746983806</v>
      </c>
      <c r="AK800" s="20">
        <f t="shared" si="293"/>
        <v>-2.096970307342862E-2</v>
      </c>
      <c r="AL800" s="20">
        <f t="shared" si="294"/>
        <v>-3.0984842598046018</v>
      </c>
      <c r="AM800" s="20">
        <f t="shared" si="295"/>
        <v>-46.387491914036289</v>
      </c>
      <c r="AN800" s="20">
        <f t="shared" si="296"/>
        <v>3.2149255760746338</v>
      </c>
      <c r="AO800" s="20">
        <f t="shared" si="296"/>
        <v>3.2156184383515991</v>
      </c>
      <c r="AP800" s="20">
        <f t="shared" si="296"/>
        <v>3.2141906950560983</v>
      </c>
      <c r="AQ800" s="20">
        <f t="shared" si="296"/>
        <v>3.2171329326505709</v>
      </c>
      <c r="AR800" s="20">
        <f t="shared" si="296"/>
        <v>3.2110703717789146</v>
      </c>
      <c r="AS800" s="20">
        <f t="shared" si="296"/>
        <v>3.2235654897824437</v>
      </c>
      <c r="AT800" s="20">
        <f t="shared" si="296"/>
        <v>3.1978245068299773</v>
      </c>
      <c r="AU800" s="20">
        <f t="shared" si="297"/>
        <v>3.2509130417697172</v>
      </c>
    </row>
    <row r="801" spans="4:47">
      <c r="D801" s="2"/>
      <c r="Z801" s="20">
        <f t="shared" si="288"/>
        <v>0</v>
      </c>
      <c r="AA801" s="20">
        <f t="shared" si="289"/>
        <v>1.1330551226500576E-5</v>
      </c>
      <c r="AB801" s="20">
        <f t="shared" si="283"/>
        <v>-9999</v>
      </c>
      <c r="AC801" s="20">
        <f t="shared" si="284"/>
        <v>0</v>
      </c>
      <c r="AD801" s="20">
        <f t="shared" si="298"/>
        <v>-9999</v>
      </c>
      <c r="AE801" s="20">
        <f t="shared" si="285"/>
        <v>0</v>
      </c>
      <c r="AF801" s="20">
        <f t="shared" si="299"/>
        <v>-9999</v>
      </c>
      <c r="AG801" s="21"/>
      <c r="AH801" s="20">
        <f t="shared" si="290"/>
        <v>-1.178745064381952E-2</v>
      </c>
      <c r="AI801" s="20">
        <f t="shared" si="291"/>
        <v>0.51386006167917275</v>
      </c>
      <c r="AJ801" s="20">
        <f t="shared" si="292"/>
        <v>-0.2676446746983806</v>
      </c>
      <c r="AK801" s="20">
        <f t="shared" si="293"/>
        <v>-2.096970307342862E-2</v>
      </c>
      <c r="AL801" s="20">
        <f t="shared" si="294"/>
        <v>-3.0984842598046018</v>
      </c>
      <c r="AM801" s="20">
        <f t="shared" si="295"/>
        <v>-46.387491914036289</v>
      </c>
      <c r="AN801" s="20">
        <f t="shared" si="296"/>
        <v>3.2149255760746338</v>
      </c>
      <c r="AO801" s="20">
        <f t="shared" si="296"/>
        <v>3.2156184383515991</v>
      </c>
      <c r="AP801" s="20">
        <f t="shared" si="296"/>
        <v>3.2141906950560983</v>
      </c>
      <c r="AQ801" s="20">
        <f t="shared" si="296"/>
        <v>3.2171329326505709</v>
      </c>
      <c r="AR801" s="20">
        <f t="shared" si="296"/>
        <v>3.2110703717789146</v>
      </c>
      <c r="AS801" s="20">
        <f t="shared" si="296"/>
        <v>3.2235654897824437</v>
      </c>
      <c r="AT801" s="20">
        <f t="shared" si="296"/>
        <v>3.1978245068299773</v>
      </c>
      <c r="AU801" s="20">
        <f t="shared" si="297"/>
        <v>3.2509130417697172</v>
      </c>
    </row>
    <row r="802" spans="4:47">
      <c r="D802" s="2"/>
      <c r="Z802" s="20">
        <f t="shared" si="288"/>
        <v>0</v>
      </c>
      <c r="AA802" s="20">
        <f t="shared" si="289"/>
        <v>1.1330551226500576E-5</v>
      </c>
      <c r="AB802" s="20">
        <f t="shared" si="283"/>
        <v>-9999</v>
      </c>
      <c r="AC802" s="20">
        <f t="shared" si="284"/>
        <v>0</v>
      </c>
      <c r="AD802" s="20">
        <f t="shared" si="298"/>
        <v>-9999</v>
      </c>
      <c r="AE802" s="20">
        <f t="shared" si="285"/>
        <v>0</v>
      </c>
      <c r="AF802" s="20">
        <f t="shared" si="299"/>
        <v>-9999</v>
      </c>
      <c r="AG802" s="21"/>
      <c r="AH802" s="20">
        <f t="shared" si="290"/>
        <v>-1.178745064381952E-2</v>
      </c>
      <c r="AI802" s="20">
        <f t="shared" si="291"/>
        <v>0.51386006167917275</v>
      </c>
      <c r="AJ802" s="20">
        <f t="shared" si="292"/>
        <v>-0.2676446746983806</v>
      </c>
      <c r="AK802" s="20">
        <f t="shared" si="293"/>
        <v>-2.096970307342862E-2</v>
      </c>
      <c r="AL802" s="20">
        <f t="shared" si="294"/>
        <v>-3.0984842598046018</v>
      </c>
      <c r="AM802" s="20">
        <f t="shared" si="295"/>
        <v>-46.387491914036289</v>
      </c>
      <c r="AN802" s="20">
        <f t="shared" si="296"/>
        <v>3.2149255760746338</v>
      </c>
      <c r="AO802" s="20">
        <f t="shared" si="296"/>
        <v>3.2156184383515991</v>
      </c>
      <c r="AP802" s="20">
        <f t="shared" si="296"/>
        <v>3.2141906950560983</v>
      </c>
      <c r="AQ802" s="20">
        <f t="shared" si="296"/>
        <v>3.2171329326505709</v>
      </c>
      <c r="AR802" s="20">
        <f t="shared" si="296"/>
        <v>3.2110703717789146</v>
      </c>
      <c r="AS802" s="20">
        <f t="shared" si="296"/>
        <v>3.2235654897824437</v>
      </c>
      <c r="AT802" s="20">
        <f t="shared" si="296"/>
        <v>3.1978245068299773</v>
      </c>
      <c r="AU802" s="20">
        <f t="shared" si="297"/>
        <v>3.2509130417697172</v>
      </c>
    </row>
    <row r="803" spans="4:47">
      <c r="D803" s="2"/>
      <c r="Z803" s="20">
        <f t="shared" si="288"/>
        <v>0</v>
      </c>
      <c r="AA803" s="20">
        <f t="shared" si="289"/>
        <v>1.1330551226500576E-5</v>
      </c>
      <c r="AB803" s="20">
        <f t="shared" si="283"/>
        <v>-9999</v>
      </c>
      <c r="AC803" s="20">
        <f t="shared" si="284"/>
        <v>0</v>
      </c>
      <c r="AD803" s="20">
        <f t="shared" si="298"/>
        <v>-9999</v>
      </c>
      <c r="AE803" s="20">
        <f t="shared" si="285"/>
        <v>0</v>
      </c>
      <c r="AF803" s="20">
        <f t="shared" si="299"/>
        <v>-9999</v>
      </c>
      <c r="AG803" s="21"/>
      <c r="AH803" s="20">
        <f t="shared" si="290"/>
        <v>-1.178745064381952E-2</v>
      </c>
      <c r="AI803" s="20">
        <f t="shared" si="291"/>
        <v>0.51386006167917275</v>
      </c>
      <c r="AJ803" s="20">
        <f t="shared" si="292"/>
        <v>-0.2676446746983806</v>
      </c>
      <c r="AK803" s="20">
        <f t="shared" si="293"/>
        <v>-2.096970307342862E-2</v>
      </c>
      <c r="AL803" s="20">
        <f t="shared" si="294"/>
        <v>-3.0984842598046018</v>
      </c>
      <c r="AM803" s="20">
        <f t="shared" si="295"/>
        <v>-46.387491914036289</v>
      </c>
      <c r="AN803" s="20">
        <f t="shared" si="296"/>
        <v>3.2149255760746338</v>
      </c>
      <c r="AO803" s="20">
        <f t="shared" si="296"/>
        <v>3.2156184383515991</v>
      </c>
      <c r="AP803" s="20">
        <f t="shared" si="296"/>
        <v>3.2141906950560983</v>
      </c>
      <c r="AQ803" s="20">
        <f t="shared" si="296"/>
        <v>3.2171329326505709</v>
      </c>
      <c r="AR803" s="20">
        <f t="shared" si="296"/>
        <v>3.2110703717789146</v>
      </c>
      <c r="AS803" s="20">
        <f t="shared" si="296"/>
        <v>3.2235654897824437</v>
      </c>
      <c r="AT803" s="20">
        <f t="shared" si="296"/>
        <v>3.1978245068299773</v>
      </c>
      <c r="AU803" s="20">
        <f t="shared" si="297"/>
        <v>3.2509130417697172</v>
      </c>
    </row>
    <row r="804" spans="4:47">
      <c r="D804" s="2"/>
      <c r="Z804" s="20">
        <f t="shared" si="288"/>
        <v>0</v>
      </c>
      <c r="AA804" s="20">
        <f t="shared" si="289"/>
        <v>1.1330551226500576E-5</v>
      </c>
      <c r="AB804" s="20">
        <f t="shared" si="283"/>
        <v>-9999</v>
      </c>
      <c r="AC804" s="20">
        <f t="shared" si="284"/>
        <v>0</v>
      </c>
      <c r="AD804" s="20">
        <f t="shared" si="298"/>
        <v>-9999</v>
      </c>
      <c r="AE804" s="20">
        <f t="shared" si="285"/>
        <v>0</v>
      </c>
      <c r="AF804" s="20">
        <f t="shared" si="299"/>
        <v>-9999</v>
      </c>
      <c r="AG804" s="21"/>
      <c r="AH804" s="20">
        <f t="shared" si="290"/>
        <v>-1.178745064381952E-2</v>
      </c>
      <c r="AI804" s="20">
        <f t="shared" si="291"/>
        <v>0.51386006167917275</v>
      </c>
      <c r="AJ804" s="20">
        <f t="shared" si="292"/>
        <v>-0.2676446746983806</v>
      </c>
      <c r="AK804" s="20">
        <f t="shared" si="293"/>
        <v>-2.096970307342862E-2</v>
      </c>
      <c r="AL804" s="20">
        <f t="shared" si="294"/>
        <v>-3.0984842598046018</v>
      </c>
      <c r="AM804" s="20">
        <f t="shared" si="295"/>
        <v>-46.387491914036289</v>
      </c>
      <c r="AN804" s="20">
        <f t="shared" si="296"/>
        <v>3.2149255760746338</v>
      </c>
      <c r="AO804" s="20">
        <f t="shared" si="296"/>
        <v>3.2156184383515991</v>
      </c>
      <c r="AP804" s="20">
        <f t="shared" si="296"/>
        <v>3.2141906950560983</v>
      </c>
      <c r="AQ804" s="20">
        <f t="shared" si="296"/>
        <v>3.2171329326505709</v>
      </c>
      <c r="AR804" s="20">
        <f t="shared" si="296"/>
        <v>3.2110703717789146</v>
      </c>
      <c r="AS804" s="20">
        <f t="shared" si="296"/>
        <v>3.2235654897824437</v>
      </c>
      <c r="AT804" s="20">
        <f t="shared" si="296"/>
        <v>3.1978245068299773</v>
      </c>
      <c r="AU804" s="20">
        <f t="shared" si="297"/>
        <v>3.2509130417697172</v>
      </c>
    </row>
    <row r="805" spans="4:47">
      <c r="D805" s="2"/>
      <c r="Z805" s="20">
        <f t="shared" si="288"/>
        <v>0</v>
      </c>
      <c r="AA805" s="20">
        <f t="shared" si="289"/>
        <v>1.1330551226500576E-5</v>
      </c>
      <c r="AB805" s="20">
        <f t="shared" si="283"/>
        <v>-9999</v>
      </c>
      <c r="AC805" s="20">
        <f t="shared" si="284"/>
        <v>0</v>
      </c>
      <c r="AD805" s="20">
        <f t="shared" si="298"/>
        <v>-9999</v>
      </c>
      <c r="AE805" s="20">
        <f t="shared" si="285"/>
        <v>0</v>
      </c>
      <c r="AF805" s="20">
        <f t="shared" si="299"/>
        <v>-9999</v>
      </c>
      <c r="AG805" s="21"/>
      <c r="AH805" s="20">
        <f t="shared" si="290"/>
        <v>-1.178745064381952E-2</v>
      </c>
      <c r="AI805" s="20">
        <f t="shared" si="291"/>
        <v>0.51386006167917275</v>
      </c>
      <c r="AJ805" s="20">
        <f t="shared" si="292"/>
        <v>-0.2676446746983806</v>
      </c>
      <c r="AK805" s="20">
        <f t="shared" si="293"/>
        <v>-2.096970307342862E-2</v>
      </c>
      <c r="AL805" s="20">
        <f t="shared" si="294"/>
        <v>-3.0984842598046018</v>
      </c>
      <c r="AM805" s="20">
        <f t="shared" si="295"/>
        <v>-46.387491914036289</v>
      </c>
      <c r="AN805" s="20">
        <f t="shared" ref="AN805:AT820" si="300">$AU805+$AB$7*SIN(AO805)</f>
        <v>3.2149255760746338</v>
      </c>
      <c r="AO805" s="20">
        <f t="shared" si="300"/>
        <v>3.2156184383515991</v>
      </c>
      <c r="AP805" s="20">
        <f t="shared" si="300"/>
        <v>3.2141906950560983</v>
      </c>
      <c r="AQ805" s="20">
        <f t="shared" si="300"/>
        <v>3.2171329326505709</v>
      </c>
      <c r="AR805" s="20">
        <f t="shared" si="300"/>
        <v>3.2110703717789146</v>
      </c>
      <c r="AS805" s="20">
        <f t="shared" si="300"/>
        <v>3.2235654897824437</v>
      </c>
      <c r="AT805" s="20">
        <f t="shared" si="300"/>
        <v>3.1978245068299773</v>
      </c>
      <c r="AU805" s="20">
        <f t="shared" si="297"/>
        <v>3.2509130417697172</v>
      </c>
    </row>
    <row r="806" spans="4:47">
      <c r="D806" s="2"/>
      <c r="Z806" s="20">
        <f t="shared" si="288"/>
        <v>0</v>
      </c>
      <c r="AA806" s="20">
        <f t="shared" si="289"/>
        <v>1.1330551226500576E-5</v>
      </c>
      <c r="AB806" s="20">
        <f t="shared" si="283"/>
        <v>-9999</v>
      </c>
      <c r="AC806" s="20">
        <f t="shared" si="284"/>
        <v>0</v>
      </c>
      <c r="AD806" s="20">
        <f t="shared" si="298"/>
        <v>-9999</v>
      </c>
      <c r="AE806" s="20">
        <f t="shared" si="285"/>
        <v>0</v>
      </c>
      <c r="AF806" s="20">
        <f t="shared" si="299"/>
        <v>-9999</v>
      </c>
      <c r="AG806" s="21"/>
      <c r="AH806" s="20">
        <f t="shared" si="290"/>
        <v>-1.178745064381952E-2</v>
      </c>
      <c r="AI806" s="20">
        <f t="shared" si="291"/>
        <v>0.51386006167917275</v>
      </c>
      <c r="AJ806" s="20">
        <f t="shared" si="292"/>
        <v>-0.2676446746983806</v>
      </c>
      <c r="AK806" s="20">
        <f t="shared" si="293"/>
        <v>-2.096970307342862E-2</v>
      </c>
      <c r="AL806" s="20">
        <f t="shared" si="294"/>
        <v>-3.0984842598046018</v>
      </c>
      <c r="AM806" s="20">
        <f t="shared" si="295"/>
        <v>-46.387491914036289</v>
      </c>
      <c r="AN806" s="20">
        <f t="shared" si="300"/>
        <v>3.2149255760746338</v>
      </c>
      <c r="AO806" s="20">
        <f t="shared" si="300"/>
        <v>3.2156184383515991</v>
      </c>
      <c r="AP806" s="20">
        <f t="shared" si="300"/>
        <v>3.2141906950560983</v>
      </c>
      <c r="AQ806" s="20">
        <f t="shared" si="300"/>
        <v>3.2171329326505709</v>
      </c>
      <c r="AR806" s="20">
        <f t="shared" si="300"/>
        <v>3.2110703717789146</v>
      </c>
      <c r="AS806" s="20">
        <f t="shared" si="300"/>
        <v>3.2235654897824437</v>
      </c>
      <c r="AT806" s="20">
        <f t="shared" si="300"/>
        <v>3.1978245068299773</v>
      </c>
      <c r="AU806" s="20">
        <f t="shared" si="297"/>
        <v>3.2509130417697172</v>
      </c>
    </row>
    <row r="807" spans="4:47">
      <c r="D807" s="2"/>
      <c r="Z807" s="20">
        <f t="shared" si="288"/>
        <v>0</v>
      </c>
      <c r="AA807" s="20">
        <f t="shared" si="289"/>
        <v>1.1330551226500576E-5</v>
      </c>
      <c r="AB807" s="20">
        <f t="shared" ref="AB807:AB870" si="301">IF(S807&lt;&gt;0,G807-AH807,-9999)</f>
        <v>-9999</v>
      </c>
      <c r="AC807" s="20">
        <f t="shared" ref="AC807:AC870" si="302">+G807-P807</f>
        <v>0</v>
      </c>
      <c r="AD807" s="20">
        <f t="shared" si="298"/>
        <v>-9999</v>
      </c>
      <c r="AE807" s="20">
        <f t="shared" ref="AE807:AE870" si="303">+(G807-AA807)^2*S807</f>
        <v>0</v>
      </c>
      <c r="AF807" s="20">
        <f t="shared" si="299"/>
        <v>-9999</v>
      </c>
      <c r="AG807" s="21"/>
      <c r="AH807" s="20">
        <f t="shared" si="290"/>
        <v>-1.178745064381952E-2</v>
      </c>
      <c r="AI807" s="20">
        <f t="shared" si="291"/>
        <v>0.51386006167917275</v>
      </c>
      <c r="AJ807" s="20">
        <f t="shared" si="292"/>
        <v>-0.2676446746983806</v>
      </c>
      <c r="AK807" s="20">
        <f t="shared" si="293"/>
        <v>-2.096970307342862E-2</v>
      </c>
      <c r="AL807" s="20">
        <f t="shared" si="294"/>
        <v>-3.0984842598046018</v>
      </c>
      <c r="AM807" s="20">
        <f t="shared" si="295"/>
        <v>-46.387491914036289</v>
      </c>
      <c r="AN807" s="20">
        <f t="shared" si="300"/>
        <v>3.2149255760746338</v>
      </c>
      <c r="AO807" s="20">
        <f t="shared" si="300"/>
        <v>3.2156184383515991</v>
      </c>
      <c r="AP807" s="20">
        <f t="shared" si="300"/>
        <v>3.2141906950560983</v>
      </c>
      <c r="AQ807" s="20">
        <f t="shared" si="300"/>
        <v>3.2171329326505709</v>
      </c>
      <c r="AR807" s="20">
        <f t="shared" si="300"/>
        <v>3.2110703717789146</v>
      </c>
      <c r="AS807" s="20">
        <f t="shared" si="300"/>
        <v>3.2235654897824437</v>
      </c>
      <c r="AT807" s="20">
        <f t="shared" si="300"/>
        <v>3.1978245068299773</v>
      </c>
      <c r="AU807" s="20">
        <f t="shared" si="297"/>
        <v>3.2509130417697172</v>
      </c>
    </row>
    <row r="808" spans="4:47">
      <c r="D808" s="2"/>
      <c r="Z808" s="20">
        <f t="shared" si="288"/>
        <v>0</v>
      </c>
      <c r="AA808" s="20">
        <f t="shared" si="289"/>
        <v>1.1330551226500576E-5</v>
      </c>
      <c r="AB808" s="20">
        <f t="shared" si="301"/>
        <v>-9999</v>
      </c>
      <c r="AC808" s="20">
        <f t="shared" si="302"/>
        <v>0</v>
      </c>
      <c r="AD808" s="20">
        <f t="shared" si="298"/>
        <v>-9999</v>
      </c>
      <c r="AE808" s="20">
        <f t="shared" si="303"/>
        <v>0</v>
      </c>
      <c r="AF808" s="20">
        <f t="shared" si="299"/>
        <v>-9999</v>
      </c>
      <c r="AG808" s="21"/>
      <c r="AH808" s="20">
        <f t="shared" si="290"/>
        <v>-1.178745064381952E-2</v>
      </c>
      <c r="AI808" s="20">
        <f t="shared" si="291"/>
        <v>0.51386006167917275</v>
      </c>
      <c r="AJ808" s="20">
        <f t="shared" si="292"/>
        <v>-0.2676446746983806</v>
      </c>
      <c r="AK808" s="20">
        <f t="shared" si="293"/>
        <v>-2.096970307342862E-2</v>
      </c>
      <c r="AL808" s="20">
        <f t="shared" si="294"/>
        <v>-3.0984842598046018</v>
      </c>
      <c r="AM808" s="20">
        <f t="shared" si="295"/>
        <v>-46.387491914036289</v>
      </c>
      <c r="AN808" s="20">
        <f t="shared" si="300"/>
        <v>3.2149255760746338</v>
      </c>
      <c r="AO808" s="20">
        <f t="shared" si="300"/>
        <v>3.2156184383515991</v>
      </c>
      <c r="AP808" s="20">
        <f t="shared" si="300"/>
        <v>3.2141906950560983</v>
      </c>
      <c r="AQ808" s="20">
        <f t="shared" si="300"/>
        <v>3.2171329326505709</v>
      </c>
      <c r="AR808" s="20">
        <f t="shared" si="300"/>
        <v>3.2110703717789146</v>
      </c>
      <c r="AS808" s="20">
        <f t="shared" si="300"/>
        <v>3.2235654897824437</v>
      </c>
      <c r="AT808" s="20">
        <f t="shared" si="300"/>
        <v>3.1978245068299773</v>
      </c>
      <c r="AU808" s="20">
        <f t="shared" si="297"/>
        <v>3.2509130417697172</v>
      </c>
    </row>
    <row r="809" spans="4:47">
      <c r="D809" s="2"/>
      <c r="Z809" s="20">
        <f t="shared" si="288"/>
        <v>0</v>
      </c>
      <c r="AA809" s="20">
        <f t="shared" si="289"/>
        <v>1.1330551226500576E-5</v>
      </c>
      <c r="AB809" s="20">
        <f t="shared" si="301"/>
        <v>-9999</v>
      </c>
      <c r="AC809" s="20">
        <f t="shared" si="302"/>
        <v>0</v>
      </c>
      <c r="AD809" s="20">
        <f t="shared" si="298"/>
        <v>-9999</v>
      </c>
      <c r="AE809" s="20">
        <f t="shared" si="303"/>
        <v>0</v>
      </c>
      <c r="AF809" s="20">
        <f t="shared" si="299"/>
        <v>-9999</v>
      </c>
      <c r="AG809" s="21"/>
      <c r="AH809" s="20">
        <f t="shared" si="290"/>
        <v>-1.178745064381952E-2</v>
      </c>
      <c r="AI809" s="20">
        <f t="shared" si="291"/>
        <v>0.51386006167917275</v>
      </c>
      <c r="AJ809" s="20">
        <f t="shared" si="292"/>
        <v>-0.2676446746983806</v>
      </c>
      <c r="AK809" s="20">
        <f t="shared" si="293"/>
        <v>-2.096970307342862E-2</v>
      </c>
      <c r="AL809" s="20">
        <f t="shared" si="294"/>
        <v>-3.0984842598046018</v>
      </c>
      <c r="AM809" s="20">
        <f t="shared" si="295"/>
        <v>-46.387491914036289</v>
      </c>
      <c r="AN809" s="20">
        <f t="shared" si="300"/>
        <v>3.2149255760746338</v>
      </c>
      <c r="AO809" s="20">
        <f t="shared" si="300"/>
        <v>3.2156184383515991</v>
      </c>
      <c r="AP809" s="20">
        <f t="shared" si="300"/>
        <v>3.2141906950560983</v>
      </c>
      <c r="AQ809" s="20">
        <f t="shared" si="300"/>
        <v>3.2171329326505709</v>
      </c>
      <c r="AR809" s="20">
        <f t="shared" si="300"/>
        <v>3.2110703717789146</v>
      </c>
      <c r="AS809" s="20">
        <f t="shared" si="300"/>
        <v>3.2235654897824437</v>
      </c>
      <c r="AT809" s="20">
        <f t="shared" si="300"/>
        <v>3.1978245068299773</v>
      </c>
      <c r="AU809" s="20">
        <f t="shared" si="297"/>
        <v>3.2509130417697172</v>
      </c>
    </row>
    <row r="810" spans="4:47">
      <c r="D810" s="2"/>
      <c r="Z810" s="20">
        <f t="shared" si="288"/>
        <v>0</v>
      </c>
      <c r="AA810" s="20">
        <f t="shared" si="289"/>
        <v>1.1330551226500576E-5</v>
      </c>
      <c r="AB810" s="20">
        <f t="shared" si="301"/>
        <v>-9999</v>
      </c>
      <c r="AC810" s="20">
        <f t="shared" si="302"/>
        <v>0</v>
      </c>
      <c r="AD810" s="20">
        <f t="shared" si="298"/>
        <v>-9999</v>
      </c>
      <c r="AE810" s="20">
        <f t="shared" si="303"/>
        <v>0</v>
      </c>
      <c r="AF810" s="20">
        <f t="shared" si="299"/>
        <v>-9999</v>
      </c>
      <c r="AG810" s="21"/>
      <c r="AH810" s="20">
        <f t="shared" si="290"/>
        <v>-1.178745064381952E-2</v>
      </c>
      <c r="AI810" s="20">
        <f t="shared" si="291"/>
        <v>0.51386006167917275</v>
      </c>
      <c r="AJ810" s="20">
        <f t="shared" si="292"/>
        <v>-0.2676446746983806</v>
      </c>
      <c r="AK810" s="20">
        <f t="shared" si="293"/>
        <v>-2.096970307342862E-2</v>
      </c>
      <c r="AL810" s="20">
        <f t="shared" si="294"/>
        <v>-3.0984842598046018</v>
      </c>
      <c r="AM810" s="20">
        <f t="shared" si="295"/>
        <v>-46.387491914036289</v>
      </c>
      <c r="AN810" s="20">
        <f t="shared" si="300"/>
        <v>3.2149255760746338</v>
      </c>
      <c r="AO810" s="20">
        <f t="shared" si="300"/>
        <v>3.2156184383515991</v>
      </c>
      <c r="AP810" s="20">
        <f t="shared" si="300"/>
        <v>3.2141906950560983</v>
      </c>
      <c r="AQ810" s="20">
        <f t="shared" si="300"/>
        <v>3.2171329326505709</v>
      </c>
      <c r="AR810" s="20">
        <f t="shared" si="300"/>
        <v>3.2110703717789146</v>
      </c>
      <c r="AS810" s="20">
        <f t="shared" si="300"/>
        <v>3.2235654897824437</v>
      </c>
      <c r="AT810" s="20">
        <f t="shared" si="300"/>
        <v>3.1978245068299773</v>
      </c>
      <c r="AU810" s="20">
        <f t="shared" si="297"/>
        <v>3.2509130417697172</v>
      </c>
    </row>
    <row r="811" spans="4:47">
      <c r="D811" s="2"/>
      <c r="Z811" s="20">
        <f t="shared" si="288"/>
        <v>0</v>
      </c>
      <c r="AA811" s="20">
        <f t="shared" si="289"/>
        <v>1.1330551226500576E-5</v>
      </c>
      <c r="AB811" s="20">
        <f t="shared" si="301"/>
        <v>-9999</v>
      </c>
      <c r="AC811" s="20">
        <f t="shared" si="302"/>
        <v>0</v>
      </c>
      <c r="AD811" s="20">
        <f t="shared" si="298"/>
        <v>-9999</v>
      </c>
      <c r="AE811" s="20">
        <f t="shared" si="303"/>
        <v>0</v>
      </c>
      <c r="AF811" s="20">
        <f t="shared" si="299"/>
        <v>-9999</v>
      </c>
      <c r="AG811" s="21"/>
      <c r="AH811" s="20">
        <f t="shared" si="290"/>
        <v>-1.178745064381952E-2</v>
      </c>
      <c r="AI811" s="20">
        <f t="shared" si="291"/>
        <v>0.51386006167917275</v>
      </c>
      <c r="AJ811" s="20">
        <f t="shared" si="292"/>
        <v>-0.2676446746983806</v>
      </c>
      <c r="AK811" s="20">
        <f t="shared" si="293"/>
        <v>-2.096970307342862E-2</v>
      </c>
      <c r="AL811" s="20">
        <f t="shared" si="294"/>
        <v>-3.0984842598046018</v>
      </c>
      <c r="AM811" s="20">
        <f t="shared" si="295"/>
        <v>-46.387491914036289</v>
      </c>
      <c r="AN811" s="20">
        <f t="shared" si="300"/>
        <v>3.2149255760746338</v>
      </c>
      <c r="AO811" s="20">
        <f t="shared" si="300"/>
        <v>3.2156184383515991</v>
      </c>
      <c r="AP811" s="20">
        <f t="shared" si="300"/>
        <v>3.2141906950560983</v>
      </c>
      <c r="AQ811" s="20">
        <f t="shared" si="300"/>
        <v>3.2171329326505709</v>
      </c>
      <c r="AR811" s="20">
        <f t="shared" si="300"/>
        <v>3.2110703717789146</v>
      </c>
      <c r="AS811" s="20">
        <f t="shared" si="300"/>
        <v>3.2235654897824437</v>
      </c>
      <c r="AT811" s="20">
        <f t="shared" si="300"/>
        <v>3.1978245068299773</v>
      </c>
      <c r="AU811" s="20">
        <f t="shared" si="297"/>
        <v>3.2509130417697172</v>
      </c>
    </row>
    <row r="812" spans="4:47">
      <c r="D812" s="2"/>
      <c r="Z812" s="20">
        <f t="shared" si="288"/>
        <v>0</v>
      </c>
      <c r="AA812" s="20">
        <f t="shared" si="289"/>
        <v>1.1330551226500576E-5</v>
      </c>
      <c r="AB812" s="20">
        <f t="shared" si="301"/>
        <v>-9999</v>
      </c>
      <c r="AC812" s="20">
        <f t="shared" si="302"/>
        <v>0</v>
      </c>
      <c r="AD812" s="20">
        <f t="shared" si="298"/>
        <v>-9999</v>
      </c>
      <c r="AE812" s="20">
        <f t="shared" si="303"/>
        <v>0</v>
      </c>
      <c r="AF812" s="20">
        <f t="shared" si="299"/>
        <v>-9999</v>
      </c>
      <c r="AG812" s="21"/>
      <c r="AH812" s="20">
        <f t="shared" si="290"/>
        <v>-1.178745064381952E-2</v>
      </c>
      <c r="AI812" s="20">
        <f t="shared" si="291"/>
        <v>0.51386006167917275</v>
      </c>
      <c r="AJ812" s="20">
        <f t="shared" si="292"/>
        <v>-0.2676446746983806</v>
      </c>
      <c r="AK812" s="20">
        <f t="shared" si="293"/>
        <v>-2.096970307342862E-2</v>
      </c>
      <c r="AL812" s="20">
        <f t="shared" si="294"/>
        <v>-3.0984842598046018</v>
      </c>
      <c r="AM812" s="20">
        <f t="shared" si="295"/>
        <v>-46.387491914036289</v>
      </c>
      <c r="AN812" s="20">
        <f t="shared" si="300"/>
        <v>3.2149255760746338</v>
      </c>
      <c r="AO812" s="20">
        <f t="shared" si="300"/>
        <v>3.2156184383515991</v>
      </c>
      <c r="AP812" s="20">
        <f t="shared" si="300"/>
        <v>3.2141906950560983</v>
      </c>
      <c r="AQ812" s="20">
        <f t="shared" si="300"/>
        <v>3.2171329326505709</v>
      </c>
      <c r="AR812" s="20">
        <f t="shared" si="300"/>
        <v>3.2110703717789146</v>
      </c>
      <c r="AS812" s="20">
        <f t="shared" si="300"/>
        <v>3.2235654897824437</v>
      </c>
      <c r="AT812" s="20">
        <f t="shared" si="300"/>
        <v>3.1978245068299773</v>
      </c>
      <c r="AU812" s="20">
        <f t="shared" si="297"/>
        <v>3.2509130417697172</v>
      </c>
    </row>
    <row r="813" spans="4:47">
      <c r="D813" s="2"/>
      <c r="Z813" s="20">
        <f t="shared" si="288"/>
        <v>0</v>
      </c>
      <c r="AA813" s="20">
        <f t="shared" si="289"/>
        <v>1.1330551226500576E-5</v>
      </c>
      <c r="AB813" s="20">
        <f t="shared" si="301"/>
        <v>-9999</v>
      </c>
      <c r="AC813" s="20">
        <f t="shared" si="302"/>
        <v>0</v>
      </c>
      <c r="AD813" s="20">
        <f t="shared" si="298"/>
        <v>-9999</v>
      </c>
      <c r="AE813" s="20">
        <f t="shared" si="303"/>
        <v>0</v>
      </c>
      <c r="AF813" s="20">
        <f t="shared" si="299"/>
        <v>-9999</v>
      </c>
      <c r="AG813" s="21"/>
      <c r="AH813" s="20">
        <f t="shared" si="290"/>
        <v>-1.178745064381952E-2</v>
      </c>
      <c r="AI813" s="20">
        <f t="shared" si="291"/>
        <v>0.51386006167917275</v>
      </c>
      <c r="AJ813" s="20">
        <f t="shared" si="292"/>
        <v>-0.2676446746983806</v>
      </c>
      <c r="AK813" s="20">
        <f t="shared" si="293"/>
        <v>-2.096970307342862E-2</v>
      </c>
      <c r="AL813" s="20">
        <f t="shared" si="294"/>
        <v>-3.0984842598046018</v>
      </c>
      <c r="AM813" s="20">
        <f t="shared" si="295"/>
        <v>-46.387491914036289</v>
      </c>
      <c r="AN813" s="20">
        <f t="shared" si="300"/>
        <v>3.2149255760746338</v>
      </c>
      <c r="AO813" s="20">
        <f t="shared" si="300"/>
        <v>3.2156184383515991</v>
      </c>
      <c r="AP813" s="20">
        <f t="shared" si="300"/>
        <v>3.2141906950560983</v>
      </c>
      <c r="AQ813" s="20">
        <f t="shared" si="300"/>
        <v>3.2171329326505709</v>
      </c>
      <c r="AR813" s="20">
        <f t="shared" si="300"/>
        <v>3.2110703717789146</v>
      </c>
      <c r="AS813" s="20">
        <f t="shared" si="300"/>
        <v>3.2235654897824437</v>
      </c>
      <c r="AT813" s="20">
        <f t="shared" si="300"/>
        <v>3.1978245068299773</v>
      </c>
      <c r="AU813" s="20">
        <f t="shared" si="297"/>
        <v>3.2509130417697172</v>
      </c>
    </row>
    <row r="814" spans="4:47">
      <c r="D814" s="2"/>
      <c r="Z814" s="20">
        <f t="shared" si="288"/>
        <v>0</v>
      </c>
      <c r="AA814" s="20">
        <f t="shared" si="289"/>
        <v>1.1330551226500576E-5</v>
      </c>
      <c r="AB814" s="20">
        <f t="shared" si="301"/>
        <v>-9999</v>
      </c>
      <c r="AC814" s="20">
        <f t="shared" si="302"/>
        <v>0</v>
      </c>
      <c r="AD814" s="20">
        <f t="shared" si="298"/>
        <v>-9999</v>
      </c>
      <c r="AE814" s="20">
        <f t="shared" si="303"/>
        <v>0</v>
      </c>
      <c r="AF814" s="20">
        <f t="shared" si="299"/>
        <v>-9999</v>
      </c>
      <c r="AG814" s="21"/>
      <c r="AH814" s="20">
        <f t="shared" si="290"/>
        <v>-1.178745064381952E-2</v>
      </c>
      <c r="AI814" s="20">
        <f t="shared" si="291"/>
        <v>0.51386006167917275</v>
      </c>
      <c r="AJ814" s="20">
        <f t="shared" si="292"/>
        <v>-0.2676446746983806</v>
      </c>
      <c r="AK814" s="20">
        <f t="shared" si="293"/>
        <v>-2.096970307342862E-2</v>
      </c>
      <c r="AL814" s="20">
        <f t="shared" si="294"/>
        <v>-3.0984842598046018</v>
      </c>
      <c r="AM814" s="20">
        <f t="shared" si="295"/>
        <v>-46.387491914036289</v>
      </c>
      <c r="AN814" s="20">
        <f t="shared" si="300"/>
        <v>3.2149255760746338</v>
      </c>
      <c r="AO814" s="20">
        <f t="shared" si="300"/>
        <v>3.2156184383515991</v>
      </c>
      <c r="AP814" s="20">
        <f t="shared" si="300"/>
        <v>3.2141906950560983</v>
      </c>
      <c r="AQ814" s="20">
        <f t="shared" si="300"/>
        <v>3.2171329326505709</v>
      </c>
      <c r="AR814" s="20">
        <f t="shared" si="300"/>
        <v>3.2110703717789146</v>
      </c>
      <c r="AS814" s="20">
        <f t="shared" si="300"/>
        <v>3.2235654897824437</v>
      </c>
      <c r="AT814" s="20">
        <f t="shared" si="300"/>
        <v>3.1978245068299773</v>
      </c>
      <c r="AU814" s="20">
        <f t="shared" si="297"/>
        <v>3.2509130417697172</v>
      </c>
    </row>
    <row r="815" spans="4:47">
      <c r="D815" s="2"/>
      <c r="Z815" s="20">
        <f t="shared" si="288"/>
        <v>0</v>
      </c>
      <c r="AA815" s="20">
        <f t="shared" si="289"/>
        <v>1.1330551226500576E-5</v>
      </c>
      <c r="AB815" s="20">
        <f t="shared" si="301"/>
        <v>-9999</v>
      </c>
      <c r="AC815" s="20">
        <f t="shared" si="302"/>
        <v>0</v>
      </c>
      <c r="AD815" s="20">
        <f t="shared" si="298"/>
        <v>-9999</v>
      </c>
      <c r="AE815" s="20">
        <f t="shared" si="303"/>
        <v>0</v>
      </c>
      <c r="AF815" s="20">
        <f t="shared" si="299"/>
        <v>-9999</v>
      </c>
      <c r="AG815" s="21"/>
      <c r="AH815" s="20">
        <f t="shared" si="290"/>
        <v>-1.178745064381952E-2</v>
      </c>
      <c r="AI815" s="20">
        <f t="shared" si="291"/>
        <v>0.51386006167917275</v>
      </c>
      <c r="AJ815" s="20">
        <f t="shared" si="292"/>
        <v>-0.2676446746983806</v>
      </c>
      <c r="AK815" s="20">
        <f t="shared" si="293"/>
        <v>-2.096970307342862E-2</v>
      </c>
      <c r="AL815" s="20">
        <f t="shared" si="294"/>
        <v>-3.0984842598046018</v>
      </c>
      <c r="AM815" s="20">
        <f t="shared" si="295"/>
        <v>-46.387491914036289</v>
      </c>
      <c r="AN815" s="20">
        <f t="shared" si="300"/>
        <v>3.2149255760746338</v>
      </c>
      <c r="AO815" s="20">
        <f t="shared" si="300"/>
        <v>3.2156184383515991</v>
      </c>
      <c r="AP815" s="20">
        <f t="shared" si="300"/>
        <v>3.2141906950560983</v>
      </c>
      <c r="AQ815" s="20">
        <f t="shared" si="300"/>
        <v>3.2171329326505709</v>
      </c>
      <c r="AR815" s="20">
        <f t="shared" si="300"/>
        <v>3.2110703717789146</v>
      </c>
      <c r="AS815" s="20">
        <f t="shared" si="300"/>
        <v>3.2235654897824437</v>
      </c>
      <c r="AT815" s="20">
        <f t="shared" si="300"/>
        <v>3.1978245068299773</v>
      </c>
      <c r="AU815" s="20">
        <f t="shared" si="297"/>
        <v>3.2509130417697172</v>
      </c>
    </row>
    <row r="816" spans="4:47">
      <c r="D816" s="2"/>
      <c r="Z816" s="20">
        <f t="shared" si="288"/>
        <v>0</v>
      </c>
      <c r="AA816" s="20">
        <f t="shared" si="289"/>
        <v>1.1330551226500576E-5</v>
      </c>
      <c r="AB816" s="20">
        <f t="shared" si="301"/>
        <v>-9999</v>
      </c>
      <c r="AC816" s="20">
        <f t="shared" si="302"/>
        <v>0</v>
      </c>
      <c r="AD816" s="20">
        <f t="shared" si="298"/>
        <v>-9999</v>
      </c>
      <c r="AE816" s="20">
        <f t="shared" si="303"/>
        <v>0</v>
      </c>
      <c r="AF816" s="20">
        <f t="shared" si="299"/>
        <v>-9999</v>
      </c>
      <c r="AG816" s="21"/>
      <c r="AH816" s="20">
        <f t="shared" si="290"/>
        <v>-1.178745064381952E-2</v>
      </c>
      <c r="AI816" s="20">
        <f t="shared" si="291"/>
        <v>0.51386006167917275</v>
      </c>
      <c r="AJ816" s="20">
        <f t="shared" si="292"/>
        <v>-0.2676446746983806</v>
      </c>
      <c r="AK816" s="20">
        <f t="shared" si="293"/>
        <v>-2.096970307342862E-2</v>
      </c>
      <c r="AL816" s="20">
        <f t="shared" si="294"/>
        <v>-3.0984842598046018</v>
      </c>
      <c r="AM816" s="20">
        <f t="shared" si="295"/>
        <v>-46.387491914036289</v>
      </c>
      <c r="AN816" s="20">
        <f t="shared" si="300"/>
        <v>3.2149255760746338</v>
      </c>
      <c r="AO816" s="20">
        <f t="shared" si="300"/>
        <v>3.2156184383515991</v>
      </c>
      <c r="AP816" s="20">
        <f t="shared" si="300"/>
        <v>3.2141906950560983</v>
      </c>
      <c r="AQ816" s="20">
        <f t="shared" si="300"/>
        <v>3.2171329326505709</v>
      </c>
      <c r="AR816" s="20">
        <f t="shared" si="300"/>
        <v>3.2110703717789146</v>
      </c>
      <c r="AS816" s="20">
        <f t="shared" si="300"/>
        <v>3.2235654897824437</v>
      </c>
      <c r="AT816" s="20">
        <f t="shared" si="300"/>
        <v>3.1978245068299773</v>
      </c>
      <c r="AU816" s="20">
        <f t="shared" si="297"/>
        <v>3.2509130417697172</v>
      </c>
    </row>
    <row r="817" spans="4:47">
      <c r="D817" s="2"/>
      <c r="Z817" s="20">
        <f t="shared" si="288"/>
        <v>0</v>
      </c>
      <c r="AA817" s="20">
        <f t="shared" si="289"/>
        <v>1.1330551226500576E-5</v>
      </c>
      <c r="AB817" s="20">
        <f t="shared" si="301"/>
        <v>-9999</v>
      </c>
      <c r="AC817" s="20">
        <f t="shared" si="302"/>
        <v>0</v>
      </c>
      <c r="AD817" s="20">
        <f t="shared" si="298"/>
        <v>-9999</v>
      </c>
      <c r="AE817" s="20">
        <f t="shared" si="303"/>
        <v>0</v>
      </c>
      <c r="AF817" s="20">
        <f t="shared" si="299"/>
        <v>-9999</v>
      </c>
      <c r="AG817" s="21"/>
      <c r="AH817" s="20">
        <f t="shared" si="290"/>
        <v>-1.178745064381952E-2</v>
      </c>
      <c r="AI817" s="20">
        <f t="shared" si="291"/>
        <v>0.51386006167917275</v>
      </c>
      <c r="AJ817" s="20">
        <f t="shared" si="292"/>
        <v>-0.2676446746983806</v>
      </c>
      <c r="AK817" s="20">
        <f t="shared" si="293"/>
        <v>-2.096970307342862E-2</v>
      </c>
      <c r="AL817" s="20">
        <f t="shared" si="294"/>
        <v>-3.0984842598046018</v>
      </c>
      <c r="AM817" s="20">
        <f t="shared" si="295"/>
        <v>-46.387491914036289</v>
      </c>
      <c r="AN817" s="20">
        <f t="shared" si="300"/>
        <v>3.2149255760746338</v>
      </c>
      <c r="AO817" s="20">
        <f t="shared" si="300"/>
        <v>3.2156184383515991</v>
      </c>
      <c r="AP817" s="20">
        <f t="shared" si="300"/>
        <v>3.2141906950560983</v>
      </c>
      <c r="AQ817" s="20">
        <f t="shared" si="300"/>
        <v>3.2171329326505709</v>
      </c>
      <c r="AR817" s="20">
        <f t="shared" si="300"/>
        <v>3.2110703717789146</v>
      </c>
      <c r="AS817" s="20">
        <f t="shared" si="300"/>
        <v>3.2235654897824437</v>
      </c>
      <c r="AT817" s="20">
        <f t="shared" si="300"/>
        <v>3.1978245068299773</v>
      </c>
      <c r="AU817" s="20">
        <f t="shared" si="297"/>
        <v>3.2509130417697172</v>
      </c>
    </row>
    <row r="818" spans="4:47">
      <c r="D818" s="2"/>
      <c r="Z818" s="20">
        <f t="shared" si="288"/>
        <v>0</v>
      </c>
      <c r="AA818" s="20">
        <f t="shared" si="289"/>
        <v>1.1330551226500576E-5</v>
      </c>
      <c r="AB818" s="20">
        <f t="shared" si="301"/>
        <v>-9999</v>
      </c>
      <c r="AC818" s="20">
        <f t="shared" si="302"/>
        <v>0</v>
      </c>
      <c r="AD818" s="20">
        <f t="shared" si="298"/>
        <v>-9999</v>
      </c>
      <c r="AE818" s="20">
        <f t="shared" si="303"/>
        <v>0</v>
      </c>
      <c r="AF818" s="20">
        <f t="shared" si="299"/>
        <v>-9999</v>
      </c>
      <c r="AG818" s="21"/>
      <c r="AH818" s="20">
        <f t="shared" si="290"/>
        <v>-1.178745064381952E-2</v>
      </c>
      <c r="AI818" s="20">
        <f t="shared" si="291"/>
        <v>0.51386006167917275</v>
      </c>
      <c r="AJ818" s="20">
        <f t="shared" si="292"/>
        <v>-0.2676446746983806</v>
      </c>
      <c r="AK818" s="20">
        <f t="shared" si="293"/>
        <v>-2.096970307342862E-2</v>
      </c>
      <c r="AL818" s="20">
        <f t="shared" si="294"/>
        <v>-3.0984842598046018</v>
      </c>
      <c r="AM818" s="20">
        <f t="shared" si="295"/>
        <v>-46.387491914036289</v>
      </c>
      <c r="AN818" s="20">
        <f t="shared" si="300"/>
        <v>3.2149255760746338</v>
      </c>
      <c r="AO818" s="20">
        <f t="shared" si="300"/>
        <v>3.2156184383515991</v>
      </c>
      <c r="AP818" s="20">
        <f t="shared" si="300"/>
        <v>3.2141906950560983</v>
      </c>
      <c r="AQ818" s="20">
        <f t="shared" si="300"/>
        <v>3.2171329326505709</v>
      </c>
      <c r="AR818" s="20">
        <f t="shared" si="300"/>
        <v>3.2110703717789146</v>
      </c>
      <c r="AS818" s="20">
        <f t="shared" si="300"/>
        <v>3.2235654897824437</v>
      </c>
      <c r="AT818" s="20">
        <f t="shared" si="300"/>
        <v>3.1978245068299773</v>
      </c>
      <c r="AU818" s="20">
        <f t="shared" si="297"/>
        <v>3.2509130417697172</v>
      </c>
    </row>
    <row r="819" spans="4:47">
      <c r="D819" s="2"/>
      <c r="Z819" s="20">
        <f t="shared" si="288"/>
        <v>0</v>
      </c>
      <c r="AA819" s="20">
        <f t="shared" si="289"/>
        <v>1.1330551226500576E-5</v>
      </c>
      <c r="AB819" s="20">
        <f t="shared" si="301"/>
        <v>-9999</v>
      </c>
      <c r="AC819" s="20">
        <f t="shared" si="302"/>
        <v>0</v>
      </c>
      <c r="AD819" s="20">
        <f t="shared" si="298"/>
        <v>-9999</v>
      </c>
      <c r="AE819" s="20">
        <f t="shared" si="303"/>
        <v>0</v>
      </c>
      <c r="AF819" s="20">
        <f t="shared" si="299"/>
        <v>-9999</v>
      </c>
      <c r="AG819" s="21"/>
      <c r="AH819" s="20">
        <f t="shared" si="290"/>
        <v>-1.178745064381952E-2</v>
      </c>
      <c r="AI819" s="20">
        <f t="shared" si="291"/>
        <v>0.51386006167917275</v>
      </c>
      <c r="AJ819" s="20">
        <f t="shared" si="292"/>
        <v>-0.2676446746983806</v>
      </c>
      <c r="AK819" s="20">
        <f t="shared" si="293"/>
        <v>-2.096970307342862E-2</v>
      </c>
      <c r="AL819" s="20">
        <f t="shared" si="294"/>
        <v>-3.0984842598046018</v>
      </c>
      <c r="AM819" s="20">
        <f t="shared" si="295"/>
        <v>-46.387491914036289</v>
      </c>
      <c r="AN819" s="20">
        <f t="shared" si="300"/>
        <v>3.2149255760746338</v>
      </c>
      <c r="AO819" s="20">
        <f t="shared" si="300"/>
        <v>3.2156184383515991</v>
      </c>
      <c r="AP819" s="20">
        <f t="shared" si="300"/>
        <v>3.2141906950560983</v>
      </c>
      <c r="AQ819" s="20">
        <f t="shared" si="300"/>
        <v>3.2171329326505709</v>
      </c>
      <c r="AR819" s="20">
        <f t="shared" si="300"/>
        <v>3.2110703717789146</v>
      </c>
      <c r="AS819" s="20">
        <f t="shared" si="300"/>
        <v>3.2235654897824437</v>
      </c>
      <c r="AT819" s="20">
        <f t="shared" si="300"/>
        <v>3.1978245068299773</v>
      </c>
      <c r="AU819" s="20">
        <f t="shared" si="297"/>
        <v>3.2509130417697172</v>
      </c>
    </row>
    <row r="820" spans="4:47">
      <c r="D820" s="2"/>
      <c r="Z820" s="20">
        <f t="shared" si="288"/>
        <v>0</v>
      </c>
      <c r="AA820" s="20">
        <f t="shared" si="289"/>
        <v>1.1330551226500576E-5</v>
      </c>
      <c r="AB820" s="20">
        <f t="shared" si="301"/>
        <v>-9999</v>
      </c>
      <c r="AC820" s="20">
        <f t="shared" si="302"/>
        <v>0</v>
      </c>
      <c r="AD820" s="20">
        <f t="shared" si="298"/>
        <v>-9999</v>
      </c>
      <c r="AE820" s="20">
        <f t="shared" si="303"/>
        <v>0</v>
      </c>
      <c r="AF820" s="20">
        <f t="shared" si="299"/>
        <v>-9999</v>
      </c>
      <c r="AG820" s="21"/>
      <c r="AH820" s="20">
        <f t="shared" si="290"/>
        <v>-1.178745064381952E-2</v>
      </c>
      <c r="AI820" s="20">
        <f t="shared" si="291"/>
        <v>0.51386006167917275</v>
      </c>
      <c r="AJ820" s="20">
        <f t="shared" si="292"/>
        <v>-0.2676446746983806</v>
      </c>
      <c r="AK820" s="20">
        <f t="shared" si="293"/>
        <v>-2.096970307342862E-2</v>
      </c>
      <c r="AL820" s="20">
        <f t="shared" si="294"/>
        <v>-3.0984842598046018</v>
      </c>
      <c r="AM820" s="20">
        <f t="shared" si="295"/>
        <v>-46.387491914036289</v>
      </c>
      <c r="AN820" s="20">
        <f t="shared" si="300"/>
        <v>3.2149255760746338</v>
      </c>
      <c r="AO820" s="20">
        <f t="shared" si="300"/>
        <v>3.2156184383515991</v>
      </c>
      <c r="AP820" s="20">
        <f t="shared" si="300"/>
        <v>3.2141906950560983</v>
      </c>
      <c r="AQ820" s="20">
        <f t="shared" si="300"/>
        <v>3.2171329326505709</v>
      </c>
      <c r="AR820" s="20">
        <f t="shared" si="300"/>
        <v>3.2110703717789146</v>
      </c>
      <c r="AS820" s="20">
        <f t="shared" si="300"/>
        <v>3.2235654897824437</v>
      </c>
      <c r="AT820" s="20">
        <f t="shared" si="300"/>
        <v>3.1978245068299773</v>
      </c>
      <c r="AU820" s="20">
        <f t="shared" si="297"/>
        <v>3.2509130417697172</v>
      </c>
    </row>
    <row r="821" spans="4:47">
      <c r="D821" s="2"/>
      <c r="Z821" s="20">
        <f t="shared" si="288"/>
        <v>0</v>
      </c>
      <c r="AA821" s="20">
        <f t="shared" si="289"/>
        <v>1.1330551226500576E-5</v>
      </c>
      <c r="AB821" s="20">
        <f t="shared" si="301"/>
        <v>-9999</v>
      </c>
      <c r="AC821" s="20">
        <f t="shared" si="302"/>
        <v>0</v>
      </c>
      <c r="AD821" s="20">
        <f t="shared" si="298"/>
        <v>-9999</v>
      </c>
      <c r="AE821" s="20">
        <f t="shared" si="303"/>
        <v>0</v>
      </c>
      <c r="AF821" s="20">
        <f t="shared" si="299"/>
        <v>-9999</v>
      </c>
      <c r="AG821" s="21"/>
      <c r="AH821" s="20">
        <f t="shared" si="290"/>
        <v>-1.178745064381952E-2</v>
      </c>
      <c r="AI821" s="20">
        <f t="shared" si="291"/>
        <v>0.51386006167917275</v>
      </c>
      <c r="AJ821" s="20">
        <f t="shared" si="292"/>
        <v>-0.2676446746983806</v>
      </c>
      <c r="AK821" s="20">
        <f t="shared" si="293"/>
        <v>-2.096970307342862E-2</v>
      </c>
      <c r="AL821" s="20">
        <f t="shared" si="294"/>
        <v>-3.0984842598046018</v>
      </c>
      <c r="AM821" s="20">
        <f t="shared" si="295"/>
        <v>-46.387491914036289</v>
      </c>
      <c r="AN821" s="20">
        <f t="shared" ref="AN821:AT836" si="304">$AU821+$AB$7*SIN(AO821)</f>
        <v>3.2149255760746338</v>
      </c>
      <c r="AO821" s="20">
        <f t="shared" si="304"/>
        <v>3.2156184383515991</v>
      </c>
      <c r="AP821" s="20">
        <f t="shared" si="304"/>
        <v>3.2141906950560983</v>
      </c>
      <c r="AQ821" s="20">
        <f t="shared" si="304"/>
        <v>3.2171329326505709</v>
      </c>
      <c r="AR821" s="20">
        <f t="shared" si="304"/>
        <v>3.2110703717789146</v>
      </c>
      <c r="AS821" s="20">
        <f t="shared" si="304"/>
        <v>3.2235654897824437</v>
      </c>
      <c r="AT821" s="20">
        <f t="shared" si="304"/>
        <v>3.1978245068299773</v>
      </c>
      <c r="AU821" s="20">
        <f t="shared" si="297"/>
        <v>3.2509130417697172</v>
      </c>
    </row>
    <row r="822" spans="4:47">
      <c r="D822" s="2"/>
      <c r="Z822" s="20">
        <f t="shared" si="288"/>
        <v>0</v>
      </c>
      <c r="AA822" s="20">
        <f t="shared" si="289"/>
        <v>1.1330551226500576E-5</v>
      </c>
      <c r="AB822" s="20">
        <f t="shared" si="301"/>
        <v>-9999</v>
      </c>
      <c r="AC822" s="20">
        <f t="shared" si="302"/>
        <v>0</v>
      </c>
      <c r="AD822" s="20">
        <f t="shared" si="298"/>
        <v>-9999</v>
      </c>
      <c r="AE822" s="20">
        <f t="shared" si="303"/>
        <v>0</v>
      </c>
      <c r="AF822" s="20">
        <f t="shared" si="299"/>
        <v>-9999</v>
      </c>
      <c r="AG822" s="21"/>
      <c r="AH822" s="20">
        <f t="shared" si="290"/>
        <v>-1.178745064381952E-2</v>
      </c>
      <c r="AI822" s="20">
        <f t="shared" si="291"/>
        <v>0.51386006167917275</v>
      </c>
      <c r="AJ822" s="20">
        <f t="shared" si="292"/>
        <v>-0.2676446746983806</v>
      </c>
      <c r="AK822" s="20">
        <f t="shared" si="293"/>
        <v>-2.096970307342862E-2</v>
      </c>
      <c r="AL822" s="20">
        <f t="shared" si="294"/>
        <v>-3.0984842598046018</v>
      </c>
      <c r="AM822" s="20">
        <f t="shared" si="295"/>
        <v>-46.387491914036289</v>
      </c>
      <c r="AN822" s="20">
        <f t="shared" si="304"/>
        <v>3.2149255760746338</v>
      </c>
      <c r="AO822" s="20">
        <f t="shared" si="304"/>
        <v>3.2156184383515991</v>
      </c>
      <c r="AP822" s="20">
        <f t="shared" si="304"/>
        <v>3.2141906950560983</v>
      </c>
      <c r="AQ822" s="20">
        <f t="shared" si="304"/>
        <v>3.2171329326505709</v>
      </c>
      <c r="AR822" s="20">
        <f t="shared" si="304"/>
        <v>3.2110703717789146</v>
      </c>
      <c r="AS822" s="20">
        <f t="shared" si="304"/>
        <v>3.2235654897824437</v>
      </c>
      <c r="AT822" s="20">
        <f t="shared" si="304"/>
        <v>3.1978245068299773</v>
      </c>
      <c r="AU822" s="20">
        <f t="shared" si="297"/>
        <v>3.2509130417697172</v>
      </c>
    </row>
    <row r="823" spans="4:47">
      <c r="D823" s="2"/>
      <c r="Z823" s="20">
        <f t="shared" si="288"/>
        <v>0</v>
      </c>
      <c r="AA823" s="20">
        <f t="shared" si="289"/>
        <v>1.1330551226500576E-5</v>
      </c>
      <c r="AB823" s="20">
        <f t="shared" si="301"/>
        <v>-9999</v>
      </c>
      <c r="AC823" s="20">
        <f t="shared" si="302"/>
        <v>0</v>
      </c>
      <c r="AD823" s="20">
        <f t="shared" si="298"/>
        <v>-9999</v>
      </c>
      <c r="AE823" s="20">
        <f t="shared" si="303"/>
        <v>0</v>
      </c>
      <c r="AF823" s="20">
        <f t="shared" si="299"/>
        <v>-9999</v>
      </c>
      <c r="AG823" s="21"/>
      <c r="AH823" s="20">
        <f t="shared" si="290"/>
        <v>-1.178745064381952E-2</v>
      </c>
      <c r="AI823" s="20">
        <f t="shared" si="291"/>
        <v>0.51386006167917275</v>
      </c>
      <c r="AJ823" s="20">
        <f t="shared" si="292"/>
        <v>-0.2676446746983806</v>
      </c>
      <c r="AK823" s="20">
        <f t="shared" si="293"/>
        <v>-2.096970307342862E-2</v>
      </c>
      <c r="AL823" s="20">
        <f t="shared" si="294"/>
        <v>-3.0984842598046018</v>
      </c>
      <c r="AM823" s="20">
        <f t="shared" si="295"/>
        <v>-46.387491914036289</v>
      </c>
      <c r="AN823" s="20">
        <f t="shared" si="304"/>
        <v>3.2149255760746338</v>
      </c>
      <c r="AO823" s="20">
        <f t="shared" si="304"/>
        <v>3.2156184383515991</v>
      </c>
      <c r="AP823" s="20">
        <f t="shared" si="304"/>
        <v>3.2141906950560983</v>
      </c>
      <c r="AQ823" s="20">
        <f t="shared" si="304"/>
        <v>3.2171329326505709</v>
      </c>
      <c r="AR823" s="20">
        <f t="shared" si="304"/>
        <v>3.2110703717789146</v>
      </c>
      <c r="AS823" s="20">
        <f t="shared" si="304"/>
        <v>3.2235654897824437</v>
      </c>
      <c r="AT823" s="20">
        <f t="shared" si="304"/>
        <v>3.1978245068299773</v>
      </c>
      <c r="AU823" s="20">
        <f t="shared" si="297"/>
        <v>3.2509130417697172</v>
      </c>
    </row>
    <row r="824" spans="4:47">
      <c r="D824" s="2"/>
      <c r="Z824" s="20">
        <f t="shared" si="288"/>
        <v>0</v>
      </c>
      <c r="AA824" s="20">
        <f t="shared" si="289"/>
        <v>1.1330551226500576E-5</v>
      </c>
      <c r="AB824" s="20">
        <f t="shared" si="301"/>
        <v>-9999</v>
      </c>
      <c r="AC824" s="20">
        <f t="shared" si="302"/>
        <v>0</v>
      </c>
      <c r="AD824" s="20">
        <f t="shared" si="298"/>
        <v>-9999</v>
      </c>
      <c r="AE824" s="20">
        <f t="shared" si="303"/>
        <v>0</v>
      </c>
      <c r="AF824" s="20">
        <f t="shared" si="299"/>
        <v>-9999</v>
      </c>
      <c r="AG824" s="21"/>
      <c r="AH824" s="20">
        <f t="shared" si="290"/>
        <v>-1.178745064381952E-2</v>
      </c>
      <c r="AI824" s="20">
        <f t="shared" si="291"/>
        <v>0.51386006167917275</v>
      </c>
      <c r="AJ824" s="20">
        <f t="shared" si="292"/>
        <v>-0.2676446746983806</v>
      </c>
      <c r="AK824" s="20">
        <f t="shared" si="293"/>
        <v>-2.096970307342862E-2</v>
      </c>
      <c r="AL824" s="20">
        <f t="shared" si="294"/>
        <v>-3.0984842598046018</v>
      </c>
      <c r="AM824" s="20">
        <f t="shared" si="295"/>
        <v>-46.387491914036289</v>
      </c>
      <c r="AN824" s="20">
        <f t="shared" si="304"/>
        <v>3.2149255760746338</v>
      </c>
      <c r="AO824" s="20">
        <f t="shared" si="304"/>
        <v>3.2156184383515991</v>
      </c>
      <c r="AP824" s="20">
        <f t="shared" si="304"/>
        <v>3.2141906950560983</v>
      </c>
      <c r="AQ824" s="20">
        <f t="shared" si="304"/>
        <v>3.2171329326505709</v>
      </c>
      <c r="AR824" s="20">
        <f t="shared" si="304"/>
        <v>3.2110703717789146</v>
      </c>
      <c r="AS824" s="20">
        <f t="shared" si="304"/>
        <v>3.2235654897824437</v>
      </c>
      <c r="AT824" s="20">
        <f t="shared" si="304"/>
        <v>3.1978245068299773</v>
      </c>
      <c r="AU824" s="20">
        <f t="shared" si="297"/>
        <v>3.2509130417697172</v>
      </c>
    </row>
    <row r="825" spans="4:47">
      <c r="D825" s="2"/>
      <c r="Z825" s="20">
        <f t="shared" si="288"/>
        <v>0</v>
      </c>
      <c r="AA825" s="20">
        <f t="shared" si="289"/>
        <v>1.1330551226500576E-5</v>
      </c>
      <c r="AB825" s="20">
        <f t="shared" si="301"/>
        <v>-9999</v>
      </c>
      <c r="AC825" s="20">
        <f t="shared" si="302"/>
        <v>0</v>
      </c>
      <c r="AD825" s="20">
        <f t="shared" si="298"/>
        <v>-9999</v>
      </c>
      <c r="AE825" s="20">
        <f t="shared" si="303"/>
        <v>0</v>
      </c>
      <c r="AF825" s="20">
        <f t="shared" si="299"/>
        <v>-9999</v>
      </c>
      <c r="AG825" s="21"/>
      <c r="AH825" s="20">
        <f t="shared" si="290"/>
        <v>-1.178745064381952E-2</v>
      </c>
      <c r="AI825" s="20">
        <f t="shared" si="291"/>
        <v>0.51386006167917275</v>
      </c>
      <c r="AJ825" s="20">
        <f t="shared" si="292"/>
        <v>-0.2676446746983806</v>
      </c>
      <c r="AK825" s="20">
        <f t="shared" si="293"/>
        <v>-2.096970307342862E-2</v>
      </c>
      <c r="AL825" s="20">
        <f t="shared" si="294"/>
        <v>-3.0984842598046018</v>
      </c>
      <c r="AM825" s="20">
        <f t="shared" si="295"/>
        <v>-46.387491914036289</v>
      </c>
      <c r="AN825" s="20">
        <f t="shared" si="304"/>
        <v>3.2149255760746338</v>
      </c>
      <c r="AO825" s="20">
        <f t="shared" si="304"/>
        <v>3.2156184383515991</v>
      </c>
      <c r="AP825" s="20">
        <f t="shared" si="304"/>
        <v>3.2141906950560983</v>
      </c>
      <c r="AQ825" s="20">
        <f t="shared" si="304"/>
        <v>3.2171329326505709</v>
      </c>
      <c r="AR825" s="20">
        <f t="shared" si="304"/>
        <v>3.2110703717789146</v>
      </c>
      <c r="AS825" s="20">
        <f t="shared" si="304"/>
        <v>3.2235654897824437</v>
      </c>
      <c r="AT825" s="20">
        <f t="shared" si="304"/>
        <v>3.1978245068299773</v>
      </c>
      <c r="AU825" s="20">
        <f t="shared" si="297"/>
        <v>3.2509130417697172</v>
      </c>
    </row>
    <row r="826" spans="4:47">
      <c r="D826" s="2"/>
      <c r="Z826" s="20">
        <f t="shared" si="288"/>
        <v>0</v>
      </c>
      <c r="AA826" s="20">
        <f t="shared" si="289"/>
        <v>1.1330551226500576E-5</v>
      </c>
      <c r="AB826" s="20">
        <f t="shared" si="301"/>
        <v>-9999</v>
      </c>
      <c r="AC826" s="20">
        <f t="shared" si="302"/>
        <v>0</v>
      </c>
      <c r="AD826" s="20">
        <f t="shared" si="298"/>
        <v>-9999</v>
      </c>
      <c r="AE826" s="20">
        <f t="shared" si="303"/>
        <v>0</v>
      </c>
      <c r="AF826" s="20">
        <f t="shared" si="299"/>
        <v>-9999</v>
      </c>
      <c r="AG826" s="21"/>
      <c r="AH826" s="20">
        <f t="shared" si="290"/>
        <v>-1.178745064381952E-2</v>
      </c>
      <c r="AI826" s="20">
        <f t="shared" si="291"/>
        <v>0.51386006167917275</v>
      </c>
      <c r="AJ826" s="20">
        <f t="shared" si="292"/>
        <v>-0.2676446746983806</v>
      </c>
      <c r="AK826" s="20">
        <f t="shared" si="293"/>
        <v>-2.096970307342862E-2</v>
      </c>
      <c r="AL826" s="20">
        <f t="shared" si="294"/>
        <v>-3.0984842598046018</v>
      </c>
      <c r="AM826" s="20">
        <f t="shared" si="295"/>
        <v>-46.387491914036289</v>
      </c>
      <c r="AN826" s="20">
        <f t="shared" si="304"/>
        <v>3.2149255760746338</v>
      </c>
      <c r="AO826" s="20">
        <f t="shared" si="304"/>
        <v>3.2156184383515991</v>
      </c>
      <c r="AP826" s="20">
        <f t="shared" si="304"/>
        <v>3.2141906950560983</v>
      </c>
      <c r="AQ826" s="20">
        <f t="shared" si="304"/>
        <v>3.2171329326505709</v>
      </c>
      <c r="AR826" s="20">
        <f t="shared" si="304"/>
        <v>3.2110703717789146</v>
      </c>
      <c r="AS826" s="20">
        <f t="shared" si="304"/>
        <v>3.2235654897824437</v>
      </c>
      <c r="AT826" s="20">
        <f t="shared" si="304"/>
        <v>3.1978245068299773</v>
      </c>
      <c r="AU826" s="20">
        <f t="shared" si="297"/>
        <v>3.2509130417697172</v>
      </c>
    </row>
    <row r="827" spans="4:47">
      <c r="D827" s="2"/>
      <c r="Z827" s="20">
        <f t="shared" si="288"/>
        <v>0</v>
      </c>
      <c r="AA827" s="20">
        <f t="shared" si="289"/>
        <v>1.1330551226500576E-5</v>
      </c>
      <c r="AB827" s="20">
        <f t="shared" si="301"/>
        <v>-9999</v>
      </c>
      <c r="AC827" s="20">
        <f t="shared" si="302"/>
        <v>0</v>
      </c>
      <c r="AD827" s="20">
        <f t="shared" si="298"/>
        <v>-9999</v>
      </c>
      <c r="AE827" s="20">
        <f t="shared" si="303"/>
        <v>0</v>
      </c>
      <c r="AF827" s="20">
        <f t="shared" si="299"/>
        <v>-9999</v>
      </c>
      <c r="AG827" s="21"/>
      <c r="AH827" s="20">
        <f t="shared" si="290"/>
        <v>-1.178745064381952E-2</v>
      </c>
      <c r="AI827" s="20">
        <f t="shared" si="291"/>
        <v>0.51386006167917275</v>
      </c>
      <c r="AJ827" s="20">
        <f t="shared" si="292"/>
        <v>-0.2676446746983806</v>
      </c>
      <c r="AK827" s="20">
        <f t="shared" si="293"/>
        <v>-2.096970307342862E-2</v>
      </c>
      <c r="AL827" s="20">
        <f t="shared" si="294"/>
        <v>-3.0984842598046018</v>
      </c>
      <c r="AM827" s="20">
        <f t="shared" si="295"/>
        <v>-46.387491914036289</v>
      </c>
      <c r="AN827" s="20">
        <f t="shared" si="304"/>
        <v>3.2149255760746338</v>
      </c>
      <c r="AO827" s="20">
        <f t="shared" si="304"/>
        <v>3.2156184383515991</v>
      </c>
      <c r="AP827" s="20">
        <f t="shared" si="304"/>
        <v>3.2141906950560983</v>
      </c>
      <c r="AQ827" s="20">
        <f t="shared" si="304"/>
        <v>3.2171329326505709</v>
      </c>
      <c r="AR827" s="20">
        <f t="shared" si="304"/>
        <v>3.2110703717789146</v>
      </c>
      <c r="AS827" s="20">
        <f t="shared" si="304"/>
        <v>3.2235654897824437</v>
      </c>
      <c r="AT827" s="20">
        <f t="shared" si="304"/>
        <v>3.1978245068299773</v>
      </c>
      <c r="AU827" s="20">
        <f t="shared" si="297"/>
        <v>3.2509130417697172</v>
      </c>
    </row>
    <row r="828" spans="4:47">
      <c r="D828" s="2"/>
      <c r="Z828" s="20">
        <f t="shared" si="288"/>
        <v>0</v>
      </c>
      <c r="AA828" s="20">
        <f t="shared" si="289"/>
        <v>1.1330551226500576E-5</v>
      </c>
      <c r="AB828" s="20">
        <f t="shared" si="301"/>
        <v>-9999</v>
      </c>
      <c r="AC828" s="20">
        <f t="shared" si="302"/>
        <v>0</v>
      </c>
      <c r="AD828" s="20">
        <f t="shared" si="298"/>
        <v>-9999</v>
      </c>
      <c r="AE828" s="20">
        <f t="shared" si="303"/>
        <v>0</v>
      </c>
      <c r="AF828" s="20">
        <f t="shared" si="299"/>
        <v>-9999</v>
      </c>
      <c r="AG828" s="21"/>
      <c r="AH828" s="20">
        <f t="shared" si="290"/>
        <v>-1.178745064381952E-2</v>
      </c>
      <c r="AI828" s="20">
        <f t="shared" si="291"/>
        <v>0.51386006167917275</v>
      </c>
      <c r="AJ828" s="20">
        <f t="shared" si="292"/>
        <v>-0.2676446746983806</v>
      </c>
      <c r="AK828" s="20">
        <f t="shared" si="293"/>
        <v>-2.096970307342862E-2</v>
      </c>
      <c r="AL828" s="20">
        <f t="shared" si="294"/>
        <v>-3.0984842598046018</v>
      </c>
      <c r="AM828" s="20">
        <f t="shared" si="295"/>
        <v>-46.387491914036289</v>
      </c>
      <c r="AN828" s="20">
        <f t="shared" si="304"/>
        <v>3.2149255760746338</v>
      </c>
      <c r="AO828" s="20">
        <f t="shared" si="304"/>
        <v>3.2156184383515991</v>
      </c>
      <c r="AP828" s="20">
        <f t="shared" si="304"/>
        <v>3.2141906950560983</v>
      </c>
      <c r="AQ828" s="20">
        <f t="shared" si="304"/>
        <v>3.2171329326505709</v>
      </c>
      <c r="AR828" s="20">
        <f t="shared" si="304"/>
        <v>3.2110703717789146</v>
      </c>
      <c r="AS828" s="20">
        <f t="shared" si="304"/>
        <v>3.2235654897824437</v>
      </c>
      <c r="AT828" s="20">
        <f t="shared" si="304"/>
        <v>3.1978245068299773</v>
      </c>
      <c r="AU828" s="20">
        <f t="shared" si="297"/>
        <v>3.2509130417697172</v>
      </c>
    </row>
    <row r="829" spans="4:47">
      <c r="D829" s="2"/>
      <c r="Z829" s="20">
        <f t="shared" si="288"/>
        <v>0</v>
      </c>
      <c r="AA829" s="20">
        <f t="shared" si="289"/>
        <v>1.1330551226500576E-5</v>
      </c>
      <c r="AB829" s="20">
        <f t="shared" si="301"/>
        <v>-9999</v>
      </c>
      <c r="AC829" s="20">
        <f t="shared" si="302"/>
        <v>0</v>
      </c>
      <c r="AD829" s="20">
        <f t="shared" si="298"/>
        <v>-9999</v>
      </c>
      <c r="AE829" s="20">
        <f t="shared" si="303"/>
        <v>0</v>
      </c>
      <c r="AF829" s="20">
        <f t="shared" si="299"/>
        <v>-9999</v>
      </c>
      <c r="AG829" s="21"/>
      <c r="AH829" s="20">
        <f t="shared" si="290"/>
        <v>-1.178745064381952E-2</v>
      </c>
      <c r="AI829" s="20">
        <f t="shared" si="291"/>
        <v>0.51386006167917275</v>
      </c>
      <c r="AJ829" s="20">
        <f t="shared" si="292"/>
        <v>-0.2676446746983806</v>
      </c>
      <c r="AK829" s="20">
        <f t="shared" si="293"/>
        <v>-2.096970307342862E-2</v>
      </c>
      <c r="AL829" s="20">
        <f t="shared" si="294"/>
        <v>-3.0984842598046018</v>
      </c>
      <c r="AM829" s="20">
        <f t="shared" si="295"/>
        <v>-46.387491914036289</v>
      </c>
      <c r="AN829" s="20">
        <f t="shared" si="304"/>
        <v>3.2149255760746338</v>
      </c>
      <c r="AO829" s="20">
        <f t="shared" si="304"/>
        <v>3.2156184383515991</v>
      </c>
      <c r="AP829" s="20">
        <f t="shared" si="304"/>
        <v>3.2141906950560983</v>
      </c>
      <c r="AQ829" s="20">
        <f t="shared" si="304"/>
        <v>3.2171329326505709</v>
      </c>
      <c r="AR829" s="20">
        <f t="shared" si="304"/>
        <v>3.2110703717789146</v>
      </c>
      <c r="AS829" s="20">
        <f t="shared" si="304"/>
        <v>3.2235654897824437</v>
      </c>
      <c r="AT829" s="20">
        <f t="shared" si="304"/>
        <v>3.1978245068299773</v>
      </c>
      <c r="AU829" s="20">
        <f t="shared" si="297"/>
        <v>3.2509130417697172</v>
      </c>
    </row>
    <row r="830" spans="4:47">
      <c r="D830" s="2"/>
      <c r="Z830" s="20">
        <f t="shared" si="288"/>
        <v>0</v>
      </c>
      <c r="AA830" s="20">
        <f t="shared" si="289"/>
        <v>1.1330551226500576E-5</v>
      </c>
      <c r="AB830" s="20">
        <f t="shared" si="301"/>
        <v>-9999</v>
      </c>
      <c r="AC830" s="20">
        <f t="shared" si="302"/>
        <v>0</v>
      </c>
      <c r="AD830" s="20">
        <f t="shared" si="298"/>
        <v>-9999</v>
      </c>
      <c r="AE830" s="20">
        <f t="shared" si="303"/>
        <v>0</v>
      </c>
      <c r="AF830" s="20">
        <f t="shared" si="299"/>
        <v>-9999</v>
      </c>
      <c r="AG830" s="21"/>
      <c r="AH830" s="20">
        <f t="shared" si="290"/>
        <v>-1.178745064381952E-2</v>
      </c>
      <c r="AI830" s="20">
        <f t="shared" si="291"/>
        <v>0.51386006167917275</v>
      </c>
      <c r="AJ830" s="20">
        <f t="shared" si="292"/>
        <v>-0.2676446746983806</v>
      </c>
      <c r="AK830" s="20">
        <f t="shared" si="293"/>
        <v>-2.096970307342862E-2</v>
      </c>
      <c r="AL830" s="20">
        <f t="shared" si="294"/>
        <v>-3.0984842598046018</v>
      </c>
      <c r="AM830" s="20">
        <f t="shared" si="295"/>
        <v>-46.387491914036289</v>
      </c>
      <c r="AN830" s="20">
        <f t="shared" si="304"/>
        <v>3.2149255760746338</v>
      </c>
      <c r="AO830" s="20">
        <f t="shared" si="304"/>
        <v>3.2156184383515991</v>
      </c>
      <c r="AP830" s="20">
        <f t="shared" si="304"/>
        <v>3.2141906950560983</v>
      </c>
      <c r="AQ830" s="20">
        <f t="shared" si="304"/>
        <v>3.2171329326505709</v>
      </c>
      <c r="AR830" s="20">
        <f t="shared" si="304"/>
        <v>3.2110703717789146</v>
      </c>
      <c r="AS830" s="20">
        <f t="shared" si="304"/>
        <v>3.2235654897824437</v>
      </c>
      <c r="AT830" s="20">
        <f t="shared" si="304"/>
        <v>3.1978245068299773</v>
      </c>
      <c r="AU830" s="20">
        <f t="shared" si="297"/>
        <v>3.2509130417697172</v>
      </c>
    </row>
    <row r="831" spans="4:47">
      <c r="D831" s="2"/>
      <c r="Z831" s="20">
        <f t="shared" si="288"/>
        <v>0</v>
      </c>
      <c r="AA831" s="20">
        <f t="shared" si="289"/>
        <v>1.1330551226500576E-5</v>
      </c>
      <c r="AB831" s="20">
        <f t="shared" si="301"/>
        <v>-9999</v>
      </c>
      <c r="AC831" s="20">
        <f t="shared" si="302"/>
        <v>0</v>
      </c>
      <c r="AD831" s="20">
        <f t="shared" si="298"/>
        <v>-9999</v>
      </c>
      <c r="AE831" s="20">
        <f t="shared" si="303"/>
        <v>0</v>
      </c>
      <c r="AF831" s="20">
        <f t="shared" si="299"/>
        <v>-9999</v>
      </c>
      <c r="AG831" s="21"/>
      <c r="AH831" s="20">
        <f t="shared" si="290"/>
        <v>-1.178745064381952E-2</v>
      </c>
      <c r="AI831" s="20">
        <f t="shared" si="291"/>
        <v>0.51386006167917275</v>
      </c>
      <c r="AJ831" s="20">
        <f t="shared" si="292"/>
        <v>-0.2676446746983806</v>
      </c>
      <c r="AK831" s="20">
        <f t="shared" si="293"/>
        <v>-2.096970307342862E-2</v>
      </c>
      <c r="AL831" s="20">
        <f t="shared" si="294"/>
        <v>-3.0984842598046018</v>
      </c>
      <c r="AM831" s="20">
        <f t="shared" si="295"/>
        <v>-46.387491914036289</v>
      </c>
      <c r="AN831" s="20">
        <f t="shared" si="304"/>
        <v>3.2149255760746338</v>
      </c>
      <c r="AO831" s="20">
        <f t="shared" si="304"/>
        <v>3.2156184383515991</v>
      </c>
      <c r="AP831" s="20">
        <f t="shared" si="304"/>
        <v>3.2141906950560983</v>
      </c>
      <c r="AQ831" s="20">
        <f t="shared" si="304"/>
        <v>3.2171329326505709</v>
      </c>
      <c r="AR831" s="20">
        <f t="shared" si="304"/>
        <v>3.2110703717789146</v>
      </c>
      <c r="AS831" s="20">
        <f t="shared" si="304"/>
        <v>3.2235654897824437</v>
      </c>
      <c r="AT831" s="20">
        <f t="shared" si="304"/>
        <v>3.1978245068299773</v>
      </c>
      <c r="AU831" s="20">
        <f t="shared" si="297"/>
        <v>3.2509130417697172</v>
      </c>
    </row>
    <row r="832" spans="4:47">
      <c r="D832" s="2"/>
      <c r="Z832" s="20">
        <f t="shared" si="288"/>
        <v>0</v>
      </c>
      <c r="AA832" s="20">
        <f t="shared" si="289"/>
        <v>1.1330551226500576E-5</v>
      </c>
      <c r="AB832" s="20">
        <f t="shared" si="301"/>
        <v>-9999</v>
      </c>
      <c r="AC832" s="20">
        <f t="shared" si="302"/>
        <v>0</v>
      </c>
      <c r="AD832" s="20">
        <f t="shared" si="298"/>
        <v>-9999</v>
      </c>
      <c r="AE832" s="20">
        <f t="shared" si="303"/>
        <v>0</v>
      </c>
      <c r="AF832" s="20">
        <f t="shared" si="299"/>
        <v>-9999</v>
      </c>
      <c r="AG832" s="21"/>
      <c r="AH832" s="20">
        <f t="shared" si="290"/>
        <v>-1.178745064381952E-2</v>
      </c>
      <c r="AI832" s="20">
        <f t="shared" si="291"/>
        <v>0.51386006167917275</v>
      </c>
      <c r="AJ832" s="20">
        <f t="shared" si="292"/>
        <v>-0.2676446746983806</v>
      </c>
      <c r="AK832" s="20">
        <f t="shared" si="293"/>
        <v>-2.096970307342862E-2</v>
      </c>
      <c r="AL832" s="20">
        <f t="shared" si="294"/>
        <v>-3.0984842598046018</v>
      </c>
      <c r="AM832" s="20">
        <f t="shared" si="295"/>
        <v>-46.387491914036289</v>
      </c>
      <c r="AN832" s="20">
        <f t="shared" si="304"/>
        <v>3.2149255760746338</v>
      </c>
      <c r="AO832" s="20">
        <f t="shared" si="304"/>
        <v>3.2156184383515991</v>
      </c>
      <c r="AP832" s="20">
        <f t="shared" si="304"/>
        <v>3.2141906950560983</v>
      </c>
      <c r="AQ832" s="20">
        <f t="shared" si="304"/>
        <v>3.2171329326505709</v>
      </c>
      <c r="AR832" s="20">
        <f t="shared" si="304"/>
        <v>3.2110703717789146</v>
      </c>
      <c r="AS832" s="20">
        <f t="shared" si="304"/>
        <v>3.2235654897824437</v>
      </c>
      <c r="AT832" s="20">
        <f t="shared" si="304"/>
        <v>3.1978245068299773</v>
      </c>
      <c r="AU832" s="20">
        <f t="shared" si="297"/>
        <v>3.2509130417697172</v>
      </c>
    </row>
    <row r="833" spans="4:47">
      <c r="D833" s="2"/>
      <c r="Z833" s="20">
        <f t="shared" si="288"/>
        <v>0</v>
      </c>
      <c r="AA833" s="20">
        <f t="shared" si="289"/>
        <v>1.1330551226500576E-5</v>
      </c>
      <c r="AB833" s="20">
        <f t="shared" si="301"/>
        <v>-9999</v>
      </c>
      <c r="AC833" s="20">
        <f t="shared" si="302"/>
        <v>0</v>
      </c>
      <c r="AD833" s="20">
        <f t="shared" si="298"/>
        <v>-9999</v>
      </c>
      <c r="AE833" s="20">
        <f t="shared" si="303"/>
        <v>0</v>
      </c>
      <c r="AF833" s="20">
        <f t="shared" si="299"/>
        <v>-9999</v>
      </c>
      <c r="AG833" s="21"/>
      <c r="AH833" s="20">
        <f t="shared" si="290"/>
        <v>-1.178745064381952E-2</v>
      </c>
      <c r="AI833" s="20">
        <f t="shared" si="291"/>
        <v>0.51386006167917275</v>
      </c>
      <c r="AJ833" s="20">
        <f t="shared" si="292"/>
        <v>-0.2676446746983806</v>
      </c>
      <c r="AK833" s="20">
        <f t="shared" si="293"/>
        <v>-2.096970307342862E-2</v>
      </c>
      <c r="AL833" s="20">
        <f t="shared" si="294"/>
        <v>-3.0984842598046018</v>
      </c>
      <c r="AM833" s="20">
        <f t="shared" si="295"/>
        <v>-46.387491914036289</v>
      </c>
      <c r="AN833" s="20">
        <f t="shared" si="304"/>
        <v>3.2149255760746338</v>
      </c>
      <c r="AO833" s="20">
        <f t="shared" si="304"/>
        <v>3.2156184383515991</v>
      </c>
      <c r="AP833" s="20">
        <f t="shared" si="304"/>
        <v>3.2141906950560983</v>
      </c>
      <c r="AQ833" s="20">
        <f t="shared" si="304"/>
        <v>3.2171329326505709</v>
      </c>
      <c r="AR833" s="20">
        <f t="shared" si="304"/>
        <v>3.2110703717789146</v>
      </c>
      <c r="AS833" s="20">
        <f t="shared" si="304"/>
        <v>3.2235654897824437</v>
      </c>
      <c r="AT833" s="20">
        <f t="shared" si="304"/>
        <v>3.1978245068299773</v>
      </c>
      <c r="AU833" s="20">
        <f t="shared" si="297"/>
        <v>3.2509130417697172</v>
      </c>
    </row>
    <row r="834" spans="4:47">
      <c r="D834" s="2"/>
      <c r="Z834" s="20">
        <f t="shared" si="288"/>
        <v>0</v>
      </c>
      <c r="AA834" s="20">
        <f t="shared" si="289"/>
        <v>1.1330551226500576E-5</v>
      </c>
      <c r="AB834" s="20">
        <f t="shared" si="301"/>
        <v>-9999</v>
      </c>
      <c r="AC834" s="20">
        <f t="shared" si="302"/>
        <v>0</v>
      </c>
      <c r="AD834" s="20">
        <f t="shared" si="298"/>
        <v>-9999</v>
      </c>
      <c r="AE834" s="20">
        <f t="shared" si="303"/>
        <v>0</v>
      </c>
      <c r="AF834" s="20">
        <f t="shared" si="299"/>
        <v>-9999</v>
      </c>
      <c r="AG834" s="21"/>
      <c r="AH834" s="20">
        <f t="shared" si="290"/>
        <v>-1.178745064381952E-2</v>
      </c>
      <c r="AI834" s="20">
        <f t="shared" si="291"/>
        <v>0.51386006167917275</v>
      </c>
      <c r="AJ834" s="20">
        <f t="shared" si="292"/>
        <v>-0.2676446746983806</v>
      </c>
      <c r="AK834" s="20">
        <f t="shared" si="293"/>
        <v>-2.096970307342862E-2</v>
      </c>
      <c r="AL834" s="20">
        <f t="shared" si="294"/>
        <v>-3.0984842598046018</v>
      </c>
      <c r="AM834" s="20">
        <f t="shared" si="295"/>
        <v>-46.387491914036289</v>
      </c>
      <c r="AN834" s="20">
        <f t="shared" si="304"/>
        <v>3.2149255760746338</v>
      </c>
      <c r="AO834" s="20">
        <f t="shared" si="304"/>
        <v>3.2156184383515991</v>
      </c>
      <c r="AP834" s="20">
        <f t="shared" si="304"/>
        <v>3.2141906950560983</v>
      </c>
      <c r="AQ834" s="20">
        <f t="shared" si="304"/>
        <v>3.2171329326505709</v>
      </c>
      <c r="AR834" s="20">
        <f t="shared" si="304"/>
        <v>3.2110703717789146</v>
      </c>
      <c r="AS834" s="20">
        <f t="shared" si="304"/>
        <v>3.2235654897824437</v>
      </c>
      <c r="AT834" s="20">
        <f t="shared" si="304"/>
        <v>3.1978245068299773</v>
      </c>
      <c r="AU834" s="20">
        <f t="shared" si="297"/>
        <v>3.2509130417697172</v>
      </c>
    </row>
    <row r="835" spans="4:47">
      <c r="D835" s="2"/>
      <c r="Z835" s="20">
        <f t="shared" si="288"/>
        <v>0</v>
      </c>
      <c r="AA835" s="20">
        <f t="shared" si="289"/>
        <v>1.1330551226500576E-5</v>
      </c>
      <c r="AB835" s="20">
        <f t="shared" si="301"/>
        <v>-9999</v>
      </c>
      <c r="AC835" s="20">
        <f t="shared" si="302"/>
        <v>0</v>
      </c>
      <c r="AD835" s="20">
        <f t="shared" si="298"/>
        <v>-9999</v>
      </c>
      <c r="AE835" s="20">
        <f t="shared" si="303"/>
        <v>0</v>
      </c>
      <c r="AF835" s="20">
        <f t="shared" si="299"/>
        <v>-9999</v>
      </c>
      <c r="AG835" s="21"/>
      <c r="AH835" s="20">
        <f t="shared" si="290"/>
        <v>-1.178745064381952E-2</v>
      </c>
      <c r="AI835" s="20">
        <f t="shared" si="291"/>
        <v>0.51386006167917275</v>
      </c>
      <c r="AJ835" s="20">
        <f t="shared" si="292"/>
        <v>-0.2676446746983806</v>
      </c>
      <c r="AK835" s="20">
        <f t="shared" si="293"/>
        <v>-2.096970307342862E-2</v>
      </c>
      <c r="AL835" s="20">
        <f t="shared" si="294"/>
        <v>-3.0984842598046018</v>
      </c>
      <c r="AM835" s="20">
        <f t="shared" si="295"/>
        <v>-46.387491914036289</v>
      </c>
      <c r="AN835" s="20">
        <f t="shared" si="304"/>
        <v>3.2149255760746338</v>
      </c>
      <c r="AO835" s="20">
        <f t="shared" si="304"/>
        <v>3.2156184383515991</v>
      </c>
      <c r="AP835" s="20">
        <f t="shared" si="304"/>
        <v>3.2141906950560983</v>
      </c>
      <c r="AQ835" s="20">
        <f t="shared" si="304"/>
        <v>3.2171329326505709</v>
      </c>
      <c r="AR835" s="20">
        <f t="shared" si="304"/>
        <v>3.2110703717789146</v>
      </c>
      <c r="AS835" s="20">
        <f t="shared" si="304"/>
        <v>3.2235654897824437</v>
      </c>
      <c r="AT835" s="20">
        <f t="shared" si="304"/>
        <v>3.1978245068299773</v>
      </c>
      <c r="AU835" s="20">
        <f t="shared" si="297"/>
        <v>3.2509130417697172</v>
      </c>
    </row>
    <row r="836" spans="4:47">
      <c r="D836" s="2"/>
      <c r="Z836" s="20">
        <f t="shared" si="288"/>
        <v>0</v>
      </c>
      <c r="AA836" s="20">
        <f t="shared" si="289"/>
        <v>1.1330551226500576E-5</v>
      </c>
      <c r="AB836" s="20">
        <f t="shared" si="301"/>
        <v>-9999</v>
      </c>
      <c r="AC836" s="20">
        <f t="shared" si="302"/>
        <v>0</v>
      </c>
      <c r="AD836" s="20">
        <f t="shared" si="298"/>
        <v>-9999</v>
      </c>
      <c r="AE836" s="20">
        <f t="shared" si="303"/>
        <v>0</v>
      </c>
      <c r="AF836" s="20">
        <f t="shared" si="299"/>
        <v>-9999</v>
      </c>
      <c r="AG836" s="21"/>
      <c r="AH836" s="20">
        <f t="shared" si="290"/>
        <v>-1.178745064381952E-2</v>
      </c>
      <c r="AI836" s="20">
        <f t="shared" si="291"/>
        <v>0.51386006167917275</v>
      </c>
      <c r="AJ836" s="20">
        <f t="shared" si="292"/>
        <v>-0.2676446746983806</v>
      </c>
      <c r="AK836" s="20">
        <f t="shared" si="293"/>
        <v>-2.096970307342862E-2</v>
      </c>
      <c r="AL836" s="20">
        <f t="shared" si="294"/>
        <v>-3.0984842598046018</v>
      </c>
      <c r="AM836" s="20">
        <f t="shared" si="295"/>
        <v>-46.387491914036289</v>
      </c>
      <c r="AN836" s="20">
        <f t="shared" si="304"/>
        <v>3.2149255760746338</v>
      </c>
      <c r="AO836" s="20">
        <f t="shared" si="304"/>
        <v>3.2156184383515991</v>
      </c>
      <c r="AP836" s="20">
        <f t="shared" si="304"/>
        <v>3.2141906950560983</v>
      </c>
      <c r="AQ836" s="20">
        <f t="shared" si="304"/>
        <v>3.2171329326505709</v>
      </c>
      <c r="AR836" s="20">
        <f t="shared" si="304"/>
        <v>3.2110703717789146</v>
      </c>
      <c r="AS836" s="20">
        <f t="shared" si="304"/>
        <v>3.2235654897824437</v>
      </c>
      <c r="AT836" s="20">
        <f t="shared" si="304"/>
        <v>3.1978245068299773</v>
      </c>
      <c r="AU836" s="20">
        <f t="shared" si="297"/>
        <v>3.2509130417697172</v>
      </c>
    </row>
    <row r="837" spans="4:47">
      <c r="D837" s="2"/>
      <c r="Z837" s="20">
        <f t="shared" si="288"/>
        <v>0</v>
      </c>
      <c r="AA837" s="20">
        <f t="shared" si="289"/>
        <v>1.1330551226500576E-5</v>
      </c>
      <c r="AB837" s="20">
        <f t="shared" si="301"/>
        <v>-9999</v>
      </c>
      <c r="AC837" s="20">
        <f t="shared" si="302"/>
        <v>0</v>
      </c>
      <c r="AD837" s="20">
        <f t="shared" si="298"/>
        <v>-9999</v>
      </c>
      <c r="AE837" s="20">
        <f t="shared" si="303"/>
        <v>0</v>
      </c>
      <c r="AF837" s="20">
        <f t="shared" si="299"/>
        <v>-9999</v>
      </c>
      <c r="AG837" s="21"/>
      <c r="AH837" s="20">
        <f t="shared" si="290"/>
        <v>-1.178745064381952E-2</v>
      </c>
      <c r="AI837" s="20">
        <f t="shared" si="291"/>
        <v>0.51386006167917275</v>
      </c>
      <c r="AJ837" s="20">
        <f t="shared" si="292"/>
        <v>-0.2676446746983806</v>
      </c>
      <c r="AK837" s="20">
        <f t="shared" si="293"/>
        <v>-2.096970307342862E-2</v>
      </c>
      <c r="AL837" s="20">
        <f t="shared" si="294"/>
        <v>-3.0984842598046018</v>
      </c>
      <c r="AM837" s="20">
        <f t="shared" si="295"/>
        <v>-46.387491914036289</v>
      </c>
      <c r="AN837" s="20">
        <f t="shared" ref="AN837:AT852" si="305">$AU837+$AB$7*SIN(AO837)</f>
        <v>3.2149255760746338</v>
      </c>
      <c r="AO837" s="20">
        <f t="shared" si="305"/>
        <v>3.2156184383515991</v>
      </c>
      <c r="AP837" s="20">
        <f t="shared" si="305"/>
        <v>3.2141906950560983</v>
      </c>
      <c r="AQ837" s="20">
        <f t="shared" si="305"/>
        <v>3.2171329326505709</v>
      </c>
      <c r="AR837" s="20">
        <f t="shared" si="305"/>
        <v>3.2110703717789146</v>
      </c>
      <c r="AS837" s="20">
        <f t="shared" si="305"/>
        <v>3.2235654897824437</v>
      </c>
      <c r="AT837" s="20">
        <f t="shared" si="305"/>
        <v>3.1978245068299773</v>
      </c>
      <c r="AU837" s="20">
        <f t="shared" si="297"/>
        <v>3.2509130417697172</v>
      </c>
    </row>
    <row r="838" spans="4:47">
      <c r="D838" s="2"/>
      <c r="Z838" s="20">
        <f t="shared" si="288"/>
        <v>0</v>
      </c>
      <c r="AA838" s="20">
        <f t="shared" si="289"/>
        <v>1.1330551226500576E-5</v>
      </c>
      <c r="AB838" s="20">
        <f t="shared" si="301"/>
        <v>-9999</v>
      </c>
      <c r="AC838" s="20">
        <f t="shared" si="302"/>
        <v>0</v>
      </c>
      <c r="AD838" s="20">
        <f t="shared" si="298"/>
        <v>-9999</v>
      </c>
      <c r="AE838" s="20">
        <f t="shared" si="303"/>
        <v>0</v>
      </c>
      <c r="AF838" s="20">
        <f t="shared" si="299"/>
        <v>-9999</v>
      </c>
      <c r="AG838" s="21"/>
      <c r="AH838" s="20">
        <f t="shared" si="290"/>
        <v>-1.178745064381952E-2</v>
      </c>
      <c r="AI838" s="20">
        <f t="shared" si="291"/>
        <v>0.51386006167917275</v>
      </c>
      <c r="AJ838" s="20">
        <f t="shared" si="292"/>
        <v>-0.2676446746983806</v>
      </c>
      <c r="AK838" s="20">
        <f t="shared" si="293"/>
        <v>-2.096970307342862E-2</v>
      </c>
      <c r="AL838" s="20">
        <f t="shared" si="294"/>
        <v>-3.0984842598046018</v>
      </c>
      <c r="AM838" s="20">
        <f t="shared" si="295"/>
        <v>-46.387491914036289</v>
      </c>
      <c r="AN838" s="20">
        <f t="shared" si="305"/>
        <v>3.2149255760746338</v>
      </c>
      <c r="AO838" s="20">
        <f t="shared" si="305"/>
        <v>3.2156184383515991</v>
      </c>
      <c r="AP838" s="20">
        <f t="shared" si="305"/>
        <v>3.2141906950560983</v>
      </c>
      <c r="AQ838" s="20">
        <f t="shared" si="305"/>
        <v>3.2171329326505709</v>
      </c>
      <c r="AR838" s="20">
        <f t="shared" si="305"/>
        <v>3.2110703717789146</v>
      </c>
      <c r="AS838" s="20">
        <f t="shared" si="305"/>
        <v>3.2235654897824437</v>
      </c>
      <c r="AT838" s="20">
        <f t="shared" si="305"/>
        <v>3.1978245068299773</v>
      </c>
      <c r="AU838" s="20">
        <f t="shared" si="297"/>
        <v>3.2509130417697172</v>
      </c>
    </row>
    <row r="839" spans="4:47">
      <c r="D839" s="2"/>
      <c r="Z839" s="20">
        <f t="shared" si="288"/>
        <v>0</v>
      </c>
      <c r="AA839" s="20">
        <f t="shared" si="289"/>
        <v>1.1330551226500576E-5</v>
      </c>
      <c r="AB839" s="20">
        <f t="shared" si="301"/>
        <v>-9999</v>
      </c>
      <c r="AC839" s="20">
        <f t="shared" si="302"/>
        <v>0</v>
      </c>
      <c r="AD839" s="20">
        <f t="shared" si="298"/>
        <v>-9999</v>
      </c>
      <c r="AE839" s="20">
        <f t="shared" si="303"/>
        <v>0</v>
      </c>
      <c r="AF839" s="20">
        <f t="shared" si="299"/>
        <v>-9999</v>
      </c>
      <c r="AG839" s="21"/>
      <c r="AH839" s="20">
        <f t="shared" si="290"/>
        <v>-1.178745064381952E-2</v>
      </c>
      <c r="AI839" s="20">
        <f t="shared" si="291"/>
        <v>0.51386006167917275</v>
      </c>
      <c r="AJ839" s="20">
        <f t="shared" si="292"/>
        <v>-0.2676446746983806</v>
      </c>
      <c r="AK839" s="20">
        <f t="shared" si="293"/>
        <v>-2.096970307342862E-2</v>
      </c>
      <c r="AL839" s="20">
        <f t="shared" si="294"/>
        <v>-3.0984842598046018</v>
      </c>
      <c r="AM839" s="20">
        <f t="shared" si="295"/>
        <v>-46.387491914036289</v>
      </c>
      <c r="AN839" s="20">
        <f t="shared" si="305"/>
        <v>3.2149255760746338</v>
      </c>
      <c r="AO839" s="20">
        <f t="shared" si="305"/>
        <v>3.2156184383515991</v>
      </c>
      <c r="AP839" s="20">
        <f t="shared" si="305"/>
        <v>3.2141906950560983</v>
      </c>
      <c r="AQ839" s="20">
        <f t="shared" si="305"/>
        <v>3.2171329326505709</v>
      </c>
      <c r="AR839" s="20">
        <f t="shared" si="305"/>
        <v>3.2110703717789146</v>
      </c>
      <c r="AS839" s="20">
        <f t="shared" si="305"/>
        <v>3.2235654897824437</v>
      </c>
      <c r="AT839" s="20">
        <f t="shared" si="305"/>
        <v>3.1978245068299773</v>
      </c>
      <c r="AU839" s="20">
        <f t="shared" si="297"/>
        <v>3.2509130417697172</v>
      </c>
    </row>
    <row r="840" spans="4:47">
      <c r="D840" s="2"/>
      <c r="Z840" s="20">
        <f t="shared" si="288"/>
        <v>0</v>
      </c>
      <c r="AA840" s="20">
        <f t="shared" si="289"/>
        <v>1.1330551226500576E-5</v>
      </c>
      <c r="AB840" s="20">
        <f t="shared" si="301"/>
        <v>-9999</v>
      </c>
      <c r="AC840" s="20">
        <f t="shared" si="302"/>
        <v>0</v>
      </c>
      <c r="AD840" s="20">
        <f t="shared" si="298"/>
        <v>-9999</v>
      </c>
      <c r="AE840" s="20">
        <f t="shared" si="303"/>
        <v>0</v>
      </c>
      <c r="AF840" s="20">
        <f t="shared" si="299"/>
        <v>-9999</v>
      </c>
      <c r="AG840" s="21"/>
      <c r="AH840" s="20">
        <f t="shared" si="290"/>
        <v>-1.178745064381952E-2</v>
      </c>
      <c r="AI840" s="20">
        <f t="shared" si="291"/>
        <v>0.51386006167917275</v>
      </c>
      <c r="AJ840" s="20">
        <f t="shared" si="292"/>
        <v>-0.2676446746983806</v>
      </c>
      <c r="AK840" s="20">
        <f t="shared" si="293"/>
        <v>-2.096970307342862E-2</v>
      </c>
      <c r="AL840" s="20">
        <f t="shared" si="294"/>
        <v>-3.0984842598046018</v>
      </c>
      <c r="AM840" s="20">
        <f t="shared" si="295"/>
        <v>-46.387491914036289</v>
      </c>
      <c r="AN840" s="20">
        <f t="shared" si="305"/>
        <v>3.2149255760746338</v>
      </c>
      <c r="AO840" s="20">
        <f t="shared" si="305"/>
        <v>3.2156184383515991</v>
      </c>
      <c r="AP840" s="20">
        <f t="shared" si="305"/>
        <v>3.2141906950560983</v>
      </c>
      <c r="AQ840" s="20">
        <f t="shared" si="305"/>
        <v>3.2171329326505709</v>
      </c>
      <c r="AR840" s="20">
        <f t="shared" si="305"/>
        <v>3.2110703717789146</v>
      </c>
      <c r="AS840" s="20">
        <f t="shared" si="305"/>
        <v>3.2235654897824437</v>
      </c>
      <c r="AT840" s="20">
        <f t="shared" si="305"/>
        <v>3.1978245068299773</v>
      </c>
      <c r="AU840" s="20">
        <f t="shared" si="297"/>
        <v>3.2509130417697172</v>
      </c>
    </row>
    <row r="841" spans="4:47">
      <c r="D841" s="2"/>
      <c r="Z841" s="20">
        <f t="shared" si="288"/>
        <v>0</v>
      </c>
      <c r="AA841" s="20">
        <f t="shared" si="289"/>
        <v>1.1330551226500576E-5</v>
      </c>
      <c r="AB841" s="20">
        <f t="shared" si="301"/>
        <v>-9999</v>
      </c>
      <c r="AC841" s="20">
        <f t="shared" si="302"/>
        <v>0</v>
      </c>
      <c r="AD841" s="20">
        <f t="shared" si="298"/>
        <v>-9999</v>
      </c>
      <c r="AE841" s="20">
        <f t="shared" si="303"/>
        <v>0</v>
      </c>
      <c r="AF841" s="20">
        <f t="shared" si="299"/>
        <v>-9999</v>
      </c>
      <c r="AG841" s="21"/>
      <c r="AH841" s="20">
        <f t="shared" si="290"/>
        <v>-1.178745064381952E-2</v>
      </c>
      <c r="AI841" s="20">
        <f t="shared" si="291"/>
        <v>0.51386006167917275</v>
      </c>
      <c r="AJ841" s="20">
        <f t="shared" si="292"/>
        <v>-0.2676446746983806</v>
      </c>
      <c r="AK841" s="20">
        <f t="shared" si="293"/>
        <v>-2.096970307342862E-2</v>
      </c>
      <c r="AL841" s="20">
        <f t="shared" si="294"/>
        <v>-3.0984842598046018</v>
      </c>
      <c r="AM841" s="20">
        <f t="shared" si="295"/>
        <v>-46.387491914036289</v>
      </c>
      <c r="AN841" s="20">
        <f t="shared" si="305"/>
        <v>3.2149255760746338</v>
      </c>
      <c r="AO841" s="20">
        <f t="shared" si="305"/>
        <v>3.2156184383515991</v>
      </c>
      <c r="AP841" s="20">
        <f t="shared" si="305"/>
        <v>3.2141906950560983</v>
      </c>
      <c r="AQ841" s="20">
        <f t="shared" si="305"/>
        <v>3.2171329326505709</v>
      </c>
      <c r="AR841" s="20">
        <f t="shared" si="305"/>
        <v>3.2110703717789146</v>
      </c>
      <c r="AS841" s="20">
        <f t="shared" si="305"/>
        <v>3.2235654897824437</v>
      </c>
      <c r="AT841" s="20">
        <f t="shared" si="305"/>
        <v>3.1978245068299773</v>
      </c>
      <c r="AU841" s="20">
        <f t="shared" si="297"/>
        <v>3.2509130417697172</v>
      </c>
    </row>
    <row r="842" spans="4:47">
      <c r="D842" s="2"/>
      <c r="Z842" s="20">
        <f t="shared" si="288"/>
        <v>0</v>
      </c>
      <c r="AA842" s="20">
        <f t="shared" si="289"/>
        <v>1.1330551226500576E-5</v>
      </c>
      <c r="AB842" s="20">
        <f t="shared" si="301"/>
        <v>-9999</v>
      </c>
      <c r="AC842" s="20">
        <f t="shared" si="302"/>
        <v>0</v>
      </c>
      <c r="AD842" s="20">
        <f t="shared" si="298"/>
        <v>-9999</v>
      </c>
      <c r="AE842" s="20">
        <f t="shared" si="303"/>
        <v>0</v>
      </c>
      <c r="AF842" s="20">
        <f t="shared" si="299"/>
        <v>-9999</v>
      </c>
      <c r="AG842" s="21"/>
      <c r="AH842" s="20">
        <f t="shared" si="290"/>
        <v>-1.178745064381952E-2</v>
      </c>
      <c r="AI842" s="20">
        <f t="shared" si="291"/>
        <v>0.51386006167917275</v>
      </c>
      <c r="AJ842" s="20">
        <f t="shared" si="292"/>
        <v>-0.2676446746983806</v>
      </c>
      <c r="AK842" s="20">
        <f t="shared" si="293"/>
        <v>-2.096970307342862E-2</v>
      </c>
      <c r="AL842" s="20">
        <f t="shared" si="294"/>
        <v>-3.0984842598046018</v>
      </c>
      <c r="AM842" s="20">
        <f t="shared" si="295"/>
        <v>-46.387491914036289</v>
      </c>
      <c r="AN842" s="20">
        <f t="shared" si="305"/>
        <v>3.2149255760746338</v>
      </c>
      <c r="AO842" s="20">
        <f t="shared" si="305"/>
        <v>3.2156184383515991</v>
      </c>
      <c r="AP842" s="20">
        <f t="shared" si="305"/>
        <v>3.2141906950560983</v>
      </c>
      <c r="AQ842" s="20">
        <f t="shared" si="305"/>
        <v>3.2171329326505709</v>
      </c>
      <c r="AR842" s="20">
        <f t="shared" si="305"/>
        <v>3.2110703717789146</v>
      </c>
      <c r="AS842" s="20">
        <f t="shared" si="305"/>
        <v>3.2235654897824437</v>
      </c>
      <c r="AT842" s="20">
        <f t="shared" si="305"/>
        <v>3.1978245068299773</v>
      </c>
      <c r="AU842" s="20">
        <f t="shared" si="297"/>
        <v>3.2509130417697172</v>
      </c>
    </row>
    <row r="843" spans="4:47">
      <c r="D843" s="2"/>
      <c r="Z843" s="20">
        <f t="shared" si="288"/>
        <v>0</v>
      </c>
      <c r="AA843" s="20">
        <f t="shared" si="289"/>
        <v>1.1330551226500576E-5</v>
      </c>
      <c r="AB843" s="20">
        <f t="shared" si="301"/>
        <v>-9999</v>
      </c>
      <c r="AC843" s="20">
        <f t="shared" si="302"/>
        <v>0</v>
      </c>
      <c r="AD843" s="20">
        <f t="shared" si="298"/>
        <v>-9999</v>
      </c>
      <c r="AE843" s="20">
        <f t="shared" si="303"/>
        <v>0</v>
      </c>
      <c r="AF843" s="20">
        <f t="shared" si="299"/>
        <v>-9999</v>
      </c>
      <c r="AG843" s="21"/>
      <c r="AH843" s="20">
        <f t="shared" si="290"/>
        <v>-1.178745064381952E-2</v>
      </c>
      <c r="AI843" s="20">
        <f t="shared" si="291"/>
        <v>0.51386006167917275</v>
      </c>
      <c r="AJ843" s="20">
        <f t="shared" si="292"/>
        <v>-0.2676446746983806</v>
      </c>
      <c r="AK843" s="20">
        <f t="shared" si="293"/>
        <v>-2.096970307342862E-2</v>
      </c>
      <c r="AL843" s="20">
        <f t="shared" si="294"/>
        <v>-3.0984842598046018</v>
      </c>
      <c r="AM843" s="20">
        <f t="shared" si="295"/>
        <v>-46.387491914036289</v>
      </c>
      <c r="AN843" s="20">
        <f t="shared" si="305"/>
        <v>3.2149255760746338</v>
      </c>
      <c r="AO843" s="20">
        <f t="shared" si="305"/>
        <v>3.2156184383515991</v>
      </c>
      <c r="AP843" s="20">
        <f t="shared" si="305"/>
        <v>3.2141906950560983</v>
      </c>
      <c r="AQ843" s="20">
        <f t="shared" si="305"/>
        <v>3.2171329326505709</v>
      </c>
      <c r="AR843" s="20">
        <f t="shared" si="305"/>
        <v>3.2110703717789146</v>
      </c>
      <c r="AS843" s="20">
        <f t="shared" si="305"/>
        <v>3.2235654897824437</v>
      </c>
      <c r="AT843" s="20">
        <f t="shared" si="305"/>
        <v>3.1978245068299773</v>
      </c>
      <c r="AU843" s="20">
        <f t="shared" si="297"/>
        <v>3.2509130417697172</v>
      </c>
    </row>
    <row r="844" spans="4:47">
      <c r="D844" s="2"/>
      <c r="Z844" s="20">
        <f t="shared" si="288"/>
        <v>0</v>
      </c>
      <c r="AA844" s="20">
        <f t="shared" si="289"/>
        <v>1.1330551226500576E-5</v>
      </c>
      <c r="AB844" s="20">
        <f t="shared" si="301"/>
        <v>-9999</v>
      </c>
      <c r="AC844" s="20">
        <f t="shared" si="302"/>
        <v>0</v>
      </c>
      <c r="AD844" s="20">
        <f t="shared" si="298"/>
        <v>-9999</v>
      </c>
      <c r="AE844" s="20">
        <f t="shared" si="303"/>
        <v>0</v>
      </c>
      <c r="AF844" s="20">
        <f t="shared" si="299"/>
        <v>-9999</v>
      </c>
      <c r="AG844" s="21"/>
      <c r="AH844" s="20">
        <f t="shared" si="290"/>
        <v>-1.178745064381952E-2</v>
      </c>
      <c r="AI844" s="20">
        <f t="shared" si="291"/>
        <v>0.51386006167917275</v>
      </c>
      <c r="AJ844" s="20">
        <f t="shared" si="292"/>
        <v>-0.2676446746983806</v>
      </c>
      <c r="AK844" s="20">
        <f t="shared" si="293"/>
        <v>-2.096970307342862E-2</v>
      </c>
      <c r="AL844" s="20">
        <f t="shared" si="294"/>
        <v>-3.0984842598046018</v>
      </c>
      <c r="AM844" s="20">
        <f t="shared" si="295"/>
        <v>-46.387491914036289</v>
      </c>
      <c r="AN844" s="20">
        <f t="shared" si="305"/>
        <v>3.2149255760746338</v>
      </c>
      <c r="AO844" s="20">
        <f t="shared" si="305"/>
        <v>3.2156184383515991</v>
      </c>
      <c r="AP844" s="20">
        <f t="shared" si="305"/>
        <v>3.2141906950560983</v>
      </c>
      <c r="AQ844" s="20">
        <f t="shared" si="305"/>
        <v>3.2171329326505709</v>
      </c>
      <c r="AR844" s="20">
        <f t="shared" si="305"/>
        <v>3.2110703717789146</v>
      </c>
      <c r="AS844" s="20">
        <f t="shared" si="305"/>
        <v>3.2235654897824437</v>
      </c>
      <c r="AT844" s="20">
        <f t="shared" si="305"/>
        <v>3.1978245068299773</v>
      </c>
      <c r="AU844" s="20">
        <f t="shared" si="297"/>
        <v>3.2509130417697172</v>
      </c>
    </row>
    <row r="845" spans="4:47">
      <c r="D845" s="2"/>
      <c r="Z845" s="20">
        <f t="shared" si="288"/>
        <v>0</v>
      </c>
      <c r="AA845" s="20">
        <f t="shared" si="289"/>
        <v>1.1330551226500576E-5</v>
      </c>
      <c r="AB845" s="20">
        <f t="shared" si="301"/>
        <v>-9999</v>
      </c>
      <c r="AC845" s="20">
        <f t="shared" si="302"/>
        <v>0</v>
      </c>
      <c r="AD845" s="20">
        <f t="shared" si="298"/>
        <v>-9999</v>
      </c>
      <c r="AE845" s="20">
        <f t="shared" si="303"/>
        <v>0</v>
      </c>
      <c r="AF845" s="20">
        <f t="shared" si="299"/>
        <v>-9999</v>
      </c>
      <c r="AG845" s="21"/>
      <c r="AH845" s="20">
        <f t="shared" si="290"/>
        <v>-1.178745064381952E-2</v>
      </c>
      <c r="AI845" s="20">
        <f t="shared" si="291"/>
        <v>0.51386006167917275</v>
      </c>
      <c r="AJ845" s="20">
        <f t="shared" si="292"/>
        <v>-0.2676446746983806</v>
      </c>
      <c r="AK845" s="20">
        <f t="shared" si="293"/>
        <v>-2.096970307342862E-2</v>
      </c>
      <c r="AL845" s="20">
        <f t="shared" si="294"/>
        <v>-3.0984842598046018</v>
      </c>
      <c r="AM845" s="20">
        <f t="shared" si="295"/>
        <v>-46.387491914036289</v>
      </c>
      <c r="AN845" s="20">
        <f t="shared" si="305"/>
        <v>3.2149255760746338</v>
      </c>
      <c r="AO845" s="20">
        <f t="shared" si="305"/>
        <v>3.2156184383515991</v>
      </c>
      <c r="AP845" s="20">
        <f t="shared" si="305"/>
        <v>3.2141906950560983</v>
      </c>
      <c r="AQ845" s="20">
        <f t="shared" si="305"/>
        <v>3.2171329326505709</v>
      </c>
      <c r="AR845" s="20">
        <f t="shared" si="305"/>
        <v>3.2110703717789146</v>
      </c>
      <c r="AS845" s="20">
        <f t="shared" si="305"/>
        <v>3.2235654897824437</v>
      </c>
      <c r="AT845" s="20">
        <f t="shared" si="305"/>
        <v>3.1978245068299773</v>
      </c>
      <c r="AU845" s="20">
        <f t="shared" si="297"/>
        <v>3.2509130417697172</v>
      </c>
    </row>
    <row r="846" spans="4:47">
      <c r="D846" s="2"/>
      <c r="Z846" s="20">
        <f t="shared" si="288"/>
        <v>0</v>
      </c>
      <c r="AA846" s="20">
        <f t="shared" si="289"/>
        <v>1.1330551226500576E-5</v>
      </c>
      <c r="AB846" s="20">
        <f t="shared" si="301"/>
        <v>-9999</v>
      </c>
      <c r="AC846" s="20">
        <f t="shared" si="302"/>
        <v>0</v>
      </c>
      <c r="AD846" s="20">
        <f t="shared" si="298"/>
        <v>-9999</v>
      </c>
      <c r="AE846" s="20">
        <f t="shared" si="303"/>
        <v>0</v>
      </c>
      <c r="AF846" s="20">
        <f t="shared" si="299"/>
        <v>-9999</v>
      </c>
      <c r="AG846" s="21"/>
      <c r="AH846" s="20">
        <f t="shared" si="290"/>
        <v>-1.178745064381952E-2</v>
      </c>
      <c r="AI846" s="20">
        <f t="shared" si="291"/>
        <v>0.51386006167917275</v>
      </c>
      <c r="AJ846" s="20">
        <f t="shared" si="292"/>
        <v>-0.2676446746983806</v>
      </c>
      <c r="AK846" s="20">
        <f t="shared" si="293"/>
        <v>-2.096970307342862E-2</v>
      </c>
      <c r="AL846" s="20">
        <f t="shared" si="294"/>
        <v>-3.0984842598046018</v>
      </c>
      <c r="AM846" s="20">
        <f t="shared" si="295"/>
        <v>-46.387491914036289</v>
      </c>
      <c r="AN846" s="20">
        <f t="shared" si="305"/>
        <v>3.2149255760746338</v>
      </c>
      <c r="AO846" s="20">
        <f t="shared" si="305"/>
        <v>3.2156184383515991</v>
      </c>
      <c r="AP846" s="20">
        <f t="shared" si="305"/>
        <v>3.2141906950560983</v>
      </c>
      <c r="AQ846" s="20">
        <f t="shared" si="305"/>
        <v>3.2171329326505709</v>
      </c>
      <c r="AR846" s="20">
        <f t="shared" si="305"/>
        <v>3.2110703717789146</v>
      </c>
      <c r="AS846" s="20">
        <f t="shared" si="305"/>
        <v>3.2235654897824437</v>
      </c>
      <c r="AT846" s="20">
        <f t="shared" si="305"/>
        <v>3.1978245068299773</v>
      </c>
      <c r="AU846" s="20">
        <f t="shared" si="297"/>
        <v>3.2509130417697172</v>
      </c>
    </row>
    <row r="847" spans="4:47">
      <c r="D847" s="2"/>
      <c r="Z847" s="20">
        <f t="shared" si="288"/>
        <v>0</v>
      </c>
      <c r="AA847" s="20">
        <f t="shared" si="289"/>
        <v>1.1330551226500576E-5</v>
      </c>
      <c r="AB847" s="20">
        <f t="shared" si="301"/>
        <v>-9999</v>
      </c>
      <c r="AC847" s="20">
        <f t="shared" si="302"/>
        <v>0</v>
      </c>
      <c r="AD847" s="20">
        <f t="shared" si="298"/>
        <v>-9999</v>
      </c>
      <c r="AE847" s="20">
        <f t="shared" si="303"/>
        <v>0</v>
      </c>
      <c r="AF847" s="20">
        <f t="shared" si="299"/>
        <v>-9999</v>
      </c>
      <c r="AG847" s="21"/>
      <c r="AH847" s="20">
        <f t="shared" si="290"/>
        <v>-1.178745064381952E-2</v>
      </c>
      <c r="AI847" s="20">
        <f t="shared" si="291"/>
        <v>0.51386006167917275</v>
      </c>
      <c r="AJ847" s="20">
        <f t="shared" si="292"/>
        <v>-0.2676446746983806</v>
      </c>
      <c r="AK847" s="20">
        <f t="shared" si="293"/>
        <v>-2.096970307342862E-2</v>
      </c>
      <c r="AL847" s="20">
        <f t="shared" si="294"/>
        <v>-3.0984842598046018</v>
      </c>
      <c r="AM847" s="20">
        <f t="shared" si="295"/>
        <v>-46.387491914036289</v>
      </c>
      <c r="AN847" s="20">
        <f t="shared" si="305"/>
        <v>3.2149255760746338</v>
      </c>
      <c r="AO847" s="20">
        <f t="shared" si="305"/>
        <v>3.2156184383515991</v>
      </c>
      <c r="AP847" s="20">
        <f t="shared" si="305"/>
        <v>3.2141906950560983</v>
      </c>
      <c r="AQ847" s="20">
        <f t="shared" si="305"/>
        <v>3.2171329326505709</v>
      </c>
      <c r="AR847" s="20">
        <f t="shared" si="305"/>
        <v>3.2110703717789146</v>
      </c>
      <c r="AS847" s="20">
        <f t="shared" si="305"/>
        <v>3.2235654897824437</v>
      </c>
      <c r="AT847" s="20">
        <f t="shared" si="305"/>
        <v>3.1978245068299773</v>
      </c>
      <c r="AU847" s="20">
        <f t="shared" si="297"/>
        <v>3.2509130417697172</v>
      </c>
    </row>
    <row r="848" spans="4:47">
      <c r="D848" s="2"/>
      <c r="Z848" s="20">
        <f t="shared" si="288"/>
        <v>0</v>
      </c>
      <c r="AA848" s="20">
        <f t="shared" si="289"/>
        <v>1.1330551226500576E-5</v>
      </c>
      <c r="AB848" s="20">
        <f t="shared" si="301"/>
        <v>-9999</v>
      </c>
      <c r="AC848" s="20">
        <f t="shared" si="302"/>
        <v>0</v>
      </c>
      <c r="AD848" s="20">
        <f t="shared" si="298"/>
        <v>-9999</v>
      </c>
      <c r="AE848" s="20">
        <f t="shared" si="303"/>
        <v>0</v>
      </c>
      <c r="AF848" s="20">
        <f t="shared" si="299"/>
        <v>-9999</v>
      </c>
      <c r="AG848" s="21"/>
      <c r="AH848" s="20">
        <f t="shared" si="290"/>
        <v>-1.178745064381952E-2</v>
      </c>
      <c r="AI848" s="20">
        <f t="shared" si="291"/>
        <v>0.51386006167917275</v>
      </c>
      <c r="AJ848" s="20">
        <f t="shared" si="292"/>
        <v>-0.2676446746983806</v>
      </c>
      <c r="AK848" s="20">
        <f t="shared" si="293"/>
        <v>-2.096970307342862E-2</v>
      </c>
      <c r="AL848" s="20">
        <f t="shared" si="294"/>
        <v>-3.0984842598046018</v>
      </c>
      <c r="AM848" s="20">
        <f t="shared" si="295"/>
        <v>-46.387491914036289</v>
      </c>
      <c r="AN848" s="20">
        <f t="shared" si="305"/>
        <v>3.2149255760746338</v>
      </c>
      <c r="AO848" s="20">
        <f t="shared" si="305"/>
        <v>3.2156184383515991</v>
      </c>
      <c r="AP848" s="20">
        <f t="shared" si="305"/>
        <v>3.2141906950560983</v>
      </c>
      <c r="AQ848" s="20">
        <f t="shared" si="305"/>
        <v>3.2171329326505709</v>
      </c>
      <c r="AR848" s="20">
        <f t="shared" si="305"/>
        <v>3.2110703717789146</v>
      </c>
      <c r="AS848" s="20">
        <f t="shared" si="305"/>
        <v>3.2235654897824437</v>
      </c>
      <c r="AT848" s="20">
        <f t="shared" si="305"/>
        <v>3.1978245068299773</v>
      </c>
      <c r="AU848" s="20">
        <f t="shared" si="297"/>
        <v>3.2509130417697172</v>
      </c>
    </row>
    <row r="849" spans="4:47">
      <c r="D849" s="2"/>
      <c r="Z849" s="20">
        <f t="shared" si="288"/>
        <v>0</v>
      </c>
      <c r="AA849" s="20">
        <f t="shared" si="289"/>
        <v>1.1330551226500576E-5</v>
      </c>
      <c r="AB849" s="20">
        <f t="shared" si="301"/>
        <v>-9999</v>
      </c>
      <c r="AC849" s="20">
        <f t="shared" si="302"/>
        <v>0</v>
      </c>
      <c r="AD849" s="20">
        <f t="shared" si="298"/>
        <v>-9999</v>
      </c>
      <c r="AE849" s="20">
        <f t="shared" si="303"/>
        <v>0</v>
      </c>
      <c r="AF849" s="20">
        <f t="shared" si="299"/>
        <v>-9999</v>
      </c>
      <c r="AG849" s="21"/>
      <c r="AH849" s="20">
        <f t="shared" si="290"/>
        <v>-1.178745064381952E-2</v>
      </c>
      <c r="AI849" s="20">
        <f t="shared" si="291"/>
        <v>0.51386006167917275</v>
      </c>
      <c r="AJ849" s="20">
        <f t="shared" si="292"/>
        <v>-0.2676446746983806</v>
      </c>
      <c r="AK849" s="20">
        <f t="shared" si="293"/>
        <v>-2.096970307342862E-2</v>
      </c>
      <c r="AL849" s="20">
        <f t="shared" si="294"/>
        <v>-3.0984842598046018</v>
      </c>
      <c r="AM849" s="20">
        <f t="shared" si="295"/>
        <v>-46.387491914036289</v>
      </c>
      <c r="AN849" s="20">
        <f t="shared" si="305"/>
        <v>3.2149255760746338</v>
      </c>
      <c r="AO849" s="20">
        <f t="shared" si="305"/>
        <v>3.2156184383515991</v>
      </c>
      <c r="AP849" s="20">
        <f t="shared" si="305"/>
        <v>3.2141906950560983</v>
      </c>
      <c r="AQ849" s="20">
        <f t="shared" si="305"/>
        <v>3.2171329326505709</v>
      </c>
      <c r="AR849" s="20">
        <f t="shared" si="305"/>
        <v>3.2110703717789146</v>
      </c>
      <c r="AS849" s="20">
        <f t="shared" si="305"/>
        <v>3.2235654897824437</v>
      </c>
      <c r="AT849" s="20">
        <f t="shared" si="305"/>
        <v>3.1978245068299773</v>
      </c>
      <c r="AU849" s="20">
        <f t="shared" si="297"/>
        <v>3.2509130417697172</v>
      </c>
    </row>
    <row r="850" spans="4:47">
      <c r="D850" s="2"/>
      <c r="Z850" s="20">
        <f t="shared" si="288"/>
        <v>0</v>
      </c>
      <c r="AA850" s="20">
        <f t="shared" si="289"/>
        <v>1.1330551226500576E-5</v>
      </c>
      <c r="AB850" s="20">
        <f t="shared" si="301"/>
        <v>-9999</v>
      </c>
      <c r="AC850" s="20">
        <f t="shared" si="302"/>
        <v>0</v>
      </c>
      <c r="AD850" s="20">
        <f t="shared" si="298"/>
        <v>-9999</v>
      </c>
      <c r="AE850" s="20">
        <f t="shared" si="303"/>
        <v>0</v>
      </c>
      <c r="AF850" s="20">
        <f t="shared" si="299"/>
        <v>-9999</v>
      </c>
      <c r="AG850" s="21"/>
      <c r="AH850" s="20">
        <f t="shared" si="290"/>
        <v>-1.178745064381952E-2</v>
      </c>
      <c r="AI850" s="20">
        <f t="shared" si="291"/>
        <v>0.51386006167917275</v>
      </c>
      <c r="AJ850" s="20">
        <f t="shared" si="292"/>
        <v>-0.2676446746983806</v>
      </c>
      <c r="AK850" s="20">
        <f t="shared" si="293"/>
        <v>-2.096970307342862E-2</v>
      </c>
      <c r="AL850" s="20">
        <f t="shared" si="294"/>
        <v>-3.0984842598046018</v>
      </c>
      <c r="AM850" s="20">
        <f t="shared" si="295"/>
        <v>-46.387491914036289</v>
      </c>
      <c r="AN850" s="20">
        <f t="shared" si="305"/>
        <v>3.2149255760746338</v>
      </c>
      <c r="AO850" s="20">
        <f t="shared" si="305"/>
        <v>3.2156184383515991</v>
      </c>
      <c r="AP850" s="20">
        <f t="shared" si="305"/>
        <v>3.2141906950560983</v>
      </c>
      <c r="AQ850" s="20">
        <f t="shared" si="305"/>
        <v>3.2171329326505709</v>
      </c>
      <c r="AR850" s="20">
        <f t="shared" si="305"/>
        <v>3.2110703717789146</v>
      </c>
      <c r="AS850" s="20">
        <f t="shared" si="305"/>
        <v>3.2235654897824437</v>
      </c>
      <c r="AT850" s="20">
        <f t="shared" si="305"/>
        <v>3.1978245068299773</v>
      </c>
      <c r="AU850" s="20">
        <f t="shared" si="297"/>
        <v>3.2509130417697172</v>
      </c>
    </row>
    <row r="851" spans="4:47">
      <c r="D851" s="2"/>
      <c r="Z851" s="20">
        <f t="shared" si="288"/>
        <v>0</v>
      </c>
      <c r="AA851" s="20">
        <f t="shared" si="289"/>
        <v>1.1330551226500576E-5</v>
      </c>
      <c r="AB851" s="20">
        <f t="shared" si="301"/>
        <v>-9999</v>
      </c>
      <c r="AC851" s="20">
        <f t="shared" si="302"/>
        <v>0</v>
      </c>
      <c r="AD851" s="20">
        <f t="shared" si="298"/>
        <v>-9999</v>
      </c>
      <c r="AE851" s="20">
        <f t="shared" si="303"/>
        <v>0</v>
      </c>
      <c r="AF851" s="20">
        <f t="shared" si="299"/>
        <v>-9999</v>
      </c>
      <c r="AG851" s="21"/>
      <c r="AH851" s="20">
        <f t="shared" si="290"/>
        <v>-1.178745064381952E-2</v>
      </c>
      <c r="AI851" s="20">
        <f t="shared" si="291"/>
        <v>0.51386006167917275</v>
      </c>
      <c r="AJ851" s="20">
        <f t="shared" si="292"/>
        <v>-0.2676446746983806</v>
      </c>
      <c r="AK851" s="20">
        <f t="shared" si="293"/>
        <v>-2.096970307342862E-2</v>
      </c>
      <c r="AL851" s="20">
        <f t="shared" si="294"/>
        <v>-3.0984842598046018</v>
      </c>
      <c r="AM851" s="20">
        <f t="shared" si="295"/>
        <v>-46.387491914036289</v>
      </c>
      <c r="AN851" s="20">
        <f t="shared" si="305"/>
        <v>3.2149255760746338</v>
      </c>
      <c r="AO851" s="20">
        <f t="shared" si="305"/>
        <v>3.2156184383515991</v>
      </c>
      <c r="AP851" s="20">
        <f t="shared" si="305"/>
        <v>3.2141906950560983</v>
      </c>
      <c r="AQ851" s="20">
        <f t="shared" si="305"/>
        <v>3.2171329326505709</v>
      </c>
      <c r="AR851" s="20">
        <f t="shared" si="305"/>
        <v>3.2110703717789146</v>
      </c>
      <c r="AS851" s="20">
        <f t="shared" si="305"/>
        <v>3.2235654897824437</v>
      </c>
      <c r="AT851" s="20">
        <f t="shared" si="305"/>
        <v>3.1978245068299773</v>
      </c>
      <c r="AU851" s="20">
        <f t="shared" si="297"/>
        <v>3.2509130417697172</v>
      </c>
    </row>
    <row r="852" spans="4:47">
      <c r="D852" s="2"/>
      <c r="Z852" s="20">
        <f t="shared" si="288"/>
        <v>0</v>
      </c>
      <c r="AA852" s="20">
        <f t="shared" si="289"/>
        <v>1.1330551226500576E-5</v>
      </c>
      <c r="AB852" s="20">
        <f t="shared" si="301"/>
        <v>-9999</v>
      </c>
      <c r="AC852" s="20">
        <f t="shared" si="302"/>
        <v>0</v>
      </c>
      <c r="AD852" s="20">
        <f t="shared" si="298"/>
        <v>-9999</v>
      </c>
      <c r="AE852" s="20">
        <f t="shared" si="303"/>
        <v>0</v>
      </c>
      <c r="AF852" s="20">
        <f t="shared" si="299"/>
        <v>-9999</v>
      </c>
      <c r="AG852" s="21"/>
      <c r="AH852" s="20">
        <f t="shared" si="290"/>
        <v>-1.178745064381952E-2</v>
      </c>
      <c r="AI852" s="20">
        <f t="shared" si="291"/>
        <v>0.51386006167917275</v>
      </c>
      <c r="AJ852" s="20">
        <f t="shared" si="292"/>
        <v>-0.2676446746983806</v>
      </c>
      <c r="AK852" s="20">
        <f t="shared" si="293"/>
        <v>-2.096970307342862E-2</v>
      </c>
      <c r="AL852" s="20">
        <f t="shared" si="294"/>
        <v>-3.0984842598046018</v>
      </c>
      <c r="AM852" s="20">
        <f t="shared" si="295"/>
        <v>-46.387491914036289</v>
      </c>
      <c r="AN852" s="20">
        <f t="shared" si="305"/>
        <v>3.2149255760746338</v>
      </c>
      <c r="AO852" s="20">
        <f t="shared" si="305"/>
        <v>3.2156184383515991</v>
      </c>
      <c r="AP852" s="20">
        <f t="shared" si="305"/>
        <v>3.2141906950560983</v>
      </c>
      <c r="AQ852" s="20">
        <f t="shared" si="305"/>
        <v>3.2171329326505709</v>
      </c>
      <c r="AR852" s="20">
        <f t="shared" si="305"/>
        <v>3.2110703717789146</v>
      </c>
      <c r="AS852" s="20">
        <f t="shared" si="305"/>
        <v>3.2235654897824437</v>
      </c>
      <c r="AT852" s="20">
        <f t="shared" si="305"/>
        <v>3.1978245068299773</v>
      </c>
      <c r="AU852" s="20">
        <f t="shared" si="297"/>
        <v>3.2509130417697172</v>
      </c>
    </row>
    <row r="853" spans="4:47">
      <c r="D853" s="2"/>
      <c r="Z853" s="20">
        <f t="shared" ref="Z853:Z916" si="306">F853</f>
        <v>0</v>
      </c>
      <c r="AA853" s="20">
        <f t="shared" ref="AA853:AA916" si="307">AB$3+AB$4*Z853+AB$5*Z853^2+AH853</f>
        <v>1.1330551226500576E-5</v>
      </c>
      <c r="AB853" s="20">
        <f t="shared" si="301"/>
        <v>-9999</v>
      </c>
      <c r="AC853" s="20">
        <f t="shared" si="302"/>
        <v>0</v>
      </c>
      <c r="AD853" s="20">
        <f t="shared" si="298"/>
        <v>-9999</v>
      </c>
      <c r="AE853" s="20">
        <f t="shared" si="303"/>
        <v>0</v>
      </c>
      <c r="AF853" s="20">
        <f t="shared" si="299"/>
        <v>-9999</v>
      </c>
      <c r="AG853" s="21"/>
      <c r="AH853" s="20">
        <f t="shared" ref="AH853:AH916" si="308">$AB$6*($AB$11/AI853*AJ853+$AB$12)</f>
        <v>-1.178745064381952E-2</v>
      </c>
      <c r="AI853" s="20">
        <f t="shared" ref="AI853:AI916" si="309">1+$AB$7*COS(AL853)</f>
        <v>0.51386006167917275</v>
      </c>
      <c r="AJ853" s="20">
        <f t="shared" ref="AJ853:AJ916" si="310">SIN(AL853+RADIANS($AB$9))</f>
        <v>-0.2676446746983806</v>
      </c>
      <c r="AK853" s="20">
        <f t="shared" ref="AK853:AK916" si="311">$AB$7*SIN(AL853)</f>
        <v>-2.096970307342862E-2</v>
      </c>
      <c r="AL853" s="20">
        <f t="shared" ref="AL853:AL916" si="312">2*ATAN(AM853)</f>
        <v>-3.0984842598046018</v>
      </c>
      <c r="AM853" s="20">
        <f t="shared" ref="AM853:AM916" si="313">SQRT((1+$AB$7)/(1-$AB$7))*TAN(AN853/2)</f>
        <v>-46.387491914036289</v>
      </c>
      <c r="AN853" s="20">
        <f t="shared" ref="AN853:AT868" si="314">$AU853+$AB$7*SIN(AO853)</f>
        <v>3.2149255760746338</v>
      </c>
      <c r="AO853" s="20">
        <f t="shared" si="314"/>
        <v>3.2156184383515991</v>
      </c>
      <c r="AP853" s="20">
        <f t="shared" si="314"/>
        <v>3.2141906950560983</v>
      </c>
      <c r="AQ853" s="20">
        <f t="shared" si="314"/>
        <v>3.2171329326505709</v>
      </c>
      <c r="AR853" s="20">
        <f t="shared" si="314"/>
        <v>3.2110703717789146</v>
      </c>
      <c r="AS853" s="20">
        <f t="shared" si="314"/>
        <v>3.2235654897824437</v>
      </c>
      <c r="AT853" s="20">
        <f t="shared" si="314"/>
        <v>3.1978245068299773</v>
      </c>
      <c r="AU853" s="20">
        <f t="shared" ref="AU853:AU916" si="315">RADIANS($AB$9)+$AB$18*(F853-AB$15)</f>
        <v>3.2509130417697172</v>
      </c>
    </row>
    <row r="854" spans="4:47">
      <c r="D854" s="2"/>
      <c r="Z854" s="20">
        <f t="shared" si="306"/>
        <v>0</v>
      </c>
      <c r="AA854" s="20">
        <f t="shared" si="307"/>
        <v>1.1330551226500576E-5</v>
      </c>
      <c r="AB854" s="20">
        <f t="shared" si="301"/>
        <v>-9999</v>
      </c>
      <c r="AC854" s="20">
        <f t="shared" si="302"/>
        <v>0</v>
      </c>
      <c r="AD854" s="20">
        <f t="shared" ref="AD854:AD917" si="316">IF(S854&lt;&gt;0,G854-AA854,-9999)</f>
        <v>-9999</v>
      </c>
      <c r="AE854" s="20">
        <f t="shared" si="303"/>
        <v>0</v>
      </c>
      <c r="AF854" s="20">
        <f t="shared" ref="AF854:AF917" si="317">IF(S854&lt;&gt;0,G854-P854,-9999)</f>
        <v>-9999</v>
      </c>
      <c r="AG854" s="21"/>
      <c r="AH854" s="20">
        <f t="shared" si="308"/>
        <v>-1.178745064381952E-2</v>
      </c>
      <c r="AI854" s="20">
        <f t="shared" si="309"/>
        <v>0.51386006167917275</v>
      </c>
      <c r="AJ854" s="20">
        <f t="shared" si="310"/>
        <v>-0.2676446746983806</v>
      </c>
      <c r="AK854" s="20">
        <f t="shared" si="311"/>
        <v>-2.096970307342862E-2</v>
      </c>
      <c r="AL854" s="20">
        <f t="shared" si="312"/>
        <v>-3.0984842598046018</v>
      </c>
      <c r="AM854" s="20">
        <f t="shared" si="313"/>
        <v>-46.387491914036289</v>
      </c>
      <c r="AN854" s="20">
        <f t="shared" si="314"/>
        <v>3.2149255760746338</v>
      </c>
      <c r="AO854" s="20">
        <f t="shared" si="314"/>
        <v>3.2156184383515991</v>
      </c>
      <c r="AP854" s="20">
        <f t="shared" si="314"/>
        <v>3.2141906950560983</v>
      </c>
      <c r="AQ854" s="20">
        <f t="shared" si="314"/>
        <v>3.2171329326505709</v>
      </c>
      <c r="AR854" s="20">
        <f t="shared" si="314"/>
        <v>3.2110703717789146</v>
      </c>
      <c r="AS854" s="20">
        <f t="shared" si="314"/>
        <v>3.2235654897824437</v>
      </c>
      <c r="AT854" s="20">
        <f t="shared" si="314"/>
        <v>3.1978245068299773</v>
      </c>
      <c r="AU854" s="20">
        <f t="shared" si="315"/>
        <v>3.2509130417697172</v>
      </c>
    </row>
    <row r="855" spans="4:47">
      <c r="D855" s="2"/>
      <c r="Z855" s="20">
        <f t="shared" si="306"/>
        <v>0</v>
      </c>
      <c r="AA855" s="20">
        <f t="shared" si="307"/>
        <v>1.1330551226500576E-5</v>
      </c>
      <c r="AB855" s="20">
        <f t="shared" si="301"/>
        <v>-9999</v>
      </c>
      <c r="AC855" s="20">
        <f t="shared" si="302"/>
        <v>0</v>
      </c>
      <c r="AD855" s="20">
        <f t="shared" si="316"/>
        <v>-9999</v>
      </c>
      <c r="AE855" s="20">
        <f t="shared" si="303"/>
        <v>0</v>
      </c>
      <c r="AF855" s="20">
        <f t="shared" si="317"/>
        <v>-9999</v>
      </c>
      <c r="AG855" s="21"/>
      <c r="AH855" s="20">
        <f t="shared" si="308"/>
        <v>-1.178745064381952E-2</v>
      </c>
      <c r="AI855" s="20">
        <f t="shared" si="309"/>
        <v>0.51386006167917275</v>
      </c>
      <c r="AJ855" s="20">
        <f t="shared" si="310"/>
        <v>-0.2676446746983806</v>
      </c>
      <c r="AK855" s="20">
        <f t="shared" si="311"/>
        <v>-2.096970307342862E-2</v>
      </c>
      <c r="AL855" s="20">
        <f t="shared" si="312"/>
        <v>-3.0984842598046018</v>
      </c>
      <c r="AM855" s="20">
        <f t="shared" si="313"/>
        <v>-46.387491914036289</v>
      </c>
      <c r="AN855" s="20">
        <f t="shared" si="314"/>
        <v>3.2149255760746338</v>
      </c>
      <c r="AO855" s="20">
        <f t="shared" si="314"/>
        <v>3.2156184383515991</v>
      </c>
      <c r="AP855" s="20">
        <f t="shared" si="314"/>
        <v>3.2141906950560983</v>
      </c>
      <c r="AQ855" s="20">
        <f t="shared" si="314"/>
        <v>3.2171329326505709</v>
      </c>
      <c r="AR855" s="20">
        <f t="shared" si="314"/>
        <v>3.2110703717789146</v>
      </c>
      <c r="AS855" s="20">
        <f t="shared" si="314"/>
        <v>3.2235654897824437</v>
      </c>
      <c r="AT855" s="20">
        <f t="shared" si="314"/>
        <v>3.1978245068299773</v>
      </c>
      <c r="AU855" s="20">
        <f t="shared" si="315"/>
        <v>3.2509130417697172</v>
      </c>
    </row>
    <row r="856" spans="4:47">
      <c r="D856" s="2"/>
      <c r="Z856" s="20">
        <f t="shared" si="306"/>
        <v>0</v>
      </c>
      <c r="AA856" s="20">
        <f t="shared" si="307"/>
        <v>1.1330551226500576E-5</v>
      </c>
      <c r="AB856" s="20">
        <f t="shared" si="301"/>
        <v>-9999</v>
      </c>
      <c r="AC856" s="20">
        <f t="shared" si="302"/>
        <v>0</v>
      </c>
      <c r="AD856" s="20">
        <f t="shared" si="316"/>
        <v>-9999</v>
      </c>
      <c r="AE856" s="20">
        <f t="shared" si="303"/>
        <v>0</v>
      </c>
      <c r="AF856" s="20">
        <f t="shared" si="317"/>
        <v>-9999</v>
      </c>
      <c r="AG856" s="21"/>
      <c r="AH856" s="20">
        <f t="shared" si="308"/>
        <v>-1.178745064381952E-2</v>
      </c>
      <c r="AI856" s="20">
        <f t="shared" si="309"/>
        <v>0.51386006167917275</v>
      </c>
      <c r="AJ856" s="20">
        <f t="shared" si="310"/>
        <v>-0.2676446746983806</v>
      </c>
      <c r="AK856" s="20">
        <f t="shared" si="311"/>
        <v>-2.096970307342862E-2</v>
      </c>
      <c r="AL856" s="20">
        <f t="shared" si="312"/>
        <v>-3.0984842598046018</v>
      </c>
      <c r="AM856" s="20">
        <f t="shared" si="313"/>
        <v>-46.387491914036289</v>
      </c>
      <c r="AN856" s="20">
        <f t="shared" si="314"/>
        <v>3.2149255760746338</v>
      </c>
      <c r="AO856" s="20">
        <f t="shared" si="314"/>
        <v>3.2156184383515991</v>
      </c>
      <c r="AP856" s="20">
        <f t="shared" si="314"/>
        <v>3.2141906950560983</v>
      </c>
      <c r="AQ856" s="20">
        <f t="shared" si="314"/>
        <v>3.2171329326505709</v>
      </c>
      <c r="AR856" s="20">
        <f t="shared" si="314"/>
        <v>3.2110703717789146</v>
      </c>
      <c r="AS856" s="20">
        <f t="shared" si="314"/>
        <v>3.2235654897824437</v>
      </c>
      <c r="AT856" s="20">
        <f t="shared" si="314"/>
        <v>3.1978245068299773</v>
      </c>
      <c r="AU856" s="20">
        <f t="shared" si="315"/>
        <v>3.2509130417697172</v>
      </c>
    </row>
    <row r="857" spans="4:47">
      <c r="D857" s="2"/>
      <c r="Z857" s="20">
        <f t="shared" si="306"/>
        <v>0</v>
      </c>
      <c r="AA857" s="20">
        <f t="shared" si="307"/>
        <v>1.1330551226500576E-5</v>
      </c>
      <c r="AB857" s="20">
        <f t="shared" si="301"/>
        <v>-9999</v>
      </c>
      <c r="AC857" s="20">
        <f t="shared" si="302"/>
        <v>0</v>
      </c>
      <c r="AD857" s="20">
        <f t="shared" si="316"/>
        <v>-9999</v>
      </c>
      <c r="AE857" s="20">
        <f t="shared" si="303"/>
        <v>0</v>
      </c>
      <c r="AF857" s="20">
        <f t="shared" si="317"/>
        <v>-9999</v>
      </c>
      <c r="AG857" s="21"/>
      <c r="AH857" s="20">
        <f t="shared" si="308"/>
        <v>-1.178745064381952E-2</v>
      </c>
      <c r="AI857" s="20">
        <f t="shared" si="309"/>
        <v>0.51386006167917275</v>
      </c>
      <c r="AJ857" s="20">
        <f t="shared" si="310"/>
        <v>-0.2676446746983806</v>
      </c>
      <c r="AK857" s="20">
        <f t="shared" si="311"/>
        <v>-2.096970307342862E-2</v>
      </c>
      <c r="AL857" s="20">
        <f t="shared" si="312"/>
        <v>-3.0984842598046018</v>
      </c>
      <c r="AM857" s="20">
        <f t="shared" si="313"/>
        <v>-46.387491914036289</v>
      </c>
      <c r="AN857" s="20">
        <f t="shared" si="314"/>
        <v>3.2149255760746338</v>
      </c>
      <c r="AO857" s="20">
        <f t="shared" si="314"/>
        <v>3.2156184383515991</v>
      </c>
      <c r="AP857" s="20">
        <f t="shared" si="314"/>
        <v>3.2141906950560983</v>
      </c>
      <c r="AQ857" s="20">
        <f t="shared" si="314"/>
        <v>3.2171329326505709</v>
      </c>
      <c r="AR857" s="20">
        <f t="shared" si="314"/>
        <v>3.2110703717789146</v>
      </c>
      <c r="AS857" s="20">
        <f t="shared" si="314"/>
        <v>3.2235654897824437</v>
      </c>
      <c r="AT857" s="20">
        <f t="shared" si="314"/>
        <v>3.1978245068299773</v>
      </c>
      <c r="AU857" s="20">
        <f t="shared" si="315"/>
        <v>3.2509130417697172</v>
      </c>
    </row>
    <row r="858" spans="4:47">
      <c r="D858" s="2"/>
      <c r="Z858" s="20">
        <f t="shared" si="306"/>
        <v>0</v>
      </c>
      <c r="AA858" s="20">
        <f t="shared" si="307"/>
        <v>1.1330551226500576E-5</v>
      </c>
      <c r="AB858" s="20">
        <f t="shared" si="301"/>
        <v>-9999</v>
      </c>
      <c r="AC858" s="20">
        <f t="shared" si="302"/>
        <v>0</v>
      </c>
      <c r="AD858" s="20">
        <f t="shared" si="316"/>
        <v>-9999</v>
      </c>
      <c r="AE858" s="20">
        <f t="shared" si="303"/>
        <v>0</v>
      </c>
      <c r="AF858" s="20">
        <f t="shared" si="317"/>
        <v>-9999</v>
      </c>
      <c r="AG858" s="21"/>
      <c r="AH858" s="20">
        <f t="shared" si="308"/>
        <v>-1.178745064381952E-2</v>
      </c>
      <c r="AI858" s="20">
        <f t="shared" si="309"/>
        <v>0.51386006167917275</v>
      </c>
      <c r="AJ858" s="20">
        <f t="shared" si="310"/>
        <v>-0.2676446746983806</v>
      </c>
      <c r="AK858" s="20">
        <f t="shared" si="311"/>
        <v>-2.096970307342862E-2</v>
      </c>
      <c r="AL858" s="20">
        <f t="shared" si="312"/>
        <v>-3.0984842598046018</v>
      </c>
      <c r="AM858" s="20">
        <f t="shared" si="313"/>
        <v>-46.387491914036289</v>
      </c>
      <c r="AN858" s="20">
        <f t="shared" si="314"/>
        <v>3.2149255760746338</v>
      </c>
      <c r="AO858" s="20">
        <f t="shared" si="314"/>
        <v>3.2156184383515991</v>
      </c>
      <c r="AP858" s="20">
        <f t="shared" si="314"/>
        <v>3.2141906950560983</v>
      </c>
      <c r="AQ858" s="20">
        <f t="shared" si="314"/>
        <v>3.2171329326505709</v>
      </c>
      <c r="AR858" s="20">
        <f t="shared" si="314"/>
        <v>3.2110703717789146</v>
      </c>
      <c r="AS858" s="20">
        <f t="shared" si="314"/>
        <v>3.2235654897824437</v>
      </c>
      <c r="AT858" s="20">
        <f t="shared" si="314"/>
        <v>3.1978245068299773</v>
      </c>
      <c r="AU858" s="20">
        <f t="shared" si="315"/>
        <v>3.2509130417697172</v>
      </c>
    </row>
    <row r="859" spans="4:47">
      <c r="D859" s="2"/>
      <c r="Z859" s="20">
        <f t="shared" si="306"/>
        <v>0</v>
      </c>
      <c r="AA859" s="20">
        <f t="shared" si="307"/>
        <v>1.1330551226500576E-5</v>
      </c>
      <c r="AB859" s="20">
        <f t="shared" si="301"/>
        <v>-9999</v>
      </c>
      <c r="AC859" s="20">
        <f t="shared" si="302"/>
        <v>0</v>
      </c>
      <c r="AD859" s="20">
        <f t="shared" si="316"/>
        <v>-9999</v>
      </c>
      <c r="AE859" s="20">
        <f t="shared" si="303"/>
        <v>0</v>
      </c>
      <c r="AF859" s="20">
        <f t="shared" si="317"/>
        <v>-9999</v>
      </c>
      <c r="AG859" s="21"/>
      <c r="AH859" s="20">
        <f t="shared" si="308"/>
        <v>-1.178745064381952E-2</v>
      </c>
      <c r="AI859" s="20">
        <f t="shared" si="309"/>
        <v>0.51386006167917275</v>
      </c>
      <c r="AJ859" s="20">
        <f t="shared" si="310"/>
        <v>-0.2676446746983806</v>
      </c>
      <c r="AK859" s="20">
        <f t="shared" si="311"/>
        <v>-2.096970307342862E-2</v>
      </c>
      <c r="AL859" s="20">
        <f t="shared" si="312"/>
        <v>-3.0984842598046018</v>
      </c>
      <c r="AM859" s="20">
        <f t="shared" si="313"/>
        <v>-46.387491914036289</v>
      </c>
      <c r="AN859" s="20">
        <f t="shared" si="314"/>
        <v>3.2149255760746338</v>
      </c>
      <c r="AO859" s="20">
        <f t="shared" si="314"/>
        <v>3.2156184383515991</v>
      </c>
      <c r="AP859" s="20">
        <f t="shared" si="314"/>
        <v>3.2141906950560983</v>
      </c>
      <c r="AQ859" s="20">
        <f t="shared" si="314"/>
        <v>3.2171329326505709</v>
      </c>
      <c r="AR859" s="20">
        <f t="shared" si="314"/>
        <v>3.2110703717789146</v>
      </c>
      <c r="AS859" s="20">
        <f t="shared" si="314"/>
        <v>3.2235654897824437</v>
      </c>
      <c r="AT859" s="20">
        <f t="shared" si="314"/>
        <v>3.1978245068299773</v>
      </c>
      <c r="AU859" s="20">
        <f t="shared" si="315"/>
        <v>3.2509130417697172</v>
      </c>
    </row>
    <row r="860" spans="4:47">
      <c r="D860" s="2"/>
      <c r="Z860" s="20">
        <f t="shared" si="306"/>
        <v>0</v>
      </c>
      <c r="AA860" s="20">
        <f t="shared" si="307"/>
        <v>1.1330551226500576E-5</v>
      </c>
      <c r="AB860" s="20">
        <f t="shared" si="301"/>
        <v>-9999</v>
      </c>
      <c r="AC860" s="20">
        <f t="shared" si="302"/>
        <v>0</v>
      </c>
      <c r="AD860" s="20">
        <f t="shared" si="316"/>
        <v>-9999</v>
      </c>
      <c r="AE860" s="20">
        <f t="shared" si="303"/>
        <v>0</v>
      </c>
      <c r="AF860" s="20">
        <f t="shared" si="317"/>
        <v>-9999</v>
      </c>
      <c r="AG860" s="21"/>
      <c r="AH860" s="20">
        <f t="shared" si="308"/>
        <v>-1.178745064381952E-2</v>
      </c>
      <c r="AI860" s="20">
        <f t="shared" si="309"/>
        <v>0.51386006167917275</v>
      </c>
      <c r="AJ860" s="20">
        <f t="shared" si="310"/>
        <v>-0.2676446746983806</v>
      </c>
      <c r="AK860" s="20">
        <f t="shared" si="311"/>
        <v>-2.096970307342862E-2</v>
      </c>
      <c r="AL860" s="20">
        <f t="shared" si="312"/>
        <v>-3.0984842598046018</v>
      </c>
      <c r="AM860" s="20">
        <f t="shared" si="313"/>
        <v>-46.387491914036289</v>
      </c>
      <c r="AN860" s="20">
        <f t="shared" si="314"/>
        <v>3.2149255760746338</v>
      </c>
      <c r="AO860" s="20">
        <f t="shared" si="314"/>
        <v>3.2156184383515991</v>
      </c>
      <c r="AP860" s="20">
        <f t="shared" si="314"/>
        <v>3.2141906950560983</v>
      </c>
      <c r="AQ860" s="20">
        <f t="shared" si="314"/>
        <v>3.2171329326505709</v>
      </c>
      <c r="AR860" s="20">
        <f t="shared" si="314"/>
        <v>3.2110703717789146</v>
      </c>
      <c r="AS860" s="20">
        <f t="shared" si="314"/>
        <v>3.2235654897824437</v>
      </c>
      <c r="AT860" s="20">
        <f t="shared" si="314"/>
        <v>3.1978245068299773</v>
      </c>
      <c r="AU860" s="20">
        <f t="shared" si="315"/>
        <v>3.2509130417697172</v>
      </c>
    </row>
    <row r="861" spans="4:47">
      <c r="D861" s="2"/>
      <c r="Z861" s="20">
        <f t="shared" si="306"/>
        <v>0</v>
      </c>
      <c r="AA861" s="20">
        <f t="shared" si="307"/>
        <v>1.1330551226500576E-5</v>
      </c>
      <c r="AB861" s="20">
        <f t="shared" si="301"/>
        <v>-9999</v>
      </c>
      <c r="AC861" s="20">
        <f t="shared" si="302"/>
        <v>0</v>
      </c>
      <c r="AD861" s="20">
        <f t="shared" si="316"/>
        <v>-9999</v>
      </c>
      <c r="AE861" s="20">
        <f t="shared" si="303"/>
        <v>0</v>
      </c>
      <c r="AF861" s="20">
        <f t="shared" si="317"/>
        <v>-9999</v>
      </c>
      <c r="AG861" s="21"/>
      <c r="AH861" s="20">
        <f t="shared" si="308"/>
        <v>-1.178745064381952E-2</v>
      </c>
      <c r="AI861" s="20">
        <f t="shared" si="309"/>
        <v>0.51386006167917275</v>
      </c>
      <c r="AJ861" s="20">
        <f t="shared" si="310"/>
        <v>-0.2676446746983806</v>
      </c>
      <c r="AK861" s="20">
        <f t="shared" si="311"/>
        <v>-2.096970307342862E-2</v>
      </c>
      <c r="AL861" s="20">
        <f t="shared" si="312"/>
        <v>-3.0984842598046018</v>
      </c>
      <c r="AM861" s="20">
        <f t="shared" si="313"/>
        <v>-46.387491914036289</v>
      </c>
      <c r="AN861" s="20">
        <f t="shared" si="314"/>
        <v>3.2149255760746338</v>
      </c>
      <c r="AO861" s="20">
        <f t="shared" si="314"/>
        <v>3.2156184383515991</v>
      </c>
      <c r="AP861" s="20">
        <f t="shared" si="314"/>
        <v>3.2141906950560983</v>
      </c>
      <c r="AQ861" s="20">
        <f t="shared" si="314"/>
        <v>3.2171329326505709</v>
      </c>
      <c r="AR861" s="20">
        <f t="shared" si="314"/>
        <v>3.2110703717789146</v>
      </c>
      <c r="AS861" s="20">
        <f t="shared" si="314"/>
        <v>3.2235654897824437</v>
      </c>
      <c r="AT861" s="20">
        <f t="shared" si="314"/>
        <v>3.1978245068299773</v>
      </c>
      <c r="AU861" s="20">
        <f t="shared" si="315"/>
        <v>3.2509130417697172</v>
      </c>
    </row>
    <row r="862" spans="4:47">
      <c r="D862" s="2"/>
      <c r="Z862" s="20">
        <f t="shared" si="306"/>
        <v>0</v>
      </c>
      <c r="AA862" s="20">
        <f t="shared" si="307"/>
        <v>1.1330551226500576E-5</v>
      </c>
      <c r="AB862" s="20">
        <f t="shared" si="301"/>
        <v>-9999</v>
      </c>
      <c r="AC862" s="20">
        <f t="shared" si="302"/>
        <v>0</v>
      </c>
      <c r="AD862" s="20">
        <f t="shared" si="316"/>
        <v>-9999</v>
      </c>
      <c r="AE862" s="20">
        <f t="shared" si="303"/>
        <v>0</v>
      </c>
      <c r="AF862" s="20">
        <f t="shared" si="317"/>
        <v>-9999</v>
      </c>
      <c r="AG862" s="21"/>
      <c r="AH862" s="20">
        <f t="shared" si="308"/>
        <v>-1.178745064381952E-2</v>
      </c>
      <c r="AI862" s="20">
        <f t="shared" si="309"/>
        <v>0.51386006167917275</v>
      </c>
      <c r="AJ862" s="20">
        <f t="shared" si="310"/>
        <v>-0.2676446746983806</v>
      </c>
      <c r="AK862" s="20">
        <f t="shared" si="311"/>
        <v>-2.096970307342862E-2</v>
      </c>
      <c r="AL862" s="20">
        <f t="shared" si="312"/>
        <v>-3.0984842598046018</v>
      </c>
      <c r="AM862" s="20">
        <f t="shared" si="313"/>
        <v>-46.387491914036289</v>
      </c>
      <c r="AN862" s="20">
        <f t="shared" si="314"/>
        <v>3.2149255760746338</v>
      </c>
      <c r="AO862" s="20">
        <f t="shared" si="314"/>
        <v>3.2156184383515991</v>
      </c>
      <c r="AP862" s="20">
        <f t="shared" si="314"/>
        <v>3.2141906950560983</v>
      </c>
      <c r="AQ862" s="20">
        <f t="shared" si="314"/>
        <v>3.2171329326505709</v>
      </c>
      <c r="AR862" s="20">
        <f t="shared" si="314"/>
        <v>3.2110703717789146</v>
      </c>
      <c r="AS862" s="20">
        <f t="shared" si="314"/>
        <v>3.2235654897824437</v>
      </c>
      <c r="AT862" s="20">
        <f t="shared" si="314"/>
        <v>3.1978245068299773</v>
      </c>
      <c r="AU862" s="20">
        <f t="shared" si="315"/>
        <v>3.2509130417697172</v>
      </c>
    </row>
    <row r="863" spans="4:47">
      <c r="D863" s="2"/>
      <c r="Z863" s="20">
        <f t="shared" si="306"/>
        <v>0</v>
      </c>
      <c r="AA863" s="20">
        <f t="shared" si="307"/>
        <v>1.1330551226500576E-5</v>
      </c>
      <c r="AB863" s="20">
        <f t="shared" si="301"/>
        <v>-9999</v>
      </c>
      <c r="AC863" s="20">
        <f t="shared" si="302"/>
        <v>0</v>
      </c>
      <c r="AD863" s="20">
        <f t="shared" si="316"/>
        <v>-9999</v>
      </c>
      <c r="AE863" s="20">
        <f t="shared" si="303"/>
        <v>0</v>
      </c>
      <c r="AF863" s="20">
        <f t="shared" si="317"/>
        <v>-9999</v>
      </c>
      <c r="AG863" s="21"/>
      <c r="AH863" s="20">
        <f t="shared" si="308"/>
        <v>-1.178745064381952E-2</v>
      </c>
      <c r="AI863" s="20">
        <f t="shared" si="309"/>
        <v>0.51386006167917275</v>
      </c>
      <c r="AJ863" s="20">
        <f t="shared" si="310"/>
        <v>-0.2676446746983806</v>
      </c>
      <c r="AK863" s="20">
        <f t="shared" si="311"/>
        <v>-2.096970307342862E-2</v>
      </c>
      <c r="AL863" s="20">
        <f t="shared" si="312"/>
        <v>-3.0984842598046018</v>
      </c>
      <c r="AM863" s="20">
        <f t="shared" si="313"/>
        <v>-46.387491914036289</v>
      </c>
      <c r="AN863" s="20">
        <f t="shared" si="314"/>
        <v>3.2149255760746338</v>
      </c>
      <c r="AO863" s="20">
        <f t="shared" si="314"/>
        <v>3.2156184383515991</v>
      </c>
      <c r="AP863" s="20">
        <f t="shared" si="314"/>
        <v>3.2141906950560983</v>
      </c>
      <c r="AQ863" s="20">
        <f t="shared" si="314"/>
        <v>3.2171329326505709</v>
      </c>
      <c r="AR863" s="20">
        <f t="shared" si="314"/>
        <v>3.2110703717789146</v>
      </c>
      <c r="AS863" s="20">
        <f t="shared" si="314"/>
        <v>3.2235654897824437</v>
      </c>
      <c r="AT863" s="20">
        <f t="shared" si="314"/>
        <v>3.1978245068299773</v>
      </c>
      <c r="AU863" s="20">
        <f t="shared" si="315"/>
        <v>3.2509130417697172</v>
      </c>
    </row>
    <row r="864" spans="4:47">
      <c r="D864" s="2"/>
      <c r="Z864" s="20">
        <f t="shared" si="306"/>
        <v>0</v>
      </c>
      <c r="AA864" s="20">
        <f t="shared" si="307"/>
        <v>1.1330551226500576E-5</v>
      </c>
      <c r="AB864" s="20">
        <f t="shared" si="301"/>
        <v>-9999</v>
      </c>
      <c r="AC864" s="20">
        <f t="shared" si="302"/>
        <v>0</v>
      </c>
      <c r="AD864" s="20">
        <f t="shared" si="316"/>
        <v>-9999</v>
      </c>
      <c r="AE864" s="20">
        <f t="shared" si="303"/>
        <v>0</v>
      </c>
      <c r="AF864" s="20">
        <f t="shared" si="317"/>
        <v>-9999</v>
      </c>
      <c r="AG864" s="21"/>
      <c r="AH864" s="20">
        <f t="shared" si="308"/>
        <v>-1.178745064381952E-2</v>
      </c>
      <c r="AI864" s="20">
        <f t="shared" si="309"/>
        <v>0.51386006167917275</v>
      </c>
      <c r="AJ864" s="20">
        <f t="shared" si="310"/>
        <v>-0.2676446746983806</v>
      </c>
      <c r="AK864" s="20">
        <f t="shared" si="311"/>
        <v>-2.096970307342862E-2</v>
      </c>
      <c r="AL864" s="20">
        <f t="shared" si="312"/>
        <v>-3.0984842598046018</v>
      </c>
      <c r="AM864" s="20">
        <f t="shared" si="313"/>
        <v>-46.387491914036289</v>
      </c>
      <c r="AN864" s="20">
        <f t="shared" si="314"/>
        <v>3.2149255760746338</v>
      </c>
      <c r="AO864" s="20">
        <f t="shared" si="314"/>
        <v>3.2156184383515991</v>
      </c>
      <c r="AP864" s="20">
        <f t="shared" si="314"/>
        <v>3.2141906950560983</v>
      </c>
      <c r="AQ864" s="20">
        <f t="shared" si="314"/>
        <v>3.2171329326505709</v>
      </c>
      <c r="AR864" s="20">
        <f t="shared" si="314"/>
        <v>3.2110703717789146</v>
      </c>
      <c r="AS864" s="20">
        <f t="shared" si="314"/>
        <v>3.2235654897824437</v>
      </c>
      <c r="AT864" s="20">
        <f t="shared" si="314"/>
        <v>3.1978245068299773</v>
      </c>
      <c r="AU864" s="20">
        <f t="shared" si="315"/>
        <v>3.2509130417697172</v>
      </c>
    </row>
    <row r="865" spans="4:47">
      <c r="D865" s="2"/>
      <c r="Z865" s="20">
        <f t="shared" si="306"/>
        <v>0</v>
      </c>
      <c r="AA865" s="20">
        <f t="shared" si="307"/>
        <v>1.1330551226500576E-5</v>
      </c>
      <c r="AB865" s="20">
        <f t="shared" si="301"/>
        <v>-9999</v>
      </c>
      <c r="AC865" s="20">
        <f t="shared" si="302"/>
        <v>0</v>
      </c>
      <c r="AD865" s="20">
        <f t="shared" si="316"/>
        <v>-9999</v>
      </c>
      <c r="AE865" s="20">
        <f t="shared" si="303"/>
        <v>0</v>
      </c>
      <c r="AF865" s="20">
        <f t="shared" si="317"/>
        <v>-9999</v>
      </c>
      <c r="AG865" s="21"/>
      <c r="AH865" s="20">
        <f t="shared" si="308"/>
        <v>-1.178745064381952E-2</v>
      </c>
      <c r="AI865" s="20">
        <f t="shared" si="309"/>
        <v>0.51386006167917275</v>
      </c>
      <c r="AJ865" s="20">
        <f t="shared" si="310"/>
        <v>-0.2676446746983806</v>
      </c>
      <c r="AK865" s="20">
        <f t="shared" si="311"/>
        <v>-2.096970307342862E-2</v>
      </c>
      <c r="AL865" s="20">
        <f t="shared" si="312"/>
        <v>-3.0984842598046018</v>
      </c>
      <c r="AM865" s="20">
        <f t="shared" si="313"/>
        <v>-46.387491914036289</v>
      </c>
      <c r="AN865" s="20">
        <f t="shared" si="314"/>
        <v>3.2149255760746338</v>
      </c>
      <c r="AO865" s="20">
        <f t="shared" si="314"/>
        <v>3.2156184383515991</v>
      </c>
      <c r="AP865" s="20">
        <f t="shared" si="314"/>
        <v>3.2141906950560983</v>
      </c>
      <c r="AQ865" s="20">
        <f t="shared" si="314"/>
        <v>3.2171329326505709</v>
      </c>
      <c r="AR865" s="20">
        <f t="shared" si="314"/>
        <v>3.2110703717789146</v>
      </c>
      <c r="AS865" s="20">
        <f t="shared" si="314"/>
        <v>3.2235654897824437</v>
      </c>
      <c r="AT865" s="20">
        <f t="shared" si="314"/>
        <v>3.1978245068299773</v>
      </c>
      <c r="AU865" s="20">
        <f t="shared" si="315"/>
        <v>3.2509130417697172</v>
      </c>
    </row>
    <row r="866" spans="4:47">
      <c r="D866" s="2"/>
      <c r="Z866" s="20">
        <f t="shared" si="306"/>
        <v>0</v>
      </c>
      <c r="AA866" s="20">
        <f t="shared" si="307"/>
        <v>1.1330551226500576E-5</v>
      </c>
      <c r="AB866" s="20">
        <f t="shared" si="301"/>
        <v>-9999</v>
      </c>
      <c r="AC866" s="20">
        <f t="shared" si="302"/>
        <v>0</v>
      </c>
      <c r="AD866" s="20">
        <f t="shared" si="316"/>
        <v>-9999</v>
      </c>
      <c r="AE866" s="20">
        <f t="shared" si="303"/>
        <v>0</v>
      </c>
      <c r="AF866" s="20">
        <f t="shared" si="317"/>
        <v>-9999</v>
      </c>
      <c r="AG866" s="21"/>
      <c r="AH866" s="20">
        <f t="shared" si="308"/>
        <v>-1.178745064381952E-2</v>
      </c>
      <c r="AI866" s="20">
        <f t="shared" si="309"/>
        <v>0.51386006167917275</v>
      </c>
      <c r="AJ866" s="20">
        <f t="shared" si="310"/>
        <v>-0.2676446746983806</v>
      </c>
      <c r="AK866" s="20">
        <f t="shared" si="311"/>
        <v>-2.096970307342862E-2</v>
      </c>
      <c r="AL866" s="20">
        <f t="shared" si="312"/>
        <v>-3.0984842598046018</v>
      </c>
      <c r="AM866" s="20">
        <f t="shared" si="313"/>
        <v>-46.387491914036289</v>
      </c>
      <c r="AN866" s="20">
        <f t="shared" si="314"/>
        <v>3.2149255760746338</v>
      </c>
      <c r="AO866" s="20">
        <f t="shared" si="314"/>
        <v>3.2156184383515991</v>
      </c>
      <c r="AP866" s="20">
        <f t="shared" si="314"/>
        <v>3.2141906950560983</v>
      </c>
      <c r="AQ866" s="20">
        <f t="shared" si="314"/>
        <v>3.2171329326505709</v>
      </c>
      <c r="AR866" s="20">
        <f t="shared" si="314"/>
        <v>3.2110703717789146</v>
      </c>
      <c r="AS866" s="20">
        <f t="shared" si="314"/>
        <v>3.2235654897824437</v>
      </c>
      <c r="AT866" s="20">
        <f t="shared" si="314"/>
        <v>3.1978245068299773</v>
      </c>
      <c r="AU866" s="20">
        <f t="shared" si="315"/>
        <v>3.2509130417697172</v>
      </c>
    </row>
    <row r="867" spans="4:47">
      <c r="D867" s="2"/>
      <c r="Z867" s="20">
        <f t="shared" si="306"/>
        <v>0</v>
      </c>
      <c r="AA867" s="20">
        <f t="shared" si="307"/>
        <v>1.1330551226500576E-5</v>
      </c>
      <c r="AB867" s="20">
        <f t="shared" si="301"/>
        <v>-9999</v>
      </c>
      <c r="AC867" s="20">
        <f t="shared" si="302"/>
        <v>0</v>
      </c>
      <c r="AD867" s="20">
        <f t="shared" si="316"/>
        <v>-9999</v>
      </c>
      <c r="AE867" s="20">
        <f t="shared" si="303"/>
        <v>0</v>
      </c>
      <c r="AF867" s="20">
        <f t="shared" si="317"/>
        <v>-9999</v>
      </c>
      <c r="AG867" s="21"/>
      <c r="AH867" s="20">
        <f t="shared" si="308"/>
        <v>-1.178745064381952E-2</v>
      </c>
      <c r="AI867" s="20">
        <f t="shared" si="309"/>
        <v>0.51386006167917275</v>
      </c>
      <c r="AJ867" s="20">
        <f t="shared" si="310"/>
        <v>-0.2676446746983806</v>
      </c>
      <c r="AK867" s="20">
        <f t="shared" si="311"/>
        <v>-2.096970307342862E-2</v>
      </c>
      <c r="AL867" s="20">
        <f t="shared" si="312"/>
        <v>-3.0984842598046018</v>
      </c>
      <c r="AM867" s="20">
        <f t="shared" si="313"/>
        <v>-46.387491914036289</v>
      </c>
      <c r="AN867" s="20">
        <f t="shared" si="314"/>
        <v>3.2149255760746338</v>
      </c>
      <c r="AO867" s="20">
        <f t="shared" si="314"/>
        <v>3.2156184383515991</v>
      </c>
      <c r="AP867" s="20">
        <f t="shared" si="314"/>
        <v>3.2141906950560983</v>
      </c>
      <c r="AQ867" s="20">
        <f t="shared" si="314"/>
        <v>3.2171329326505709</v>
      </c>
      <c r="AR867" s="20">
        <f t="shared" si="314"/>
        <v>3.2110703717789146</v>
      </c>
      <c r="AS867" s="20">
        <f t="shared" si="314"/>
        <v>3.2235654897824437</v>
      </c>
      <c r="AT867" s="20">
        <f t="shared" si="314"/>
        <v>3.1978245068299773</v>
      </c>
      <c r="AU867" s="20">
        <f t="shared" si="315"/>
        <v>3.2509130417697172</v>
      </c>
    </row>
    <row r="868" spans="4:47">
      <c r="D868" s="2"/>
      <c r="Z868" s="20">
        <f t="shared" si="306"/>
        <v>0</v>
      </c>
      <c r="AA868" s="20">
        <f t="shared" si="307"/>
        <v>1.1330551226500576E-5</v>
      </c>
      <c r="AB868" s="20">
        <f t="shared" si="301"/>
        <v>-9999</v>
      </c>
      <c r="AC868" s="20">
        <f t="shared" si="302"/>
        <v>0</v>
      </c>
      <c r="AD868" s="20">
        <f t="shared" si="316"/>
        <v>-9999</v>
      </c>
      <c r="AE868" s="20">
        <f t="shared" si="303"/>
        <v>0</v>
      </c>
      <c r="AF868" s="20">
        <f t="shared" si="317"/>
        <v>-9999</v>
      </c>
      <c r="AG868" s="21"/>
      <c r="AH868" s="20">
        <f t="shared" si="308"/>
        <v>-1.178745064381952E-2</v>
      </c>
      <c r="AI868" s="20">
        <f t="shared" si="309"/>
        <v>0.51386006167917275</v>
      </c>
      <c r="AJ868" s="20">
        <f t="shared" si="310"/>
        <v>-0.2676446746983806</v>
      </c>
      <c r="AK868" s="20">
        <f t="shared" si="311"/>
        <v>-2.096970307342862E-2</v>
      </c>
      <c r="AL868" s="20">
        <f t="shared" si="312"/>
        <v>-3.0984842598046018</v>
      </c>
      <c r="AM868" s="20">
        <f t="shared" si="313"/>
        <v>-46.387491914036289</v>
      </c>
      <c r="AN868" s="20">
        <f t="shared" si="314"/>
        <v>3.2149255760746338</v>
      </c>
      <c r="AO868" s="20">
        <f t="shared" si="314"/>
        <v>3.2156184383515991</v>
      </c>
      <c r="AP868" s="20">
        <f t="shared" si="314"/>
        <v>3.2141906950560983</v>
      </c>
      <c r="AQ868" s="20">
        <f t="shared" si="314"/>
        <v>3.2171329326505709</v>
      </c>
      <c r="AR868" s="20">
        <f t="shared" si="314"/>
        <v>3.2110703717789146</v>
      </c>
      <c r="AS868" s="20">
        <f t="shared" si="314"/>
        <v>3.2235654897824437</v>
      </c>
      <c r="AT868" s="20">
        <f t="shared" si="314"/>
        <v>3.1978245068299773</v>
      </c>
      <c r="AU868" s="20">
        <f t="shared" si="315"/>
        <v>3.2509130417697172</v>
      </c>
    </row>
    <row r="869" spans="4:47">
      <c r="D869" s="2"/>
      <c r="Z869" s="20">
        <f t="shared" si="306"/>
        <v>0</v>
      </c>
      <c r="AA869" s="20">
        <f t="shared" si="307"/>
        <v>1.1330551226500576E-5</v>
      </c>
      <c r="AB869" s="20">
        <f t="shared" si="301"/>
        <v>-9999</v>
      </c>
      <c r="AC869" s="20">
        <f t="shared" si="302"/>
        <v>0</v>
      </c>
      <c r="AD869" s="20">
        <f t="shared" si="316"/>
        <v>-9999</v>
      </c>
      <c r="AE869" s="20">
        <f t="shared" si="303"/>
        <v>0</v>
      </c>
      <c r="AF869" s="20">
        <f t="shared" si="317"/>
        <v>-9999</v>
      </c>
      <c r="AG869" s="21"/>
      <c r="AH869" s="20">
        <f t="shared" si="308"/>
        <v>-1.178745064381952E-2</v>
      </c>
      <c r="AI869" s="20">
        <f t="shared" si="309"/>
        <v>0.51386006167917275</v>
      </c>
      <c r="AJ869" s="20">
        <f t="shared" si="310"/>
        <v>-0.2676446746983806</v>
      </c>
      <c r="AK869" s="20">
        <f t="shared" si="311"/>
        <v>-2.096970307342862E-2</v>
      </c>
      <c r="AL869" s="20">
        <f t="shared" si="312"/>
        <v>-3.0984842598046018</v>
      </c>
      <c r="AM869" s="20">
        <f t="shared" si="313"/>
        <v>-46.387491914036289</v>
      </c>
      <c r="AN869" s="20">
        <f t="shared" ref="AN869:AT884" si="318">$AU869+$AB$7*SIN(AO869)</f>
        <v>3.2149255760746338</v>
      </c>
      <c r="AO869" s="20">
        <f t="shared" si="318"/>
        <v>3.2156184383515991</v>
      </c>
      <c r="AP869" s="20">
        <f t="shared" si="318"/>
        <v>3.2141906950560983</v>
      </c>
      <c r="AQ869" s="20">
        <f t="shared" si="318"/>
        <v>3.2171329326505709</v>
      </c>
      <c r="AR869" s="20">
        <f t="shared" si="318"/>
        <v>3.2110703717789146</v>
      </c>
      <c r="AS869" s="20">
        <f t="shared" si="318"/>
        <v>3.2235654897824437</v>
      </c>
      <c r="AT869" s="20">
        <f t="shared" si="318"/>
        <v>3.1978245068299773</v>
      </c>
      <c r="AU869" s="20">
        <f t="shared" si="315"/>
        <v>3.2509130417697172</v>
      </c>
    </row>
    <row r="870" spans="4:47">
      <c r="D870" s="2"/>
      <c r="Z870" s="20">
        <f t="shared" si="306"/>
        <v>0</v>
      </c>
      <c r="AA870" s="20">
        <f t="shared" si="307"/>
        <v>1.1330551226500576E-5</v>
      </c>
      <c r="AB870" s="20">
        <f t="shared" si="301"/>
        <v>-9999</v>
      </c>
      <c r="AC870" s="20">
        <f t="shared" si="302"/>
        <v>0</v>
      </c>
      <c r="AD870" s="20">
        <f t="shared" si="316"/>
        <v>-9999</v>
      </c>
      <c r="AE870" s="20">
        <f t="shared" si="303"/>
        <v>0</v>
      </c>
      <c r="AF870" s="20">
        <f t="shared" si="317"/>
        <v>-9999</v>
      </c>
      <c r="AG870" s="21"/>
      <c r="AH870" s="20">
        <f t="shared" si="308"/>
        <v>-1.178745064381952E-2</v>
      </c>
      <c r="AI870" s="20">
        <f t="shared" si="309"/>
        <v>0.51386006167917275</v>
      </c>
      <c r="AJ870" s="20">
        <f t="shared" si="310"/>
        <v>-0.2676446746983806</v>
      </c>
      <c r="AK870" s="20">
        <f t="shared" si="311"/>
        <v>-2.096970307342862E-2</v>
      </c>
      <c r="AL870" s="20">
        <f t="shared" si="312"/>
        <v>-3.0984842598046018</v>
      </c>
      <c r="AM870" s="20">
        <f t="shared" si="313"/>
        <v>-46.387491914036289</v>
      </c>
      <c r="AN870" s="20">
        <f t="shared" si="318"/>
        <v>3.2149255760746338</v>
      </c>
      <c r="AO870" s="20">
        <f t="shared" si="318"/>
        <v>3.2156184383515991</v>
      </c>
      <c r="AP870" s="20">
        <f t="shared" si="318"/>
        <v>3.2141906950560983</v>
      </c>
      <c r="AQ870" s="20">
        <f t="shared" si="318"/>
        <v>3.2171329326505709</v>
      </c>
      <c r="AR870" s="20">
        <f t="shared" si="318"/>
        <v>3.2110703717789146</v>
      </c>
      <c r="AS870" s="20">
        <f t="shared" si="318"/>
        <v>3.2235654897824437</v>
      </c>
      <c r="AT870" s="20">
        <f t="shared" si="318"/>
        <v>3.1978245068299773</v>
      </c>
      <c r="AU870" s="20">
        <f t="shared" si="315"/>
        <v>3.2509130417697172</v>
      </c>
    </row>
    <row r="871" spans="4:47">
      <c r="D871" s="2"/>
      <c r="Z871" s="20">
        <f t="shared" si="306"/>
        <v>0</v>
      </c>
      <c r="AA871" s="20">
        <f t="shared" si="307"/>
        <v>1.1330551226500576E-5</v>
      </c>
      <c r="AB871" s="20">
        <f t="shared" ref="AB871:AB934" si="319">IF(S871&lt;&gt;0,G871-AH871,-9999)</f>
        <v>-9999</v>
      </c>
      <c r="AC871" s="20">
        <f t="shared" ref="AC871:AC934" si="320">+G871-P871</f>
        <v>0</v>
      </c>
      <c r="AD871" s="20">
        <f t="shared" si="316"/>
        <v>-9999</v>
      </c>
      <c r="AE871" s="20">
        <f t="shared" ref="AE871:AE934" si="321">+(G871-AA871)^2*S871</f>
        <v>0</v>
      </c>
      <c r="AF871" s="20">
        <f t="shared" si="317"/>
        <v>-9999</v>
      </c>
      <c r="AG871" s="21"/>
      <c r="AH871" s="20">
        <f t="shared" si="308"/>
        <v>-1.178745064381952E-2</v>
      </c>
      <c r="AI871" s="20">
        <f t="shared" si="309"/>
        <v>0.51386006167917275</v>
      </c>
      <c r="AJ871" s="20">
        <f t="shared" si="310"/>
        <v>-0.2676446746983806</v>
      </c>
      <c r="AK871" s="20">
        <f t="shared" si="311"/>
        <v>-2.096970307342862E-2</v>
      </c>
      <c r="AL871" s="20">
        <f t="shared" si="312"/>
        <v>-3.0984842598046018</v>
      </c>
      <c r="AM871" s="20">
        <f t="shared" si="313"/>
        <v>-46.387491914036289</v>
      </c>
      <c r="AN871" s="20">
        <f t="shared" si="318"/>
        <v>3.2149255760746338</v>
      </c>
      <c r="AO871" s="20">
        <f t="shared" si="318"/>
        <v>3.2156184383515991</v>
      </c>
      <c r="AP871" s="20">
        <f t="shared" si="318"/>
        <v>3.2141906950560983</v>
      </c>
      <c r="AQ871" s="20">
        <f t="shared" si="318"/>
        <v>3.2171329326505709</v>
      </c>
      <c r="AR871" s="20">
        <f t="shared" si="318"/>
        <v>3.2110703717789146</v>
      </c>
      <c r="AS871" s="20">
        <f t="shared" si="318"/>
        <v>3.2235654897824437</v>
      </c>
      <c r="AT871" s="20">
        <f t="shared" si="318"/>
        <v>3.1978245068299773</v>
      </c>
      <c r="AU871" s="20">
        <f t="shared" si="315"/>
        <v>3.2509130417697172</v>
      </c>
    </row>
    <row r="872" spans="4:47">
      <c r="D872" s="2"/>
      <c r="Z872" s="20">
        <f t="shared" si="306"/>
        <v>0</v>
      </c>
      <c r="AA872" s="20">
        <f t="shared" si="307"/>
        <v>1.1330551226500576E-5</v>
      </c>
      <c r="AB872" s="20">
        <f t="shared" si="319"/>
        <v>-9999</v>
      </c>
      <c r="AC872" s="20">
        <f t="shared" si="320"/>
        <v>0</v>
      </c>
      <c r="AD872" s="20">
        <f t="shared" si="316"/>
        <v>-9999</v>
      </c>
      <c r="AE872" s="20">
        <f t="shared" si="321"/>
        <v>0</v>
      </c>
      <c r="AF872" s="20">
        <f t="shared" si="317"/>
        <v>-9999</v>
      </c>
      <c r="AG872" s="21"/>
      <c r="AH872" s="20">
        <f t="shared" si="308"/>
        <v>-1.178745064381952E-2</v>
      </c>
      <c r="AI872" s="20">
        <f t="shared" si="309"/>
        <v>0.51386006167917275</v>
      </c>
      <c r="AJ872" s="20">
        <f t="shared" si="310"/>
        <v>-0.2676446746983806</v>
      </c>
      <c r="AK872" s="20">
        <f t="shared" si="311"/>
        <v>-2.096970307342862E-2</v>
      </c>
      <c r="AL872" s="20">
        <f t="shared" si="312"/>
        <v>-3.0984842598046018</v>
      </c>
      <c r="AM872" s="20">
        <f t="shared" si="313"/>
        <v>-46.387491914036289</v>
      </c>
      <c r="AN872" s="20">
        <f t="shared" si="318"/>
        <v>3.2149255760746338</v>
      </c>
      <c r="AO872" s="20">
        <f t="shared" si="318"/>
        <v>3.2156184383515991</v>
      </c>
      <c r="AP872" s="20">
        <f t="shared" si="318"/>
        <v>3.2141906950560983</v>
      </c>
      <c r="AQ872" s="20">
        <f t="shared" si="318"/>
        <v>3.2171329326505709</v>
      </c>
      <c r="AR872" s="20">
        <f t="shared" si="318"/>
        <v>3.2110703717789146</v>
      </c>
      <c r="AS872" s="20">
        <f t="shared" si="318"/>
        <v>3.2235654897824437</v>
      </c>
      <c r="AT872" s="20">
        <f t="shared" si="318"/>
        <v>3.1978245068299773</v>
      </c>
      <c r="AU872" s="20">
        <f t="shared" si="315"/>
        <v>3.2509130417697172</v>
      </c>
    </row>
    <row r="873" spans="4:47">
      <c r="D873" s="2"/>
      <c r="Z873" s="20">
        <f t="shared" si="306"/>
        <v>0</v>
      </c>
      <c r="AA873" s="20">
        <f t="shared" si="307"/>
        <v>1.1330551226500576E-5</v>
      </c>
      <c r="AB873" s="20">
        <f t="shared" si="319"/>
        <v>-9999</v>
      </c>
      <c r="AC873" s="20">
        <f t="shared" si="320"/>
        <v>0</v>
      </c>
      <c r="AD873" s="20">
        <f t="shared" si="316"/>
        <v>-9999</v>
      </c>
      <c r="AE873" s="20">
        <f t="shared" si="321"/>
        <v>0</v>
      </c>
      <c r="AF873" s="20">
        <f t="shared" si="317"/>
        <v>-9999</v>
      </c>
      <c r="AG873" s="21"/>
      <c r="AH873" s="20">
        <f t="shared" si="308"/>
        <v>-1.178745064381952E-2</v>
      </c>
      <c r="AI873" s="20">
        <f t="shared" si="309"/>
        <v>0.51386006167917275</v>
      </c>
      <c r="AJ873" s="20">
        <f t="shared" si="310"/>
        <v>-0.2676446746983806</v>
      </c>
      <c r="AK873" s="20">
        <f t="shared" si="311"/>
        <v>-2.096970307342862E-2</v>
      </c>
      <c r="AL873" s="20">
        <f t="shared" si="312"/>
        <v>-3.0984842598046018</v>
      </c>
      <c r="AM873" s="20">
        <f t="shared" si="313"/>
        <v>-46.387491914036289</v>
      </c>
      <c r="AN873" s="20">
        <f t="shared" si="318"/>
        <v>3.2149255760746338</v>
      </c>
      <c r="AO873" s="20">
        <f t="shared" si="318"/>
        <v>3.2156184383515991</v>
      </c>
      <c r="AP873" s="20">
        <f t="shared" si="318"/>
        <v>3.2141906950560983</v>
      </c>
      <c r="AQ873" s="20">
        <f t="shared" si="318"/>
        <v>3.2171329326505709</v>
      </c>
      <c r="AR873" s="20">
        <f t="shared" si="318"/>
        <v>3.2110703717789146</v>
      </c>
      <c r="AS873" s="20">
        <f t="shared" si="318"/>
        <v>3.2235654897824437</v>
      </c>
      <c r="AT873" s="20">
        <f t="shared" si="318"/>
        <v>3.1978245068299773</v>
      </c>
      <c r="AU873" s="20">
        <f t="shared" si="315"/>
        <v>3.2509130417697172</v>
      </c>
    </row>
    <row r="874" spans="4:47">
      <c r="D874" s="2"/>
      <c r="Z874" s="20">
        <f t="shared" si="306"/>
        <v>0</v>
      </c>
      <c r="AA874" s="20">
        <f t="shared" si="307"/>
        <v>1.1330551226500576E-5</v>
      </c>
      <c r="AB874" s="20">
        <f t="shared" si="319"/>
        <v>-9999</v>
      </c>
      <c r="AC874" s="20">
        <f t="shared" si="320"/>
        <v>0</v>
      </c>
      <c r="AD874" s="20">
        <f t="shared" si="316"/>
        <v>-9999</v>
      </c>
      <c r="AE874" s="20">
        <f t="shared" si="321"/>
        <v>0</v>
      </c>
      <c r="AF874" s="20">
        <f t="shared" si="317"/>
        <v>-9999</v>
      </c>
      <c r="AG874" s="21"/>
      <c r="AH874" s="20">
        <f t="shared" si="308"/>
        <v>-1.178745064381952E-2</v>
      </c>
      <c r="AI874" s="20">
        <f t="shared" si="309"/>
        <v>0.51386006167917275</v>
      </c>
      <c r="AJ874" s="20">
        <f t="shared" si="310"/>
        <v>-0.2676446746983806</v>
      </c>
      <c r="AK874" s="20">
        <f t="shared" si="311"/>
        <v>-2.096970307342862E-2</v>
      </c>
      <c r="AL874" s="20">
        <f t="shared" si="312"/>
        <v>-3.0984842598046018</v>
      </c>
      <c r="AM874" s="20">
        <f t="shared" si="313"/>
        <v>-46.387491914036289</v>
      </c>
      <c r="AN874" s="20">
        <f t="shared" si="318"/>
        <v>3.2149255760746338</v>
      </c>
      <c r="AO874" s="20">
        <f t="shared" si="318"/>
        <v>3.2156184383515991</v>
      </c>
      <c r="AP874" s="20">
        <f t="shared" si="318"/>
        <v>3.2141906950560983</v>
      </c>
      <c r="AQ874" s="20">
        <f t="shared" si="318"/>
        <v>3.2171329326505709</v>
      </c>
      <c r="AR874" s="20">
        <f t="shared" si="318"/>
        <v>3.2110703717789146</v>
      </c>
      <c r="AS874" s="20">
        <f t="shared" si="318"/>
        <v>3.2235654897824437</v>
      </c>
      <c r="AT874" s="20">
        <f t="shared" si="318"/>
        <v>3.1978245068299773</v>
      </c>
      <c r="AU874" s="20">
        <f t="shared" si="315"/>
        <v>3.2509130417697172</v>
      </c>
    </row>
    <row r="875" spans="4:47">
      <c r="D875" s="2"/>
      <c r="Z875" s="20">
        <f t="shared" si="306"/>
        <v>0</v>
      </c>
      <c r="AA875" s="20">
        <f t="shared" si="307"/>
        <v>1.1330551226500576E-5</v>
      </c>
      <c r="AB875" s="20">
        <f t="shared" si="319"/>
        <v>-9999</v>
      </c>
      <c r="AC875" s="20">
        <f t="shared" si="320"/>
        <v>0</v>
      </c>
      <c r="AD875" s="20">
        <f t="shared" si="316"/>
        <v>-9999</v>
      </c>
      <c r="AE875" s="20">
        <f t="shared" si="321"/>
        <v>0</v>
      </c>
      <c r="AF875" s="20">
        <f t="shared" si="317"/>
        <v>-9999</v>
      </c>
      <c r="AG875" s="21"/>
      <c r="AH875" s="20">
        <f t="shared" si="308"/>
        <v>-1.178745064381952E-2</v>
      </c>
      <c r="AI875" s="20">
        <f t="shared" si="309"/>
        <v>0.51386006167917275</v>
      </c>
      <c r="AJ875" s="20">
        <f t="shared" si="310"/>
        <v>-0.2676446746983806</v>
      </c>
      <c r="AK875" s="20">
        <f t="shared" si="311"/>
        <v>-2.096970307342862E-2</v>
      </c>
      <c r="AL875" s="20">
        <f t="shared" si="312"/>
        <v>-3.0984842598046018</v>
      </c>
      <c r="AM875" s="20">
        <f t="shared" si="313"/>
        <v>-46.387491914036289</v>
      </c>
      <c r="AN875" s="20">
        <f t="shared" si="318"/>
        <v>3.2149255760746338</v>
      </c>
      <c r="AO875" s="20">
        <f t="shared" si="318"/>
        <v>3.2156184383515991</v>
      </c>
      <c r="AP875" s="20">
        <f t="shared" si="318"/>
        <v>3.2141906950560983</v>
      </c>
      <c r="AQ875" s="20">
        <f t="shared" si="318"/>
        <v>3.2171329326505709</v>
      </c>
      <c r="AR875" s="20">
        <f t="shared" si="318"/>
        <v>3.2110703717789146</v>
      </c>
      <c r="AS875" s="20">
        <f t="shared" si="318"/>
        <v>3.2235654897824437</v>
      </c>
      <c r="AT875" s="20">
        <f t="shared" si="318"/>
        <v>3.1978245068299773</v>
      </c>
      <c r="AU875" s="20">
        <f t="shared" si="315"/>
        <v>3.2509130417697172</v>
      </c>
    </row>
    <row r="876" spans="4:47">
      <c r="D876" s="2"/>
      <c r="Z876" s="20">
        <f t="shared" si="306"/>
        <v>0</v>
      </c>
      <c r="AA876" s="20">
        <f t="shared" si="307"/>
        <v>1.1330551226500576E-5</v>
      </c>
      <c r="AB876" s="20">
        <f t="shared" si="319"/>
        <v>-9999</v>
      </c>
      <c r="AC876" s="20">
        <f t="shared" si="320"/>
        <v>0</v>
      </c>
      <c r="AD876" s="20">
        <f t="shared" si="316"/>
        <v>-9999</v>
      </c>
      <c r="AE876" s="20">
        <f t="shared" si="321"/>
        <v>0</v>
      </c>
      <c r="AF876" s="20">
        <f t="shared" si="317"/>
        <v>-9999</v>
      </c>
      <c r="AG876" s="21"/>
      <c r="AH876" s="20">
        <f t="shared" si="308"/>
        <v>-1.178745064381952E-2</v>
      </c>
      <c r="AI876" s="20">
        <f t="shared" si="309"/>
        <v>0.51386006167917275</v>
      </c>
      <c r="AJ876" s="20">
        <f t="shared" si="310"/>
        <v>-0.2676446746983806</v>
      </c>
      <c r="AK876" s="20">
        <f t="shared" si="311"/>
        <v>-2.096970307342862E-2</v>
      </c>
      <c r="AL876" s="20">
        <f t="shared" si="312"/>
        <v>-3.0984842598046018</v>
      </c>
      <c r="AM876" s="20">
        <f t="shared" si="313"/>
        <v>-46.387491914036289</v>
      </c>
      <c r="AN876" s="20">
        <f t="shared" si="318"/>
        <v>3.2149255760746338</v>
      </c>
      <c r="AO876" s="20">
        <f t="shared" si="318"/>
        <v>3.2156184383515991</v>
      </c>
      <c r="AP876" s="20">
        <f t="shared" si="318"/>
        <v>3.2141906950560983</v>
      </c>
      <c r="AQ876" s="20">
        <f t="shared" si="318"/>
        <v>3.2171329326505709</v>
      </c>
      <c r="AR876" s="20">
        <f t="shared" si="318"/>
        <v>3.2110703717789146</v>
      </c>
      <c r="AS876" s="20">
        <f t="shared" si="318"/>
        <v>3.2235654897824437</v>
      </c>
      <c r="AT876" s="20">
        <f t="shared" si="318"/>
        <v>3.1978245068299773</v>
      </c>
      <c r="AU876" s="20">
        <f t="shared" si="315"/>
        <v>3.2509130417697172</v>
      </c>
    </row>
    <row r="877" spans="4:47">
      <c r="D877" s="2"/>
      <c r="Z877" s="20">
        <f t="shared" si="306"/>
        <v>0</v>
      </c>
      <c r="AA877" s="20">
        <f t="shared" si="307"/>
        <v>1.1330551226500576E-5</v>
      </c>
      <c r="AB877" s="20">
        <f t="shared" si="319"/>
        <v>-9999</v>
      </c>
      <c r="AC877" s="20">
        <f t="shared" si="320"/>
        <v>0</v>
      </c>
      <c r="AD877" s="20">
        <f t="shared" si="316"/>
        <v>-9999</v>
      </c>
      <c r="AE877" s="20">
        <f t="shared" si="321"/>
        <v>0</v>
      </c>
      <c r="AF877" s="20">
        <f t="shared" si="317"/>
        <v>-9999</v>
      </c>
      <c r="AG877" s="21"/>
      <c r="AH877" s="20">
        <f t="shared" si="308"/>
        <v>-1.178745064381952E-2</v>
      </c>
      <c r="AI877" s="20">
        <f t="shared" si="309"/>
        <v>0.51386006167917275</v>
      </c>
      <c r="AJ877" s="20">
        <f t="shared" si="310"/>
        <v>-0.2676446746983806</v>
      </c>
      <c r="AK877" s="20">
        <f t="shared" si="311"/>
        <v>-2.096970307342862E-2</v>
      </c>
      <c r="AL877" s="20">
        <f t="shared" si="312"/>
        <v>-3.0984842598046018</v>
      </c>
      <c r="AM877" s="20">
        <f t="shared" si="313"/>
        <v>-46.387491914036289</v>
      </c>
      <c r="AN877" s="20">
        <f t="shared" si="318"/>
        <v>3.2149255760746338</v>
      </c>
      <c r="AO877" s="20">
        <f t="shared" si="318"/>
        <v>3.2156184383515991</v>
      </c>
      <c r="AP877" s="20">
        <f t="shared" si="318"/>
        <v>3.2141906950560983</v>
      </c>
      <c r="AQ877" s="20">
        <f t="shared" si="318"/>
        <v>3.2171329326505709</v>
      </c>
      <c r="AR877" s="20">
        <f t="shared" si="318"/>
        <v>3.2110703717789146</v>
      </c>
      <c r="AS877" s="20">
        <f t="shared" si="318"/>
        <v>3.2235654897824437</v>
      </c>
      <c r="AT877" s="20">
        <f t="shared" si="318"/>
        <v>3.1978245068299773</v>
      </c>
      <c r="AU877" s="20">
        <f t="shared" si="315"/>
        <v>3.2509130417697172</v>
      </c>
    </row>
    <row r="878" spans="4:47">
      <c r="D878" s="2"/>
      <c r="Z878" s="20">
        <f t="shared" si="306"/>
        <v>0</v>
      </c>
      <c r="AA878" s="20">
        <f t="shared" si="307"/>
        <v>1.1330551226500576E-5</v>
      </c>
      <c r="AB878" s="20">
        <f t="shared" si="319"/>
        <v>-9999</v>
      </c>
      <c r="AC878" s="20">
        <f t="shared" si="320"/>
        <v>0</v>
      </c>
      <c r="AD878" s="20">
        <f t="shared" si="316"/>
        <v>-9999</v>
      </c>
      <c r="AE878" s="20">
        <f t="shared" si="321"/>
        <v>0</v>
      </c>
      <c r="AF878" s="20">
        <f t="shared" si="317"/>
        <v>-9999</v>
      </c>
      <c r="AG878" s="21"/>
      <c r="AH878" s="20">
        <f t="shared" si="308"/>
        <v>-1.178745064381952E-2</v>
      </c>
      <c r="AI878" s="20">
        <f t="shared" si="309"/>
        <v>0.51386006167917275</v>
      </c>
      <c r="AJ878" s="20">
        <f t="shared" si="310"/>
        <v>-0.2676446746983806</v>
      </c>
      <c r="AK878" s="20">
        <f t="shared" si="311"/>
        <v>-2.096970307342862E-2</v>
      </c>
      <c r="AL878" s="20">
        <f t="shared" si="312"/>
        <v>-3.0984842598046018</v>
      </c>
      <c r="AM878" s="20">
        <f t="shared" si="313"/>
        <v>-46.387491914036289</v>
      </c>
      <c r="AN878" s="20">
        <f t="shared" si="318"/>
        <v>3.2149255760746338</v>
      </c>
      <c r="AO878" s="20">
        <f t="shared" si="318"/>
        <v>3.2156184383515991</v>
      </c>
      <c r="AP878" s="20">
        <f t="shared" si="318"/>
        <v>3.2141906950560983</v>
      </c>
      <c r="AQ878" s="20">
        <f t="shared" si="318"/>
        <v>3.2171329326505709</v>
      </c>
      <c r="AR878" s="20">
        <f t="shared" si="318"/>
        <v>3.2110703717789146</v>
      </c>
      <c r="AS878" s="20">
        <f t="shared" si="318"/>
        <v>3.2235654897824437</v>
      </c>
      <c r="AT878" s="20">
        <f t="shared" si="318"/>
        <v>3.1978245068299773</v>
      </c>
      <c r="AU878" s="20">
        <f t="shared" si="315"/>
        <v>3.2509130417697172</v>
      </c>
    </row>
    <row r="879" spans="4:47">
      <c r="D879" s="2"/>
      <c r="Z879" s="20">
        <f t="shared" si="306"/>
        <v>0</v>
      </c>
      <c r="AA879" s="20">
        <f t="shared" si="307"/>
        <v>1.1330551226500576E-5</v>
      </c>
      <c r="AB879" s="20">
        <f t="shared" si="319"/>
        <v>-9999</v>
      </c>
      <c r="AC879" s="20">
        <f t="shared" si="320"/>
        <v>0</v>
      </c>
      <c r="AD879" s="20">
        <f t="shared" si="316"/>
        <v>-9999</v>
      </c>
      <c r="AE879" s="20">
        <f t="shared" si="321"/>
        <v>0</v>
      </c>
      <c r="AF879" s="20">
        <f t="shared" si="317"/>
        <v>-9999</v>
      </c>
      <c r="AG879" s="21"/>
      <c r="AH879" s="20">
        <f t="shared" si="308"/>
        <v>-1.178745064381952E-2</v>
      </c>
      <c r="AI879" s="20">
        <f t="shared" si="309"/>
        <v>0.51386006167917275</v>
      </c>
      <c r="AJ879" s="20">
        <f t="shared" si="310"/>
        <v>-0.2676446746983806</v>
      </c>
      <c r="AK879" s="20">
        <f t="shared" si="311"/>
        <v>-2.096970307342862E-2</v>
      </c>
      <c r="AL879" s="20">
        <f t="shared" si="312"/>
        <v>-3.0984842598046018</v>
      </c>
      <c r="AM879" s="20">
        <f t="shared" si="313"/>
        <v>-46.387491914036289</v>
      </c>
      <c r="AN879" s="20">
        <f t="shared" si="318"/>
        <v>3.2149255760746338</v>
      </c>
      <c r="AO879" s="20">
        <f t="shared" si="318"/>
        <v>3.2156184383515991</v>
      </c>
      <c r="AP879" s="20">
        <f t="shared" si="318"/>
        <v>3.2141906950560983</v>
      </c>
      <c r="AQ879" s="20">
        <f t="shared" si="318"/>
        <v>3.2171329326505709</v>
      </c>
      <c r="AR879" s="20">
        <f t="shared" si="318"/>
        <v>3.2110703717789146</v>
      </c>
      <c r="AS879" s="20">
        <f t="shared" si="318"/>
        <v>3.2235654897824437</v>
      </c>
      <c r="AT879" s="20">
        <f t="shared" si="318"/>
        <v>3.1978245068299773</v>
      </c>
      <c r="AU879" s="20">
        <f t="shared" si="315"/>
        <v>3.2509130417697172</v>
      </c>
    </row>
    <row r="880" spans="4:47">
      <c r="D880" s="2"/>
      <c r="Z880" s="20">
        <f t="shared" si="306"/>
        <v>0</v>
      </c>
      <c r="AA880" s="20">
        <f t="shared" si="307"/>
        <v>1.1330551226500576E-5</v>
      </c>
      <c r="AB880" s="20">
        <f t="shared" si="319"/>
        <v>-9999</v>
      </c>
      <c r="AC880" s="20">
        <f t="shared" si="320"/>
        <v>0</v>
      </c>
      <c r="AD880" s="20">
        <f t="shared" si="316"/>
        <v>-9999</v>
      </c>
      <c r="AE880" s="20">
        <f t="shared" si="321"/>
        <v>0</v>
      </c>
      <c r="AF880" s="20">
        <f t="shared" si="317"/>
        <v>-9999</v>
      </c>
      <c r="AG880" s="21"/>
      <c r="AH880" s="20">
        <f t="shared" si="308"/>
        <v>-1.178745064381952E-2</v>
      </c>
      <c r="AI880" s="20">
        <f t="shared" si="309"/>
        <v>0.51386006167917275</v>
      </c>
      <c r="AJ880" s="20">
        <f t="shared" si="310"/>
        <v>-0.2676446746983806</v>
      </c>
      <c r="AK880" s="20">
        <f t="shared" si="311"/>
        <v>-2.096970307342862E-2</v>
      </c>
      <c r="AL880" s="20">
        <f t="shared" si="312"/>
        <v>-3.0984842598046018</v>
      </c>
      <c r="AM880" s="20">
        <f t="shared" si="313"/>
        <v>-46.387491914036289</v>
      </c>
      <c r="AN880" s="20">
        <f t="shared" si="318"/>
        <v>3.2149255760746338</v>
      </c>
      <c r="AO880" s="20">
        <f t="shared" si="318"/>
        <v>3.2156184383515991</v>
      </c>
      <c r="AP880" s="20">
        <f t="shared" si="318"/>
        <v>3.2141906950560983</v>
      </c>
      <c r="AQ880" s="20">
        <f t="shared" si="318"/>
        <v>3.2171329326505709</v>
      </c>
      <c r="AR880" s="20">
        <f t="shared" si="318"/>
        <v>3.2110703717789146</v>
      </c>
      <c r="AS880" s="20">
        <f t="shared" si="318"/>
        <v>3.2235654897824437</v>
      </c>
      <c r="AT880" s="20">
        <f t="shared" si="318"/>
        <v>3.1978245068299773</v>
      </c>
      <c r="AU880" s="20">
        <f t="shared" si="315"/>
        <v>3.2509130417697172</v>
      </c>
    </row>
    <row r="881" spans="4:47">
      <c r="D881" s="2"/>
      <c r="Z881" s="20">
        <f t="shared" si="306"/>
        <v>0</v>
      </c>
      <c r="AA881" s="20">
        <f t="shared" si="307"/>
        <v>1.1330551226500576E-5</v>
      </c>
      <c r="AB881" s="20">
        <f t="shared" si="319"/>
        <v>-9999</v>
      </c>
      <c r="AC881" s="20">
        <f t="shared" si="320"/>
        <v>0</v>
      </c>
      <c r="AD881" s="20">
        <f t="shared" si="316"/>
        <v>-9999</v>
      </c>
      <c r="AE881" s="20">
        <f t="shared" si="321"/>
        <v>0</v>
      </c>
      <c r="AF881" s="20">
        <f t="shared" si="317"/>
        <v>-9999</v>
      </c>
      <c r="AG881" s="21"/>
      <c r="AH881" s="20">
        <f t="shared" si="308"/>
        <v>-1.178745064381952E-2</v>
      </c>
      <c r="AI881" s="20">
        <f t="shared" si="309"/>
        <v>0.51386006167917275</v>
      </c>
      <c r="AJ881" s="20">
        <f t="shared" si="310"/>
        <v>-0.2676446746983806</v>
      </c>
      <c r="AK881" s="20">
        <f t="shared" si="311"/>
        <v>-2.096970307342862E-2</v>
      </c>
      <c r="AL881" s="20">
        <f t="shared" si="312"/>
        <v>-3.0984842598046018</v>
      </c>
      <c r="AM881" s="20">
        <f t="shared" si="313"/>
        <v>-46.387491914036289</v>
      </c>
      <c r="AN881" s="20">
        <f t="shared" si="318"/>
        <v>3.2149255760746338</v>
      </c>
      <c r="AO881" s="20">
        <f t="shared" si="318"/>
        <v>3.2156184383515991</v>
      </c>
      <c r="AP881" s="20">
        <f t="shared" si="318"/>
        <v>3.2141906950560983</v>
      </c>
      <c r="AQ881" s="20">
        <f t="shared" si="318"/>
        <v>3.2171329326505709</v>
      </c>
      <c r="AR881" s="20">
        <f t="shared" si="318"/>
        <v>3.2110703717789146</v>
      </c>
      <c r="AS881" s="20">
        <f t="shared" si="318"/>
        <v>3.2235654897824437</v>
      </c>
      <c r="AT881" s="20">
        <f t="shared" si="318"/>
        <v>3.1978245068299773</v>
      </c>
      <c r="AU881" s="20">
        <f t="shared" si="315"/>
        <v>3.2509130417697172</v>
      </c>
    </row>
    <row r="882" spans="4:47">
      <c r="D882" s="2"/>
      <c r="Z882" s="20">
        <f t="shared" si="306"/>
        <v>0</v>
      </c>
      <c r="AA882" s="20">
        <f t="shared" si="307"/>
        <v>1.1330551226500576E-5</v>
      </c>
      <c r="AB882" s="20">
        <f t="shared" si="319"/>
        <v>-9999</v>
      </c>
      <c r="AC882" s="20">
        <f t="shared" si="320"/>
        <v>0</v>
      </c>
      <c r="AD882" s="20">
        <f t="shared" si="316"/>
        <v>-9999</v>
      </c>
      <c r="AE882" s="20">
        <f t="shared" si="321"/>
        <v>0</v>
      </c>
      <c r="AF882" s="20">
        <f t="shared" si="317"/>
        <v>-9999</v>
      </c>
      <c r="AG882" s="21"/>
      <c r="AH882" s="20">
        <f t="shared" si="308"/>
        <v>-1.178745064381952E-2</v>
      </c>
      <c r="AI882" s="20">
        <f t="shared" si="309"/>
        <v>0.51386006167917275</v>
      </c>
      <c r="AJ882" s="20">
        <f t="shared" si="310"/>
        <v>-0.2676446746983806</v>
      </c>
      <c r="AK882" s="20">
        <f t="shared" si="311"/>
        <v>-2.096970307342862E-2</v>
      </c>
      <c r="AL882" s="20">
        <f t="shared" si="312"/>
        <v>-3.0984842598046018</v>
      </c>
      <c r="AM882" s="20">
        <f t="shared" si="313"/>
        <v>-46.387491914036289</v>
      </c>
      <c r="AN882" s="20">
        <f t="shared" si="318"/>
        <v>3.2149255760746338</v>
      </c>
      <c r="AO882" s="20">
        <f t="shared" si="318"/>
        <v>3.2156184383515991</v>
      </c>
      <c r="AP882" s="20">
        <f t="shared" si="318"/>
        <v>3.2141906950560983</v>
      </c>
      <c r="AQ882" s="20">
        <f t="shared" si="318"/>
        <v>3.2171329326505709</v>
      </c>
      <c r="AR882" s="20">
        <f t="shared" si="318"/>
        <v>3.2110703717789146</v>
      </c>
      <c r="AS882" s="20">
        <f t="shared" si="318"/>
        <v>3.2235654897824437</v>
      </c>
      <c r="AT882" s="20">
        <f t="shared" si="318"/>
        <v>3.1978245068299773</v>
      </c>
      <c r="AU882" s="20">
        <f t="shared" si="315"/>
        <v>3.2509130417697172</v>
      </c>
    </row>
    <row r="883" spans="4:47">
      <c r="D883" s="2"/>
      <c r="Z883" s="20">
        <f t="shared" si="306"/>
        <v>0</v>
      </c>
      <c r="AA883" s="20">
        <f t="shared" si="307"/>
        <v>1.1330551226500576E-5</v>
      </c>
      <c r="AB883" s="20">
        <f t="shared" si="319"/>
        <v>-9999</v>
      </c>
      <c r="AC883" s="20">
        <f t="shared" si="320"/>
        <v>0</v>
      </c>
      <c r="AD883" s="20">
        <f t="shared" si="316"/>
        <v>-9999</v>
      </c>
      <c r="AE883" s="20">
        <f t="shared" si="321"/>
        <v>0</v>
      </c>
      <c r="AF883" s="20">
        <f t="shared" si="317"/>
        <v>-9999</v>
      </c>
      <c r="AG883" s="21"/>
      <c r="AH883" s="20">
        <f t="shared" si="308"/>
        <v>-1.178745064381952E-2</v>
      </c>
      <c r="AI883" s="20">
        <f t="shared" si="309"/>
        <v>0.51386006167917275</v>
      </c>
      <c r="AJ883" s="20">
        <f t="shared" si="310"/>
        <v>-0.2676446746983806</v>
      </c>
      <c r="AK883" s="20">
        <f t="shared" si="311"/>
        <v>-2.096970307342862E-2</v>
      </c>
      <c r="AL883" s="20">
        <f t="shared" si="312"/>
        <v>-3.0984842598046018</v>
      </c>
      <c r="AM883" s="20">
        <f t="shared" si="313"/>
        <v>-46.387491914036289</v>
      </c>
      <c r="AN883" s="20">
        <f t="shared" si="318"/>
        <v>3.2149255760746338</v>
      </c>
      <c r="AO883" s="20">
        <f t="shared" si="318"/>
        <v>3.2156184383515991</v>
      </c>
      <c r="AP883" s="20">
        <f t="shared" si="318"/>
        <v>3.2141906950560983</v>
      </c>
      <c r="AQ883" s="20">
        <f t="shared" si="318"/>
        <v>3.2171329326505709</v>
      </c>
      <c r="AR883" s="20">
        <f t="shared" si="318"/>
        <v>3.2110703717789146</v>
      </c>
      <c r="AS883" s="20">
        <f t="shared" si="318"/>
        <v>3.2235654897824437</v>
      </c>
      <c r="AT883" s="20">
        <f t="shared" si="318"/>
        <v>3.1978245068299773</v>
      </c>
      <c r="AU883" s="20">
        <f t="shared" si="315"/>
        <v>3.2509130417697172</v>
      </c>
    </row>
    <row r="884" spans="4:47">
      <c r="D884" s="2"/>
      <c r="Z884" s="20">
        <f t="shared" si="306"/>
        <v>0</v>
      </c>
      <c r="AA884" s="20">
        <f t="shared" si="307"/>
        <v>1.1330551226500576E-5</v>
      </c>
      <c r="AB884" s="20">
        <f t="shared" si="319"/>
        <v>-9999</v>
      </c>
      <c r="AC884" s="20">
        <f t="shared" si="320"/>
        <v>0</v>
      </c>
      <c r="AD884" s="20">
        <f t="shared" si="316"/>
        <v>-9999</v>
      </c>
      <c r="AE884" s="20">
        <f t="shared" si="321"/>
        <v>0</v>
      </c>
      <c r="AF884" s="20">
        <f t="shared" si="317"/>
        <v>-9999</v>
      </c>
      <c r="AG884" s="21"/>
      <c r="AH884" s="20">
        <f t="shared" si="308"/>
        <v>-1.178745064381952E-2</v>
      </c>
      <c r="AI884" s="20">
        <f t="shared" si="309"/>
        <v>0.51386006167917275</v>
      </c>
      <c r="AJ884" s="20">
        <f t="shared" si="310"/>
        <v>-0.2676446746983806</v>
      </c>
      <c r="AK884" s="20">
        <f t="shared" si="311"/>
        <v>-2.096970307342862E-2</v>
      </c>
      <c r="AL884" s="20">
        <f t="shared" si="312"/>
        <v>-3.0984842598046018</v>
      </c>
      <c r="AM884" s="20">
        <f t="shared" si="313"/>
        <v>-46.387491914036289</v>
      </c>
      <c r="AN884" s="20">
        <f t="shared" si="318"/>
        <v>3.2149255760746338</v>
      </c>
      <c r="AO884" s="20">
        <f t="shared" si="318"/>
        <v>3.2156184383515991</v>
      </c>
      <c r="AP884" s="20">
        <f t="shared" si="318"/>
        <v>3.2141906950560983</v>
      </c>
      <c r="AQ884" s="20">
        <f t="shared" si="318"/>
        <v>3.2171329326505709</v>
      </c>
      <c r="AR884" s="20">
        <f t="shared" si="318"/>
        <v>3.2110703717789146</v>
      </c>
      <c r="AS884" s="20">
        <f t="shared" si="318"/>
        <v>3.2235654897824437</v>
      </c>
      <c r="AT884" s="20">
        <f t="shared" si="318"/>
        <v>3.1978245068299773</v>
      </c>
      <c r="AU884" s="20">
        <f t="shared" si="315"/>
        <v>3.2509130417697172</v>
      </c>
    </row>
    <row r="885" spans="4:47">
      <c r="D885" s="2"/>
      <c r="Z885" s="20">
        <f t="shared" si="306"/>
        <v>0</v>
      </c>
      <c r="AA885" s="20">
        <f t="shared" si="307"/>
        <v>1.1330551226500576E-5</v>
      </c>
      <c r="AB885" s="20">
        <f t="shared" si="319"/>
        <v>-9999</v>
      </c>
      <c r="AC885" s="20">
        <f t="shared" si="320"/>
        <v>0</v>
      </c>
      <c r="AD885" s="20">
        <f t="shared" si="316"/>
        <v>-9999</v>
      </c>
      <c r="AE885" s="20">
        <f t="shared" si="321"/>
        <v>0</v>
      </c>
      <c r="AF885" s="20">
        <f t="shared" si="317"/>
        <v>-9999</v>
      </c>
      <c r="AG885" s="21"/>
      <c r="AH885" s="20">
        <f t="shared" si="308"/>
        <v>-1.178745064381952E-2</v>
      </c>
      <c r="AI885" s="20">
        <f t="shared" si="309"/>
        <v>0.51386006167917275</v>
      </c>
      <c r="AJ885" s="20">
        <f t="shared" si="310"/>
        <v>-0.2676446746983806</v>
      </c>
      <c r="AK885" s="20">
        <f t="shared" si="311"/>
        <v>-2.096970307342862E-2</v>
      </c>
      <c r="AL885" s="20">
        <f t="shared" si="312"/>
        <v>-3.0984842598046018</v>
      </c>
      <c r="AM885" s="20">
        <f t="shared" si="313"/>
        <v>-46.387491914036289</v>
      </c>
      <c r="AN885" s="20">
        <f t="shared" ref="AN885:AT900" si="322">$AU885+$AB$7*SIN(AO885)</f>
        <v>3.2149255760746338</v>
      </c>
      <c r="AO885" s="20">
        <f t="shared" si="322"/>
        <v>3.2156184383515991</v>
      </c>
      <c r="AP885" s="20">
        <f t="shared" si="322"/>
        <v>3.2141906950560983</v>
      </c>
      <c r="AQ885" s="20">
        <f t="shared" si="322"/>
        <v>3.2171329326505709</v>
      </c>
      <c r="AR885" s="20">
        <f t="shared" si="322"/>
        <v>3.2110703717789146</v>
      </c>
      <c r="AS885" s="20">
        <f t="shared" si="322"/>
        <v>3.2235654897824437</v>
      </c>
      <c r="AT885" s="20">
        <f t="shared" si="322"/>
        <v>3.1978245068299773</v>
      </c>
      <c r="AU885" s="20">
        <f t="shared" si="315"/>
        <v>3.2509130417697172</v>
      </c>
    </row>
    <row r="886" spans="4:47">
      <c r="D886" s="2"/>
      <c r="Z886" s="20">
        <f t="shared" si="306"/>
        <v>0</v>
      </c>
      <c r="AA886" s="20">
        <f t="shared" si="307"/>
        <v>1.1330551226500576E-5</v>
      </c>
      <c r="AB886" s="20">
        <f t="shared" si="319"/>
        <v>-9999</v>
      </c>
      <c r="AC886" s="20">
        <f t="shared" si="320"/>
        <v>0</v>
      </c>
      <c r="AD886" s="20">
        <f t="shared" si="316"/>
        <v>-9999</v>
      </c>
      <c r="AE886" s="20">
        <f t="shared" si="321"/>
        <v>0</v>
      </c>
      <c r="AF886" s="20">
        <f t="shared" si="317"/>
        <v>-9999</v>
      </c>
      <c r="AG886" s="21"/>
      <c r="AH886" s="20">
        <f t="shared" si="308"/>
        <v>-1.178745064381952E-2</v>
      </c>
      <c r="AI886" s="20">
        <f t="shared" si="309"/>
        <v>0.51386006167917275</v>
      </c>
      <c r="AJ886" s="20">
        <f t="shared" si="310"/>
        <v>-0.2676446746983806</v>
      </c>
      <c r="AK886" s="20">
        <f t="shared" si="311"/>
        <v>-2.096970307342862E-2</v>
      </c>
      <c r="AL886" s="20">
        <f t="shared" si="312"/>
        <v>-3.0984842598046018</v>
      </c>
      <c r="AM886" s="20">
        <f t="shared" si="313"/>
        <v>-46.387491914036289</v>
      </c>
      <c r="AN886" s="20">
        <f t="shared" si="322"/>
        <v>3.2149255760746338</v>
      </c>
      <c r="AO886" s="20">
        <f t="shared" si="322"/>
        <v>3.2156184383515991</v>
      </c>
      <c r="AP886" s="20">
        <f t="shared" si="322"/>
        <v>3.2141906950560983</v>
      </c>
      <c r="AQ886" s="20">
        <f t="shared" si="322"/>
        <v>3.2171329326505709</v>
      </c>
      <c r="AR886" s="20">
        <f t="shared" si="322"/>
        <v>3.2110703717789146</v>
      </c>
      <c r="AS886" s="20">
        <f t="shared" si="322"/>
        <v>3.2235654897824437</v>
      </c>
      <c r="AT886" s="20">
        <f t="shared" si="322"/>
        <v>3.1978245068299773</v>
      </c>
      <c r="AU886" s="20">
        <f t="shared" si="315"/>
        <v>3.2509130417697172</v>
      </c>
    </row>
    <row r="887" spans="4:47">
      <c r="D887" s="2"/>
      <c r="Z887" s="20">
        <f t="shared" si="306"/>
        <v>0</v>
      </c>
      <c r="AA887" s="20">
        <f t="shared" si="307"/>
        <v>1.1330551226500576E-5</v>
      </c>
      <c r="AB887" s="20">
        <f t="shared" si="319"/>
        <v>-9999</v>
      </c>
      <c r="AC887" s="20">
        <f t="shared" si="320"/>
        <v>0</v>
      </c>
      <c r="AD887" s="20">
        <f t="shared" si="316"/>
        <v>-9999</v>
      </c>
      <c r="AE887" s="20">
        <f t="shared" si="321"/>
        <v>0</v>
      </c>
      <c r="AF887" s="20">
        <f t="shared" si="317"/>
        <v>-9999</v>
      </c>
      <c r="AG887" s="21"/>
      <c r="AH887" s="20">
        <f t="shared" si="308"/>
        <v>-1.178745064381952E-2</v>
      </c>
      <c r="AI887" s="20">
        <f t="shared" si="309"/>
        <v>0.51386006167917275</v>
      </c>
      <c r="AJ887" s="20">
        <f t="shared" si="310"/>
        <v>-0.2676446746983806</v>
      </c>
      <c r="AK887" s="20">
        <f t="shared" si="311"/>
        <v>-2.096970307342862E-2</v>
      </c>
      <c r="AL887" s="20">
        <f t="shared" si="312"/>
        <v>-3.0984842598046018</v>
      </c>
      <c r="AM887" s="20">
        <f t="shared" si="313"/>
        <v>-46.387491914036289</v>
      </c>
      <c r="AN887" s="20">
        <f t="shared" si="322"/>
        <v>3.2149255760746338</v>
      </c>
      <c r="AO887" s="20">
        <f t="shared" si="322"/>
        <v>3.2156184383515991</v>
      </c>
      <c r="AP887" s="20">
        <f t="shared" si="322"/>
        <v>3.2141906950560983</v>
      </c>
      <c r="AQ887" s="20">
        <f t="shared" si="322"/>
        <v>3.2171329326505709</v>
      </c>
      <c r="AR887" s="20">
        <f t="shared" si="322"/>
        <v>3.2110703717789146</v>
      </c>
      <c r="AS887" s="20">
        <f t="shared" si="322"/>
        <v>3.2235654897824437</v>
      </c>
      <c r="AT887" s="20">
        <f t="shared" si="322"/>
        <v>3.1978245068299773</v>
      </c>
      <c r="AU887" s="20">
        <f t="shared" si="315"/>
        <v>3.2509130417697172</v>
      </c>
    </row>
    <row r="888" spans="4:47">
      <c r="D888" s="2"/>
      <c r="Z888" s="20">
        <f t="shared" si="306"/>
        <v>0</v>
      </c>
      <c r="AA888" s="20">
        <f t="shared" si="307"/>
        <v>1.1330551226500576E-5</v>
      </c>
      <c r="AB888" s="20">
        <f t="shared" si="319"/>
        <v>-9999</v>
      </c>
      <c r="AC888" s="20">
        <f t="shared" si="320"/>
        <v>0</v>
      </c>
      <c r="AD888" s="20">
        <f t="shared" si="316"/>
        <v>-9999</v>
      </c>
      <c r="AE888" s="20">
        <f t="shared" si="321"/>
        <v>0</v>
      </c>
      <c r="AF888" s="20">
        <f t="shared" si="317"/>
        <v>-9999</v>
      </c>
      <c r="AG888" s="21"/>
      <c r="AH888" s="20">
        <f t="shared" si="308"/>
        <v>-1.178745064381952E-2</v>
      </c>
      <c r="AI888" s="20">
        <f t="shared" si="309"/>
        <v>0.51386006167917275</v>
      </c>
      <c r="AJ888" s="20">
        <f t="shared" si="310"/>
        <v>-0.2676446746983806</v>
      </c>
      <c r="AK888" s="20">
        <f t="shared" si="311"/>
        <v>-2.096970307342862E-2</v>
      </c>
      <c r="AL888" s="20">
        <f t="shared" si="312"/>
        <v>-3.0984842598046018</v>
      </c>
      <c r="AM888" s="20">
        <f t="shared" si="313"/>
        <v>-46.387491914036289</v>
      </c>
      <c r="AN888" s="20">
        <f t="shared" si="322"/>
        <v>3.2149255760746338</v>
      </c>
      <c r="AO888" s="20">
        <f t="shared" si="322"/>
        <v>3.2156184383515991</v>
      </c>
      <c r="AP888" s="20">
        <f t="shared" si="322"/>
        <v>3.2141906950560983</v>
      </c>
      <c r="AQ888" s="20">
        <f t="shared" si="322"/>
        <v>3.2171329326505709</v>
      </c>
      <c r="AR888" s="20">
        <f t="shared" si="322"/>
        <v>3.2110703717789146</v>
      </c>
      <c r="AS888" s="20">
        <f t="shared" si="322"/>
        <v>3.2235654897824437</v>
      </c>
      <c r="AT888" s="20">
        <f t="shared" si="322"/>
        <v>3.1978245068299773</v>
      </c>
      <c r="AU888" s="20">
        <f t="shared" si="315"/>
        <v>3.2509130417697172</v>
      </c>
    </row>
    <row r="889" spans="4:47">
      <c r="D889" s="2"/>
      <c r="Z889" s="20">
        <f t="shared" si="306"/>
        <v>0</v>
      </c>
      <c r="AA889" s="20">
        <f t="shared" si="307"/>
        <v>1.1330551226500576E-5</v>
      </c>
      <c r="AB889" s="20">
        <f t="shared" si="319"/>
        <v>-9999</v>
      </c>
      <c r="AC889" s="20">
        <f t="shared" si="320"/>
        <v>0</v>
      </c>
      <c r="AD889" s="20">
        <f t="shared" si="316"/>
        <v>-9999</v>
      </c>
      <c r="AE889" s="20">
        <f t="shared" si="321"/>
        <v>0</v>
      </c>
      <c r="AF889" s="20">
        <f t="shared" si="317"/>
        <v>-9999</v>
      </c>
      <c r="AG889" s="21"/>
      <c r="AH889" s="20">
        <f t="shared" si="308"/>
        <v>-1.178745064381952E-2</v>
      </c>
      <c r="AI889" s="20">
        <f t="shared" si="309"/>
        <v>0.51386006167917275</v>
      </c>
      <c r="AJ889" s="20">
        <f t="shared" si="310"/>
        <v>-0.2676446746983806</v>
      </c>
      <c r="AK889" s="20">
        <f t="shared" si="311"/>
        <v>-2.096970307342862E-2</v>
      </c>
      <c r="AL889" s="20">
        <f t="shared" si="312"/>
        <v>-3.0984842598046018</v>
      </c>
      <c r="AM889" s="20">
        <f t="shared" si="313"/>
        <v>-46.387491914036289</v>
      </c>
      <c r="AN889" s="20">
        <f t="shared" si="322"/>
        <v>3.2149255760746338</v>
      </c>
      <c r="AO889" s="20">
        <f t="shared" si="322"/>
        <v>3.2156184383515991</v>
      </c>
      <c r="AP889" s="20">
        <f t="shared" si="322"/>
        <v>3.2141906950560983</v>
      </c>
      <c r="AQ889" s="20">
        <f t="shared" si="322"/>
        <v>3.2171329326505709</v>
      </c>
      <c r="AR889" s="20">
        <f t="shared" si="322"/>
        <v>3.2110703717789146</v>
      </c>
      <c r="AS889" s="20">
        <f t="shared" si="322"/>
        <v>3.2235654897824437</v>
      </c>
      <c r="AT889" s="20">
        <f t="shared" si="322"/>
        <v>3.1978245068299773</v>
      </c>
      <c r="AU889" s="20">
        <f t="shared" si="315"/>
        <v>3.2509130417697172</v>
      </c>
    </row>
    <row r="890" spans="4:47">
      <c r="D890" s="2"/>
      <c r="Z890" s="20">
        <f t="shared" si="306"/>
        <v>0</v>
      </c>
      <c r="AA890" s="20">
        <f t="shared" si="307"/>
        <v>1.1330551226500576E-5</v>
      </c>
      <c r="AB890" s="20">
        <f t="shared" si="319"/>
        <v>-9999</v>
      </c>
      <c r="AC890" s="20">
        <f t="shared" si="320"/>
        <v>0</v>
      </c>
      <c r="AD890" s="20">
        <f t="shared" si="316"/>
        <v>-9999</v>
      </c>
      <c r="AE890" s="20">
        <f t="shared" si="321"/>
        <v>0</v>
      </c>
      <c r="AF890" s="20">
        <f t="shared" si="317"/>
        <v>-9999</v>
      </c>
      <c r="AG890" s="21"/>
      <c r="AH890" s="20">
        <f t="shared" si="308"/>
        <v>-1.178745064381952E-2</v>
      </c>
      <c r="AI890" s="20">
        <f t="shared" si="309"/>
        <v>0.51386006167917275</v>
      </c>
      <c r="AJ890" s="20">
        <f t="shared" si="310"/>
        <v>-0.2676446746983806</v>
      </c>
      <c r="AK890" s="20">
        <f t="shared" si="311"/>
        <v>-2.096970307342862E-2</v>
      </c>
      <c r="AL890" s="20">
        <f t="shared" si="312"/>
        <v>-3.0984842598046018</v>
      </c>
      <c r="AM890" s="20">
        <f t="shared" si="313"/>
        <v>-46.387491914036289</v>
      </c>
      <c r="AN890" s="20">
        <f t="shared" si="322"/>
        <v>3.2149255760746338</v>
      </c>
      <c r="AO890" s="20">
        <f t="shared" si="322"/>
        <v>3.2156184383515991</v>
      </c>
      <c r="AP890" s="20">
        <f t="shared" si="322"/>
        <v>3.2141906950560983</v>
      </c>
      <c r="AQ890" s="20">
        <f t="shared" si="322"/>
        <v>3.2171329326505709</v>
      </c>
      <c r="AR890" s="20">
        <f t="shared" si="322"/>
        <v>3.2110703717789146</v>
      </c>
      <c r="AS890" s="20">
        <f t="shared" si="322"/>
        <v>3.2235654897824437</v>
      </c>
      <c r="AT890" s="20">
        <f t="shared" si="322"/>
        <v>3.1978245068299773</v>
      </c>
      <c r="AU890" s="20">
        <f t="shared" si="315"/>
        <v>3.2509130417697172</v>
      </c>
    </row>
    <row r="891" spans="4:47">
      <c r="D891" s="2"/>
      <c r="Z891" s="20">
        <f t="shared" si="306"/>
        <v>0</v>
      </c>
      <c r="AA891" s="20">
        <f t="shared" si="307"/>
        <v>1.1330551226500576E-5</v>
      </c>
      <c r="AB891" s="20">
        <f t="shared" si="319"/>
        <v>-9999</v>
      </c>
      <c r="AC891" s="20">
        <f t="shared" si="320"/>
        <v>0</v>
      </c>
      <c r="AD891" s="20">
        <f t="shared" si="316"/>
        <v>-9999</v>
      </c>
      <c r="AE891" s="20">
        <f t="shared" si="321"/>
        <v>0</v>
      </c>
      <c r="AF891" s="20">
        <f t="shared" si="317"/>
        <v>-9999</v>
      </c>
      <c r="AG891" s="21"/>
      <c r="AH891" s="20">
        <f t="shared" si="308"/>
        <v>-1.178745064381952E-2</v>
      </c>
      <c r="AI891" s="20">
        <f t="shared" si="309"/>
        <v>0.51386006167917275</v>
      </c>
      <c r="AJ891" s="20">
        <f t="shared" si="310"/>
        <v>-0.2676446746983806</v>
      </c>
      <c r="AK891" s="20">
        <f t="shared" si="311"/>
        <v>-2.096970307342862E-2</v>
      </c>
      <c r="AL891" s="20">
        <f t="shared" si="312"/>
        <v>-3.0984842598046018</v>
      </c>
      <c r="AM891" s="20">
        <f t="shared" si="313"/>
        <v>-46.387491914036289</v>
      </c>
      <c r="AN891" s="20">
        <f t="shared" si="322"/>
        <v>3.2149255760746338</v>
      </c>
      <c r="AO891" s="20">
        <f t="shared" si="322"/>
        <v>3.2156184383515991</v>
      </c>
      <c r="AP891" s="20">
        <f t="shared" si="322"/>
        <v>3.2141906950560983</v>
      </c>
      <c r="AQ891" s="20">
        <f t="shared" si="322"/>
        <v>3.2171329326505709</v>
      </c>
      <c r="AR891" s="20">
        <f t="shared" si="322"/>
        <v>3.2110703717789146</v>
      </c>
      <c r="AS891" s="20">
        <f t="shared" si="322"/>
        <v>3.2235654897824437</v>
      </c>
      <c r="AT891" s="20">
        <f t="shared" si="322"/>
        <v>3.1978245068299773</v>
      </c>
      <c r="AU891" s="20">
        <f t="shared" si="315"/>
        <v>3.2509130417697172</v>
      </c>
    </row>
    <row r="892" spans="4:47">
      <c r="D892" s="2"/>
      <c r="Z892" s="20">
        <f t="shared" si="306"/>
        <v>0</v>
      </c>
      <c r="AA892" s="20">
        <f t="shared" si="307"/>
        <v>1.1330551226500576E-5</v>
      </c>
      <c r="AB892" s="20">
        <f t="shared" si="319"/>
        <v>-9999</v>
      </c>
      <c r="AC892" s="20">
        <f t="shared" si="320"/>
        <v>0</v>
      </c>
      <c r="AD892" s="20">
        <f t="shared" si="316"/>
        <v>-9999</v>
      </c>
      <c r="AE892" s="20">
        <f t="shared" si="321"/>
        <v>0</v>
      </c>
      <c r="AF892" s="20">
        <f t="shared" si="317"/>
        <v>-9999</v>
      </c>
      <c r="AG892" s="21"/>
      <c r="AH892" s="20">
        <f t="shared" si="308"/>
        <v>-1.178745064381952E-2</v>
      </c>
      <c r="AI892" s="20">
        <f t="shared" si="309"/>
        <v>0.51386006167917275</v>
      </c>
      <c r="AJ892" s="20">
        <f t="shared" si="310"/>
        <v>-0.2676446746983806</v>
      </c>
      <c r="AK892" s="20">
        <f t="shared" si="311"/>
        <v>-2.096970307342862E-2</v>
      </c>
      <c r="AL892" s="20">
        <f t="shared" si="312"/>
        <v>-3.0984842598046018</v>
      </c>
      <c r="AM892" s="20">
        <f t="shared" si="313"/>
        <v>-46.387491914036289</v>
      </c>
      <c r="AN892" s="20">
        <f t="shared" si="322"/>
        <v>3.2149255760746338</v>
      </c>
      <c r="AO892" s="20">
        <f t="shared" si="322"/>
        <v>3.2156184383515991</v>
      </c>
      <c r="AP892" s="20">
        <f t="shared" si="322"/>
        <v>3.2141906950560983</v>
      </c>
      <c r="AQ892" s="20">
        <f t="shared" si="322"/>
        <v>3.2171329326505709</v>
      </c>
      <c r="AR892" s="20">
        <f t="shared" si="322"/>
        <v>3.2110703717789146</v>
      </c>
      <c r="AS892" s="20">
        <f t="shared" si="322"/>
        <v>3.2235654897824437</v>
      </c>
      <c r="AT892" s="20">
        <f t="shared" si="322"/>
        <v>3.1978245068299773</v>
      </c>
      <c r="AU892" s="20">
        <f t="shared" si="315"/>
        <v>3.2509130417697172</v>
      </c>
    </row>
    <row r="893" spans="4:47">
      <c r="D893" s="2"/>
      <c r="Z893" s="20">
        <f t="shared" si="306"/>
        <v>0</v>
      </c>
      <c r="AA893" s="20">
        <f t="shared" si="307"/>
        <v>1.1330551226500576E-5</v>
      </c>
      <c r="AB893" s="20">
        <f t="shared" si="319"/>
        <v>-9999</v>
      </c>
      <c r="AC893" s="20">
        <f t="shared" si="320"/>
        <v>0</v>
      </c>
      <c r="AD893" s="20">
        <f t="shared" si="316"/>
        <v>-9999</v>
      </c>
      <c r="AE893" s="20">
        <f t="shared" si="321"/>
        <v>0</v>
      </c>
      <c r="AF893" s="20">
        <f t="shared" si="317"/>
        <v>-9999</v>
      </c>
      <c r="AG893" s="21"/>
      <c r="AH893" s="20">
        <f t="shared" si="308"/>
        <v>-1.178745064381952E-2</v>
      </c>
      <c r="AI893" s="20">
        <f t="shared" si="309"/>
        <v>0.51386006167917275</v>
      </c>
      <c r="AJ893" s="20">
        <f t="shared" si="310"/>
        <v>-0.2676446746983806</v>
      </c>
      <c r="AK893" s="20">
        <f t="shared" si="311"/>
        <v>-2.096970307342862E-2</v>
      </c>
      <c r="AL893" s="20">
        <f t="shared" si="312"/>
        <v>-3.0984842598046018</v>
      </c>
      <c r="AM893" s="20">
        <f t="shared" si="313"/>
        <v>-46.387491914036289</v>
      </c>
      <c r="AN893" s="20">
        <f t="shared" si="322"/>
        <v>3.2149255760746338</v>
      </c>
      <c r="AO893" s="20">
        <f t="shared" si="322"/>
        <v>3.2156184383515991</v>
      </c>
      <c r="AP893" s="20">
        <f t="shared" si="322"/>
        <v>3.2141906950560983</v>
      </c>
      <c r="AQ893" s="20">
        <f t="shared" si="322"/>
        <v>3.2171329326505709</v>
      </c>
      <c r="AR893" s="20">
        <f t="shared" si="322"/>
        <v>3.2110703717789146</v>
      </c>
      <c r="AS893" s="20">
        <f t="shared" si="322"/>
        <v>3.2235654897824437</v>
      </c>
      <c r="AT893" s="20">
        <f t="shared" si="322"/>
        <v>3.1978245068299773</v>
      </c>
      <c r="AU893" s="20">
        <f t="shared" si="315"/>
        <v>3.2509130417697172</v>
      </c>
    </row>
    <row r="894" spans="4:47">
      <c r="D894" s="2"/>
      <c r="Z894" s="20">
        <f t="shared" si="306"/>
        <v>0</v>
      </c>
      <c r="AA894" s="20">
        <f t="shared" si="307"/>
        <v>1.1330551226500576E-5</v>
      </c>
      <c r="AB894" s="20">
        <f t="shared" si="319"/>
        <v>-9999</v>
      </c>
      <c r="AC894" s="20">
        <f t="shared" si="320"/>
        <v>0</v>
      </c>
      <c r="AD894" s="20">
        <f t="shared" si="316"/>
        <v>-9999</v>
      </c>
      <c r="AE894" s="20">
        <f t="shared" si="321"/>
        <v>0</v>
      </c>
      <c r="AF894" s="20">
        <f t="shared" si="317"/>
        <v>-9999</v>
      </c>
      <c r="AG894" s="21"/>
      <c r="AH894" s="20">
        <f t="shared" si="308"/>
        <v>-1.178745064381952E-2</v>
      </c>
      <c r="AI894" s="20">
        <f t="shared" si="309"/>
        <v>0.51386006167917275</v>
      </c>
      <c r="AJ894" s="20">
        <f t="shared" si="310"/>
        <v>-0.2676446746983806</v>
      </c>
      <c r="AK894" s="20">
        <f t="shared" si="311"/>
        <v>-2.096970307342862E-2</v>
      </c>
      <c r="AL894" s="20">
        <f t="shared" si="312"/>
        <v>-3.0984842598046018</v>
      </c>
      <c r="AM894" s="20">
        <f t="shared" si="313"/>
        <v>-46.387491914036289</v>
      </c>
      <c r="AN894" s="20">
        <f t="shared" si="322"/>
        <v>3.2149255760746338</v>
      </c>
      <c r="AO894" s="20">
        <f t="shared" si="322"/>
        <v>3.2156184383515991</v>
      </c>
      <c r="AP894" s="20">
        <f t="shared" si="322"/>
        <v>3.2141906950560983</v>
      </c>
      <c r="AQ894" s="20">
        <f t="shared" si="322"/>
        <v>3.2171329326505709</v>
      </c>
      <c r="AR894" s="20">
        <f t="shared" si="322"/>
        <v>3.2110703717789146</v>
      </c>
      <c r="AS894" s="20">
        <f t="shared" si="322"/>
        <v>3.2235654897824437</v>
      </c>
      <c r="AT894" s="20">
        <f t="shared" si="322"/>
        <v>3.1978245068299773</v>
      </c>
      <c r="AU894" s="20">
        <f t="shared" si="315"/>
        <v>3.2509130417697172</v>
      </c>
    </row>
    <row r="895" spans="4:47">
      <c r="D895" s="2"/>
      <c r="Z895" s="20">
        <f t="shared" si="306"/>
        <v>0</v>
      </c>
      <c r="AA895" s="20">
        <f t="shared" si="307"/>
        <v>1.1330551226500576E-5</v>
      </c>
      <c r="AB895" s="20">
        <f t="shared" si="319"/>
        <v>-9999</v>
      </c>
      <c r="AC895" s="20">
        <f t="shared" si="320"/>
        <v>0</v>
      </c>
      <c r="AD895" s="20">
        <f t="shared" si="316"/>
        <v>-9999</v>
      </c>
      <c r="AE895" s="20">
        <f t="shared" si="321"/>
        <v>0</v>
      </c>
      <c r="AF895" s="20">
        <f t="shared" si="317"/>
        <v>-9999</v>
      </c>
      <c r="AG895" s="21"/>
      <c r="AH895" s="20">
        <f t="shared" si="308"/>
        <v>-1.178745064381952E-2</v>
      </c>
      <c r="AI895" s="20">
        <f t="shared" si="309"/>
        <v>0.51386006167917275</v>
      </c>
      <c r="AJ895" s="20">
        <f t="shared" si="310"/>
        <v>-0.2676446746983806</v>
      </c>
      <c r="AK895" s="20">
        <f t="shared" si="311"/>
        <v>-2.096970307342862E-2</v>
      </c>
      <c r="AL895" s="20">
        <f t="shared" si="312"/>
        <v>-3.0984842598046018</v>
      </c>
      <c r="AM895" s="20">
        <f t="shared" si="313"/>
        <v>-46.387491914036289</v>
      </c>
      <c r="AN895" s="20">
        <f t="shared" si="322"/>
        <v>3.2149255760746338</v>
      </c>
      <c r="AO895" s="20">
        <f t="shared" si="322"/>
        <v>3.2156184383515991</v>
      </c>
      <c r="AP895" s="20">
        <f t="shared" si="322"/>
        <v>3.2141906950560983</v>
      </c>
      <c r="AQ895" s="20">
        <f t="shared" si="322"/>
        <v>3.2171329326505709</v>
      </c>
      <c r="AR895" s="20">
        <f t="shared" si="322"/>
        <v>3.2110703717789146</v>
      </c>
      <c r="AS895" s="20">
        <f t="shared" si="322"/>
        <v>3.2235654897824437</v>
      </c>
      <c r="AT895" s="20">
        <f t="shared" si="322"/>
        <v>3.1978245068299773</v>
      </c>
      <c r="AU895" s="20">
        <f t="shared" si="315"/>
        <v>3.2509130417697172</v>
      </c>
    </row>
    <row r="896" spans="4:47">
      <c r="D896" s="2"/>
      <c r="Z896" s="20">
        <f t="shared" si="306"/>
        <v>0</v>
      </c>
      <c r="AA896" s="20">
        <f t="shared" si="307"/>
        <v>1.1330551226500576E-5</v>
      </c>
      <c r="AB896" s="20">
        <f t="shared" si="319"/>
        <v>-9999</v>
      </c>
      <c r="AC896" s="20">
        <f t="shared" si="320"/>
        <v>0</v>
      </c>
      <c r="AD896" s="20">
        <f t="shared" si="316"/>
        <v>-9999</v>
      </c>
      <c r="AE896" s="20">
        <f t="shared" si="321"/>
        <v>0</v>
      </c>
      <c r="AF896" s="20">
        <f t="shared" si="317"/>
        <v>-9999</v>
      </c>
      <c r="AG896" s="21"/>
      <c r="AH896" s="20">
        <f t="shared" si="308"/>
        <v>-1.178745064381952E-2</v>
      </c>
      <c r="AI896" s="20">
        <f t="shared" si="309"/>
        <v>0.51386006167917275</v>
      </c>
      <c r="AJ896" s="20">
        <f t="shared" si="310"/>
        <v>-0.2676446746983806</v>
      </c>
      <c r="AK896" s="20">
        <f t="shared" si="311"/>
        <v>-2.096970307342862E-2</v>
      </c>
      <c r="AL896" s="20">
        <f t="shared" si="312"/>
        <v>-3.0984842598046018</v>
      </c>
      <c r="AM896" s="20">
        <f t="shared" si="313"/>
        <v>-46.387491914036289</v>
      </c>
      <c r="AN896" s="20">
        <f t="shared" si="322"/>
        <v>3.2149255760746338</v>
      </c>
      <c r="AO896" s="20">
        <f t="shared" si="322"/>
        <v>3.2156184383515991</v>
      </c>
      <c r="AP896" s="20">
        <f t="shared" si="322"/>
        <v>3.2141906950560983</v>
      </c>
      <c r="AQ896" s="20">
        <f t="shared" si="322"/>
        <v>3.2171329326505709</v>
      </c>
      <c r="AR896" s="20">
        <f t="shared" si="322"/>
        <v>3.2110703717789146</v>
      </c>
      <c r="AS896" s="20">
        <f t="shared" si="322"/>
        <v>3.2235654897824437</v>
      </c>
      <c r="AT896" s="20">
        <f t="shared" si="322"/>
        <v>3.1978245068299773</v>
      </c>
      <c r="AU896" s="20">
        <f t="shared" si="315"/>
        <v>3.2509130417697172</v>
      </c>
    </row>
    <row r="897" spans="4:47">
      <c r="D897" s="2"/>
      <c r="Z897" s="20">
        <f t="shared" si="306"/>
        <v>0</v>
      </c>
      <c r="AA897" s="20">
        <f t="shared" si="307"/>
        <v>1.1330551226500576E-5</v>
      </c>
      <c r="AB897" s="20">
        <f t="shared" si="319"/>
        <v>-9999</v>
      </c>
      <c r="AC897" s="20">
        <f t="shared" si="320"/>
        <v>0</v>
      </c>
      <c r="AD897" s="20">
        <f t="shared" si="316"/>
        <v>-9999</v>
      </c>
      <c r="AE897" s="20">
        <f t="shared" si="321"/>
        <v>0</v>
      </c>
      <c r="AF897" s="20">
        <f t="shared" si="317"/>
        <v>-9999</v>
      </c>
      <c r="AG897" s="21"/>
      <c r="AH897" s="20">
        <f t="shared" si="308"/>
        <v>-1.178745064381952E-2</v>
      </c>
      <c r="AI897" s="20">
        <f t="shared" si="309"/>
        <v>0.51386006167917275</v>
      </c>
      <c r="AJ897" s="20">
        <f t="shared" si="310"/>
        <v>-0.2676446746983806</v>
      </c>
      <c r="AK897" s="20">
        <f t="shared" si="311"/>
        <v>-2.096970307342862E-2</v>
      </c>
      <c r="AL897" s="20">
        <f t="shared" si="312"/>
        <v>-3.0984842598046018</v>
      </c>
      <c r="AM897" s="20">
        <f t="shared" si="313"/>
        <v>-46.387491914036289</v>
      </c>
      <c r="AN897" s="20">
        <f t="shared" si="322"/>
        <v>3.2149255760746338</v>
      </c>
      <c r="AO897" s="20">
        <f t="shared" si="322"/>
        <v>3.2156184383515991</v>
      </c>
      <c r="AP897" s="20">
        <f t="shared" si="322"/>
        <v>3.2141906950560983</v>
      </c>
      <c r="AQ897" s="20">
        <f t="shared" si="322"/>
        <v>3.2171329326505709</v>
      </c>
      <c r="AR897" s="20">
        <f t="shared" si="322"/>
        <v>3.2110703717789146</v>
      </c>
      <c r="AS897" s="20">
        <f t="shared" si="322"/>
        <v>3.2235654897824437</v>
      </c>
      <c r="AT897" s="20">
        <f t="shared" si="322"/>
        <v>3.1978245068299773</v>
      </c>
      <c r="AU897" s="20">
        <f t="shared" si="315"/>
        <v>3.2509130417697172</v>
      </c>
    </row>
    <row r="898" spans="4:47">
      <c r="D898" s="2"/>
      <c r="Z898" s="20">
        <f t="shared" si="306"/>
        <v>0</v>
      </c>
      <c r="AA898" s="20">
        <f t="shared" si="307"/>
        <v>1.1330551226500576E-5</v>
      </c>
      <c r="AB898" s="20">
        <f t="shared" si="319"/>
        <v>-9999</v>
      </c>
      <c r="AC898" s="20">
        <f t="shared" si="320"/>
        <v>0</v>
      </c>
      <c r="AD898" s="20">
        <f t="shared" si="316"/>
        <v>-9999</v>
      </c>
      <c r="AE898" s="20">
        <f t="shared" si="321"/>
        <v>0</v>
      </c>
      <c r="AF898" s="20">
        <f t="shared" si="317"/>
        <v>-9999</v>
      </c>
      <c r="AG898" s="21"/>
      <c r="AH898" s="20">
        <f t="shared" si="308"/>
        <v>-1.178745064381952E-2</v>
      </c>
      <c r="AI898" s="20">
        <f t="shared" si="309"/>
        <v>0.51386006167917275</v>
      </c>
      <c r="AJ898" s="20">
        <f t="shared" si="310"/>
        <v>-0.2676446746983806</v>
      </c>
      <c r="AK898" s="20">
        <f t="shared" si="311"/>
        <v>-2.096970307342862E-2</v>
      </c>
      <c r="AL898" s="20">
        <f t="shared" si="312"/>
        <v>-3.0984842598046018</v>
      </c>
      <c r="AM898" s="20">
        <f t="shared" si="313"/>
        <v>-46.387491914036289</v>
      </c>
      <c r="AN898" s="20">
        <f t="shared" si="322"/>
        <v>3.2149255760746338</v>
      </c>
      <c r="AO898" s="20">
        <f t="shared" si="322"/>
        <v>3.2156184383515991</v>
      </c>
      <c r="AP898" s="20">
        <f t="shared" si="322"/>
        <v>3.2141906950560983</v>
      </c>
      <c r="AQ898" s="20">
        <f t="shared" si="322"/>
        <v>3.2171329326505709</v>
      </c>
      <c r="AR898" s="20">
        <f t="shared" si="322"/>
        <v>3.2110703717789146</v>
      </c>
      <c r="AS898" s="20">
        <f t="shared" si="322"/>
        <v>3.2235654897824437</v>
      </c>
      <c r="AT898" s="20">
        <f t="shared" si="322"/>
        <v>3.1978245068299773</v>
      </c>
      <c r="AU898" s="20">
        <f t="shared" si="315"/>
        <v>3.2509130417697172</v>
      </c>
    </row>
    <row r="899" spans="4:47">
      <c r="D899" s="2"/>
      <c r="Z899" s="20">
        <f t="shared" si="306"/>
        <v>0</v>
      </c>
      <c r="AA899" s="20">
        <f t="shared" si="307"/>
        <v>1.1330551226500576E-5</v>
      </c>
      <c r="AB899" s="20">
        <f t="shared" si="319"/>
        <v>-9999</v>
      </c>
      <c r="AC899" s="20">
        <f t="shared" si="320"/>
        <v>0</v>
      </c>
      <c r="AD899" s="20">
        <f t="shared" si="316"/>
        <v>-9999</v>
      </c>
      <c r="AE899" s="20">
        <f t="shared" si="321"/>
        <v>0</v>
      </c>
      <c r="AF899" s="20">
        <f t="shared" si="317"/>
        <v>-9999</v>
      </c>
      <c r="AG899" s="21"/>
      <c r="AH899" s="20">
        <f t="shared" si="308"/>
        <v>-1.178745064381952E-2</v>
      </c>
      <c r="AI899" s="20">
        <f t="shared" si="309"/>
        <v>0.51386006167917275</v>
      </c>
      <c r="AJ899" s="20">
        <f t="shared" si="310"/>
        <v>-0.2676446746983806</v>
      </c>
      <c r="AK899" s="20">
        <f t="shared" si="311"/>
        <v>-2.096970307342862E-2</v>
      </c>
      <c r="AL899" s="20">
        <f t="shared" si="312"/>
        <v>-3.0984842598046018</v>
      </c>
      <c r="AM899" s="20">
        <f t="shared" si="313"/>
        <v>-46.387491914036289</v>
      </c>
      <c r="AN899" s="20">
        <f t="shared" si="322"/>
        <v>3.2149255760746338</v>
      </c>
      <c r="AO899" s="20">
        <f t="shared" si="322"/>
        <v>3.2156184383515991</v>
      </c>
      <c r="AP899" s="20">
        <f t="shared" si="322"/>
        <v>3.2141906950560983</v>
      </c>
      <c r="AQ899" s="20">
        <f t="shared" si="322"/>
        <v>3.2171329326505709</v>
      </c>
      <c r="AR899" s="20">
        <f t="shared" si="322"/>
        <v>3.2110703717789146</v>
      </c>
      <c r="AS899" s="20">
        <f t="shared" si="322"/>
        <v>3.2235654897824437</v>
      </c>
      <c r="AT899" s="20">
        <f t="shared" si="322"/>
        <v>3.1978245068299773</v>
      </c>
      <c r="AU899" s="20">
        <f t="shared" si="315"/>
        <v>3.2509130417697172</v>
      </c>
    </row>
    <row r="900" spans="4:47">
      <c r="D900" s="2"/>
      <c r="Z900" s="20">
        <f t="shared" si="306"/>
        <v>0</v>
      </c>
      <c r="AA900" s="20">
        <f t="shared" si="307"/>
        <v>1.1330551226500576E-5</v>
      </c>
      <c r="AB900" s="20">
        <f t="shared" si="319"/>
        <v>-9999</v>
      </c>
      <c r="AC900" s="20">
        <f t="shared" si="320"/>
        <v>0</v>
      </c>
      <c r="AD900" s="20">
        <f t="shared" si="316"/>
        <v>-9999</v>
      </c>
      <c r="AE900" s="20">
        <f t="shared" si="321"/>
        <v>0</v>
      </c>
      <c r="AF900" s="20">
        <f t="shared" si="317"/>
        <v>-9999</v>
      </c>
      <c r="AG900" s="21"/>
      <c r="AH900" s="20">
        <f t="shared" si="308"/>
        <v>-1.178745064381952E-2</v>
      </c>
      <c r="AI900" s="20">
        <f t="shared" si="309"/>
        <v>0.51386006167917275</v>
      </c>
      <c r="AJ900" s="20">
        <f t="shared" si="310"/>
        <v>-0.2676446746983806</v>
      </c>
      <c r="AK900" s="20">
        <f t="shared" si="311"/>
        <v>-2.096970307342862E-2</v>
      </c>
      <c r="AL900" s="20">
        <f t="shared" si="312"/>
        <v>-3.0984842598046018</v>
      </c>
      <c r="AM900" s="20">
        <f t="shared" si="313"/>
        <v>-46.387491914036289</v>
      </c>
      <c r="AN900" s="20">
        <f t="shared" si="322"/>
        <v>3.2149255760746338</v>
      </c>
      <c r="AO900" s="20">
        <f t="shared" si="322"/>
        <v>3.2156184383515991</v>
      </c>
      <c r="AP900" s="20">
        <f t="shared" si="322"/>
        <v>3.2141906950560983</v>
      </c>
      <c r="AQ900" s="20">
        <f t="shared" si="322"/>
        <v>3.2171329326505709</v>
      </c>
      <c r="AR900" s="20">
        <f t="shared" si="322"/>
        <v>3.2110703717789146</v>
      </c>
      <c r="AS900" s="20">
        <f t="shared" si="322"/>
        <v>3.2235654897824437</v>
      </c>
      <c r="AT900" s="20">
        <f t="shared" si="322"/>
        <v>3.1978245068299773</v>
      </c>
      <c r="AU900" s="20">
        <f t="shared" si="315"/>
        <v>3.2509130417697172</v>
      </c>
    </row>
    <row r="901" spans="4:47">
      <c r="D901" s="2"/>
      <c r="Z901" s="20">
        <f t="shared" si="306"/>
        <v>0</v>
      </c>
      <c r="AA901" s="20">
        <f t="shared" si="307"/>
        <v>1.1330551226500576E-5</v>
      </c>
      <c r="AB901" s="20">
        <f t="shared" si="319"/>
        <v>-9999</v>
      </c>
      <c r="AC901" s="20">
        <f t="shared" si="320"/>
        <v>0</v>
      </c>
      <c r="AD901" s="20">
        <f t="shared" si="316"/>
        <v>-9999</v>
      </c>
      <c r="AE901" s="20">
        <f t="shared" si="321"/>
        <v>0</v>
      </c>
      <c r="AF901" s="20">
        <f t="shared" si="317"/>
        <v>-9999</v>
      </c>
      <c r="AG901" s="21"/>
      <c r="AH901" s="20">
        <f t="shared" si="308"/>
        <v>-1.178745064381952E-2</v>
      </c>
      <c r="AI901" s="20">
        <f t="shared" si="309"/>
        <v>0.51386006167917275</v>
      </c>
      <c r="AJ901" s="20">
        <f t="shared" si="310"/>
        <v>-0.2676446746983806</v>
      </c>
      <c r="AK901" s="20">
        <f t="shared" si="311"/>
        <v>-2.096970307342862E-2</v>
      </c>
      <c r="AL901" s="20">
        <f t="shared" si="312"/>
        <v>-3.0984842598046018</v>
      </c>
      <c r="AM901" s="20">
        <f t="shared" si="313"/>
        <v>-46.387491914036289</v>
      </c>
      <c r="AN901" s="20">
        <f t="shared" ref="AN901:AT916" si="323">$AU901+$AB$7*SIN(AO901)</f>
        <v>3.2149255760746338</v>
      </c>
      <c r="AO901" s="20">
        <f t="shared" si="323"/>
        <v>3.2156184383515991</v>
      </c>
      <c r="AP901" s="20">
        <f t="shared" si="323"/>
        <v>3.2141906950560983</v>
      </c>
      <c r="AQ901" s="20">
        <f t="shared" si="323"/>
        <v>3.2171329326505709</v>
      </c>
      <c r="AR901" s="20">
        <f t="shared" si="323"/>
        <v>3.2110703717789146</v>
      </c>
      <c r="AS901" s="20">
        <f t="shared" si="323"/>
        <v>3.2235654897824437</v>
      </c>
      <c r="AT901" s="20">
        <f t="shared" si="323"/>
        <v>3.1978245068299773</v>
      </c>
      <c r="AU901" s="20">
        <f t="shared" si="315"/>
        <v>3.2509130417697172</v>
      </c>
    </row>
    <row r="902" spans="4:47">
      <c r="D902" s="2"/>
      <c r="Z902" s="20">
        <f t="shared" si="306"/>
        <v>0</v>
      </c>
      <c r="AA902" s="20">
        <f t="shared" si="307"/>
        <v>1.1330551226500576E-5</v>
      </c>
      <c r="AB902" s="20">
        <f t="shared" si="319"/>
        <v>-9999</v>
      </c>
      <c r="AC902" s="20">
        <f t="shared" si="320"/>
        <v>0</v>
      </c>
      <c r="AD902" s="20">
        <f t="shared" si="316"/>
        <v>-9999</v>
      </c>
      <c r="AE902" s="20">
        <f t="shared" si="321"/>
        <v>0</v>
      </c>
      <c r="AF902" s="20">
        <f t="shared" si="317"/>
        <v>-9999</v>
      </c>
      <c r="AG902" s="21"/>
      <c r="AH902" s="20">
        <f t="shared" si="308"/>
        <v>-1.178745064381952E-2</v>
      </c>
      <c r="AI902" s="20">
        <f t="shared" si="309"/>
        <v>0.51386006167917275</v>
      </c>
      <c r="AJ902" s="20">
        <f t="shared" si="310"/>
        <v>-0.2676446746983806</v>
      </c>
      <c r="AK902" s="20">
        <f t="shared" si="311"/>
        <v>-2.096970307342862E-2</v>
      </c>
      <c r="AL902" s="20">
        <f t="shared" si="312"/>
        <v>-3.0984842598046018</v>
      </c>
      <c r="AM902" s="20">
        <f t="shared" si="313"/>
        <v>-46.387491914036289</v>
      </c>
      <c r="AN902" s="20">
        <f t="shared" si="323"/>
        <v>3.2149255760746338</v>
      </c>
      <c r="AO902" s="20">
        <f t="shared" si="323"/>
        <v>3.2156184383515991</v>
      </c>
      <c r="AP902" s="20">
        <f t="shared" si="323"/>
        <v>3.2141906950560983</v>
      </c>
      <c r="AQ902" s="20">
        <f t="shared" si="323"/>
        <v>3.2171329326505709</v>
      </c>
      <c r="AR902" s="20">
        <f t="shared" si="323"/>
        <v>3.2110703717789146</v>
      </c>
      <c r="AS902" s="20">
        <f t="shared" si="323"/>
        <v>3.2235654897824437</v>
      </c>
      <c r="AT902" s="20">
        <f t="shared" si="323"/>
        <v>3.1978245068299773</v>
      </c>
      <c r="AU902" s="20">
        <f t="shared" si="315"/>
        <v>3.2509130417697172</v>
      </c>
    </row>
    <row r="903" spans="4:47">
      <c r="D903" s="2"/>
      <c r="Z903" s="20">
        <f t="shared" si="306"/>
        <v>0</v>
      </c>
      <c r="AA903" s="20">
        <f t="shared" si="307"/>
        <v>1.1330551226500576E-5</v>
      </c>
      <c r="AB903" s="20">
        <f t="shared" si="319"/>
        <v>-9999</v>
      </c>
      <c r="AC903" s="20">
        <f t="shared" si="320"/>
        <v>0</v>
      </c>
      <c r="AD903" s="20">
        <f t="shared" si="316"/>
        <v>-9999</v>
      </c>
      <c r="AE903" s="20">
        <f t="shared" si="321"/>
        <v>0</v>
      </c>
      <c r="AF903" s="20">
        <f t="shared" si="317"/>
        <v>-9999</v>
      </c>
      <c r="AG903" s="21"/>
      <c r="AH903" s="20">
        <f t="shared" si="308"/>
        <v>-1.178745064381952E-2</v>
      </c>
      <c r="AI903" s="20">
        <f t="shared" si="309"/>
        <v>0.51386006167917275</v>
      </c>
      <c r="AJ903" s="20">
        <f t="shared" si="310"/>
        <v>-0.2676446746983806</v>
      </c>
      <c r="AK903" s="20">
        <f t="shared" si="311"/>
        <v>-2.096970307342862E-2</v>
      </c>
      <c r="AL903" s="20">
        <f t="shared" si="312"/>
        <v>-3.0984842598046018</v>
      </c>
      <c r="AM903" s="20">
        <f t="shared" si="313"/>
        <v>-46.387491914036289</v>
      </c>
      <c r="AN903" s="20">
        <f t="shared" si="323"/>
        <v>3.2149255760746338</v>
      </c>
      <c r="AO903" s="20">
        <f t="shared" si="323"/>
        <v>3.2156184383515991</v>
      </c>
      <c r="AP903" s="20">
        <f t="shared" si="323"/>
        <v>3.2141906950560983</v>
      </c>
      <c r="AQ903" s="20">
        <f t="shared" si="323"/>
        <v>3.2171329326505709</v>
      </c>
      <c r="AR903" s="20">
        <f t="shared" si="323"/>
        <v>3.2110703717789146</v>
      </c>
      <c r="AS903" s="20">
        <f t="shared" si="323"/>
        <v>3.2235654897824437</v>
      </c>
      <c r="AT903" s="20">
        <f t="shared" si="323"/>
        <v>3.1978245068299773</v>
      </c>
      <c r="AU903" s="20">
        <f t="shared" si="315"/>
        <v>3.2509130417697172</v>
      </c>
    </row>
    <row r="904" spans="4:47">
      <c r="D904" s="2"/>
      <c r="Z904" s="20">
        <f t="shared" si="306"/>
        <v>0</v>
      </c>
      <c r="AA904" s="20">
        <f t="shared" si="307"/>
        <v>1.1330551226500576E-5</v>
      </c>
      <c r="AB904" s="20">
        <f t="shared" si="319"/>
        <v>-9999</v>
      </c>
      <c r="AC904" s="20">
        <f t="shared" si="320"/>
        <v>0</v>
      </c>
      <c r="AD904" s="20">
        <f t="shared" si="316"/>
        <v>-9999</v>
      </c>
      <c r="AE904" s="20">
        <f t="shared" si="321"/>
        <v>0</v>
      </c>
      <c r="AF904" s="20">
        <f t="shared" si="317"/>
        <v>-9999</v>
      </c>
      <c r="AG904" s="21"/>
      <c r="AH904" s="20">
        <f t="shared" si="308"/>
        <v>-1.178745064381952E-2</v>
      </c>
      <c r="AI904" s="20">
        <f t="shared" si="309"/>
        <v>0.51386006167917275</v>
      </c>
      <c r="AJ904" s="20">
        <f t="shared" si="310"/>
        <v>-0.2676446746983806</v>
      </c>
      <c r="AK904" s="20">
        <f t="shared" si="311"/>
        <v>-2.096970307342862E-2</v>
      </c>
      <c r="AL904" s="20">
        <f t="shared" si="312"/>
        <v>-3.0984842598046018</v>
      </c>
      <c r="AM904" s="20">
        <f t="shared" si="313"/>
        <v>-46.387491914036289</v>
      </c>
      <c r="AN904" s="20">
        <f t="shared" si="323"/>
        <v>3.2149255760746338</v>
      </c>
      <c r="AO904" s="20">
        <f t="shared" si="323"/>
        <v>3.2156184383515991</v>
      </c>
      <c r="AP904" s="20">
        <f t="shared" si="323"/>
        <v>3.2141906950560983</v>
      </c>
      <c r="AQ904" s="20">
        <f t="shared" si="323"/>
        <v>3.2171329326505709</v>
      </c>
      <c r="AR904" s="20">
        <f t="shared" si="323"/>
        <v>3.2110703717789146</v>
      </c>
      <c r="AS904" s="20">
        <f t="shared" si="323"/>
        <v>3.2235654897824437</v>
      </c>
      <c r="AT904" s="20">
        <f t="shared" si="323"/>
        <v>3.1978245068299773</v>
      </c>
      <c r="AU904" s="20">
        <f t="shared" si="315"/>
        <v>3.2509130417697172</v>
      </c>
    </row>
    <row r="905" spans="4:47">
      <c r="D905" s="2"/>
      <c r="Z905" s="20">
        <f t="shared" si="306"/>
        <v>0</v>
      </c>
      <c r="AA905" s="20">
        <f t="shared" si="307"/>
        <v>1.1330551226500576E-5</v>
      </c>
      <c r="AB905" s="20">
        <f t="shared" si="319"/>
        <v>-9999</v>
      </c>
      <c r="AC905" s="20">
        <f t="shared" si="320"/>
        <v>0</v>
      </c>
      <c r="AD905" s="20">
        <f t="shared" si="316"/>
        <v>-9999</v>
      </c>
      <c r="AE905" s="20">
        <f t="shared" si="321"/>
        <v>0</v>
      </c>
      <c r="AF905" s="20">
        <f t="shared" si="317"/>
        <v>-9999</v>
      </c>
      <c r="AG905" s="21"/>
      <c r="AH905" s="20">
        <f t="shared" si="308"/>
        <v>-1.178745064381952E-2</v>
      </c>
      <c r="AI905" s="20">
        <f t="shared" si="309"/>
        <v>0.51386006167917275</v>
      </c>
      <c r="AJ905" s="20">
        <f t="shared" si="310"/>
        <v>-0.2676446746983806</v>
      </c>
      <c r="AK905" s="20">
        <f t="shared" si="311"/>
        <v>-2.096970307342862E-2</v>
      </c>
      <c r="AL905" s="20">
        <f t="shared" si="312"/>
        <v>-3.0984842598046018</v>
      </c>
      <c r="AM905" s="20">
        <f t="shared" si="313"/>
        <v>-46.387491914036289</v>
      </c>
      <c r="AN905" s="20">
        <f t="shared" si="323"/>
        <v>3.2149255760746338</v>
      </c>
      <c r="AO905" s="20">
        <f t="shared" si="323"/>
        <v>3.2156184383515991</v>
      </c>
      <c r="AP905" s="20">
        <f t="shared" si="323"/>
        <v>3.2141906950560983</v>
      </c>
      <c r="AQ905" s="20">
        <f t="shared" si="323"/>
        <v>3.2171329326505709</v>
      </c>
      <c r="AR905" s="20">
        <f t="shared" si="323"/>
        <v>3.2110703717789146</v>
      </c>
      <c r="AS905" s="20">
        <f t="shared" si="323"/>
        <v>3.2235654897824437</v>
      </c>
      <c r="AT905" s="20">
        <f t="shared" si="323"/>
        <v>3.1978245068299773</v>
      </c>
      <c r="AU905" s="20">
        <f t="shared" si="315"/>
        <v>3.2509130417697172</v>
      </c>
    </row>
    <row r="906" spans="4:47">
      <c r="D906" s="2"/>
      <c r="Z906" s="20">
        <f t="shared" si="306"/>
        <v>0</v>
      </c>
      <c r="AA906" s="20">
        <f t="shared" si="307"/>
        <v>1.1330551226500576E-5</v>
      </c>
      <c r="AB906" s="20">
        <f t="shared" si="319"/>
        <v>-9999</v>
      </c>
      <c r="AC906" s="20">
        <f t="shared" si="320"/>
        <v>0</v>
      </c>
      <c r="AD906" s="20">
        <f t="shared" si="316"/>
        <v>-9999</v>
      </c>
      <c r="AE906" s="20">
        <f t="shared" si="321"/>
        <v>0</v>
      </c>
      <c r="AF906" s="20">
        <f t="shared" si="317"/>
        <v>-9999</v>
      </c>
      <c r="AG906" s="21"/>
      <c r="AH906" s="20">
        <f t="shared" si="308"/>
        <v>-1.178745064381952E-2</v>
      </c>
      <c r="AI906" s="20">
        <f t="shared" si="309"/>
        <v>0.51386006167917275</v>
      </c>
      <c r="AJ906" s="20">
        <f t="shared" si="310"/>
        <v>-0.2676446746983806</v>
      </c>
      <c r="AK906" s="20">
        <f t="shared" si="311"/>
        <v>-2.096970307342862E-2</v>
      </c>
      <c r="AL906" s="20">
        <f t="shared" si="312"/>
        <v>-3.0984842598046018</v>
      </c>
      <c r="AM906" s="20">
        <f t="shared" si="313"/>
        <v>-46.387491914036289</v>
      </c>
      <c r="AN906" s="20">
        <f t="shared" si="323"/>
        <v>3.2149255760746338</v>
      </c>
      <c r="AO906" s="20">
        <f t="shared" si="323"/>
        <v>3.2156184383515991</v>
      </c>
      <c r="AP906" s="20">
        <f t="shared" si="323"/>
        <v>3.2141906950560983</v>
      </c>
      <c r="AQ906" s="20">
        <f t="shared" si="323"/>
        <v>3.2171329326505709</v>
      </c>
      <c r="AR906" s="20">
        <f t="shared" si="323"/>
        <v>3.2110703717789146</v>
      </c>
      <c r="AS906" s="20">
        <f t="shared" si="323"/>
        <v>3.2235654897824437</v>
      </c>
      <c r="AT906" s="20">
        <f t="shared" si="323"/>
        <v>3.1978245068299773</v>
      </c>
      <c r="AU906" s="20">
        <f t="shared" si="315"/>
        <v>3.2509130417697172</v>
      </c>
    </row>
    <row r="907" spans="4:47">
      <c r="D907" s="2"/>
      <c r="Z907" s="20">
        <f t="shared" si="306"/>
        <v>0</v>
      </c>
      <c r="AA907" s="20">
        <f t="shared" si="307"/>
        <v>1.1330551226500576E-5</v>
      </c>
      <c r="AB907" s="20">
        <f t="shared" si="319"/>
        <v>-9999</v>
      </c>
      <c r="AC907" s="20">
        <f t="shared" si="320"/>
        <v>0</v>
      </c>
      <c r="AD907" s="20">
        <f t="shared" si="316"/>
        <v>-9999</v>
      </c>
      <c r="AE907" s="20">
        <f t="shared" si="321"/>
        <v>0</v>
      </c>
      <c r="AF907" s="20">
        <f t="shared" si="317"/>
        <v>-9999</v>
      </c>
      <c r="AG907" s="21"/>
      <c r="AH907" s="20">
        <f t="shared" si="308"/>
        <v>-1.178745064381952E-2</v>
      </c>
      <c r="AI907" s="20">
        <f t="shared" si="309"/>
        <v>0.51386006167917275</v>
      </c>
      <c r="AJ907" s="20">
        <f t="shared" si="310"/>
        <v>-0.2676446746983806</v>
      </c>
      <c r="AK907" s="20">
        <f t="shared" si="311"/>
        <v>-2.096970307342862E-2</v>
      </c>
      <c r="AL907" s="20">
        <f t="shared" si="312"/>
        <v>-3.0984842598046018</v>
      </c>
      <c r="AM907" s="20">
        <f t="shared" si="313"/>
        <v>-46.387491914036289</v>
      </c>
      <c r="AN907" s="20">
        <f t="shared" si="323"/>
        <v>3.2149255760746338</v>
      </c>
      <c r="AO907" s="20">
        <f t="shared" si="323"/>
        <v>3.2156184383515991</v>
      </c>
      <c r="AP907" s="20">
        <f t="shared" si="323"/>
        <v>3.2141906950560983</v>
      </c>
      <c r="AQ907" s="20">
        <f t="shared" si="323"/>
        <v>3.2171329326505709</v>
      </c>
      <c r="AR907" s="20">
        <f t="shared" si="323"/>
        <v>3.2110703717789146</v>
      </c>
      <c r="AS907" s="20">
        <f t="shared" si="323"/>
        <v>3.2235654897824437</v>
      </c>
      <c r="AT907" s="20">
        <f t="shared" si="323"/>
        <v>3.1978245068299773</v>
      </c>
      <c r="AU907" s="20">
        <f t="shared" si="315"/>
        <v>3.2509130417697172</v>
      </c>
    </row>
    <row r="908" spans="4:47">
      <c r="D908" s="2"/>
      <c r="Z908" s="20">
        <f t="shared" si="306"/>
        <v>0</v>
      </c>
      <c r="AA908" s="20">
        <f t="shared" si="307"/>
        <v>1.1330551226500576E-5</v>
      </c>
      <c r="AB908" s="20">
        <f t="shared" si="319"/>
        <v>-9999</v>
      </c>
      <c r="AC908" s="20">
        <f t="shared" si="320"/>
        <v>0</v>
      </c>
      <c r="AD908" s="20">
        <f t="shared" si="316"/>
        <v>-9999</v>
      </c>
      <c r="AE908" s="20">
        <f t="shared" si="321"/>
        <v>0</v>
      </c>
      <c r="AF908" s="20">
        <f t="shared" si="317"/>
        <v>-9999</v>
      </c>
      <c r="AG908" s="21"/>
      <c r="AH908" s="20">
        <f t="shared" si="308"/>
        <v>-1.178745064381952E-2</v>
      </c>
      <c r="AI908" s="20">
        <f t="shared" si="309"/>
        <v>0.51386006167917275</v>
      </c>
      <c r="AJ908" s="20">
        <f t="shared" si="310"/>
        <v>-0.2676446746983806</v>
      </c>
      <c r="AK908" s="20">
        <f t="shared" si="311"/>
        <v>-2.096970307342862E-2</v>
      </c>
      <c r="AL908" s="20">
        <f t="shared" si="312"/>
        <v>-3.0984842598046018</v>
      </c>
      <c r="AM908" s="20">
        <f t="shared" si="313"/>
        <v>-46.387491914036289</v>
      </c>
      <c r="AN908" s="20">
        <f t="shared" si="323"/>
        <v>3.2149255760746338</v>
      </c>
      <c r="AO908" s="20">
        <f t="shared" si="323"/>
        <v>3.2156184383515991</v>
      </c>
      <c r="AP908" s="20">
        <f t="shared" si="323"/>
        <v>3.2141906950560983</v>
      </c>
      <c r="AQ908" s="20">
        <f t="shared" si="323"/>
        <v>3.2171329326505709</v>
      </c>
      <c r="AR908" s="20">
        <f t="shared" si="323"/>
        <v>3.2110703717789146</v>
      </c>
      <c r="AS908" s="20">
        <f t="shared" si="323"/>
        <v>3.2235654897824437</v>
      </c>
      <c r="AT908" s="20">
        <f t="shared" si="323"/>
        <v>3.1978245068299773</v>
      </c>
      <c r="AU908" s="20">
        <f t="shared" si="315"/>
        <v>3.2509130417697172</v>
      </c>
    </row>
    <row r="909" spans="4:47">
      <c r="D909" s="2"/>
      <c r="Z909" s="20">
        <f t="shared" si="306"/>
        <v>0</v>
      </c>
      <c r="AA909" s="20">
        <f t="shared" si="307"/>
        <v>1.1330551226500576E-5</v>
      </c>
      <c r="AB909" s="20">
        <f t="shared" si="319"/>
        <v>-9999</v>
      </c>
      <c r="AC909" s="20">
        <f t="shared" si="320"/>
        <v>0</v>
      </c>
      <c r="AD909" s="20">
        <f t="shared" si="316"/>
        <v>-9999</v>
      </c>
      <c r="AE909" s="20">
        <f t="shared" si="321"/>
        <v>0</v>
      </c>
      <c r="AF909" s="20">
        <f t="shared" si="317"/>
        <v>-9999</v>
      </c>
      <c r="AG909" s="21"/>
      <c r="AH909" s="20">
        <f t="shared" si="308"/>
        <v>-1.178745064381952E-2</v>
      </c>
      <c r="AI909" s="20">
        <f t="shared" si="309"/>
        <v>0.51386006167917275</v>
      </c>
      <c r="AJ909" s="20">
        <f t="shared" si="310"/>
        <v>-0.2676446746983806</v>
      </c>
      <c r="AK909" s="20">
        <f t="shared" si="311"/>
        <v>-2.096970307342862E-2</v>
      </c>
      <c r="AL909" s="20">
        <f t="shared" si="312"/>
        <v>-3.0984842598046018</v>
      </c>
      <c r="AM909" s="20">
        <f t="shared" si="313"/>
        <v>-46.387491914036289</v>
      </c>
      <c r="AN909" s="20">
        <f t="shared" si="323"/>
        <v>3.2149255760746338</v>
      </c>
      <c r="AO909" s="20">
        <f t="shared" si="323"/>
        <v>3.2156184383515991</v>
      </c>
      <c r="AP909" s="20">
        <f t="shared" si="323"/>
        <v>3.2141906950560983</v>
      </c>
      <c r="AQ909" s="20">
        <f t="shared" si="323"/>
        <v>3.2171329326505709</v>
      </c>
      <c r="AR909" s="20">
        <f t="shared" si="323"/>
        <v>3.2110703717789146</v>
      </c>
      <c r="AS909" s="20">
        <f t="shared" si="323"/>
        <v>3.2235654897824437</v>
      </c>
      <c r="AT909" s="20">
        <f t="shared" si="323"/>
        <v>3.1978245068299773</v>
      </c>
      <c r="AU909" s="20">
        <f t="shared" si="315"/>
        <v>3.2509130417697172</v>
      </c>
    </row>
    <row r="910" spans="4:47">
      <c r="D910" s="2"/>
      <c r="Z910" s="20">
        <f t="shared" si="306"/>
        <v>0</v>
      </c>
      <c r="AA910" s="20">
        <f t="shared" si="307"/>
        <v>1.1330551226500576E-5</v>
      </c>
      <c r="AB910" s="20">
        <f t="shared" si="319"/>
        <v>-9999</v>
      </c>
      <c r="AC910" s="20">
        <f t="shared" si="320"/>
        <v>0</v>
      </c>
      <c r="AD910" s="20">
        <f t="shared" si="316"/>
        <v>-9999</v>
      </c>
      <c r="AE910" s="20">
        <f t="shared" si="321"/>
        <v>0</v>
      </c>
      <c r="AF910" s="20">
        <f t="shared" si="317"/>
        <v>-9999</v>
      </c>
      <c r="AG910" s="21"/>
      <c r="AH910" s="20">
        <f t="shared" si="308"/>
        <v>-1.178745064381952E-2</v>
      </c>
      <c r="AI910" s="20">
        <f t="shared" si="309"/>
        <v>0.51386006167917275</v>
      </c>
      <c r="AJ910" s="20">
        <f t="shared" si="310"/>
        <v>-0.2676446746983806</v>
      </c>
      <c r="AK910" s="20">
        <f t="shared" si="311"/>
        <v>-2.096970307342862E-2</v>
      </c>
      <c r="AL910" s="20">
        <f t="shared" si="312"/>
        <v>-3.0984842598046018</v>
      </c>
      <c r="AM910" s="20">
        <f t="shared" si="313"/>
        <v>-46.387491914036289</v>
      </c>
      <c r="AN910" s="20">
        <f t="shared" si="323"/>
        <v>3.2149255760746338</v>
      </c>
      <c r="AO910" s="20">
        <f t="shared" si="323"/>
        <v>3.2156184383515991</v>
      </c>
      <c r="AP910" s="20">
        <f t="shared" si="323"/>
        <v>3.2141906950560983</v>
      </c>
      <c r="AQ910" s="20">
        <f t="shared" si="323"/>
        <v>3.2171329326505709</v>
      </c>
      <c r="AR910" s="20">
        <f t="shared" si="323"/>
        <v>3.2110703717789146</v>
      </c>
      <c r="AS910" s="20">
        <f t="shared" si="323"/>
        <v>3.2235654897824437</v>
      </c>
      <c r="AT910" s="20">
        <f t="shared" si="323"/>
        <v>3.1978245068299773</v>
      </c>
      <c r="AU910" s="20">
        <f t="shared" si="315"/>
        <v>3.2509130417697172</v>
      </c>
    </row>
    <row r="911" spans="4:47">
      <c r="D911" s="2"/>
      <c r="Z911" s="20">
        <f t="shared" si="306"/>
        <v>0</v>
      </c>
      <c r="AA911" s="20">
        <f t="shared" si="307"/>
        <v>1.1330551226500576E-5</v>
      </c>
      <c r="AB911" s="20">
        <f t="shared" si="319"/>
        <v>-9999</v>
      </c>
      <c r="AC911" s="20">
        <f t="shared" si="320"/>
        <v>0</v>
      </c>
      <c r="AD911" s="20">
        <f t="shared" si="316"/>
        <v>-9999</v>
      </c>
      <c r="AE911" s="20">
        <f t="shared" si="321"/>
        <v>0</v>
      </c>
      <c r="AF911" s="20">
        <f t="shared" si="317"/>
        <v>-9999</v>
      </c>
      <c r="AG911" s="21"/>
      <c r="AH911" s="20">
        <f t="shared" si="308"/>
        <v>-1.178745064381952E-2</v>
      </c>
      <c r="AI911" s="20">
        <f t="shared" si="309"/>
        <v>0.51386006167917275</v>
      </c>
      <c r="AJ911" s="20">
        <f t="shared" si="310"/>
        <v>-0.2676446746983806</v>
      </c>
      <c r="AK911" s="20">
        <f t="shared" si="311"/>
        <v>-2.096970307342862E-2</v>
      </c>
      <c r="AL911" s="20">
        <f t="shared" si="312"/>
        <v>-3.0984842598046018</v>
      </c>
      <c r="AM911" s="20">
        <f t="shared" si="313"/>
        <v>-46.387491914036289</v>
      </c>
      <c r="AN911" s="20">
        <f t="shared" si="323"/>
        <v>3.2149255760746338</v>
      </c>
      <c r="AO911" s="20">
        <f t="shared" si="323"/>
        <v>3.2156184383515991</v>
      </c>
      <c r="AP911" s="20">
        <f t="shared" si="323"/>
        <v>3.2141906950560983</v>
      </c>
      <c r="AQ911" s="20">
        <f t="shared" si="323"/>
        <v>3.2171329326505709</v>
      </c>
      <c r="AR911" s="20">
        <f t="shared" si="323"/>
        <v>3.2110703717789146</v>
      </c>
      <c r="AS911" s="20">
        <f t="shared" si="323"/>
        <v>3.2235654897824437</v>
      </c>
      <c r="AT911" s="20">
        <f t="shared" si="323"/>
        <v>3.1978245068299773</v>
      </c>
      <c r="AU911" s="20">
        <f t="shared" si="315"/>
        <v>3.2509130417697172</v>
      </c>
    </row>
    <row r="912" spans="4:47">
      <c r="D912" s="2"/>
      <c r="Z912" s="20">
        <f t="shared" si="306"/>
        <v>0</v>
      </c>
      <c r="AA912" s="20">
        <f t="shared" si="307"/>
        <v>1.1330551226500576E-5</v>
      </c>
      <c r="AB912" s="20">
        <f t="shared" si="319"/>
        <v>-9999</v>
      </c>
      <c r="AC912" s="20">
        <f t="shared" si="320"/>
        <v>0</v>
      </c>
      <c r="AD912" s="20">
        <f t="shared" si="316"/>
        <v>-9999</v>
      </c>
      <c r="AE912" s="20">
        <f t="shared" si="321"/>
        <v>0</v>
      </c>
      <c r="AF912" s="20">
        <f t="shared" si="317"/>
        <v>-9999</v>
      </c>
      <c r="AG912" s="21"/>
      <c r="AH912" s="20">
        <f t="shared" si="308"/>
        <v>-1.178745064381952E-2</v>
      </c>
      <c r="AI912" s="20">
        <f t="shared" si="309"/>
        <v>0.51386006167917275</v>
      </c>
      <c r="AJ912" s="20">
        <f t="shared" si="310"/>
        <v>-0.2676446746983806</v>
      </c>
      <c r="AK912" s="20">
        <f t="shared" si="311"/>
        <v>-2.096970307342862E-2</v>
      </c>
      <c r="AL912" s="20">
        <f t="shared" si="312"/>
        <v>-3.0984842598046018</v>
      </c>
      <c r="AM912" s="20">
        <f t="shared" si="313"/>
        <v>-46.387491914036289</v>
      </c>
      <c r="AN912" s="20">
        <f t="shared" si="323"/>
        <v>3.2149255760746338</v>
      </c>
      <c r="AO912" s="20">
        <f t="shared" si="323"/>
        <v>3.2156184383515991</v>
      </c>
      <c r="AP912" s="20">
        <f t="shared" si="323"/>
        <v>3.2141906950560983</v>
      </c>
      <c r="AQ912" s="20">
        <f t="shared" si="323"/>
        <v>3.2171329326505709</v>
      </c>
      <c r="AR912" s="20">
        <f t="shared" si="323"/>
        <v>3.2110703717789146</v>
      </c>
      <c r="AS912" s="20">
        <f t="shared" si="323"/>
        <v>3.2235654897824437</v>
      </c>
      <c r="AT912" s="20">
        <f t="shared" si="323"/>
        <v>3.1978245068299773</v>
      </c>
      <c r="AU912" s="20">
        <f t="shared" si="315"/>
        <v>3.2509130417697172</v>
      </c>
    </row>
    <row r="913" spans="4:47">
      <c r="D913" s="2"/>
      <c r="Z913" s="20">
        <f t="shared" si="306"/>
        <v>0</v>
      </c>
      <c r="AA913" s="20">
        <f t="shared" si="307"/>
        <v>1.1330551226500576E-5</v>
      </c>
      <c r="AB913" s="20">
        <f t="shared" si="319"/>
        <v>-9999</v>
      </c>
      <c r="AC913" s="20">
        <f t="shared" si="320"/>
        <v>0</v>
      </c>
      <c r="AD913" s="20">
        <f t="shared" si="316"/>
        <v>-9999</v>
      </c>
      <c r="AE913" s="20">
        <f t="shared" si="321"/>
        <v>0</v>
      </c>
      <c r="AF913" s="20">
        <f t="shared" si="317"/>
        <v>-9999</v>
      </c>
      <c r="AG913" s="21"/>
      <c r="AH913" s="20">
        <f t="shared" si="308"/>
        <v>-1.178745064381952E-2</v>
      </c>
      <c r="AI913" s="20">
        <f t="shared" si="309"/>
        <v>0.51386006167917275</v>
      </c>
      <c r="AJ913" s="20">
        <f t="shared" si="310"/>
        <v>-0.2676446746983806</v>
      </c>
      <c r="AK913" s="20">
        <f t="shared" si="311"/>
        <v>-2.096970307342862E-2</v>
      </c>
      <c r="AL913" s="20">
        <f t="shared" si="312"/>
        <v>-3.0984842598046018</v>
      </c>
      <c r="AM913" s="20">
        <f t="shared" si="313"/>
        <v>-46.387491914036289</v>
      </c>
      <c r="AN913" s="20">
        <f t="shared" si="323"/>
        <v>3.2149255760746338</v>
      </c>
      <c r="AO913" s="20">
        <f t="shared" si="323"/>
        <v>3.2156184383515991</v>
      </c>
      <c r="AP913" s="20">
        <f t="shared" si="323"/>
        <v>3.2141906950560983</v>
      </c>
      <c r="AQ913" s="20">
        <f t="shared" si="323"/>
        <v>3.2171329326505709</v>
      </c>
      <c r="AR913" s="20">
        <f t="shared" si="323"/>
        <v>3.2110703717789146</v>
      </c>
      <c r="AS913" s="20">
        <f t="shared" si="323"/>
        <v>3.2235654897824437</v>
      </c>
      <c r="AT913" s="20">
        <f t="shared" si="323"/>
        <v>3.1978245068299773</v>
      </c>
      <c r="AU913" s="20">
        <f t="shared" si="315"/>
        <v>3.2509130417697172</v>
      </c>
    </row>
    <row r="914" spans="4:47">
      <c r="D914" s="2"/>
      <c r="Z914" s="20">
        <f t="shared" si="306"/>
        <v>0</v>
      </c>
      <c r="AA914" s="20">
        <f t="shared" si="307"/>
        <v>1.1330551226500576E-5</v>
      </c>
      <c r="AB914" s="20">
        <f t="shared" si="319"/>
        <v>-9999</v>
      </c>
      <c r="AC914" s="20">
        <f t="shared" si="320"/>
        <v>0</v>
      </c>
      <c r="AD914" s="20">
        <f t="shared" si="316"/>
        <v>-9999</v>
      </c>
      <c r="AE914" s="20">
        <f t="shared" si="321"/>
        <v>0</v>
      </c>
      <c r="AF914" s="20">
        <f t="shared" si="317"/>
        <v>-9999</v>
      </c>
      <c r="AG914" s="21"/>
      <c r="AH914" s="20">
        <f t="shared" si="308"/>
        <v>-1.178745064381952E-2</v>
      </c>
      <c r="AI914" s="20">
        <f t="shared" si="309"/>
        <v>0.51386006167917275</v>
      </c>
      <c r="AJ914" s="20">
        <f t="shared" si="310"/>
        <v>-0.2676446746983806</v>
      </c>
      <c r="AK914" s="20">
        <f t="shared" si="311"/>
        <v>-2.096970307342862E-2</v>
      </c>
      <c r="AL914" s="20">
        <f t="shared" si="312"/>
        <v>-3.0984842598046018</v>
      </c>
      <c r="AM914" s="20">
        <f t="shared" si="313"/>
        <v>-46.387491914036289</v>
      </c>
      <c r="AN914" s="20">
        <f t="shared" si="323"/>
        <v>3.2149255760746338</v>
      </c>
      <c r="AO914" s="20">
        <f t="shared" si="323"/>
        <v>3.2156184383515991</v>
      </c>
      <c r="AP914" s="20">
        <f t="shared" si="323"/>
        <v>3.2141906950560983</v>
      </c>
      <c r="AQ914" s="20">
        <f t="shared" si="323"/>
        <v>3.2171329326505709</v>
      </c>
      <c r="AR914" s="20">
        <f t="shared" si="323"/>
        <v>3.2110703717789146</v>
      </c>
      <c r="AS914" s="20">
        <f t="shared" si="323"/>
        <v>3.2235654897824437</v>
      </c>
      <c r="AT914" s="20">
        <f t="shared" si="323"/>
        <v>3.1978245068299773</v>
      </c>
      <c r="AU914" s="20">
        <f t="shared" si="315"/>
        <v>3.2509130417697172</v>
      </c>
    </row>
    <row r="915" spans="4:47">
      <c r="D915" s="2"/>
      <c r="Z915" s="20">
        <f t="shared" si="306"/>
        <v>0</v>
      </c>
      <c r="AA915" s="20">
        <f t="shared" si="307"/>
        <v>1.1330551226500576E-5</v>
      </c>
      <c r="AB915" s="20">
        <f t="shared" si="319"/>
        <v>-9999</v>
      </c>
      <c r="AC915" s="20">
        <f t="shared" si="320"/>
        <v>0</v>
      </c>
      <c r="AD915" s="20">
        <f t="shared" si="316"/>
        <v>-9999</v>
      </c>
      <c r="AE915" s="20">
        <f t="shared" si="321"/>
        <v>0</v>
      </c>
      <c r="AF915" s="20">
        <f t="shared" si="317"/>
        <v>-9999</v>
      </c>
      <c r="AG915" s="21"/>
      <c r="AH915" s="20">
        <f t="shared" si="308"/>
        <v>-1.178745064381952E-2</v>
      </c>
      <c r="AI915" s="20">
        <f t="shared" si="309"/>
        <v>0.51386006167917275</v>
      </c>
      <c r="AJ915" s="20">
        <f t="shared" si="310"/>
        <v>-0.2676446746983806</v>
      </c>
      <c r="AK915" s="20">
        <f t="shared" si="311"/>
        <v>-2.096970307342862E-2</v>
      </c>
      <c r="AL915" s="20">
        <f t="shared" si="312"/>
        <v>-3.0984842598046018</v>
      </c>
      <c r="AM915" s="20">
        <f t="shared" si="313"/>
        <v>-46.387491914036289</v>
      </c>
      <c r="AN915" s="20">
        <f t="shared" si="323"/>
        <v>3.2149255760746338</v>
      </c>
      <c r="AO915" s="20">
        <f t="shared" si="323"/>
        <v>3.2156184383515991</v>
      </c>
      <c r="AP915" s="20">
        <f t="shared" si="323"/>
        <v>3.2141906950560983</v>
      </c>
      <c r="AQ915" s="20">
        <f t="shared" si="323"/>
        <v>3.2171329326505709</v>
      </c>
      <c r="AR915" s="20">
        <f t="shared" si="323"/>
        <v>3.2110703717789146</v>
      </c>
      <c r="AS915" s="20">
        <f t="shared" si="323"/>
        <v>3.2235654897824437</v>
      </c>
      <c r="AT915" s="20">
        <f t="shared" si="323"/>
        <v>3.1978245068299773</v>
      </c>
      <c r="AU915" s="20">
        <f t="shared" si="315"/>
        <v>3.2509130417697172</v>
      </c>
    </row>
    <row r="916" spans="4:47">
      <c r="D916" s="2"/>
      <c r="Z916" s="20">
        <f t="shared" si="306"/>
        <v>0</v>
      </c>
      <c r="AA916" s="20">
        <f t="shared" si="307"/>
        <v>1.1330551226500576E-5</v>
      </c>
      <c r="AB916" s="20">
        <f t="shared" si="319"/>
        <v>-9999</v>
      </c>
      <c r="AC916" s="20">
        <f t="shared" si="320"/>
        <v>0</v>
      </c>
      <c r="AD916" s="20">
        <f t="shared" si="316"/>
        <v>-9999</v>
      </c>
      <c r="AE916" s="20">
        <f t="shared" si="321"/>
        <v>0</v>
      </c>
      <c r="AF916" s="20">
        <f t="shared" si="317"/>
        <v>-9999</v>
      </c>
      <c r="AG916" s="21"/>
      <c r="AH916" s="20">
        <f t="shared" si="308"/>
        <v>-1.178745064381952E-2</v>
      </c>
      <c r="AI916" s="20">
        <f t="shared" si="309"/>
        <v>0.51386006167917275</v>
      </c>
      <c r="AJ916" s="20">
        <f t="shared" si="310"/>
        <v>-0.2676446746983806</v>
      </c>
      <c r="AK916" s="20">
        <f t="shared" si="311"/>
        <v>-2.096970307342862E-2</v>
      </c>
      <c r="AL916" s="20">
        <f t="shared" si="312"/>
        <v>-3.0984842598046018</v>
      </c>
      <c r="AM916" s="20">
        <f t="shared" si="313"/>
        <v>-46.387491914036289</v>
      </c>
      <c r="AN916" s="20">
        <f t="shared" si="323"/>
        <v>3.2149255760746338</v>
      </c>
      <c r="AO916" s="20">
        <f t="shared" si="323"/>
        <v>3.2156184383515991</v>
      </c>
      <c r="AP916" s="20">
        <f t="shared" si="323"/>
        <v>3.2141906950560983</v>
      </c>
      <c r="AQ916" s="20">
        <f t="shared" si="323"/>
        <v>3.2171329326505709</v>
      </c>
      <c r="AR916" s="20">
        <f t="shared" si="323"/>
        <v>3.2110703717789146</v>
      </c>
      <c r="AS916" s="20">
        <f t="shared" si="323"/>
        <v>3.2235654897824437</v>
      </c>
      <c r="AT916" s="20">
        <f t="shared" si="323"/>
        <v>3.1978245068299773</v>
      </c>
      <c r="AU916" s="20">
        <f t="shared" si="315"/>
        <v>3.2509130417697172</v>
      </c>
    </row>
    <row r="917" spans="4:47">
      <c r="D917" s="2"/>
      <c r="Z917" s="20">
        <f t="shared" ref="Z917:Z980" si="324">F917</f>
        <v>0</v>
      </c>
      <c r="AA917" s="20">
        <f t="shared" ref="AA917:AA980" si="325">AB$3+AB$4*Z917+AB$5*Z917^2+AH917</f>
        <v>1.1330551226500576E-5</v>
      </c>
      <c r="AB917" s="20">
        <f t="shared" si="319"/>
        <v>-9999</v>
      </c>
      <c r="AC917" s="20">
        <f t="shared" si="320"/>
        <v>0</v>
      </c>
      <c r="AD917" s="20">
        <f t="shared" si="316"/>
        <v>-9999</v>
      </c>
      <c r="AE917" s="20">
        <f t="shared" si="321"/>
        <v>0</v>
      </c>
      <c r="AF917" s="20">
        <f t="shared" si="317"/>
        <v>-9999</v>
      </c>
      <c r="AG917" s="21"/>
      <c r="AH917" s="20">
        <f t="shared" ref="AH917:AH980" si="326">$AB$6*($AB$11/AI917*AJ917+$AB$12)</f>
        <v>-1.178745064381952E-2</v>
      </c>
      <c r="AI917" s="20">
        <f t="shared" ref="AI917:AI980" si="327">1+$AB$7*COS(AL917)</f>
        <v>0.51386006167917275</v>
      </c>
      <c r="AJ917" s="20">
        <f t="shared" ref="AJ917:AJ980" si="328">SIN(AL917+RADIANS($AB$9))</f>
        <v>-0.2676446746983806</v>
      </c>
      <c r="AK917" s="20">
        <f t="shared" ref="AK917:AK980" si="329">$AB$7*SIN(AL917)</f>
        <v>-2.096970307342862E-2</v>
      </c>
      <c r="AL917" s="20">
        <f t="shared" ref="AL917:AL980" si="330">2*ATAN(AM917)</f>
        <v>-3.0984842598046018</v>
      </c>
      <c r="AM917" s="20">
        <f t="shared" ref="AM917:AM980" si="331">SQRT((1+$AB$7)/(1-$AB$7))*TAN(AN917/2)</f>
        <v>-46.387491914036289</v>
      </c>
      <c r="AN917" s="20">
        <f t="shared" ref="AN917:AT932" si="332">$AU917+$AB$7*SIN(AO917)</f>
        <v>3.2149255760746338</v>
      </c>
      <c r="AO917" s="20">
        <f t="shared" si="332"/>
        <v>3.2156184383515991</v>
      </c>
      <c r="AP917" s="20">
        <f t="shared" si="332"/>
        <v>3.2141906950560983</v>
      </c>
      <c r="AQ917" s="20">
        <f t="shared" si="332"/>
        <v>3.2171329326505709</v>
      </c>
      <c r="AR917" s="20">
        <f t="shared" si="332"/>
        <v>3.2110703717789146</v>
      </c>
      <c r="AS917" s="20">
        <f t="shared" si="332"/>
        <v>3.2235654897824437</v>
      </c>
      <c r="AT917" s="20">
        <f t="shared" si="332"/>
        <v>3.1978245068299773</v>
      </c>
      <c r="AU917" s="20">
        <f t="shared" ref="AU917:AU980" si="333">RADIANS($AB$9)+$AB$18*(F917-AB$15)</f>
        <v>3.2509130417697172</v>
      </c>
    </row>
    <row r="918" spans="4:47">
      <c r="D918" s="2"/>
      <c r="Z918" s="20">
        <f t="shared" si="324"/>
        <v>0</v>
      </c>
      <c r="AA918" s="20">
        <f t="shared" si="325"/>
        <v>1.1330551226500576E-5</v>
      </c>
      <c r="AB918" s="20">
        <f t="shared" si="319"/>
        <v>-9999</v>
      </c>
      <c r="AC918" s="20">
        <f t="shared" si="320"/>
        <v>0</v>
      </c>
      <c r="AD918" s="20">
        <f t="shared" ref="AD918:AD981" si="334">IF(S918&lt;&gt;0,G918-AA918,-9999)</f>
        <v>-9999</v>
      </c>
      <c r="AE918" s="20">
        <f t="shared" si="321"/>
        <v>0</v>
      </c>
      <c r="AF918" s="20">
        <f t="shared" ref="AF918:AF981" si="335">IF(S918&lt;&gt;0,G918-P918,-9999)</f>
        <v>-9999</v>
      </c>
      <c r="AG918" s="21"/>
      <c r="AH918" s="20">
        <f t="shared" si="326"/>
        <v>-1.178745064381952E-2</v>
      </c>
      <c r="AI918" s="20">
        <f t="shared" si="327"/>
        <v>0.51386006167917275</v>
      </c>
      <c r="AJ918" s="20">
        <f t="shared" si="328"/>
        <v>-0.2676446746983806</v>
      </c>
      <c r="AK918" s="20">
        <f t="shared" si="329"/>
        <v>-2.096970307342862E-2</v>
      </c>
      <c r="AL918" s="20">
        <f t="shared" si="330"/>
        <v>-3.0984842598046018</v>
      </c>
      <c r="AM918" s="20">
        <f t="shared" si="331"/>
        <v>-46.387491914036289</v>
      </c>
      <c r="AN918" s="20">
        <f t="shared" si="332"/>
        <v>3.2149255760746338</v>
      </c>
      <c r="AO918" s="20">
        <f t="shared" si="332"/>
        <v>3.2156184383515991</v>
      </c>
      <c r="AP918" s="20">
        <f t="shared" si="332"/>
        <v>3.2141906950560983</v>
      </c>
      <c r="AQ918" s="20">
        <f t="shared" si="332"/>
        <v>3.2171329326505709</v>
      </c>
      <c r="AR918" s="20">
        <f t="shared" si="332"/>
        <v>3.2110703717789146</v>
      </c>
      <c r="AS918" s="20">
        <f t="shared" si="332"/>
        <v>3.2235654897824437</v>
      </c>
      <c r="AT918" s="20">
        <f t="shared" si="332"/>
        <v>3.1978245068299773</v>
      </c>
      <c r="AU918" s="20">
        <f t="shared" si="333"/>
        <v>3.2509130417697172</v>
      </c>
    </row>
    <row r="919" spans="4:47">
      <c r="D919" s="2"/>
      <c r="Z919" s="20">
        <f t="shared" si="324"/>
        <v>0</v>
      </c>
      <c r="AA919" s="20">
        <f t="shared" si="325"/>
        <v>1.1330551226500576E-5</v>
      </c>
      <c r="AB919" s="20">
        <f t="shared" si="319"/>
        <v>-9999</v>
      </c>
      <c r="AC919" s="20">
        <f t="shared" si="320"/>
        <v>0</v>
      </c>
      <c r="AD919" s="20">
        <f t="shared" si="334"/>
        <v>-9999</v>
      </c>
      <c r="AE919" s="20">
        <f t="shared" si="321"/>
        <v>0</v>
      </c>
      <c r="AF919" s="20">
        <f t="shared" si="335"/>
        <v>-9999</v>
      </c>
      <c r="AG919" s="21"/>
      <c r="AH919" s="20">
        <f t="shared" si="326"/>
        <v>-1.178745064381952E-2</v>
      </c>
      <c r="AI919" s="20">
        <f t="shared" si="327"/>
        <v>0.51386006167917275</v>
      </c>
      <c r="AJ919" s="20">
        <f t="shared" si="328"/>
        <v>-0.2676446746983806</v>
      </c>
      <c r="AK919" s="20">
        <f t="shared" si="329"/>
        <v>-2.096970307342862E-2</v>
      </c>
      <c r="AL919" s="20">
        <f t="shared" si="330"/>
        <v>-3.0984842598046018</v>
      </c>
      <c r="AM919" s="20">
        <f t="shared" si="331"/>
        <v>-46.387491914036289</v>
      </c>
      <c r="AN919" s="20">
        <f t="shared" si="332"/>
        <v>3.2149255760746338</v>
      </c>
      <c r="AO919" s="20">
        <f t="shared" si="332"/>
        <v>3.2156184383515991</v>
      </c>
      <c r="AP919" s="20">
        <f t="shared" si="332"/>
        <v>3.2141906950560983</v>
      </c>
      <c r="AQ919" s="20">
        <f t="shared" si="332"/>
        <v>3.2171329326505709</v>
      </c>
      <c r="AR919" s="20">
        <f t="shared" si="332"/>
        <v>3.2110703717789146</v>
      </c>
      <c r="AS919" s="20">
        <f t="shared" si="332"/>
        <v>3.2235654897824437</v>
      </c>
      <c r="AT919" s="20">
        <f t="shared" si="332"/>
        <v>3.1978245068299773</v>
      </c>
      <c r="AU919" s="20">
        <f t="shared" si="333"/>
        <v>3.2509130417697172</v>
      </c>
    </row>
    <row r="920" spans="4:47">
      <c r="D920" s="2"/>
      <c r="Z920" s="20">
        <f t="shared" si="324"/>
        <v>0</v>
      </c>
      <c r="AA920" s="20">
        <f t="shared" si="325"/>
        <v>1.1330551226500576E-5</v>
      </c>
      <c r="AB920" s="20">
        <f t="shared" si="319"/>
        <v>-9999</v>
      </c>
      <c r="AC920" s="20">
        <f t="shared" si="320"/>
        <v>0</v>
      </c>
      <c r="AD920" s="20">
        <f t="shared" si="334"/>
        <v>-9999</v>
      </c>
      <c r="AE920" s="20">
        <f t="shared" si="321"/>
        <v>0</v>
      </c>
      <c r="AF920" s="20">
        <f t="shared" si="335"/>
        <v>-9999</v>
      </c>
      <c r="AG920" s="21"/>
      <c r="AH920" s="20">
        <f t="shared" si="326"/>
        <v>-1.178745064381952E-2</v>
      </c>
      <c r="AI920" s="20">
        <f t="shared" si="327"/>
        <v>0.51386006167917275</v>
      </c>
      <c r="AJ920" s="20">
        <f t="shared" si="328"/>
        <v>-0.2676446746983806</v>
      </c>
      <c r="AK920" s="20">
        <f t="shared" si="329"/>
        <v>-2.096970307342862E-2</v>
      </c>
      <c r="AL920" s="20">
        <f t="shared" si="330"/>
        <v>-3.0984842598046018</v>
      </c>
      <c r="AM920" s="20">
        <f t="shared" si="331"/>
        <v>-46.387491914036289</v>
      </c>
      <c r="AN920" s="20">
        <f t="shared" si="332"/>
        <v>3.2149255760746338</v>
      </c>
      <c r="AO920" s="20">
        <f t="shared" si="332"/>
        <v>3.2156184383515991</v>
      </c>
      <c r="AP920" s="20">
        <f t="shared" si="332"/>
        <v>3.2141906950560983</v>
      </c>
      <c r="AQ920" s="20">
        <f t="shared" si="332"/>
        <v>3.2171329326505709</v>
      </c>
      <c r="AR920" s="20">
        <f t="shared" si="332"/>
        <v>3.2110703717789146</v>
      </c>
      <c r="AS920" s="20">
        <f t="shared" si="332"/>
        <v>3.2235654897824437</v>
      </c>
      <c r="AT920" s="20">
        <f t="shared" si="332"/>
        <v>3.1978245068299773</v>
      </c>
      <c r="AU920" s="20">
        <f t="shared" si="333"/>
        <v>3.2509130417697172</v>
      </c>
    </row>
    <row r="921" spans="4:47">
      <c r="D921" s="2"/>
      <c r="Z921" s="20">
        <f t="shared" si="324"/>
        <v>0</v>
      </c>
      <c r="AA921" s="20">
        <f t="shared" si="325"/>
        <v>1.1330551226500576E-5</v>
      </c>
      <c r="AB921" s="20">
        <f t="shared" si="319"/>
        <v>-9999</v>
      </c>
      <c r="AC921" s="20">
        <f t="shared" si="320"/>
        <v>0</v>
      </c>
      <c r="AD921" s="20">
        <f t="shared" si="334"/>
        <v>-9999</v>
      </c>
      <c r="AE921" s="20">
        <f t="shared" si="321"/>
        <v>0</v>
      </c>
      <c r="AF921" s="20">
        <f t="shared" si="335"/>
        <v>-9999</v>
      </c>
      <c r="AG921" s="21"/>
      <c r="AH921" s="20">
        <f t="shared" si="326"/>
        <v>-1.178745064381952E-2</v>
      </c>
      <c r="AI921" s="20">
        <f t="shared" si="327"/>
        <v>0.51386006167917275</v>
      </c>
      <c r="AJ921" s="20">
        <f t="shared" si="328"/>
        <v>-0.2676446746983806</v>
      </c>
      <c r="AK921" s="20">
        <f t="shared" si="329"/>
        <v>-2.096970307342862E-2</v>
      </c>
      <c r="AL921" s="20">
        <f t="shared" si="330"/>
        <v>-3.0984842598046018</v>
      </c>
      <c r="AM921" s="20">
        <f t="shared" si="331"/>
        <v>-46.387491914036289</v>
      </c>
      <c r="AN921" s="20">
        <f t="shared" si="332"/>
        <v>3.2149255760746338</v>
      </c>
      <c r="AO921" s="20">
        <f t="shared" si="332"/>
        <v>3.2156184383515991</v>
      </c>
      <c r="AP921" s="20">
        <f t="shared" si="332"/>
        <v>3.2141906950560983</v>
      </c>
      <c r="AQ921" s="20">
        <f t="shared" si="332"/>
        <v>3.2171329326505709</v>
      </c>
      <c r="AR921" s="20">
        <f t="shared" si="332"/>
        <v>3.2110703717789146</v>
      </c>
      <c r="AS921" s="20">
        <f t="shared" si="332"/>
        <v>3.2235654897824437</v>
      </c>
      <c r="AT921" s="20">
        <f t="shared" si="332"/>
        <v>3.1978245068299773</v>
      </c>
      <c r="AU921" s="20">
        <f t="shared" si="333"/>
        <v>3.2509130417697172</v>
      </c>
    </row>
    <row r="922" spans="4:47">
      <c r="D922" s="2"/>
      <c r="Z922" s="20">
        <f t="shared" si="324"/>
        <v>0</v>
      </c>
      <c r="AA922" s="20">
        <f t="shared" si="325"/>
        <v>1.1330551226500576E-5</v>
      </c>
      <c r="AB922" s="20">
        <f t="shared" si="319"/>
        <v>-9999</v>
      </c>
      <c r="AC922" s="20">
        <f t="shared" si="320"/>
        <v>0</v>
      </c>
      <c r="AD922" s="20">
        <f t="shared" si="334"/>
        <v>-9999</v>
      </c>
      <c r="AE922" s="20">
        <f t="shared" si="321"/>
        <v>0</v>
      </c>
      <c r="AF922" s="20">
        <f t="shared" si="335"/>
        <v>-9999</v>
      </c>
      <c r="AG922" s="21"/>
      <c r="AH922" s="20">
        <f t="shared" si="326"/>
        <v>-1.178745064381952E-2</v>
      </c>
      <c r="AI922" s="20">
        <f t="shared" si="327"/>
        <v>0.51386006167917275</v>
      </c>
      <c r="AJ922" s="20">
        <f t="shared" si="328"/>
        <v>-0.2676446746983806</v>
      </c>
      <c r="AK922" s="20">
        <f t="shared" si="329"/>
        <v>-2.096970307342862E-2</v>
      </c>
      <c r="AL922" s="20">
        <f t="shared" si="330"/>
        <v>-3.0984842598046018</v>
      </c>
      <c r="AM922" s="20">
        <f t="shared" si="331"/>
        <v>-46.387491914036289</v>
      </c>
      <c r="AN922" s="20">
        <f t="shared" si="332"/>
        <v>3.2149255760746338</v>
      </c>
      <c r="AO922" s="20">
        <f t="shared" si="332"/>
        <v>3.2156184383515991</v>
      </c>
      <c r="AP922" s="20">
        <f t="shared" si="332"/>
        <v>3.2141906950560983</v>
      </c>
      <c r="AQ922" s="20">
        <f t="shared" si="332"/>
        <v>3.2171329326505709</v>
      </c>
      <c r="AR922" s="20">
        <f t="shared" si="332"/>
        <v>3.2110703717789146</v>
      </c>
      <c r="AS922" s="20">
        <f t="shared" si="332"/>
        <v>3.2235654897824437</v>
      </c>
      <c r="AT922" s="20">
        <f t="shared" si="332"/>
        <v>3.1978245068299773</v>
      </c>
      <c r="AU922" s="20">
        <f t="shared" si="333"/>
        <v>3.2509130417697172</v>
      </c>
    </row>
    <row r="923" spans="4:47">
      <c r="D923" s="2"/>
      <c r="Z923" s="20">
        <f t="shared" si="324"/>
        <v>0</v>
      </c>
      <c r="AA923" s="20">
        <f t="shared" si="325"/>
        <v>1.1330551226500576E-5</v>
      </c>
      <c r="AB923" s="20">
        <f t="shared" si="319"/>
        <v>-9999</v>
      </c>
      <c r="AC923" s="20">
        <f t="shared" si="320"/>
        <v>0</v>
      </c>
      <c r="AD923" s="20">
        <f t="shared" si="334"/>
        <v>-9999</v>
      </c>
      <c r="AE923" s="20">
        <f t="shared" si="321"/>
        <v>0</v>
      </c>
      <c r="AF923" s="20">
        <f t="shared" si="335"/>
        <v>-9999</v>
      </c>
      <c r="AG923" s="21"/>
      <c r="AH923" s="20">
        <f t="shared" si="326"/>
        <v>-1.178745064381952E-2</v>
      </c>
      <c r="AI923" s="20">
        <f t="shared" si="327"/>
        <v>0.51386006167917275</v>
      </c>
      <c r="AJ923" s="20">
        <f t="shared" si="328"/>
        <v>-0.2676446746983806</v>
      </c>
      <c r="AK923" s="20">
        <f t="shared" si="329"/>
        <v>-2.096970307342862E-2</v>
      </c>
      <c r="AL923" s="20">
        <f t="shared" si="330"/>
        <v>-3.0984842598046018</v>
      </c>
      <c r="AM923" s="20">
        <f t="shared" si="331"/>
        <v>-46.387491914036289</v>
      </c>
      <c r="AN923" s="20">
        <f t="shared" si="332"/>
        <v>3.2149255760746338</v>
      </c>
      <c r="AO923" s="20">
        <f t="shared" si="332"/>
        <v>3.2156184383515991</v>
      </c>
      <c r="AP923" s="20">
        <f t="shared" si="332"/>
        <v>3.2141906950560983</v>
      </c>
      <c r="AQ923" s="20">
        <f t="shared" si="332"/>
        <v>3.2171329326505709</v>
      </c>
      <c r="AR923" s="20">
        <f t="shared" si="332"/>
        <v>3.2110703717789146</v>
      </c>
      <c r="AS923" s="20">
        <f t="shared" si="332"/>
        <v>3.2235654897824437</v>
      </c>
      <c r="AT923" s="20">
        <f t="shared" si="332"/>
        <v>3.1978245068299773</v>
      </c>
      <c r="AU923" s="20">
        <f t="shared" si="333"/>
        <v>3.2509130417697172</v>
      </c>
    </row>
    <row r="924" spans="4:47">
      <c r="D924" s="2"/>
      <c r="Z924" s="20">
        <f t="shared" si="324"/>
        <v>0</v>
      </c>
      <c r="AA924" s="20">
        <f t="shared" si="325"/>
        <v>1.1330551226500576E-5</v>
      </c>
      <c r="AB924" s="20">
        <f t="shared" si="319"/>
        <v>-9999</v>
      </c>
      <c r="AC924" s="20">
        <f t="shared" si="320"/>
        <v>0</v>
      </c>
      <c r="AD924" s="20">
        <f t="shared" si="334"/>
        <v>-9999</v>
      </c>
      <c r="AE924" s="20">
        <f t="shared" si="321"/>
        <v>0</v>
      </c>
      <c r="AF924" s="20">
        <f t="shared" si="335"/>
        <v>-9999</v>
      </c>
      <c r="AG924" s="21"/>
      <c r="AH924" s="20">
        <f t="shared" si="326"/>
        <v>-1.178745064381952E-2</v>
      </c>
      <c r="AI924" s="20">
        <f t="shared" si="327"/>
        <v>0.51386006167917275</v>
      </c>
      <c r="AJ924" s="20">
        <f t="shared" si="328"/>
        <v>-0.2676446746983806</v>
      </c>
      <c r="AK924" s="20">
        <f t="shared" si="329"/>
        <v>-2.096970307342862E-2</v>
      </c>
      <c r="AL924" s="20">
        <f t="shared" si="330"/>
        <v>-3.0984842598046018</v>
      </c>
      <c r="AM924" s="20">
        <f t="shared" si="331"/>
        <v>-46.387491914036289</v>
      </c>
      <c r="AN924" s="20">
        <f t="shared" si="332"/>
        <v>3.2149255760746338</v>
      </c>
      <c r="AO924" s="20">
        <f t="shared" si="332"/>
        <v>3.2156184383515991</v>
      </c>
      <c r="AP924" s="20">
        <f t="shared" si="332"/>
        <v>3.2141906950560983</v>
      </c>
      <c r="AQ924" s="20">
        <f t="shared" si="332"/>
        <v>3.2171329326505709</v>
      </c>
      <c r="AR924" s="20">
        <f t="shared" si="332"/>
        <v>3.2110703717789146</v>
      </c>
      <c r="AS924" s="20">
        <f t="shared" si="332"/>
        <v>3.2235654897824437</v>
      </c>
      <c r="AT924" s="20">
        <f t="shared" si="332"/>
        <v>3.1978245068299773</v>
      </c>
      <c r="AU924" s="20">
        <f t="shared" si="333"/>
        <v>3.2509130417697172</v>
      </c>
    </row>
    <row r="925" spans="4:47">
      <c r="D925" s="2"/>
      <c r="Z925" s="20">
        <f t="shared" si="324"/>
        <v>0</v>
      </c>
      <c r="AA925" s="20">
        <f t="shared" si="325"/>
        <v>1.1330551226500576E-5</v>
      </c>
      <c r="AB925" s="20">
        <f t="shared" si="319"/>
        <v>-9999</v>
      </c>
      <c r="AC925" s="20">
        <f t="shared" si="320"/>
        <v>0</v>
      </c>
      <c r="AD925" s="20">
        <f t="shared" si="334"/>
        <v>-9999</v>
      </c>
      <c r="AE925" s="20">
        <f t="shared" si="321"/>
        <v>0</v>
      </c>
      <c r="AF925" s="20">
        <f t="shared" si="335"/>
        <v>-9999</v>
      </c>
      <c r="AG925" s="21"/>
      <c r="AH925" s="20">
        <f t="shared" si="326"/>
        <v>-1.178745064381952E-2</v>
      </c>
      <c r="AI925" s="20">
        <f t="shared" si="327"/>
        <v>0.51386006167917275</v>
      </c>
      <c r="AJ925" s="20">
        <f t="shared" si="328"/>
        <v>-0.2676446746983806</v>
      </c>
      <c r="AK925" s="20">
        <f t="shared" si="329"/>
        <v>-2.096970307342862E-2</v>
      </c>
      <c r="AL925" s="20">
        <f t="shared" si="330"/>
        <v>-3.0984842598046018</v>
      </c>
      <c r="AM925" s="20">
        <f t="shared" si="331"/>
        <v>-46.387491914036289</v>
      </c>
      <c r="AN925" s="20">
        <f t="shared" si="332"/>
        <v>3.2149255760746338</v>
      </c>
      <c r="AO925" s="20">
        <f t="shared" si="332"/>
        <v>3.2156184383515991</v>
      </c>
      <c r="AP925" s="20">
        <f t="shared" si="332"/>
        <v>3.2141906950560983</v>
      </c>
      <c r="AQ925" s="20">
        <f t="shared" si="332"/>
        <v>3.2171329326505709</v>
      </c>
      <c r="AR925" s="20">
        <f t="shared" si="332"/>
        <v>3.2110703717789146</v>
      </c>
      <c r="AS925" s="20">
        <f t="shared" si="332"/>
        <v>3.2235654897824437</v>
      </c>
      <c r="AT925" s="20">
        <f t="shared" si="332"/>
        <v>3.1978245068299773</v>
      </c>
      <c r="AU925" s="20">
        <f t="shared" si="333"/>
        <v>3.2509130417697172</v>
      </c>
    </row>
    <row r="926" spans="4:47">
      <c r="D926" s="2"/>
      <c r="Z926" s="20">
        <f t="shared" si="324"/>
        <v>0</v>
      </c>
      <c r="AA926" s="20">
        <f t="shared" si="325"/>
        <v>1.1330551226500576E-5</v>
      </c>
      <c r="AB926" s="20">
        <f t="shared" si="319"/>
        <v>-9999</v>
      </c>
      <c r="AC926" s="20">
        <f t="shared" si="320"/>
        <v>0</v>
      </c>
      <c r="AD926" s="20">
        <f t="shared" si="334"/>
        <v>-9999</v>
      </c>
      <c r="AE926" s="20">
        <f t="shared" si="321"/>
        <v>0</v>
      </c>
      <c r="AF926" s="20">
        <f t="shared" si="335"/>
        <v>-9999</v>
      </c>
      <c r="AG926" s="21"/>
      <c r="AH926" s="20">
        <f t="shared" si="326"/>
        <v>-1.178745064381952E-2</v>
      </c>
      <c r="AI926" s="20">
        <f t="shared" si="327"/>
        <v>0.51386006167917275</v>
      </c>
      <c r="AJ926" s="20">
        <f t="shared" si="328"/>
        <v>-0.2676446746983806</v>
      </c>
      <c r="AK926" s="20">
        <f t="shared" si="329"/>
        <v>-2.096970307342862E-2</v>
      </c>
      <c r="AL926" s="20">
        <f t="shared" si="330"/>
        <v>-3.0984842598046018</v>
      </c>
      <c r="AM926" s="20">
        <f t="shared" si="331"/>
        <v>-46.387491914036289</v>
      </c>
      <c r="AN926" s="20">
        <f t="shared" si="332"/>
        <v>3.2149255760746338</v>
      </c>
      <c r="AO926" s="20">
        <f t="shared" si="332"/>
        <v>3.2156184383515991</v>
      </c>
      <c r="AP926" s="20">
        <f t="shared" si="332"/>
        <v>3.2141906950560983</v>
      </c>
      <c r="AQ926" s="20">
        <f t="shared" si="332"/>
        <v>3.2171329326505709</v>
      </c>
      <c r="AR926" s="20">
        <f t="shared" si="332"/>
        <v>3.2110703717789146</v>
      </c>
      <c r="AS926" s="20">
        <f t="shared" si="332"/>
        <v>3.2235654897824437</v>
      </c>
      <c r="AT926" s="20">
        <f t="shared" si="332"/>
        <v>3.1978245068299773</v>
      </c>
      <c r="AU926" s="20">
        <f t="shared" si="333"/>
        <v>3.2509130417697172</v>
      </c>
    </row>
    <row r="927" spans="4:47">
      <c r="D927" s="2"/>
      <c r="Z927" s="20">
        <f t="shared" si="324"/>
        <v>0</v>
      </c>
      <c r="AA927" s="20">
        <f t="shared" si="325"/>
        <v>1.1330551226500576E-5</v>
      </c>
      <c r="AB927" s="20">
        <f t="shared" si="319"/>
        <v>-9999</v>
      </c>
      <c r="AC927" s="20">
        <f t="shared" si="320"/>
        <v>0</v>
      </c>
      <c r="AD927" s="20">
        <f t="shared" si="334"/>
        <v>-9999</v>
      </c>
      <c r="AE927" s="20">
        <f t="shared" si="321"/>
        <v>0</v>
      </c>
      <c r="AF927" s="20">
        <f t="shared" si="335"/>
        <v>-9999</v>
      </c>
      <c r="AG927" s="21"/>
      <c r="AH927" s="20">
        <f t="shared" si="326"/>
        <v>-1.178745064381952E-2</v>
      </c>
      <c r="AI927" s="20">
        <f t="shared" si="327"/>
        <v>0.51386006167917275</v>
      </c>
      <c r="AJ927" s="20">
        <f t="shared" si="328"/>
        <v>-0.2676446746983806</v>
      </c>
      <c r="AK927" s="20">
        <f t="shared" si="329"/>
        <v>-2.096970307342862E-2</v>
      </c>
      <c r="AL927" s="20">
        <f t="shared" si="330"/>
        <v>-3.0984842598046018</v>
      </c>
      <c r="AM927" s="20">
        <f t="shared" si="331"/>
        <v>-46.387491914036289</v>
      </c>
      <c r="AN927" s="20">
        <f t="shared" si="332"/>
        <v>3.2149255760746338</v>
      </c>
      <c r="AO927" s="20">
        <f t="shared" si="332"/>
        <v>3.2156184383515991</v>
      </c>
      <c r="AP927" s="20">
        <f t="shared" si="332"/>
        <v>3.2141906950560983</v>
      </c>
      <c r="AQ927" s="20">
        <f t="shared" si="332"/>
        <v>3.2171329326505709</v>
      </c>
      <c r="AR927" s="20">
        <f t="shared" si="332"/>
        <v>3.2110703717789146</v>
      </c>
      <c r="AS927" s="20">
        <f t="shared" si="332"/>
        <v>3.2235654897824437</v>
      </c>
      <c r="AT927" s="20">
        <f t="shared" si="332"/>
        <v>3.1978245068299773</v>
      </c>
      <c r="AU927" s="20">
        <f t="shared" si="333"/>
        <v>3.2509130417697172</v>
      </c>
    </row>
    <row r="928" spans="4:47">
      <c r="D928" s="2"/>
      <c r="Z928" s="20">
        <f t="shared" si="324"/>
        <v>0</v>
      </c>
      <c r="AA928" s="20">
        <f t="shared" si="325"/>
        <v>1.1330551226500576E-5</v>
      </c>
      <c r="AB928" s="20">
        <f t="shared" si="319"/>
        <v>-9999</v>
      </c>
      <c r="AC928" s="20">
        <f t="shared" si="320"/>
        <v>0</v>
      </c>
      <c r="AD928" s="20">
        <f t="shared" si="334"/>
        <v>-9999</v>
      </c>
      <c r="AE928" s="20">
        <f t="shared" si="321"/>
        <v>0</v>
      </c>
      <c r="AF928" s="20">
        <f t="shared" si="335"/>
        <v>-9999</v>
      </c>
      <c r="AG928" s="21"/>
      <c r="AH928" s="20">
        <f t="shared" si="326"/>
        <v>-1.178745064381952E-2</v>
      </c>
      <c r="AI928" s="20">
        <f t="shared" si="327"/>
        <v>0.51386006167917275</v>
      </c>
      <c r="AJ928" s="20">
        <f t="shared" si="328"/>
        <v>-0.2676446746983806</v>
      </c>
      <c r="AK928" s="20">
        <f t="shared" si="329"/>
        <v>-2.096970307342862E-2</v>
      </c>
      <c r="AL928" s="20">
        <f t="shared" si="330"/>
        <v>-3.0984842598046018</v>
      </c>
      <c r="AM928" s="20">
        <f t="shared" si="331"/>
        <v>-46.387491914036289</v>
      </c>
      <c r="AN928" s="20">
        <f t="shared" si="332"/>
        <v>3.2149255760746338</v>
      </c>
      <c r="AO928" s="20">
        <f t="shared" si="332"/>
        <v>3.2156184383515991</v>
      </c>
      <c r="AP928" s="20">
        <f t="shared" si="332"/>
        <v>3.2141906950560983</v>
      </c>
      <c r="AQ928" s="20">
        <f t="shared" si="332"/>
        <v>3.2171329326505709</v>
      </c>
      <c r="AR928" s="20">
        <f t="shared" si="332"/>
        <v>3.2110703717789146</v>
      </c>
      <c r="AS928" s="20">
        <f t="shared" si="332"/>
        <v>3.2235654897824437</v>
      </c>
      <c r="AT928" s="20">
        <f t="shared" si="332"/>
        <v>3.1978245068299773</v>
      </c>
      <c r="AU928" s="20">
        <f t="shared" si="333"/>
        <v>3.2509130417697172</v>
      </c>
    </row>
    <row r="929" spans="4:47">
      <c r="D929" s="2"/>
      <c r="Z929" s="20">
        <f t="shared" si="324"/>
        <v>0</v>
      </c>
      <c r="AA929" s="20">
        <f t="shared" si="325"/>
        <v>1.1330551226500576E-5</v>
      </c>
      <c r="AB929" s="20">
        <f t="shared" si="319"/>
        <v>-9999</v>
      </c>
      <c r="AC929" s="20">
        <f t="shared" si="320"/>
        <v>0</v>
      </c>
      <c r="AD929" s="20">
        <f t="shared" si="334"/>
        <v>-9999</v>
      </c>
      <c r="AE929" s="20">
        <f t="shared" si="321"/>
        <v>0</v>
      </c>
      <c r="AF929" s="20">
        <f t="shared" si="335"/>
        <v>-9999</v>
      </c>
      <c r="AG929" s="21"/>
      <c r="AH929" s="20">
        <f t="shared" si="326"/>
        <v>-1.178745064381952E-2</v>
      </c>
      <c r="AI929" s="20">
        <f t="shared" si="327"/>
        <v>0.51386006167917275</v>
      </c>
      <c r="AJ929" s="20">
        <f t="shared" si="328"/>
        <v>-0.2676446746983806</v>
      </c>
      <c r="AK929" s="20">
        <f t="shared" si="329"/>
        <v>-2.096970307342862E-2</v>
      </c>
      <c r="AL929" s="20">
        <f t="shared" si="330"/>
        <v>-3.0984842598046018</v>
      </c>
      <c r="AM929" s="20">
        <f t="shared" si="331"/>
        <v>-46.387491914036289</v>
      </c>
      <c r="AN929" s="20">
        <f t="shared" si="332"/>
        <v>3.2149255760746338</v>
      </c>
      <c r="AO929" s="20">
        <f t="shared" si="332"/>
        <v>3.2156184383515991</v>
      </c>
      <c r="AP929" s="20">
        <f t="shared" si="332"/>
        <v>3.2141906950560983</v>
      </c>
      <c r="AQ929" s="20">
        <f t="shared" si="332"/>
        <v>3.2171329326505709</v>
      </c>
      <c r="AR929" s="20">
        <f t="shared" si="332"/>
        <v>3.2110703717789146</v>
      </c>
      <c r="AS929" s="20">
        <f t="shared" si="332"/>
        <v>3.2235654897824437</v>
      </c>
      <c r="AT929" s="20">
        <f t="shared" si="332"/>
        <v>3.1978245068299773</v>
      </c>
      <c r="AU929" s="20">
        <f t="shared" si="333"/>
        <v>3.2509130417697172</v>
      </c>
    </row>
    <row r="930" spans="4:47">
      <c r="D930" s="2"/>
      <c r="Z930" s="20">
        <f t="shared" si="324"/>
        <v>0</v>
      </c>
      <c r="AA930" s="20">
        <f t="shared" si="325"/>
        <v>1.1330551226500576E-5</v>
      </c>
      <c r="AB930" s="20">
        <f t="shared" si="319"/>
        <v>-9999</v>
      </c>
      <c r="AC930" s="20">
        <f t="shared" si="320"/>
        <v>0</v>
      </c>
      <c r="AD930" s="20">
        <f t="shared" si="334"/>
        <v>-9999</v>
      </c>
      <c r="AE930" s="20">
        <f t="shared" si="321"/>
        <v>0</v>
      </c>
      <c r="AF930" s="20">
        <f t="shared" si="335"/>
        <v>-9999</v>
      </c>
      <c r="AG930" s="21"/>
      <c r="AH930" s="20">
        <f t="shared" si="326"/>
        <v>-1.178745064381952E-2</v>
      </c>
      <c r="AI930" s="20">
        <f t="shared" si="327"/>
        <v>0.51386006167917275</v>
      </c>
      <c r="AJ930" s="20">
        <f t="shared" si="328"/>
        <v>-0.2676446746983806</v>
      </c>
      <c r="AK930" s="20">
        <f t="shared" si="329"/>
        <v>-2.096970307342862E-2</v>
      </c>
      <c r="AL930" s="20">
        <f t="shared" si="330"/>
        <v>-3.0984842598046018</v>
      </c>
      <c r="AM930" s="20">
        <f t="shared" si="331"/>
        <v>-46.387491914036289</v>
      </c>
      <c r="AN930" s="20">
        <f t="shared" si="332"/>
        <v>3.2149255760746338</v>
      </c>
      <c r="AO930" s="20">
        <f t="shared" si="332"/>
        <v>3.2156184383515991</v>
      </c>
      <c r="AP930" s="20">
        <f t="shared" si="332"/>
        <v>3.2141906950560983</v>
      </c>
      <c r="AQ930" s="20">
        <f t="shared" si="332"/>
        <v>3.2171329326505709</v>
      </c>
      <c r="AR930" s="20">
        <f t="shared" si="332"/>
        <v>3.2110703717789146</v>
      </c>
      <c r="AS930" s="20">
        <f t="shared" si="332"/>
        <v>3.2235654897824437</v>
      </c>
      <c r="AT930" s="20">
        <f t="shared" si="332"/>
        <v>3.1978245068299773</v>
      </c>
      <c r="AU930" s="20">
        <f t="shared" si="333"/>
        <v>3.2509130417697172</v>
      </c>
    </row>
    <row r="931" spans="4:47">
      <c r="D931" s="2"/>
      <c r="Z931" s="20">
        <f t="shared" si="324"/>
        <v>0</v>
      </c>
      <c r="AA931" s="20">
        <f t="shared" si="325"/>
        <v>1.1330551226500576E-5</v>
      </c>
      <c r="AB931" s="20">
        <f t="shared" si="319"/>
        <v>-9999</v>
      </c>
      <c r="AC931" s="20">
        <f t="shared" si="320"/>
        <v>0</v>
      </c>
      <c r="AD931" s="20">
        <f t="shared" si="334"/>
        <v>-9999</v>
      </c>
      <c r="AE931" s="20">
        <f t="shared" si="321"/>
        <v>0</v>
      </c>
      <c r="AF931" s="20">
        <f t="shared" si="335"/>
        <v>-9999</v>
      </c>
      <c r="AG931" s="21"/>
      <c r="AH931" s="20">
        <f t="shared" si="326"/>
        <v>-1.178745064381952E-2</v>
      </c>
      <c r="AI931" s="20">
        <f t="shared" si="327"/>
        <v>0.51386006167917275</v>
      </c>
      <c r="AJ931" s="20">
        <f t="shared" si="328"/>
        <v>-0.2676446746983806</v>
      </c>
      <c r="AK931" s="20">
        <f t="shared" si="329"/>
        <v>-2.096970307342862E-2</v>
      </c>
      <c r="AL931" s="20">
        <f t="shared" si="330"/>
        <v>-3.0984842598046018</v>
      </c>
      <c r="AM931" s="20">
        <f t="shared" si="331"/>
        <v>-46.387491914036289</v>
      </c>
      <c r="AN931" s="20">
        <f t="shared" si="332"/>
        <v>3.2149255760746338</v>
      </c>
      <c r="AO931" s="20">
        <f t="shared" si="332"/>
        <v>3.2156184383515991</v>
      </c>
      <c r="AP931" s="20">
        <f t="shared" si="332"/>
        <v>3.2141906950560983</v>
      </c>
      <c r="AQ931" s="20">
        <f t="shared" si="332"/>
        <v>3.2171329326505709</v>
      </c>
      <c r="AR931" s="20">
        <f t="shared" si="332"/>
        <v>3.2110703717789146</v>
      </c>
      <c r="AS931" s="20">
        <f t="shared" si="332"/>
        <v>3.2235654897824437</v>
      </c>
      <c r="AT931" s="20">
        <f t="shared" si="332"/>
        <v>3.1978245068299773</v>
      </c>
      <c r="AU931" s="20">
        <f t="shared" si="333"/>
        <v>3.2509130417697172</v>
      </c>
    </row>
    <row r="932" spans="4:47">
      <c r="D932" s="2"/>
      <c r="Z932" s="20">
        <f t="shared" si="324"/>
        <v>0</v>
      </c>
      <c r="AA932" s="20">
        <f t="shared" si="325"/>
        <v>1.1330551226500576E-5</v>
      </c>
      <c r="AB932" s="20">
        <f t="shared" si="319"/>
        <v>-9999</v>
      </c>
      <c r="AC932" s="20">
        <f t="shared" si="320"/>
        <v>0</v>
      </c>
      <c r="AD932" s="20">
        <f t="shared" si="334"/>
        <v>-9999</v>
      </c>
      <c r="AE932" s="20">
        <f t="shared" si="321"/>
        <v>0</v>
      </c>
      <c r="AF932" s="20">
        <f t="shared" si="335"/>
        <v>-9999</v>
      </c>
      <c r="AG932" s="21"/>
      <c r="AH932" s="20">
        <f t="shared" si="326"/>
        <v>-1.178745064381952E-2</v>
      </c>
      <c r="AI932" s="20">
        <f t="shared" si="327"/>
        <v>0.51386006167917275</v>
      </c>
      <c r="AJ932" s="20">
        <f t="shared" si="328"/>
        <v>-0.2676446746983806</v>
      </c>
      <c r="AK932" s="20">
        <f t="shared" si="329"/>
        <v>-2.096970307342862E-2</v>
      </c>
      <c r="AL932" s="20">
        <f t="shared" si="330"/>
        <v>-3.0984842598046018</v>
      </c>
      <c r="AM932" s="20">
        <f t="shared" si="331"/>
        <v>-46.387491914036289</v>
      </c>
      <c r="AN932" s="20">
        <f t="shared" si="332"/>
        <v>3.2149255760746338</v>
      </c>
      <c r="AO932" s="20">
        <f t="shared" si="332"/>
        <v>3.2156184383515991</v>
      </c>
      <c r="AP932" s="20">
        <f t="shared" si="332"/>
        <v>3.2141906950560983</v>
      </c>
      <c r="AQ932" s="20">
        <f t="shared" si="332"/>
        <v>3.2171329326505709</v>
      </c>
      <c r="AR932" s="20">
        <f t="shared" si="332"/>
        <v>3.2110703717789146</v>
      </c>
      <c r="AS932" s="20">
        <f t="shared" si="332"/>
        <v>3.2235654897824437</v>
      </c>
      <c r="AT932" s="20">
        <f t="shared" si="332"/>
        <v>3.1978245068299773</v>
      </c>
      <c r="AU932" s="20">
        <f t="shared" si="333"/>
        <v>3.2509130417697172</v>
      </c>
    </row>
    <row r="933" spans="4:47">
      <c r="D933" s="2"/>
      <c r="Z933" s="20">
        <f t="shared" si="324"/>
        <v>0</v>
      </c>
      <c r="AA933" s="20">
        <f t="shared" si="325"/>
        <v>1.1330551226500576E-5</v>
      </c>
      <c r="AB933" s="20">
        <f t="shared" si="319"/>
        <v>-9999</v>
      </c>
      <c r="AC933" s="20">
        <f t="shared" si="320"/>
        <v>0</v>
      </c>
      <c r="AD933" s="20">
        <f t="shared" si="334"/>
        <v>-9999</v>
      </c>
      <c r="AE933" s="20">
        <f t="shared" si="321"/>
        <v>0</v>
      </c>
      <c r="AF933" s="20">
        <f t="shared" si="335"/>
        <v>-9999</v>
      </c>
      <c r="AG933" s="21"/>
      <c r="AH933" s="20">
        <f t="shared" si="326"/>
        <v>-1.178745064381952E-2</v>
      </c>
      <c r="AI933" s="20">
        <f t="shared" si="327"/>
        <v>0.51386006167917275</v>
      </c>
      <c r="AJ933" s="20">
        <f t="shared" si="328"/>
        <v>-0.2676446746983806</v>
      </c>
      <c r="AK933" s="20">
        <f t="shared" si="329"/>
        <v>-2.096970307342862E-2</v>
      </c>
      <c r="AL933" s="20">
        <f t="shared" si="330"/>
        <v>-3.0984842598046018</v>
      </c>
      <c r="AM933" s="20">
        <f t="shared" si="331"/>
        <v>-46.387491914036289</v>
      </c>
      <c r="AN933" s="20">
        <f t="shared" ref="AN933:AT948" si="336">$AU933+$AB$7*SIN(AO933)</f>
        <v>3.2149255760746338</v>
      </c>
      <c r="AO933" s="20">
        <f t="shared" si="336"/>
        <v>3.2156184383515991</v>
      </c>
      <c r="AP933" s="20">
        <f t="shared" si="336"/>
        <v>3.2141906950560983</v>
      </c>
      <c r="AQ933" s="20">
        <f t="shared" si="336"/>
        <v>3.2171329326505709</v>
      </c>
      <c r="AR933" s="20">
        <f t="shared" si="336"/>
        <v>3.2110703717789146</v>
      </c>
      <c r="AS933" s="20">
        <f t="shared" si="336"/>
        <v>3.2235654897824437</v>
      </c>
      <c r="AT933" s="20">
        <f t="shared" si="336"/>
        <v>3.1978245068299773</v>
      </c>
      <c r="AU933" s="20">
        <f t="shared" si="333"/>
        <v>3.2509130417697172</v>
      </c>
    </row>
    <row r="934" spans="4:47">
      <c r="D934" s="2"/>
      <c r="Z934" s="20">
        <f t="shared" si="324"/>
        <v>0</v>
      </c>
      <c r="AA934" s="20">
        <f t="shared" si="325"/>
        <v>1.1330551226500576E-5</v>
      </c>
      <c r="AB934" s="20">
        <f t="shared" si="319"/>
        <v>-9999</v>
      </c>
      <c r="AC934" s="20">
        <f t="shared" si="320"/>
        <v>0</v>
      </c>
      <c r="AD934" s="20">
        <f t="shared" si="334"/>
        <v>-9999</v>
      </c>
      <c r="AE934" s="20">
        <f t="shared" si="321"/>
        <v>0</v>
      </c>
      <c r="AF934" s="20">
        <f t="shared" si="335"/>
        <v>-9999</v>
      </c>
      <c r="AG934" s="21"/>
      <c r="AH934" s="20">
        <f t="shared" si="326"/>
        <v>-1.178745064381952E-2</v>
      </c>
      <c r="AI934" s="20">
        <f t="shared" si="327"/>
        <v>0.51386006167917275</v>
      </c>
      <c r="AJ934" s="20">
        <f t="shared" si="328"/>
        <v>-0.2676446746983806</v>
      </c>
      <c r="AK934" s="20">
        <f t="shared" si="329"/>
        <v>-2.096970307342862E-2</v>
      </c>
      <c r="AL934" s="20">
        <f t="shared" si="330"/>
        <v>-3.0984842598046018</v>
      </c>
      <c r="AM934" s="20">
        <f t="shared" si="331"/>
        <v>-46.387491914036289</v>
      </c>
      <c r="AN934" s="20">
        <f t="shared" si="336"/>
        <v>3.2149255760746338</v>
      </c>
      <c r="AO934" s="20">
        <f t="shared" si="336"/>
        <v>3.2156184383515991</v>
      </c>
      <c r="AP934" s="20">
        <f t="shared" si="336"/>
        <v>3.2141906950560983</v>
      </c>
      <c r="AQ934" s="20">
        <f t="shared" si="336"/>
        <v>3.2171329326505709</v>
      </c>
      <c r="AR934" s="20">
        <f t="shared" si="336"/>
        <v>3.2110703717789146</v>
      </c>
      <c r="AS934" s="20">
        <f t="shared" si="336"/>
        <v>3.2235654897824437</v>
      </c>
      <c r="AT934" s="20">
        <f t="shared" si="336"/>
        <v>3.1978245068299773</v>
      </c>
      <c r="AU934" s="20">
        <f t="shared" si="333"/>
        <v>3.2509130417697172</v>
      </c>
    </row>
    <row r="935" spans="4:47">
      <c r="D935" s="2"/>
      <c r="Z935" s="20">
        <f t="shared" si="324"/>
        <v>0</v>
      </c>
      <c r="AA935" s="20">
        <f t="shared" si="325"/>
        <v>1.1330551226500576E-5</v>
      </c>
      <c r="AB935" s="20">
        <f t="shared" ref="AB935:AB998" si="337">IF(S935&lt;&gt;0,G935-AH935,-9999)</f>
        <v>-9999</v>
      </c>
      <c r="AC935" s="20">
        <f t="shared" ref="AC935:AC998" si="338">+G935-P935</f>
        <v>0</v>
      </c>
      <c r="AD935" s="20">
        <f t="shared" si="334"/>
        <v>-9999</v>
      </c>
      <c r="AE935" s="20">
        <f t="shared" ref="AE935:AE998" si="339">+(G935-AA935)^2*S935</f>
        <v>0</v>
      </c>
      <c r="AF935" s="20">
        <f t="shared" si="335"/>
        <v>-9999</v>
      </c>
      <c r="AG935" s="21"/>
      <c r="AH935" s="20">
        <f t="shared" si="326"/>
        <v>-1.178745064381952E-2</v>
      </c>
      <c r="AI935" s="20">
        <f t="shared" si="327"/>
        <v>0.51386006167917275</v>
      </c>
      <c r="AJ935" s="20">
        <f t="shared" si="328"/>
        <v>-0.2676446746983806</v>
      </c>
      <c r="AK935" s="20">
        <f t="shared" si="329"/>
        <v>-2.096970307342862E-2</v>
      </c>
      <c r="AL935" s="20">
        <f t="shared" si="330"/>
        <v>-3.0984842598046018</v>
      </c>
      <c r="AM935" s="20">
        <f t="shared" si="331"/>
        <v>-46.387491914036289</v>
      </c>
      <c r="AN935" s="20">
        <f t="shared" si="336"/>
        <v>3.2149255760746338</v>
      </c>
      <c r="AO935" s="20">
        <f t="shared" si="336"/>
        <v>3.2156184383515991</v>
      </c>
      <c r="AP935" s="20">
        <f t="shared" si="336"/>
        <v>3.2141906950560983</v>
      </c>
      <c r="AQ935" s="20">
        <f t="shared" si="336"/>
        <v>3.2171329326505709</v>
      </c>
      <c r="AR935" s="20">
        <f t="shared" si="336"/>
        <v>3.2110703717789146</v>
      </c>
      <c r="AS935" s="20">
        <f t="shared" si="336"/>
        <v>3.2235654897824437</v>
      </c>
      <c r="AT935" s="20">
        <f t="shared" si="336"/>
        <v>3.1978245068299773</v>
      </c>
      <c r="AU935" s="20">
        <f t="shared" si="333"/>
        <v>3.2509130417697172</v>
      </c>
    </row>
    <row r="936" spans="4:47">
      <c r="D936" s="2"/>
      <c r="Z936" s="20">
        <f t="shared" si="324"/>
        <v>0</v>
      </c>
      <c r="AA936" s="20">
        <f t="shared" si="325"/>
        <v>1.1330551226500576E-5</v>
      </c>
      <c r="AB936" s="20">
        <f t="shared" si="337"/>
        <v>-9999</v>
      </c>
      <c r="AC936" s="20">
        <f t="shared" si="338"/>
        <v>0</v>
      </c>
      <c r="AD936" s="20">
        <f t="shared" si="334"/>
        <v>-9999</v>
      </c>
      <c r="AE936" s="20">
        <f t="shared" si="339"/>
        <v>0</v>
      </c>
      <c r="AF936" s="20">
        <f t="shared" si="335"/>
        <v>-9999</v>
      </c>
      <c r="AG936" s="21"/>
      <c r="AH936" s="20">
        <f t="shared" si="326"/>
        <v>-1.178745064381952E-2</v>
      </c>
      <c r="AI936" s="20">
        <f t="shared" si="327"/>
        <v>0.51386006167917275</v>
      </c>
      <c r="AJ936" s="20">
        <f t="shared" si="328"/>
        <v>-0.2676446746983806</v>
      </c>
      <c r="AK936" s="20">
        <f t="shared" si="329"/>
        <v>-2.096970307342862E-2</v>
      </c>
      <c r="AL936" s="20">
        <f t="shared" si="330"/>
        <v>-3.0984842598046018</v>
      </c>
      <c r="AM936" s="20">
        <f t="shared" si="331"/>
        <v>-46.387491914036289</v>
      </c>
      <c r="AN936" s="20">
        <f t="shared" si="336"/>
        <v>3.2149255760746338</v>
      </c>
      <c r="AO936" s="20">
        <f t="shared" si="336"/>
        <v>3.2156184383515991</v>
      </c>
      <c r="AP936" s="20">
        <f t="shared" si="336"/>
        <v>3.2141906950560983</v>
      </c>
      <c r="AQ936" s="20">
        <f t="shared" si="336"/>
        <v>3.2171329326505709</v>
      </c>
      <c r="AR936" s="20">
        <f t="shared" si="336"/>
        <v>3.2110703717789146</v>
      </c>
      <c r="AS936" s="20">
        <f t="shared" si="336"/>
        <v>3.2235654897824437</v>
      </c>
      <c r="AT936" s="20">
        <f t="shared" si="336"/>
        <v>3.1978245068299773</v>
      </c>
      <c r="AU936" s="20">
        <f t="shared" si="333"/>
        <v>3.2509130417697172</v>
      </c>
    </row>
    <row r="937" spans="4:47">
      <c r="D937" s="2"/>
      <c r="Z937" s="20">
        <f t="shared" si="324"/>
        <v>0</v>
      </c>
      <c r="AA937" s="20">
        <f t="shared" si="325"/>
        <v>1.1330551226500576E-5</v>
      </c>
      <c r="AB937" s="20">
        <f t="shared" si="337"/>
        <v>-9999</v>
      </c>
      <c r="AC937" s="20">
        <f t="shared" si="338"/>
        <v>0</v>
      </c>
      <c r="AD937" s="20">
        <f t="shared" si="334"/>
        <v>-9999</v>
      </c>
      <c r="AE937" s="20">
        <f t="shared" si="339"/>
        <v>0</v>
      </c>
      <c r="AF937" s="20">
        <f t="shared" si="335"/>
        <v>-9999</v>
      </c>
      <c r="AG937" s="21"/>
      <c r="AH937" s="20">
        <f t="shared" si="326"/>
        <v>-1.178745064381952E-2</v>
      </c>
      <c r="AI937" s="20">
        <f t="shared" si="327"/>
        <v>0.51386006167917275</v>
      </c>
      <c r="AJ937" s="20">
        <f t="shared" si="328"/>
        <v>-0.2676446746983806</v>
      </c>
      <c r="AK937" s="20">
        <f t="shared" si="329"/>
        <v>-2.096970307342862E-2</v>
      </c>
      <c r="AL937" s="20">
        <f t="shared" si="330"/>
        <v>-3.0984842598046018</v>
      </c>
      <c r="AM937" s="20">
        <f t="shared" si="331"/>
        <v>-46.387491914036289</v>
      </c>
      <c r="AN937" s="20">
        <f t="shared" si="336"/>
        <v>3.2149255760746338</v>
      </c>
      <c r="AO937" s="20">
        <f t="shared" si="336"/>
        <v>3.2156184383515991</v>
      </c>
      <c r="AP937" s="20">
        <f t="shared" si="336"/>
        <v>3.2141906950560983</v>
      </c>
      <c r="AQ937" s="20">
        <f t="shared" si="336"/>
        <v>3.2171329326505709</v>
      </c>
      <c r="AR937" s="20">
        <f t="shared" si="336"/>
        <v>3.2110703717789146</v>
      </c>
      <c r="AS937" s="20">
        <f t="shared" si="336"/>
        <v>3.2235654897824437</v>
      </c>
      <c r="AT937" s="20">
        <f t="shared" si="336"/>
        <v>3.1978245068299773</v>
      </c>
      <c r="AU937" s="20">
        <f t="shared" si="333"/>
        <v>3.2509130417697172</v>
      </c>
    </row>
    <row r="938" spans="4:47">
      <c r="D938" s="2"/>
      <c r="Z938" s="20">
        <f t="shared" si="324"/>
        <v>0</v>
      </c>
      <c r="AA938" s="20">
        <f t="shared" si="325"/>
        <v>1.1330551226500576E-5</v>
      </c>
      <c r="AB938" s="20">
        <f t="shared" si="337"/>
        <v>-9999</v>
      </c>
      <c r="AC938" s="20">
        <f t="shared" si="338"/>
        <v>0</v>
      </c>
      <c r="AD938" s="20">
        <f t="shared" si="334"/>
        <v>-9999</v>
      </c>
      <c r="AE938" s="20">
        <f t="shared" si="339"/>
        <v>0</v>
      </c>
      <c r="AF938" s="20">
        <f t="shared" si="335"/>
        <v>-9999</v>
      </c>
      <c r="AG938" s="21"/>
      <c r="AH938" s="20">
        <f t="shared" si="326"/>
        <v>-1.178745064381952E-2</v>
      </c>
      <c r="AI938" s="20">
        <f t="shared" si="327"/>
        <v>0.51386006167917275</v>
      </c>
      <c r="AJ938" s="20">
        <f t="shared" si="328"/>
        <v>-0.2676446746983806</v>
      </c>
      <c r="AK938" s="20">
        <f t="shared" si="329"/>
        <v>-2.096970307342862E-2</v>
      </c>
      <c r="AL938" s="20">
        <f t="shared" si="330"/>
        <v>-3.0984842598046018</v>
      </c>
      <c r="AM938" s="20">
        <f t="shared" si="331"/>
        <v>-46.387491914036289</v>
      </c>
      <c r="AN938" s="20">
        <f t="shared" si="336"/>
        <v>3.2149255760746338</v>
      </c>
      <c r="AO938" s="20">
        <f t="shared" si="336"/>
        <v>3.2156184383515991</v>
      </c>
      <c r="AP938" s="20">
        <f t="shared" si="336"/>
        <v>3.2141906950560983</v>
      </c>
      <c r="AQ938" s="20">
        <f t="shared" si="336"/>
        <v>3.2171329326505709</v>
      </c>
      <c r="AR938" s="20">
        <f t="shared" si="336"/>
        <v>3.2110703717789146</v>
      </c>
      <c r="AS938" s="20">
        <f t="shared" si="336"/>
        <v>3.2235654897824437</v>
      </c>
      <c r="AT938" s="20">
        <f t="shared" si="336"/>
        <v>3.1978245068299773</v>
      </c>
      <c r="AU938" s="20">
        <f t="shared" si="333"/>
        <v>3.2509130417697172</v>
      </c>
    </row>
    <row r="939" spans="4:47">
      <c r="D939" s="2"/>
      <c r="Z939" s="20">
        <f t="shared" si="324"/>
        <v>0</v>
      </c>
      <c r="AA939" s="20">
        <f t="shared" si="325"/>
        <v>1.1330551226500576E-5</v>
      </c>
      <c r="AB939" s="20">
        <f t="shared" si="337"/>
        <v>-9999</v>
      </c>
      <c r="AC939" s="20">
        <f t="shared" si="338"/>
        <v>0</v>
      </c>
      <c r="AD939" s="20">
        <f t="shared" si="334"/>
        <v>-9999</v>
      </c>
      <c r="AE939" s="20">
        <f t="shared" si="339"/>
        <v>0</v>
      </c>
      <c r="AF939" s="20">
        <f t="shared" si="335"/>
        <v>-9999</v>
      </c>
      <c r="AG939" s="21"/>
      <c r="AH939" s="20">
        <f t="shared" si="326"/>
        <v>-1.178745064381952E-2</v>
      </c>
      <c r="AI939" s="20">
        <f t="shared" si="327"/>
        <v>0.51386006167917275</v>
      </c>
      <c r="AJ939" s="20">
        <f t="shared" si="328"/>
        <v>-0.2676446746983806</v>
      </c>
      <c r="AK939" s="20">
        <f t="shared" si="329"/>
        <v>-2.096970307342862E-2</v>
      </c>
      <c r="AL939" s="20">
        <f t="shared" si="330"/>
        <v>-3.0984842598046018</v>
      </c>
      <c r="AM939" s="20">
        <f t="shared" si="331"/>
        <v>-46.387491914036289</v>
      </c>
      <c r="AN939" s="20">
        <f t="shared" si="336"/>
        <v>3.2149255760746338</v>
      </c>
      <c r="AO939" s="20">
        <f t="shared" si="336"/>
        <v>3.2156184383515991</v>
      </c>
      <c r="AP939" s="20">
        <f t="shared" si="336"/>
        <v>3.2141906950560983</v>
      </c>
      <c r="AQ939" s="20">
        <f t="shared" si="336"/>
        <v>3.2171329326505709</v>
      </c>
      <c r="AR939" s="20">
        <f t="shared" si="336"/>
        <v>3.2110703717789146</v>
      </c>
      <c r="AS939" s="20">
        <f t="shared" si="336"/>
        <v>3.2235654897824437</v>
      </c>
      <c r="AT939" s="20">
        <f t="shared" si="336"/>
        <v>3.1978245068299773</v>
      </c>
      <c r="AU939" s="20">
        <f t="shared" si="333"/>
        <v>3.2509130417697172</v>
      </c>
    </row>
    <row r="940" spans="4:47">
      <c r="D940" s="2"/>
      <c r="Z940" s="20">
        <f t="shared" si="324"/>
        <v>0</v>
      </c>
      <c r="AA940" s="20">
        <f t="shared" si="325"/>
        <v>1.1330551226500576E-5</v>
      </c>
      <c r="AB940" s="20">
        <f t="shared" si="337"/>
        <v>-9999</v>
      </c>
      <c r="AC940" s="20">
        <f t="shared" si="338"/>
        <v>0</v>
      </c>
      <c r="AD940" s="20">
        <f t="shared" si="334"/>
        <v>-9999</v>
      </c>
      <c r="AE940" s="20">
        <f t="shared" si="339"/>
        <v>0</v>
      </c>
      <c r="AF940" s="20">
        <f t="shared" si="335"/>
        <v>-9999</v>
      </c>
      <c r="AG940" s="21"/>
      <c r="AH940" s="20">
        <f t="shared" si="326"/>
        <v>-1.178745064381952E-2</v>
      </c>
      <c r="AI940" s="20">
        <f t="shared" si="327"/>
        <v>0.51386006167917275</v>
      </c>
      <c r="AJ940" s="20">
        <f t="shared" si="328"/>
        <v>-0.2676446746983806</v>
      </c>
      <c r="AK940" s="20">
        <f t="shared" si="329"/>
        <v>-2.096970307342862E-2</v>
      </c>
      <c r="AL940" s="20">
        <f t="shared" si="330"/>
        <v>-3.0984842598046018</v>
      </c>
      <c r="AM940" s="20">
        <f t="shared" si="331"/>
        <v>-46.387491914036289</v>
      </c>
      <c r="AN940" s="20">
        <f t="shared" si="336"/>
        <v>3.2149255760746338</v>
      </c>
      <c r="AO940" s="20">
        <f t="shared" si="336"/>
        <v>3.2156184383515991</v>
      </c>
      <c r="AP940" s="20">
        <f t="shared" si="336"/>
        <v>3.2141906950560983</v>
      </c>
      <c r="AQ940" s="20">
        <f t="shared" si="336"/>
        <v>3.2171329326505709</v>
      </c>
      <c r="AR940" s="20">
        <f t="shared" si="336"/>
        <v>3.2110703717789146</v>
      </c>
      <c r="AS940" s="20">
        <f t="shared" si="336"/>
        <v>3.2235654897824437</v>
      </c>
      <c r="AT940" s="20">
        <f t="shared" si="336"/>
        <v>3.1978245068299773</v>
      </c>
      <c r="AU940" s="20">
        <f t="shared" si="333"/>
        <v>3.2509130417697172</v>
      </c>
    </row>
    <row r="941" spans="4:47">
      <c r="D941" s="2"/>
      <c r="Z941" s="20">
        <f t="shared" si="324"/>
        <v>0</v>
      </c>
      <c r="AA941" s="20">
        <f t="shared" si="325"/>
        <v>1.1330551226500576E-5</v>
      </c>
      <c r="AB941" s="20">
        <f t="shared" si="337"/>
        <v>-9999</v>
      </c>
      <c r="AC941" s="20">
        <f t="shared" si="338"/>
        <v>0</v>
      </c>
      <c r="AD941" s="20">
        <f t="shared" si="334"/>
        <v>-9999</v>
      </c>
      <c r="AE941" s="20">
        <f t="shared" si="339"/>
        <v>0</v>
      </c>
      <c r="AF941" s="20">
        <f t="shared" si="335"/>
        <v>-9999</v>
      </c>
      <c r="AG941" s="21"/>
      <c r="AH941" s="20">
        <f t="shared" si="326"/>
        <v>-1.178745064381952E-2</v>
      </c>
      <c r="AI941" s="20">
        <f t="shared" si="327"/>
        <v>0.51386006167917275</v>
      </c>
      <c r="AJ941" s="20">
        <f t="shared" si="328"/>
        <v>-0.2676446746983806</v>
      </c>
      <c r="AK941" s="20">
        <f t="shared" si="329"/>
        <v>-2.096970307342862E-2</v>
      </c>
      <c r="AL941" s="20">
        <f t="shared" si="330"/>
        <v>-3.0984842598046018</v>
      </c>
      <c r="AM941" s="20">
        <f t="shared" si="331"/>
        <v>-46.387491914036289</v>
      </c>
      <c r="AN941" s="20">
        <f t="shared" si="336"/>
        <v>3.2149255760746338</v>
      </c>
      <c r="AO941" s="20">
        <f t="shared" si="336"/>
        <v>3.2156184383515991</v>
      </c>
      <c r="AP941" s="20">
        <f t="shared" si="336"/>
        <v>3.2141906950560983</v>
      </c>
      <c r="AQ941" s="20">
        <f t="shared" si="336"/>
        <v>3.2171329326505709</v>
      </c>
      <c r="AR941" s="20">
        <f t="shared" si="336"/>
        <v>3.2110703717789146</v>
      </c>
      <c r="AS941" s="20">
        <f t="shared" si="336"/>
        <v>3.2235654897824437</v>
      </c>
      <c r="AT941" s="20">
        <f t="shared" si="336"/>
        <v>3.1978245068299773</v>
      </c>
      <c r="AU941" s="20">
        <f t="shared" si="333"/>
        <v>3.2509130417697172</v>
      </c>
    </row>
    <row r="942" spans="4:47">
      <c r="D942" s="2"/>
      <c r="Z942" s="20">
        <f t="shared" si="324"/>
        <v>0</v>
      </c>
      <c r="AA942" s="20">
        <f t="shared" si="325"/>
        <v>1.1330551226500576E-5</v>
      </c>
      <c r="AB942" s="20">
        <f t="shared" si="337"/>
        <v>-9999</v>
      </c>
      <c r="AC942" s="20">
        <f t="shared" si="338"/>
        <v>0</v>
      </c>
      <c r="AD942" s="20">
        <f t="shared" si="334"/>
        <v>-9999</v>
      </c>
      <c r="AE942" s="20">
        <f t="shared" si="339"/>
        <v>0</v>
      </c>
      <c r="AF942" s="20">
        <f t="shared" si="335"/>
        <v>-9999</v>
      </c>
      <c r="AG942" s="21"/>
      <c r="AH942" s="20">
        <f t="shared" si="326"/>
        <v>-1.178745064381952E-2</v>
      </c>
      <c r="AI942" s="20">
        <f t="shared" si="327"/>
        <v>0.51386006167917275</v>
      </c>
      <c r="AJ942" s="20">
        <f t="shared" si="328"/>
        <v>-0.2676446746983806</v>
      </c>
      <c r="AK942" s="20">
        <f t="shared" si="329"/>
        <v>-2.096970307342862E-2</v>
      </c>
      <c r="AL942" s="20">
        <f t="shared" si="330"/>
        <v>-3.0984842598046018</v>
      </c>
      <c r="AM942" s="20">
        <f t="shared" si="331"/>
        <v>-46.387491914036289</v>
      </c>
      <c r="AN942" s="20">
        <f t="shared" si="336"/>
        <v>3.2149255760746338</v>
      </c>
      <c r="AO942" s="20">
        <f t="shared" si="336"/>
        <v>3.2156184383515991</v>
      </c>
      <c r="AP942" s="20">
        <f t="shared" si="336"/>
        <v>3.2141906950560983</v>
      </c>
      <c r="AQ942" s="20">
        <f t="shared" si="336"/>
        <v>3.2171329326505709</v>
      </c>
      <c r="AR942" s="20">
        <f t="shared" si="336"/>
        <v>3.2110703717789146</v>
      </c>
      <c r="AS942" s="20">
        <f t="shared" si="336"/>
        <v>3.2235654897824437</v>
      </c>
      <c r="AT942" s="20">
        <f t="shared" si="336"/>
        <v>3.1978245068299773</v>
      </c>
      <c r="AU942" s="20">
        <f t="shared" si="333"/>
        <v>3.2509130417697172</v>
      </c>
    </row>
    <row r="943" spans="4:47">
      <c r="D943" s="2"/>
      <c r="Z943" s="20">
        <f t="shared" si="324"/>
        <v>0</v>
      </c>
      <c r="AA943" s="20">
        <f t="shared" si="325"/>
        <v>1.1330551226500576E-5</v>
      </c>
      <c r="AB943" s="20">
        <f t="shared" si="337"/>
        <v>-9999</v>
      </c>
      <c r="AC943" s="20">
        <f t="shared" si="338"/>
        <v>0</v>
      </c>
      <c r="AD943" s="20">
        <f t="shared" si="334"/>
        <v>-9999</v>
      </c>
      <c r="AE943" s="20">
        <f t="shared" si="339"/>
        <v>0</v>
      </c>
      <c r="AF943" s="20">
        <f t="shared" si="335"/>
        <v>-9999</v>
      </c>
      <c r="AG943" s="21"/>
      <c r="AH943" s="20">
        <f t="shared" si="326"/>
        <v>-1.178745064381952E-2</v>
      </c>
      <c r="AI943" s="20">
        <f t="shared" si="327"/>
        <v>0.51386006167917275</v>
      </c>
      <c r="AJ943" s="20">
        <f t="shared" si="328"/>
        <v>-0.2676446746983806</v>
      </c>
      <c r="AK943" s="20">
        <f t="shared" si="329"/>
        <v>-2.096970307342862E-2</v>
      </c>
      <c r="AL943" s="20">
        <f t="shared" si="330"/>
        <v>-3.0984842598046018</v>
      </c>
      <c r="AM943" s="20">
        <f t="shared" si="331"/>
        <v>-46.387491914036289</v>
      </c>
      <c r="AN943" s="20">
        <f t="shared" si="336"/>
        <v>3.2149255760746338</v>
      </c>
      <c r="AO943" s="20">
        <f t="shared" si="336"/>
        <v>3.2156184383515991</v>
      </c>
      <c r="AP943" s="20">
        <f t="shared" si="336"/>
        <v>3.2141906950560983</v>
      </c>
      <c r="AQ943" s="20">
        <f t="shared" si="336"/>
        <v>3.2171329326505709</v>
      </c>
      <c r="AR943" s="20">
        <f t="shared" si="336"/>
        <v>3.2110703717789146</v>
      </c>
      <c r="AS943" s="20">
        <f t="shared" si="336"/>
        <v>3.2235654897824437</v>
      </c>
      <c r="AT943" s="20">
        <f t="shared" si="336"/>
        <v>3.1978245068299773</v>
      </c>
      <c r="AU943" s="20">
        <f t="shared" si="333"/>
        <v>3.2509130417697172</v>
      </c>
    </row>
    <row r="944" spans="4:47">
      <c r="D944" s="2"/>
      <c r="Z944" s="20">
        <f t="shared" si="324"/>
        <v>0</v>
      </c>
      <c r="AA944" s="20">
        <f t="shared" si="325"/>
        <v>1.1330551226500576E-5</v>
      </c>
      <c r="AB944" s="20">
        <f t="shared" si="337"/>
        <v>-9999</v>
      </c>
      <c r="AC944" s="20">
        <f t="shared" si="338"/>
        <v>0</v>
      </c>
      <c r="AD944" s="20">
        <f t="shared" si="334"/>
        <v>-9999</v>
      </c>
      <c r="AE944" s="20">
        <f t="shared" si="339"/>
        <v>0</v>
      </c>
      <c r="AF944" s="20">
        <f t="shared" si="335"/>
        <v>-9999</v>
      </c>
      <c r="AG944" s="21"/>
      <c r="AH944" s="20">
        <f t="shared" si="326"/>
        <v>-1.178745064381952E-2</v>
      </c>
      <c r="AI944" s="20">
        <f t="shared" si="327"/>
        <v>0.51386006167917275</v>
      </c>
      <c r="AJ944" s="20">
        <f t="shared" si="328"/>
        <v>-0.2676446746983806</v>
      </c>
      <c r="AK944" s="20">
        <f t="shared" si="329"/>
        <v>-2.096970307342862E-2</v>
      </c>
      <c r="AL944" s="20">
        <f t="shared" si="330"/>
        <v>-3.0984842598046018</v>
      </c>
      <c r="AM944" s="20">
        <f t="shared" si="331"/>
        <v>-46.387491914036289</v>
      </c>
      <c r="AN944" s="20">
        <f t="shared" si="336"/>
        <v>3.2149255760746338</v>
      </c>
      <c r="AO944" s="20">
        <f t="shared" si="336"/>
        <v>3.2156184383515991</v>
      </c>
      <c r="AP944" s="20">
        <f t="shared" si="336"/>
        <v>3.2141906950560983</v>
      </c>
      <c r="AQ944" s="20">
        <f t="shared" si="336"/>
        <v>3.2171329326505709</v>
      </c>
      <c r="AR944" s="20">
        <f t="shared" si="336"/>
        <v>3.2110703717789146</v>
      </c>
      <c r="AS944" s="20">
        <f t="shared" si="336"/>
        <v>3.2235654897824437</v>
      </c>
      <c r="AT944" s="20">
        <f t="shared" si="336"/>
        <v>3.1978245068299773</v>
      </c>
      <c r="AU944" s="20">
        <f t="shared" si="333"/>
        <v>3.2509130417697172</v>
      </c>
    </row>
    <row r="945" spans="4:47">
      <c r="D945" s="2"/>
      <c r="Z945" s="20">
        <f t="shared" si="324"/>
        <v>0</v>
      </c>
      <c r="AA945" s="20">
        <f t="shared" si="325"/>
        <v>1.1330551226500576E-5</v>
      </c>
      <c r="AB945" s="20">
        <f t="shared" si="337"/>
        <v>-9999</v>
      </c>
      <c r="AC945" s="20">
        <f t="shared" si="338"/>
        <v>0</v>
      </c>
      <c r="AD945" s="20">
        <f t="shared" si="334"/>
        <v>-9999</v>
      </c>
      <c r="AE945" s="20">
        <f t="shared" si="339"/>
        <v>0</v>
      </c>
      <c r="AF945" s="20">
        <f t="shared" si="335"/>
        <v>-9999</v>
      </c>
      <c r="AG945" s="21"/>
      <c r="AH945" s="20">
        <f t="shared" si="326"/>
        <v>-1.178745064381952E-2</v>
      </c>
      <c r="AI945" s="20">
        <f t="shared" si="327"/>
        <v>0.51386006167917275</v>
      </c>
      <c r="AJ945" s="20">
        <f t="shared" si="328"/>
        <v>-0.2676446746983806</v>
      </c>
      <c r="AK945" s="20">
        <f t="shared" si="329"/>
        <v>-2.096970307342862E-2</v>
      </c>
      <c r="AL945" s="20">
        <f t="shared" si="330"/>
        <v>-3.0984842598046018</v>
      </c>
      <c r="AM945" s="20">
        <f t="shared" si="331"/>
        <v>-46.387491914036289</v>
      </c>
      <c r="AN945" s="20">
        <f t="shared" si="336"/>
        <v>3.2149255760746338</v>
      </c>
      <c r="AO945" s="20">
        <f t="shared" si="336"/>
        <v>3.2156184383515991</v>
      </c>
      <c r="AP945" s="20">
        <f t="shared" si="336"/>
        <v>3.2141906950560983</v>
      </c>
      <c r="AQ945" s="20">
        <f t="shared" si="336"/>
        <v>3.2171329326505709</v>
      </c>
      <c r="AR945" s="20">
        <f t="shared" si="336"/>
        <v>3.2110703717789146</v>
      </c>
      <c r="AS945" s="20">
        <f t="shared" si="336"/>
        <v>3.2235654897824437</v>
      </c>
      <c r="AT945" s="20">
        <f t="shared" si="336"/>
        <v>3.1978245068299773</v>
      </c>
      <c r="AU945" s="20">
        <f t="shared" si="333"/>
        <v>3.2509130417697172</v>
      </c>
    </row>
    <row r="946" spans="4:47">
      <c r="D946" s="2"/>
      <c r="Z946" s="20">
        <f t="shared" si="324"/>
        <v>0</v>
      </c>
      <c r="AA946" s="20">
        <f t="shared" si="325"/>
        <v>1.1330551226500576E-5</v>
      </c>
      <c r="AB946" s="20">
        <f t="shared" si="337"/>
        <v>-9999</v>
      </c>
      <c r="AC946" s="20">
        <f t="shared" si="338"/>
        <v>0</v>
      </c>
      <c r="AD946" s="20">
        <f t="shared" si="334"/>
        <v>-9999</v>
      </c>
      <c r="AE946" s="20">
        <f t="shared" si="339"/>
        <v>0</v>
      </c>
      <c r="AF946" s="20">
        <f t="shared" si="335"/>
        <v>-9999</v>
      </c>
      <c r="AG946" s="21"/>
      <c r="AH946" s="20">
        <f t="shared" si="326"/>
        <v>-1.178745064381952E-2</v>
      </c>
      <c r="AI946" s="20">
        <f t="shared" si="327"/>
        <v>0.51386006167917275</v>
      </c>
      <c r="AJ946" s="20">
        <f t="shared" si="328"/>
        <v>-0.2676446746983806</v>
      </c>
      <c r="AK946" s="20">
        <f t="shared" si="329"/>
        <v>-2.096970307342862E-2</v>
      </c>
      <c r="AL946" s="20">
        <f t="shared" si="330"/>
        <v>-3.0984842598046018</v>
      </c>
      <c r="AM946" s="20">
        <f t="shared" si="331"/>
        <v>-46.387491914036289</v>
      </c>
      <c r="AN946" s="20">
        <f t="shared" si="336"/>
        <v>3.2149255760746338</v>
      </c>
      <c r="AO946" s="20">
        <f t="shared" si="336"/>
        <v>3.2156184383515991</v>
      </c>
      <c r="AP946" s="20">
        <f t="shared" si="336"/>
        <v>3.2141906950560983</v>
      </c>
      <c r="AQ946" s="20">
        <f t="shared" si="336"/>
        <v>3.2171329326505709</v>
      </c>
      <c r="AR946" s="20">
        <f t="shared" si="336"/>
        <v>3.2110703717789146</v>
      </c>
      <c r="AS946" s="20">
        <f t="shared" si="336"/>
        <v>3.2235654897824437</v>
      </c>
      <c r="AT946" s="20">
        <f t="shared" si="336"/>
        <v>3.1978245068299773</v>
      </c>
      <c r="AU946" s="20">
        <f t="shared" si="333"/>
        <v>3.2509130417697172</v>
      </c>
    </row>
    <row r="947" spans="4:47">
      <c r="D947" s="2"/>
      <c r="Z947" s="20">
        <f t="shared" si="324"/>
        <v>0</v>
      </c>
      <c r="AA947" s="20">
        <f t="shared" si="325"/>
        <v>1.1330551226500576E-5</v>
      </c>
      <c r="AB947" s="20">
        <f t="shared" si="337"/>
        <v>-9999</v>
      </c>
      <c r="AC947" s="20">
        <f t="shared" si="338"/>
        <v>0</v>
      </c>
      <c r="AD947" s="20">
        <f t="shared" si="334"/>
        <v>-9999</v>
      </c>
      <c r="AE947" s="20">
        <f t="shared" si="339"/>
        <v>0</v>
      </c>
      <c r="AF947" s="20">
        <f t="shared" si="335"/>
        <v>-9999</v>
      </c>
      <c r="AG947" s="21"/>
      <c r="AH947" s="20">
        <f t="shared" si="326"/>
        <v>-1.178745064381952E-2</v>
      </c>
      <c r="AI947" s="20">
        <f t="shared" si="327"/>
        <v>0.51386006167917275</v>
      </c>
      <c r="AJ947" s="20">
        <f t="shared" si="328"/>
        <v>-0.2676446746983806</v>
      </c>
      <c r="AK947" s="20">
        <f t="shared" si="329"/>
        <v>-2.096970307342862E-2</v>
      </c>
      <c r="AL947" s="20">
        <f t="shared" si="330"/>
        <v>-3.0984842598046018</v>
      </c>
      <c r="AM947" s="20">
        <f t="shared" si="331"/>
        <v>-46.387491914036289</v>
      </c>
      <c r="AN947" s="20">
        <f t="shared" si="336"/>
        <v>3.2149255760746338</v>
      </c>
      <c r="AO947" s="20">
        <f t="shared" si="336"/>
        <v>3.2156184383515991</v>
      </c>
      <c r="AP947" s="20">
        <f t="shared" si="336"/>
        <v>3.2141906950560983</v>
      </c>
      <c r="AQ947" s="20">
        <f t="shared" si="336"/>
        <v>3.2171329326505709</v>
      </c>
      <c r="AR947" s="20">
        <f t="shared" si="336"/>
        <v>3.2110703717789146</v>
      </c>
      <c r="AS947" s="20">
        <f t="shared" si="336"/>
        <v>3.2235654897824437</v>
      </c>
      <c r="AT947" s="20">
        <f t="shared" si="336"/>
        <v>3.1978245068299773</v>
      </c>
      <c r="AU947" s="20">
        <f t="shared" si="333"/>
        <v>3.2509130417697172</v>
      </c>
    </row>
    <row r="948" spans="4:47">
      <c r="D948" s="2"/>
      <c r="Z948" s="20">
        <f t="shared" si="324"/>
        <v>0</v>
      </c>
      <c r="AA948" s="20">
        <f t="shared" si="325"/>
        <v>1.1330551226500576E-5</v>
      </c>
      <c r="AB948" s="20">
        <f t="shared" si="337"/>
        <v>-9999</v>
      </c>
      <c r="AC948" s="20">
        <f t="shared" si="338"/>
        <v>0</v>
      </c>
      <c r="AD948" s="20">
        <f t="shared" si="334"/>
        <v>-9999</v>
      </c>
      <c r="AE948" s="20">
        <f t="shared" si="339"/>
        <v>0</v>
      </c>
      <c r="AF948" s="20">
        <f t="shared" si="335"/>
        <v>-9999</v>
      </c>
      <c r="AG948" s="21"/>
      <c r="AH948" s="20">
        <f t="shared" si="326"/>
        <v>-1.178745064381952E-2</v>
      </c>
      <c r="AI948" s="20">
        <f t="shared" si="327"/>
        <v>0.51386006167917275</v>
      </c>
      <c r="AJ948" s="20">
        <f t="shared" si="328"/>
        <v>-0.2676446746983806</v>
      </c>
      <c r="AK948" s="20">
        <f t="shared" si="329"/>
        <v>-2.096970307342862E-2</v>
      </c>
      <c r="AL948" s="20">
        <f t="shared" si="330"/>
        <v>-3.0984842598046018</v>
      </c>
      <c r="AM948" s="20">
        <f t="shared" si="331"/>
        <v>-46.387491914036289</v>
      </c>
      <c r="AN948" s="20">
        <f t="shared" si="336"/>
        <v>3.2149255760746338</v>
      </c>
      <c r="AO948" s="20">
        <f t="shared" si="336"/>
        <v>3.2156184383515991</v>
      </c>
      <c r="AP948" s="20">
        <f t="shared" si="336"/>
        <v>3.2141906950560983</v>
      </c>
      <c r="AQ948" s="20">
        <f t="shared" si="336"/>
        <v>3.2171329326505709</v>
      </c>
      <c r="AR948" s="20">
        <f t="shared" si="336"/>
        <v>3.2110703717789146</v>
      </c>
      <c r="AS948" s="20">
        <f t="shared" si="336"/>
        <v>3.2235654897824437</v>
      </c>
      <c r="AT948" s="20">
        <f t="shared" si="336"/>
        <v>3.1978245068299773</v>
      </c>
      <c r="AU948" s="20">
        <f t="shared" si="333"/>
        <v>3.2509130417697172</v>
      </c>
    </row>
    <row r="949" spans="4:47">
      <c r="D949" s="2"/>
      <c r="Z949" s="20">
        <f t="shared" si="324"/>
        <v>0</v>
      </c>
      <c r="AA949" s="20">
        <f t="shared" si="325"/>
        <v>1.1330551226500576E-5</v>
      </c>
      <c r="AB949" s="20">
        <f t="shared" si="337"/>
        <v>-9999</v>
      </c>
      <c r="AC949" s="20">
        <f t="shared" si="338"/>
        <v>0</v>
      </c>
      <c r="AD949" s="20">
        <f t="shared" si="334"/>
        <v>-9999</v>
      </c>
      <c r="AE949" s="20">
        <f t="shared" si="339"/>
        <v>0</v>
      </c>
      <c r="AF949" s="20">
        <f t="shared" si="335"/>
        <v>-9999</v>
      </c>
      <c r="AG949" s="21"/>
      <c r="AH949" s="20">
        <f t="shared" si="326"/>
        <v>-1.178745064381952E-2</v>
      </c>
      <c r="AI949" s="20">
        <f t="shared" si="327"/>
        <v>0.51386006167917275</v>
      </c>
      <c r="AJ949" s="20">
        <f t="shared" si="328"/>
        <v>-0.2676446746983806</v>
      </c>
      <c r="AK949" s="20">
        <f t="shared" si="329"/>
        <v>-2.096970307342862E-2</v>
      </c>
      <c r="AL949" s="20">
        <f t="shared" si="330"/>
        <v>-3.0984842598046018</v>
      </c>
      <c r="AM949" s="20">
        <f t="shared" si="331"/>
        <v>-46.387491914036289</v>
      </c>
      <c r="AN949" s="20">
        <f t="shared" ref="AN949:AT964" si="340">$AU949+$AB$7*SIN(AO949)</f>
        <v>3.2149255760746338</v>
      </c>
      <c r="AO949" s="20">
        <f t="shared" si="340"/>
        <v>3.2156184383515991</v>
      </c>
      <c r="AP949" s="20">
        <f t="shared" si="340"/>
        <v>3.2141906950560983</v>
      </c>
      <c r="AQ949" s="20">
        <f t="shared" si="340"/>
        <v>3.2171329326505709</v>
      </c>
      <c r="AR949" s="20">
        <f t="shared" si="340"/>
        <v>3.2110703717789146</v>
      </c>
      <c r="AS949" s="20">
        <f t="shared" si="340"/>
        <v>3.2235654897824437</v>
      </c>
      <c r="AT949" s="20">
        <f t="shared" si="340"/>
        <v>3.1978245068299773</v>
      </c>
      <c r="AU949" s="20">
        <f t="shared" si="333"/>
        <v>3.2509130417697172</v>
      </c>
    </row>
    <row r="950" spans="4:47">
      <c r="D950" s="2"/>
      <c r="Z950" s="20">
        <f t="shared" si="324"/>
        <v>0</v>
      </c>
      <c r="AA950" s="20">
        <f t="shared" si="325"/>
        <v>1.1330551226500576E-5</v>
      </c>
      <c r="AB950" s="20">
        <f t="shared" si="337"/>
        <v>-9999</v>
      </c>
      <c r="AC950" s="20">
        <f t="shared" si="338"/>
        <v>0</v>
      </c>
      <c r="AD950" s="20">
        <f t="shared" si="334"/>
        <v>-9999</v>
      </c>
      <c r="AE950" s="20">
        <f t="shared" si="339"/>
        <v>0</v>
      </c>
      <c r="AF950" s="20">
        <f t="shared" si="335"/>
        <v>-9999</v>
      </c>
      <c r="AG950" s="21"/>
      <c r="AH950" s="20">
        <f t="shared" si="326"/>
        <v>-1.178745064381952E-2</v>
      </c>
      <c r="AI950" s="20">
        <f t="shared" si="327"/>
        <v>0.51386006167917275</v>
      </c>
      <c r="AJ950" s="20">
        <f t="shared" si="328"/>
        <v>-0.2676446746983806</v>
      </c>
      <c r="AK950" s="20">
        <f t="shared" si="329"/>
        <v>-2.096970307342862E-2</v>
      </c>
      <c r="AL950" s="20">
        <f t="shared" si="330"/>
        <v>-3.0984842598046018</v>
      </c>
      <c r="AM950" s="20">
        <f t="shared" si="331"/>
        <v>-46.387491914036289</v>
      </c>
      <c r="AN950" s="20">
        <f t="shared" si="340"/>
        <v>3.2149255760746338</v>
      </c>
      <c r="AO950" s="20">
        <f t="shared" si="340"/>
        <v>3.2156184383515991</v>
      </c>
      <c r="AP950" s="20">
        <f t="shared" si="340"/>
        <v>3.2141906950560983</v>
      </c>
      <c r="AQ950" s="20">
        <f t="shared" si="340"/>
        <v>3.2171329326505709</v>
      </c>
      <c r="AR950" s="20">
        <f t="shared" si="340"/>
        <v>3.2110703717789146</v>
      </c>
      <c r="AS950" s="20">
        <f t="shared" si="340"/>
        <v>3.2235654897824437</v>
      </c>
      <c r="AT950" s="20">
        <f t="shared" si="340"/>
        <v>3.1978245068299773</v>
      </c>
      <c r="AU950" s="20">
        <f t="shared" si="333"/>
        <v>3.2509130417697172</v>
      </c>
    </row>
    <row r="951" spans="4:47">
      <c r="D951" s="2"/>
      <c r="Z951" s="20">
        <f t="shared" si="324"/>
        <v>0</v>
      </c>
      <c r="AA951" s="20">
        <f t="shared" si="325"/>
        <v>1.1330551226500576E-5</v>
      </c>
      <c r="AB951" s="20">
        <f t="shared" si="337"/>
        <v>-9999</v>
      </c>
      <c r="AC951" s="20">
        <f t="shared" si="338"/>
        <v>0</v>
      </c>
      <c r="AD951" s="20">
        <f t="shared" si="334"/>
        <v>-9999</v>
      </c>
      <c r="AE951" s="20">
        <f t="shared" si="339"/>
        <v>0</v>
      </c>
      <c r="AF951" s="20">
        <f t="shared" si="335"/>
        <v>-9999</v>
      </c>
      <c r="AG951" s="21"/>
      <c r="AH951" s="20">
        <f t="shared" si="326"/>
        <v>-1.178745064381952E-2</v>
      </c>
      <c r="AI951" s="20">
        <f t="shared" si="327"/>
        <v>0.51386006167917275</v>
      </c>
      <c r="AJ951" s="20">
        <f t="shared" si="328"/>
        <v>-0.2676446746983806</v>
      </c>
      <c r="AK951" s="20">
        <f t="shared" si="329"/>
        <v>-2.096970307342862E-2</v>
      </c>
      <c r="AL951" s="20">
        <f t="shared" si="330"/>
        <v>-3.0984842598046018</v>
      </c>
      <c r="AM951" s="20">
        <f t="shared" si="331"/>
        <v>-46.387491914036289</v>
      </c>
      <c r="AN951" s="20">
        <f t="shared" si="340"/>
        <v>3.2149255760746338</v>
      </c>
      <c r="AO951" s="20">
        <f t="shared" si="340"/>
        <v>3.2156184383515991</v>
      </c>
      <c r="AP951" s="20">
        <f t="shared" si="340"/>
        <v>3.2141906950560983</v>
      </c>
      <c r="AQ951" s="20">
        <f t="shared" si="340"/>
        <v>3.2171329326505709</v>
      </c>
      <c r="AR951" s="20">
        <f t="shared" si="340"/>
        <v>3.2110703717789146</v>
      </c>
      <c r="AS951" s="20">
        <f t="shared" si="340"/>
        <v>3.2235654897824437</v>
      </c>
      <c r="AT951" s="20">
        <f t="shared" si="340"/>
        <v>3.1978245068299773</v>
      </c>
      <c r="AU951" s="20">
        <f t="shared" si="333"/>
        <v>3.2509130417697172</v>
      </c>
    </row>
    <row r="952" spans="4:47">
      <c r="D952" s="2"/>
      <c r="Z952" s="20">
        <f t="shared" si="324"/>
        <v>0</v>
      </c>
      <c r="AA952" s="20">
        <f t="shared" si="325"/>
        <v>1.1330551226500576E-5</v>
      </c>
      <c r="AB952" s="20">
        <f t="shared" si="337"/>
        <v>-9999</v>
      </c>
      <c r="AC952" s="20">
        <f t="shared" si="338"/>
        <v>0</v>
      </c>
      <c r="AD952" s="20">
        <f t="shared" si="334"/>
        <v>-9999</v>
      </c>
      <c r="AE952" s="20">
        <f t="shared" si="339"/>
        <v>0</v>
      </c>
      <c r="AF952" s="20">
        <f t="shared" si="335"/>
        <v>-9999</v>
      </c>
      <c r="AG952" s="21"/>
      <c r="AH952" s="20">
        <f t="shared" si="326"/>
        <v>-1.178745064381952E-2</v>
      </c>
      <c r="AI952" s="20">
        <f t="shared" si="327"/>
        <v>0.51386006167917275</v>
      </c>
      <c r="AJ952" s="20">
        <f t="shared" si="328"/>
        <v>-0.2676446746983806</v>
      </c>
      <c r="AK952" s="20">
        <f t="shared" si="329"/>
        <v>-2.096970307342862E-2</v>
      </c>
      <c r="AL952" s="20">
        <f t="shared" si="330"/>
        <v>-3.0984842598046018</v>
      </c>
      <c r="AM952" s="20">
        <f t="shared" si="331"/>
        <v>-46.387491914036289</v>
      </c>
      <c r="AN952" s="20">
        <f t="shared" si="340"/>
        <v>3.2149255760746338</v>
      </c>
      <c r="AO952" s="20">
        <f t="shared" si="340"/>
        <v>3.2156184383515991</v>
      </c>
      <c r="AP952" s="20">
        <f t="shared" si="340"/>
        <v>3.2141906950560983</v>
      </c>
      <c r="AQ952" s="20">
        <f t="shared" si="340"/>
        <v>3.2171329326505709</v>
      </c>
      <c r="AR952" s="20">
        <f t="shared" si="340"/>
        <v>3.2110703717789146</v>
      </c>
      <c r="AS952" s="20">
        <f t="shared" si="340"/>
        <v>3.2235654897824437</v>
      </c>
      <c r="AT952" s="20">
        <f t="shared" si="340"/>
        <v>3.1978245068299773</v>
      </c>
      <c r="AU952" s="20">
        <f t="shared" si="333"/>
        <v>3.2509130417697172</v>
      </c>
    </row>
    <row r="953" spans="4:47">
      <c r="D953" s="2"/>
      <c r="Z953" s="20">
        <f t="shared" si="324"/>
        <v>0</v>
      </c>
      <c r="AA953" s="20">
        <f t="shared" si="325"/>
        <v>1.1330551226500576E-5</v>
      </c>
      <c r="AB953" s="20">
        <f t="shared" si="337"/>
        <v>-9999</v>
      </c>
      <c r="AC953" s="20">
        <f t="shared" si="338"/>
        <v>0</v>
      </c>
      <c r="AD953" s="20">
        <f t="shared" si="334"/>
        <v>-9999</v>
      </c>
      <c r="AE953" s="20">
        <f t="shared" si="339"/>
        <v>0</v>
      </c>
      <c r="AF953" s="20">
        <f t="shared" si="335"/>
        <v>-9999</v>
      </c>
      <c r="AG953" s="21"/>
      <c r="AH953" s="20">
        <f t="shared" si="326"/>
        <v>-1.178745064381952E-2</v>
      </c>
      <c r="AI953" s="20">
        <f t="shared" si="327"/>
        <v>0.51386006167917275</v>
      </c>
      <c r="AJ953" s="20">
        <f t="shared" si="328"/>
        <v>-0.2676446746983806</v>
      </c>
      <c r="AK953" s="20">
        <f t="shared" si="329"/>
        <v>-2.096970307342862E-2</v>
      </c>
      <c r="AL953" s="20">
        <f t="shared" si="330"/>
        <v>-3.0984842598046018</v>
      </c>
      <c r="AM953" s="20">
        <f t="shared" si="331"/>
        <v>-46.387491914036289</v>
      </c>
      <c r="AN953" s="20">
        <f t="shared" si="340"/>
        <v>3.2149255760746338</v>
      </c>
      <c r="AO953" s="20">
        <f t="shared" si="340"/>
        <v>3.2156184383515991</v>
      </c>
      <c r="AP953" s="20">
        <f t="shared" si="340"/>
        <v>3.2141906950560983</v>
      </c>
      <c r="AQ953" s="20">
        <f t="shared" si="340"/>
        <v>3.2171329326505709</v>
      </c>
      <c r="AR953" s="20">
        <f t="shared" si="340"/>
        <v>3.2110703717789146</v>
      </c>
      <c r="AS953" s="20">
        <f t="shared" si="340"/>
        <v>3.2235654897824437</v>
      </c>
      <c r="AT953" s="20">
        <f t="shared" si="340"/>
        <v>3.1978245068299773</v>
      </c>
      <c r="AU953" s="20">
        <f t="shared" si="333"/>
        <v>3.2509130417697172</v>
      </c>
    </row>
    <row r="954" spans="4:47">
      <c r="D954" s="2"/>
      <c r="Z954" s="20">
        <f t="shared" si="324"/>
        <v>0</v>
      </c>
      <c r="AA954" s="20">
        <f t="shared" si="325"/>
        <v>1.1330551226500576E-5</v>
      </c>
      <c r="AB954" s="20">
        <f t="shared" si="337"/>
        <v>-9999</v>
      </c>
      <c r="AC954" s="20">
        <f t="shared" si="338"/>
        <v>0</v>
      </c>
      <c r="AD954" s="20">
        <f t="shared" si="334"/>
        <v>-9999</v>
      </c>
      <c r="AE954" s="20">
        <f t="shared" si="339"/>
        <v>0</v>
      </c>
      <c r="AF954" s="20">
        <f t="shared" si="335"/>
        <v>-9999</v>
      </c>
      <c r="AG954" s="21"/>
      <c r="AH954" s="20">
        <f t="shared" si="326"/>
        <v>-1.178745064381952E-2</v>
      </c>
      <c r="AI954" s="20">
        <f t="shared" si="327"/>
        <v>0.51386006167917275</v>
      </c>
      <c r="AJ954" s="20">
        <f t="shared" si="328"/>
        <v>-0.2676446746983806</v>
      </c>
      <c r="AK954" s="20">
        <f t="shared" si="329"/>
        <v>-2.096970307342862E-2</v>
      </c>
      <c r="AL954" s="20">
        <f t="shared" si="330"/>
        <v>-3.0984842598046018</v>
      </c>
      <c r="AM954" s="20">
        <f t="shared" si="331"/>
        <v>-46.387491914036289</v>
      </c>
      <c r="AN954" s="20">
        <f t="shared" si="340"/>
        <v>3.2149255760746338</v>
      </c>
      <c r="AO954" s="20">
        <f t="shared" si="340"/>
        <v>3.2156184383515991</v>
      </c>
      <c r="AP954" s="20">
        <f t="shared" si="340"/>
        <v>3.2141906950560983</v>
      </c>
      <c r="AQ954" s="20">
        <f t="shared" si="340"/>
        <v>3.2171329326505709</v>
      </c>
      <c r="AR954" s="20">
        <f t="shared" si="340"/>
        <v>3.2110703717789146</v>
      </c>
      <c r="AS954" s="20">
        <f t="shared" si="340"/>
        <v>3.2235654897824437</v>
      </c>
      <c r="AT954" s="20">
        <f t="shared" si="340"/>
        <v>3.1978245068299773</v>
      </c>
      <c r="AU954" s="20">
        <f t="shared" si="333"/>
        <v>3.2509130417697172</v>
      </c>
    </row>
    <row r="955" spans="4:47">
      <c r="D955" s="2"/>
      <c r="Z955" s="20">
        <f t="shared" si="324"/>
        <v>0</v>
      </c>
      <c r="AA955" s="20">
        <f t="shared" si="325"/>
        <v>1.1330551226500576E-5</v>
      </c>
      <c r="AB955" s="20">
        <f t="shared" si="337"/>
        <v>-9999</v>
      </c>
      <c r="AC955" s="20">
        <f t="shared" si="338"/>
        <v>0</v>
      </c>
      <c r="AD955" s="20">
        <f t="shared" si="334"/>
        <v>-9999</v>
      </c>
      <c r="AE955" s="20">
        <f t="shared" si="339"/>
        <v>0</v>
      </c>
      <c r="AF955" s="20">
        <f t="shared" si="335"/>
        <v>-9999</v>
      </c>
      <c r="AG955" s="21"/>
      <c r="AH955" s="20">
        <f t="shared" si="326"/>
        <v>-1.178745064381952E-2</v>
      </c>
      <c r="AI955" s="20">
        <f t="shared" si="327"/>
        <v>0.51386006167917275</v>
      </c>
      <c r="AJ955" s="20">
        <f t="shared" si="328"/>
        <v>-0.2676446746983806</v>
      </c>
      <c r="AK955" s="20">
        <f t="shared" si="329"/>
        <v>-2.096970307342862E-2</v>
      </c>
      <c r="AL955" s="20">
        <f t="shared" si="330"/>
        <v>-3.0984842598046018</v>
      </c>
      <c r="AM955" s="20">
        <f t="shared" si="331"/>
        <v>-46.387491914036289</v>
      </c>
      <c r="AN955" s="20">
        <f t="shared" si="340"/>
        <v>3.2149255760746338</v>
      </c>
      <c r="AO955" s="20">
        <f t="shared" si="340"/>
        <v>3.2156184383515991</v>
      </c>
      <c r="AP955" s="20">
        <f t="shared" si="340"/>
        <v>3.2141906950560983</v>
      </c>
      <c r="AQ955" s="20">
        <f t="shared" si="340"/>
        <v>3.2171329326505709</v>
      </c>
      <c r="AR955" s="20">
        <f t="shared" si="340"/>
        <v>3.2110703717789146</v>
      </c>
      <c r="AS955" s="20">
        <f t="shared" si="340"/>
        <v>3.2235654897824437</v>
      </c>
      <c r="AT955" s="20">
        <f t="shared" si="340"/>
        <v>3.1978245068299773</v>
      </c>
      <c r="AU955" s="20">
        <f t="shared" si="333"/>
        <v>3.2509130417697172</v>
      </c>
    </row>
    <row r="956" spans="4:47">
      <c r="D956" s="2"/>
      <c r="Z956" s="20">
        <f t="shared" si="324"/>
        <v>0</v>
      </c>
      <c r="AA956" s="20">
        <f t="shared" si="325"/>
        <v>1.1330551226500576E-5</v>
      </c>
      <c r="AB956" s="20">
        <f t="shared" si="337"/>
        <v>-9999</v>
      </c>
      <c r="AC956" s="20">
        <f t="shared" si="338"/>
        <v>0</v>
      </c>
      <c r="AD956" s="20">
        <f t="shared" si="334"/>
        <v>-9999</v>
      </c>
      <c r="AE956" s="20">
        <f t="shared" si="339"/>
        <v>0</v>
      </c>
      <c r="AF956" s="20">
        <f t="shared" si="335"/>
        <v>-9999</v>
      </c>
      <c r="AG956" s="21"/>
      <c r="AH956" s="20">
        <f t="shared" si="326"/>
        <v>-1.178745064381952E-2</v>
      </c>
      <c r="AI956" s="20">
        <f t="shared" si="327"/>
        <v>0.51386006167917275</v>
      </c>
      <c r="AJ956" s="20">
        <f t="shared" si="328"/>
        <v>-0.2676446746983806</v>
      </c>
      <c r="AK956" s="20">
        <f t="shared" si="329"/>
        <v>-2.096970307342862E-2</v>
      </c>
      <c r="AL956" s="20">
        <f t="shared" si="330"/>
        <v>-3.0984842598046018</v>
      </c>
      <c r="AM956" s="20">
        <f t="shared" si="331"/>
        <v>-46.387491914036289</v>
      </c>
      <c r="AN956" s="20">
        <f t="shared" si="340"/>
        <v>3.2149255760746338</v>
      </c>
      <c r="AO956" s="20">
        <f t="shared" si="340"/>
        <v>3.2156184383515991</v>
      </c>
      <c r="AP956" s="20">
        <f t="shared" si="340"/>
        <v>3.2141906950560983</v>
      </c>
      <c r="AQ956" s="20">
        <f t="shared" si="340"/>
        <v>3.2171329326505709</v>
      </c>
      <c r="AR956" s="20">
        <f t="shared" si="340"/>
        <v>3.2110703717789146</v>
      </c>
      <c r="AS956" s="20">
        <f t="shared" si="340"/>
        <v>3.2235654897824437</v>
      </c>
      <c r="AT956" s="20">
        <f t="shared" si="340"/>
        <v>3.1978245068299773</v>
      </c>
      <c r="AU956" s="20">
        <f t="shared" si="333"/>
        <v>3.2509130417697172</v>
      </c>
    </row>
    <row r="957" spans="4:47">
      <c r="D957" s="2"/>
      <c r="Z957" s="20">
        <f t="shared" si="324"/>
        <v>0</v>
      </c>
      <c r="AA957" s="20">
        <f t="shared" si="325"/>
        <v>1.1330551226500576E-5</v>
      </c>
      <c r="AB957" s="20">
        <f t="shared" si="337"/>
        <v>-9999</v>
      </c>
      <c r="AC957" s="20">
        <f t="shared" si="338"/>
        <v>0</v>
      </c>
      <c r="AD957" s="20">
        <f t="shared" si="334"/>
        <v>-9999</v>
      </c>
      <c r="AE957" s="20">
        <f t="shared" si="339"/>
        <v>0</v>
      </c>
      <c r="AF957" s="20">
        <f t="shared" si="335"/>
        <v>-9999</v>
      </c>
      <c r="AG957" s="21"/>
      <c r="AH957" s="20">
        <f t="shared" si="326"/>
        <v>-1.178745064381952E-2</v>
      </c>
      <c r="AI957" s="20">
        <f t="shared" si="327"/>
        <v>0.51386006167917275</v>
      </c>
      <c r="AJ957" s="20">
        <f t="shared" si="328"/>
        <v>-0.2676446746983806</v>
      </c>
      <c r="AK957" s="20">
        <f t="shared" si="329"/>
        <v>-2.096970307342862E-2</v>
      </c>
      <c r="AL957" s="20">
        <f t="shared" si="330"/>
        <v>-3.0984842598046018</v>
      </c>
      <c r="AM957" s="20">
        <f t="shared" si="331"/>
        <v>-46.387491914036289</v>
      </c>
      <c r="AN957" s="20">
        <f t="shared" si="340"/>
        <v>3.2149255760746338</v>
      </c>
      <c r="AO957" s="20">
        <f t="shared" si="340"/>
        <v>3.2156184383515991</v>
      </c>
      <c r="AP957" s="20">
        <f t="shared" si="340"/>
        <v>3.2141906950560983</v>
      </c>
      <c r="AQ957" s="20">
        <f t="shared" si="340"/>
        <v>3.2171329326505709</v>
      </c>
      <c r="AR957" s="20">
        <f t="shared" si="340"/>
        <v>3.2110703717789146</v>
      </c>
      <c r="AS957" s="20">
        <f t="shared" si="340"/>
        <v>3.2235654897824437</v>
      </c>
      <c r="AT957" s="20">
        <f t="shared" si="340"/>
        <v>3.1978245068299773</v>
      </c>
      <c r="AU957" s="20">
        <f t="shared" si="333"/>
        <v>3.2509130417697172</v>
      </c>
    </row>
    <row r="958" spans="4:47">
      <c r="D958" s="2"/>
      <c r="Z958" s="20">
        <f t="shared" si="324"/>
        <v>0</v>
      </c>
      <c r="AA958" s="20">
        <f t="shared" si="325"/>
        <v>1.1330551226500576E-5</v>
      </c>
      <c r="AB958" s="20">
        <f t="shared" si="337"/>
        <v>-9999</v>
      </c>
      <c r="AC958" s="20">
        <f t="shared" si="338"/>
        <v>0</v>
      </c>
      <c r="AD958" s="20">
        <f t="shared" si="334"/>
        <v>-9999</v>
      </c>
      <c r="AE958" s="20">
        <f t="shared" si="339"/>
        <v>0</v>
      </c>
      <c r="AF958" s="20">
        <f t="shared" si="335"/>
        <v>-9999</v>
      </c>
      <c r="AG958" s="21"/>
      <c r="AH958" s="20">
        <f t="shared" si="326"/>
        <v>-1.178745064381952E-2</v>
      </c>
      <c r="AI958" s="20">
        <f t="shared" si="327"/>
        <v>0.51386006167917275</v>
      </c>
      <c r="AJ958" s="20">
        <f t="shared" si="328"/>
        <v>-0.2676446746983806</v>
      </c>
      <c r="AK958" s="20">
        <f t="shared" si="329"/>
        <v>-2.096970307342862E-2</v>
      </c>
      <c r="AL958" s="20">
        <f t="shared" si="330"/>
        <v>-3.0984842598046018</v>
      </c>
      <c r="AM958" s="20">
        <f t="shared" si="331"/>
        <v>-46.387491914036289</v>
      </c>
      <c r="AN958" s="20">
        <f t="shared" si="340"/>
        <v>3.2149255760746338</v>
      </c>
      <c r="AO958" s="20">
        <f t="shared" si="340"/>
        <v>3.2156184383515991</v>
      </c>
      <c r="AP958" s="20">
        <f t="shared" si="340"/>
        <v>3.2141906950560983</v>
      </c>
      <c r="AQ958" s="20">
        <f t="shared" si="340"/>
        <v>3.2171329326505709</v>
      </c>
      <c r="AR958" s="20">
        <f t="shared" si="340"/>
        <v>3.2110703717789146</v>
      </c>
      <c r="AS958" s="20">
        <f t="shared" si="340"/>
        <v>3.2235654897824437</v>
      </c>
      <c r="AT958" s="20">
        <f t="shared" si="340"/>
        <v>3.1978245068299773</v>
      </c>
      <c r="AU958" s="20">
        <f t="shared" si="333"/>
        <v>3.2509130417697172</v>
      </c>
    </row>
    <row r="959" spans="4:47">
      <c r="D959" s="2"/>
      <c r="Z959" s="20">
        <f t="shared" si="324"/>
        <v>0</v>
      </c>
      <c r="AA959" s="20">
        <f t="shared" si="325"/>
        <v>1.1330551226500576E-5</v>
      </c>
      <c r="AB959" s="20">
        <f t="shared" si="337"/>
        <v>-9999</v>
      </c>
      <c r="AC959" s="20">
        <f t="shared" si="338"/>
        <v>0</v>
      </c>
      <c r="AD959" s="20">
        <f t="shared" si="334"/>
        <v>-9999</v>
      </c>
      <c r="AE959" s="20">
        <f t="shared" si="339"/>
        <v>0</v>
      </c>
      <c r="AF959" s="20">
        <f t="shared" si="335"/>
        <v>-9999</v>
      </c>
      <c r="AG959" s="21"/>
      <c r="AH959" s="20">
        <f t="shared" si="326"/>
        <v>-1.178745064381952E-2</v>
      </c>
      <c r="AI959" s="20">
        <f t="shared" si="327"/>
        <v>0.51386006167917275</v>
      </c>
      <c r="AJ959" s="20">
        <f t="shared" si="328"/>
        <v>-0.2676446746983806</v>
      </c>
      <c r="AK959" s="20">
        <f t="shared" si="329"/>
        <v>-2.096970307342862E-2</v>
      </c>
      <c r="AL959" s="20">
        <f t="shared" si="330"/>
        <v>-3.0984842598046018</v>
      </c>
      <c r="AM959" s="20">
        <f t="shared" si="331"/>
        <v>-46.387491914036289</v>
      </c>
      <c r="AN959" s="20">
        <f t="shared" si="340"/>
        <v>3.2149255760746338</v>
      </c>
      <c r="AO959" s="20">
        <f t="shared" si="340"/>
        <v>3.2156184383515991</v>
      </c>
      <c r="AP959" s="20">
        <f t="shared" si="340"/>
        <v>3.2141906950560983</v>
      </c>
      <c r="AQ959" s="20">
        <f t="shared" si="340"/>
        <v>3.2171329326505709</v>
      </c>
      <c r="AR959" s="20">
        <f t="shared" si="340"/>
        <v>3.2110703717789146</v>
      </c>
      <c r="AS959" s="20">
        <f t="shared" si="340"/>
        <v>3.2235654897824437</v>
      </c>
      <c r="AT959" s="20">
        <f t="shared" si="340"/>
        <v>3.1978245068299773</v>
      </c>
      <c r="AU959" s="20">
        <f t="shared" si="333"/>
        <v>3.2509130417697172</v>
      </c>
    </row>
    <row r="960" spans="4:47">
      <c r="D960" s="2"/>
      <c r="Z960" s="20">
        <f t="shared" si="324"/>
        <v>0</v>
      </c>
      <c r="AA960" s="20">
        <f t="shared" si="325"/>
        <v>1.1330551226500576E-5</v>
      </c>
      <c r="AB960" s="20">
        <f t="shared" si="337"/>
        <v>-9999</v>
      </c>
      <c r="AC960" s="20">
        <f t="shared" si="338"/>
        <v>0</v>
      </c>
      <c r="AD960" s="20">
        <f t="shared" si="334"/>
        <v>-9999</v>
      </c>
      <c r="AE960" s="20">
        <f t="shared" si="339"/>
        <v>0</v>
      </c>
      <c r="AF960" s="20">
        <f t="shared" si="335"/>
        <v>-9999</v>
      </c>
      <c r="AG960" s="21"/>
      <c r="AH960" s="20">
        <f t="shared" si="326"/>
        <v>-1.178745064381952E-2</v>
      </c>
      <c r="AI960" s="20">
        <f t="shared" si="327"/>
        <v>0.51386006167917275</v>
      </c>
      <c r="AJ960" s="20">
        <f t="shared" si="328"/>
        <v>-0.2676446746983806</v>
      </c>
      <c r="AK960" s="20">
        <f t="shared" si="329"/>
        <v>-2.096970307342862E-2</v>
      </c>
      <c r="AL960" s="20">
        <f t="shared" si="330"/>
        <v>-3.0984842598046018</v>
      </c>
      <c r="AM960" s="20">
        <f t="shared" si="331"/>
        <v>-46.387491914036289</v>
      </c>
      <c r="AN960" s="20">
        <f t="shared" si="340"/>
        <v>3.2149255760746338</v>
      </c>
      <c r="AO960" s="20">
        <f t="shared" si="340"/>
        <v>3.2156184383515991</v>
      </c>
      <c r="AP960" s="20">
        <f t="shared" si="340"/>
        <v>3.2141906950560983</v>
      </c>
      <c r="AQ960" s="20">
        <f t="shared" si="340"/>
        <v>3.2171329326505709</v>
      </c>
      <c r="AR960" s="20">
        <f t="shared" si="340"/>
        <v>3.2110703717789146</v>
      </c>
      <c r="AS960" s="20">
        <f t="shared" si="340"/>
        <v>3.2235654897824437</v>
      </c>
      <c r="AT960" s="20">
        <f t="shared" si="340"/>
        <v>3.1978245068299773</v>
      </c>
      <c r="AU960" s="20">
        <f t="shared" si="333"/>
        <v>3.2509130417697172</v>
      </c>
    </row>
    <row r="961" spans="4:47">
      <c r="D961" s="2"/>
      <c r="Z961" s="20">
        <f t="shared" si="324"/>
        <v>0</v>
      </c>
      <c r="AA961" s="20">
        <f t="shared" si="325"/>
        <v>1.1330551226500576E-5</v>
      </c>
      <c r="AB961" s="20">
        <f t="shared" si="337"/>
        <v>-9999</v>
      </c>
      <c r="AC961" s="20">
        <f t="shared" si="338"/>
        <v>0</v>
      </c>
      <c r="AD961" s="20">
        <f t="shared" si="334"/>
        <v>-9999</v>
      </c>
      <c r="AE961" s="20">
        <f t="shared" si="339"/>
        <v>0</v>
      </c>
      <c r="AF961" s="20">
        <f t="shared" si="335"/>
        <v>-9999</v>
      </c>
      <c r="AG961" s="21"/>
      <c r="AH961" s="20">
        <f t="shared" si="326"/>
        <v>-1.178745064381952E-2</v>
      </c>
      <c r="AI961" s="20">
        <f t="shared" si="327"/>
        <v>0.51386006167917275</v>
      </c>
      <c r="AJ961" s="20">
        <f t="shared" si="328"/>
        <v>-0.2676446746983806</v>
      </c>
      <c r="AK961" s="20">
        <f t="shared" si="329"/>
        <v>-2.096970307342862E-2</v>
      </c>
      <c r="AL961" s="20">
        <f t="shared" si="330"/>
        <v>-3.0984842598046018</v>
      </c>
      <c r="AM961" s="20">
        <f t="shared" si="331"/>
        <v>-46.387491914036289</v>
      </c>
      <c r="AN961" s="20">
        <f t="shared" si="340"/>
        <v>3.2149255760746338</v>
      </c>
      <c r="AO961" s="20">
        <f t="shared" si="340"/>
        <v>3.2156184383515991</v>
      </c>
      <c r="AP961" s="20">
        <f t="shared" si="340"/>
        <v>3.2141906950560983</v>
      </c>
      <c r="AQ961" s="20">
        <f t="shared" si="340"/>
        <v>3.2171329326505709</v>
      </c>
      <c r="AR961" s="20">
        <f t="shared" si="340"/>
        <v>3.2110703717789146</v>
      </c>
      <c r="AS961" s="20">
        <f t="shared" si="340"/>
        <v>3.2235654897824437</v>
      </c>
      <c r="AT961" s="20">
        <f t="shared" si="340"/>
        <v>3.1978245068299773</v>
      </c>
      <c r="AU961" s="20">
        <f t="shared" si="333"/>
        <v>3.2509130417697172</v>
      </c>
    </row>
    <row r="962" spans="4:47">
      <c r="D962" s="2"/>
      <c r="Z962" s="20">
        <f t="shared" si="324"/>
        <v>0</v>
      </c>
      <c r="AA962" s="20">
        <f t="shared" si="325"/>
        <v>1.1330551226500576E-5</v>
      </c>
      <c r="AB962" s="20">
        <f t="shared" si="337"/>
        <v>-9999</v>
      </c>
      <c r="AC962" s="20">
        <f t="shared" si="338"/>
        <v>0</v>
      </c>
      <c r="AD962" s="20">
        <f t="shared" si="334"/>
        <v>-9999</v>
      </c>
      <c r="AE962" s="20">
        <f t="shared" si="339"/>
        <v>0</v>
      </c>
      <c r="AF962" s="20">
        <f t="shared" si="335"/>
        <v>-9999</v>
      </c>
      <c r="AG962" s="21"/>
      <c r="AH962" s="20">
        <f t="shared" si="326"/>
        <v>-1.178745064381952E-2</v>
      </c>
      <c r="AI962" s="20">
        <f t="shared" si="327"/>
        <v>0.51386006167917275</v>
      </c>
      <c r="AJ962" s="20">
        <f t="shared" si="328"/>
        <v>-0.2676446746983806</v>
      </c>
      <c r="AK962" s="20">
        <f t="shared" si="329"/>
        <v>-2.096970307342862E-2</v>
      </c>
      <c r="AL962" s="20">
        <f t="shared" si="330"/>
        <v>-3.0984842598046018</v>
      </c>
      <c r="AM962" s="20">
        <f t="shared" si="331"/>
        <v>-46.387491914036289</v>
      </c>
      <c r="AN962" s="20">
        <f t="shared" si="340"/>
        <v>3.2149255760746338</v>
      </c>
      <c r="AO962" s="20">
        <f t="shared" si="340"/>
        <v>3.2156184383515991</v>
      </c>
      <c r="AP962" s="20">
        <f t="shared" si="340"/>
        <v>3.2141906950560983</v>
      </c>
      <c r="AQ962" s="20">
        <f t="shared" si="340"/>
        <v>3.2171329326505709</v>
      </c>
      <c r="AR962" s="20">
        <f t="shared" si="340"/>
        <v>3.2110703717789146</v>
      </c>
      <c r="AS962" s="20">
        <f t="shared" si="340"/>
        <v>3.2235654897824437</v>
      </c>
      <c r="AT962" s="20">
        <f t="shared" si="340"/>
        <v>3.1978245068299773</v>
      </c>
      <c r="AU962" s="20">
        <f t="shared" si="333"/>
        <v>3.2509130417697172</v>
      </c>
    </row>
    <row r="963" spans="4:47">
      <c r="D963" s="2"/>
      <c r="Z963" s="20">
        <f t="shared" si="324"/>
        <v>0</v>
      </c>
      <c r="AA963" s="20">
        <f t="shared" si="325"/>
        <v>1.1330551226500576E-5</v>
      </c>
      <c r="AB963" s="20">
        <f t="shared" si="337"/>
        <v>-9999</v>
      </c>
      <c r="AC963" s="20">
        <f t="shared" si="338"/>
        <v>0</v>
      </c>
      <c r="AD963" s="20">
        <f t="shared" si="334"/>
        <v>-9999</v>
      </c>
      <c r="AE963" s="20">
        <f t="shared" si="339"/>
        <v>0</v>
      </c>
      <c r="AF963" s="20">
        <f t="shared" si="335"/>
        <v>-9999</v>
      </c>
      <c r="AG963" s="21"/>
      <c r="AH963" s="20">
        <f t="shared" si="326"/>
        <v>-1.178745064381952E-2</v>
      </c>
      <c r="AI963" s="20">
        <f t="shared" si="327"/>
        <v>0.51386006167917275</v>
      </c>
      <c r="AJ963" s="20">
        <f t="shared" si="328"/>
        <v>-0.2676446746983806</v>
      </c>
      <c r="AK963" s="20">
        <f t="shared" si="329"/>
        <v>-2.096970307342862E-2</v>
      </c>
      <c r="AL963" s="20">
        <f t="shared" si="330"/>
        <v>-3.0984842598046018</v>
      </c>
      <c r="AM963" s="20">
        <f t="shared" si="331"/>
        <v>-46.387491914036289</v>
      </c>
      <c r="AN963" s="20">
        <f t="shared" si="340"/>
        <v>3.2149255760746338</v>
      </c>
      <c r="AO963" s="20">
        <f t="shared" si="340"/>
        <v>3.2156184383515991</v>
      </c>
      <c r="AP963" s="20">
        <f t="shared" si="340"/>
        <v>3.2141906950560983</v>
      </c>
      <c r="AQ963" s="20">
        <f t="shared" si="340"/>
        <v>3.2171329326505709</v>
      </c>
      <c r="AR963" s="20">
        <f t="shared" si="340"/>
        <v>3.2110703717789146</v>
      </c>
      <c r="AS963" s="20">
        <f t="shared" si="340"/>
        <v>3.2235654897824437</v>
      </c>
      <c r="AT963" s="20">
        <f t="shared" si="340"/>
        <v>3.1978245068299773</v>
      </c>
      <c r="AU963" s="20">
        <f t="shared" si="333"/>
        <v>3.2509130417697172</v>
      </c>
    </row>
    <row r="964" spans="4:47">
      <c r="D964" s="2"/>
      <c r="Z964" s="20">
        <f t="shared" si="324"/>
        <v>0</v>
      </c>
      <c r="AA964" s="20">
        <f t="shared" si="325"/>
        <v>1.1330551226500576E-5</v>
      </c>
      <c r="AB964" s="20">
        <f t="shared" si="337"/>
        <v>-9999</v>
      </c>
      <c r="AC964" s="20">
        <f t="shared" si="338"/>
        <v>0</v>
      </c>
      <c r="AD964" s="20">
        <f t="shared" si="334"/>
        <v>-9999</v>
      </c>
      <c r="AE964" s="20">
        <f t="shared" si="339"/>
        <v>0</v>
      </c>
      <c r="AF964" s="20">
        <f t="shared" si="335"/>
        <v>-9999</v>
      </c>
      <c r="AG964" s="21"/>
      <c r="AH964" s="20">
        <f t="shared" si="326"/>
        <v>-1.178745064381952E-2</v>
      </c>
      <c r="AI964" s="20">
        <f t="shared" si="327"/>
        <v>0.51386006167917275</v>
      </c>
      <c r="AJ964" s="20">
        <f t="shared" si="328"/>
        <v>-0.2676446746983806</v>
      </c>
      <c r="AK964" s="20">
        <f t="shared" si="329"/>
        <v>-2.096970307342862E-2</v>
      </c>
      <c r="AL964" s="20">
        <f t="shared" si="330"/>
        <v>-3.0984842598046018</v>
      </c>
      <c r="AM964" s="20">
        <f t="shared" si="331"/>
        <v>-46.387491914036289</v>
      </c>
      <c r="AN964" s="20">
        <f t="shared" si="340"/>
        <v>3.2149255760746338</v>
      </c>
      <c r="AO964" s="20">
        <f t="shared" si="340"/>
        <v>3.2156184383515991</v>
      </c>
      <c r="AP964" s="20">
        <f t="shared" si="340"/>
        <v>3.2141906950560983</v>
      </c>
      <c r="AQ964" s="20">
        <f t="shared" si="340"/>
        <v>3.2171329326505709</v>
      </c>
      <c r="AR964" s="20">
        <f t="shared" si="340"/>
        <v>3.2110703717789146</v>
      </c>
      <c r="AS964" s="20">
        <f t="shared" si="340"/>
        <v>3.2235654897824437</v>
      </c>
      <c r="AT964" s="20">
        <f t="shared" si="340"/>
        <v>3.1978245068299773</v>
      </c>
      <c r="AU964" s="20">
        <f t="shared" si="333"/>
        <v>3.2509130417697172</v>
      </c>
    </row>
    <row r="965" spans="4:47">
      <c r="D965" s="2"/>
      <c r="Z965" s="20">
        <f t="shared" si="324"/>
        <v>0</v>
      </c>
      <c r="AA965" s="20">
        <f t="shared" si="325"/>
        <v>1.1330551226500576E-5</v>
      </c>
      <c r="AB965" s="20">
        <f t="shared" si="337"/>
        <v>-9999</v>
      </c>
      <c r="AC965" s="20">
        <f t="shared" si="338"/>
        <v>0</v>
      </c>
      <c r="AD965" s="20">
        <f t="shared" si="334"/>
        <v>-9999</v>
      </c>
      <c r="AE965" s="20">
        <f t="shared" si="339"/>
        <v>0</v>
      </c>
      <c r="AF965" s="20">
        <f t="shared" si="335"/>
        <v>-9999</v>
      </c>
      <c r="AG965" s="21"/>
      <c r="AH965" s="20">
        <f t="shared" si="326"/>
        <v>-1.178745064381952E-2</v>
      </c>
      <c r="AI965" s="20">
        <f t="shared" si="327"/>
        <v>0.51386006167917275</v>
      </c>
      <c r="AJ965" s="20">
        <f t="shared" si="328"/>
        <v>-0.2676446746983806</v>
      </c>
      <c r="AK965" s="20">
        <f t="shared" si="329"/>
        <v>-2.096970307342862E-2</v>
      </c>
      <c r="AL965" s="20">
        <f t="shared" si="330"/>
        <v>-3.0984842598046018</v>
      </c>
      <c r="AM965" s="20">
        <f t="shared" si="331"/>
        <v>-46.387491914036289</v>
      </c>
      <c r="AN965" s="20">
        <f t="shared" ref="AN965:AT980" si="341">$AU965+$AB$7*SIN(AO965)</f>
        <v>3.2149255760746338</v>
      </c>
      <c r="AO965" s="20">
        <f t="shared" si="341"/>
        <v>3.2156184383515991</v>
      </c>
      <c r="AP965" s="20">
        <f t="shared" si="341"/>
        <v>3.2141906950560983</v>
      </c>
      <c r="AQ965" s="20">
        <f t="shared" si="341"/>
        <v>3.2171329326505709</v>
      </c>
      <c r="AR965" s="20">
        <f t="shared" si="341"/>
        <v>3.2110703717789146</v>
      </c>
      <c r="AS965" s="20">
        <f t="shared" si="341"/>
        <v>3.2235654897824437</v>
      </c>
      <c r="AT965" s="20">
        <f t="shared" si="341"/>
        <v>3.1978245068299773</v>
      </c>
      <c r="AU965" s="20">
        <f t="shared" si="333"/>
        <v>3.2509130417697172</v>
      </c>
    </row>
    <row r="966" spans="4:47">
      <c r="D966" s="2"/>
      <c r="Z966" s="20">
        <f t="shared" si="324"/>
        <v>0</v>
      </c>
      <c r="AA966" s="20">
        <f t="shared" si="325"/>
        <v>1.1330551226500576E-5</v>
      </c>
      <c r="AB966" s="20">
        <f t="shared" si="337"/>
        <v>-9999</v>
      </c>
      <c r="AC966" s="20">
        <f t="shared" si="338"/>
        <v>0</v>
      </c>
      <c r="AD966" s="20">
        <f t="shared" si="334"/>
        <v>-9999</v>
      </c>
      <c r="AE966" s="20">
        <f t="shared" si="339"/>
        <v>0</v>
      </c>
      <c r="AF966" s="20">
        <f t="shared" si="335"/>
        <v>-9999</v>
      </c>
      <c r="AG966" s="21"/>
      <c r="AH966" s="20">
        <f t="shared" si="326"/>
        <v>-1.178745064381952E-2</v>
      </c>
      <c r="AI966" s="20">
        <f t="shared" si="327"/>
        <v>0.51386006167917275</v>
      </c>
      <c r="AJ966" s="20">
        <f t="shared" si="328"/>
        <v>-0.2676446746983806</v>
      </c>
      <c r="AK966" s="20">
        <f t="shared" si="329"/>
        <v>-2.096970307342862E-2</v>
      </c>
      <c r="AL966" s="20">
        <f t="shared" si="330"/>
        <v>-3.0984842598046018</v>
      </c>
      <c r="AM966" s="20">
        <f t="shared" si="331"/>
        <v>-46.387491914036289</v>
      </c>
      <c r="AN966" s="20">
        <f t="shared" si="341"/>
        <v>3.2149255760746338</v>
      </c>
      <c r="AO966" s="20">
        <f t="shared" si="341"/>
        <v>3.2156184383515991</v>
      </c>
      <c r="AP966" s="20">
        <f t="shared" si="341"/>
        <v>3.2141906950560983</v>
      </c>
      <c r="AQ966" s="20">
        <f t="shared" si="341"/>
        <v>3.2171329326505709</v>
      </c>
      <c r="AR966" s="20">
        <f t="shared" si="341"/>
        <v>3.2110703717789146</v>
      </c>
      <c r="AS966" s="20">
        <f t="shared" si="341"/>
        <v>3.2235654897824437</v>
      </c>
      <c r="AT966" s="20">
        <f t="shared" si="341"/>
        <v>3.1978245068299773</v>
      </c>
      <c r="AU966" s="20">
        <f t="shared" si="333"/>
        <v>3.2509130417697172</v>
      </c>
    </row>
    <row r="967" spans="4:47">
      <c r="D967" s="2"/>
      <c r="Z967" s="20">
        <f t="shared" si="324"/>
        <v>0</v>
      </c>
      <c r="AA967" s="20">
        <f t="shared" si="325"/>
        <v>1.1330551226500576E-5</v>
      </c>
      <c r="AB967" s="20">
        <f t="shared" si="337"/>
        <v>-9999</v>
      </c>
      <c r="AC967" s="20">
        <f t="shared" si="338"/>
        <v>0</v>
      </c>
      <c r="AD967" s="20">
        <f t="shared" si="334"/>
        <v>-9999</v>
      </c>
      <c r="AE967" s="20">
        <f t="shared" si="339"/>
        <v>0</v>
      </c>
      <c r="AF967" s="20">
        <f t="shared" si="335"/>
        <v>-9999</v>
      </c>
      <c r="AG967" s="21"/>
      <c r="AH967" s="20">
        <f t="shared" si="326"/>
        <v>-1.178745064381952E-2</v>
      </c>
      <c r="AI967" s="20">
        <f t="shared" si="327"/>
        <v>0.51386006167917275</v>
      </c>
      <c r="AJ967" s="20">
        <f t="shared" si="328"/>
        <v>-0.2676446746983806</v>
      </c>
      <c r="AK967" s="20">
        <f t="shared" si="329"/>
        <v>-2.096970307342862E-2</v>
      </c>
      <c r="AL967" s="20">
        <f t="shared" si="330"/>
        <v>-3.0984842598046018</v>
      </c>
      <c r="AM967" s="20">
        <f t="shared" si="331"/>
        <v>-46.387491914036289</v>
      </c>
      <c r="AN967" s="20">
        <f t="shared" si="341"/>
        <v>3.2149255760746338</v>
      </c>
      <c r="AO967" s="20">
        <f t="shared" si="341"/>
        <v>3.2156184383515991</v>
      </c>
      <c r="AP967" s="20">
        <f t="shared" si="341"/>
        <v>3.2141906950560983</v>
      </c>
      <c r="AQ967" s="20">
        <f t="shared" si="341"/>
        <v>3.2171329326505709</v>
      </c>
      <c r="AR967" s="20">
        <f t="shared" si="341"/>
        <v>3.2110703717789146</v>
      </c>
      <c r="AS967" s="20">
        <f t="shared" si="341"/>
        <v>3.2235654897824437</v>
      </c>
      <c r="AT967" s="20">
        <f t="shared" si="341"/>
        <v>3.1978245068299773</v>
      </c>
      <c r="AU967" s="20">
        <f t="shared" si="333"/>
        <v>3.2509130417697172</v>
      </c>
    </row>
    <row r="968" spans="4:47">
      <c r="D968" s="2"/>
      <c r="Z968" s="20">
        <f t="shared" si="324"/>
        <v>0</v>
      </c>
      <c r="AA968" s="20">
        <f t="shared" si="325"/>
        <v>1.1330551226500576E-5</v>
      </c>
      <c r="AB968" s="20">
        <f t="shared" si="337"/>
        <v>-9999</v>
      </c>
      <c r="AC968" s="20">
        <f t="shared" si="338"/>
        <v>0</v>
      </c>
      <c r="AD968" s="20">
        <f t="shared" si="334"/>
        <v>-9999</v>
      </c>
      <c r="AE968" s="20">
        <f t="shared" si="339"/>
        <v>0</v>
      </c>
      <c r="AF968" s="20">
        <f t="shared" si="335"/>
        <v>-9999</v>
      </c>
      <c r="AG968" s="21"/>
      <c r="AH968" s="20">
        <f t="shared" si="326"/>
        <v>-1.178745064381952E-2</v>
      </c>
      <c r="AI968" s="20">
        <f t="shared" si="327"/>
        <v>0.51386006167917275</v>
      </c>
      <c r="AJ968" s="20">
        <f t="shared" si="328"/>
        <v>-0.2676446746983806</v>
      </c>
      <c r="AK968" s="20">
        <f t="shared" si="329"/>
        <v>-2.096970307342862E-2</v>
      </c>
      <c r="AL968" s="20">
        <f t="shared" si="330"/>
        <v>-3.0984842598046018</v>
      </c>
      <c r="AM968" s="20">
        <f t="shared" si="331"/>
        <v>-46.387491914036289</v>
      </c>
      <c r="AN968" s="20">
        <f t="shared" si="341"/>
        <v>3.2149255760746338</v>
      </c>
      <c r="AO968" s="20">
        <f t="shared" si="341"/>
        <v>3.2156184383515991</v>
      </c>
      <c r="AP968" s="20">
        <f t="shared" si="341"/>
        <v>3.2141906950560983</v>
      </c>
      <c r="AQ968" s="20">
        <f t="shared" si="341"/>
        <v>3.2171329326505709</v>
      </c>
      <c r="AR968" s="20">
        <f t="shared" si="341"/>
        <v>3.2110703717789146</v>
      </c>
      <c r="AS968" s="20">
        <f t="shared" si="341"/>
        <v>3.2235654897824437</v>
      </c>
      <c r="AT968" s="20">
        <f t="shared" si="341"/>
        <v>3.1978245068299773</v>
      </c>
      <c r="AU968" s="20">
        <f t="shared" si="333"/>
        <v>3.2509130417697172</v>
      </c>
    </row>
    <row r="969" spans="4:47">
      <c r="D969" s="2"/>
      <c r="Z969" s="20">
        <f t="shared" si="324"/>
        <v>0</v>
      </c>
      <c r="AA969" s="20">
        <f t="shared" si="325"/>
        <v>1.1330551226500576E-5</v>
      </c>
      <c r="AB969" s="20">
        <f t="shared" si="337"/>
        <v>-9999</v>
      </c>
      <c r="AC969" s="20">
        <f t="shared" si="338"/>
        <v>0</v>
      </c>
      <c r="AD969" s="20">
        <f t="shared" si="334"/>
        <v>-9999</v>
      </c>
      <c r="AE969" s="20">
        <f t="shared" si="339"/>
        <v>0</v>
      </c>
      <c r="AF969" s="20">
        <f t="shared" si="335"/>
        <v>-9999</v>
      </c>
      <c r="AG969" s="21"/>
      <c r="AH969" s="20">
        <f t="shared" si="326"/>
        <v>-1.178745064381952E-2</v>
      </c>
      <c r="AI969" s="20">
        <f t="shared" si="327"/>
        <v>0.51386006167917275</v>
      </c>
      <c r="AJ969" s="20">
        <f t="shared" si="328"/>
        <v>-0.2676446746983806</v>
      </c>
      <c r="AK969" s="20">
        <f t="shared" si="329"/>
        <v>-2.096970307342862E-2</v>
      </c>
      <c r="AL969" s="20">
        <f t="shared" si="330"/>
        <v>-3.0984842598046018</v>
      </c>
      <c r="AM969" s="20">
        <f t="shared" si="331"/>
        <v>-46.387491914036289</v>
      </c>
      <c r="AN969" s="20">
        <f t="shared" si="341"/>
        <v>3.2149255760746338</v>
      </c>
      <c r="AO969" s="20">
        <f t="shared" si="341"/>
        <v>3.2156184383515991</v>
      </c>
      <c r="AP969" s="20">
        <f t="shared" si="341"/>
        <v>3.2141906950560983</v>
      </c>
      <c r="AQ969" s="20">
        <f t="shared" si="341"/>
        <v>3.2171329326505709</v>
      </c>
      <c r="AR969" s="20">
        <f t="shared" si="341"/>
        <v>3.2110703717789146</v>
      </c>
      <c r="AS969" s="20">
        <f t="shared" si="341"/>
        <v>3.2235654897824437</v>
      </c>
      <c r="AT969" s="20">
        <f t="shared" si="341"/>
        <v>3.1978245068299773</v>
      </c>
      <c r="AU969" s="20">
        <f t="shared" si="333"/>
        <v>3.2509130417697172</v>
      </c>
    </row>
    <row r="970" spans="4:47">
      <c r="D970" s="2"/>
      <c r="Z970" s="20">
        <f t="shared" si="324"/>
        <v>0</v>
      </c>
      <c r="AA970" s="20">
        <f t="shared" si="325"/>
        <v>1.1330551226500576E-5</v>
      </c>
      <c r="AB970" s="20">
        <f t="shared" si="337"/>
        <v>-9999</v>
      </c>
      <c r="AC970" s="20">
        <f t="shared" si="338"/>
        <v>0</v>
      </c>
      <c r="AD970" s="20">
        <f t="shared" si="334"/>
        <v>-9999</v>
      </c>
      <c r="AE970" s="20">
        <f t="shared" si="339"/>
        <v>0</v>
      </c>
      <c r="AF970" s="20">
        <f t="shared" si="335"/>
        <v>-9999</v>
      </c>
      <c r="AG970" s="21"/>
      <c r="AH970" s="20">
        <f t="shared" si="326"/>
        <v>-1.178745064381952E-2</v>
      </c>
      <c r="AI970" s="20">
        <f t="shared" si="327"/>
        <v>0.51386006167917275</v>
      </c>
      <c r="AJ970" s="20">
        <f t="shared" si="328"/>
        <v>-0.2676446746983806</v>
      </c>
      <c r="AK970" s="20">
        <f t="shared" si="329"/>
        <v>-2.096970307342862E-2</v>
      </c>
      <c r="AL970" s="20">
        <f t="shared" si="330"/>
        <v>-3.0984842598046018</v>
      </c>
      <c r="AM970" s="20">
        <f t="shared" si="331"/>
        <v>-46.387491914036289</v>
      </c>
      <c r="AN970" s="20">
        <f t="shared" si="341"/>
        <v>3.2149255760746338</v>
      </c>
      <c r="AO970" s="20">
        <f t="shared" si="341"/>
        <v>3.2156184383515991</v>
      </c>
      <c r="AP970" s="20">
        <f t="shared" si="341"/>
        <v>3.2141906950560983</v>
      </c>
      <c r="AQ970" s="20">
        <f t="shared" si="341"/>
        <v>3.2171329326505709</v>
      </c>
      <c r="AR970" s="20">
        <f t="shared" si="341"/>
        <v>3.2110703717789146</v>
      </c>
      <c r="AS970" s="20">
        <f t="shared" si="341"/>
        <v>3.2235654897824437</v>
      </c>
      <c r="AT970" s="20">
        <f t="shared" si="341"/>
        <v>3.1978245068299773</v>
      </c>
      <c r="AU970" s="20">
        <f t="shared" si="333"/>
        <v>3.2509130417697172</v>
      </c>
    </row>
    <row r="971" spans="4:47">
      <c r="D971" s="2"/>
      <c r="Z971" s="20">
        <f t="shared" si="324"/>
        <v>0</v>
      </c>
      <c r="AA971" s="20">
        <f t="shared" si="325"/>
        <v>1.1330551226500576E-5</v>
      </c>
      <c r="AB971" s="20">
        <f t="shared" si="337"/>
        <v>-9999</v>
      </c>
      <c r="AC971" s="20">
        <f t="shared" si="338"/>
        <v>0</v>
      </c>
      <c r="AD971" s="20">
        <f t="shared" si="334"/>
        <v>-9999</v>
      </c>
      <c r="AE971" s="20">
        <f t="shared" si="339"/>
        <v>0</v>
      </c>
      <c r="AF971" s="20">
        <f t="shared" si="335"/>
        <v>-9999</v>
      </c>
      <c r="AG971" s="21"/>
      <c r="AH971" s="20">
        <f t="shared" si="326"/>
        <v>-1.178745064381952E-2</v>
      </c>
      <c r="AI971" s="20">
        <f t="shared" si="327"/>
        <v>0.51386006167917275</v>
      </c>
      <c r="AJ971" s="20">
        <f t="shared" si="328"/>
        <v>-0.2676446746983806</v>
      </c>
      <c r="AK971" s="20">
        <f t="shared" si="329"/>
        <v>-2.096970307342862E-2</v>
      </c>
      <c r="AL971" s="20">
        <f t="shared" si="330"/>
        <v>-3.0984842598046018</v>
      </c>
      <c r="AM971" s="20">
        <f t="shared" si="331"/>
        <v>-46.387491914036289</v>
      </c>
      <c r="AN971" s="20">
        <f t="shared" si="341"/>
        <v>3.2149255760746338</v>
      </c>
      <c r="AO971" s="20">
        <f t="shared" si="341"/>
        <v>3.2156184383515991</v>
      </c>
      <c r="AP971" s="20">
        <f t="shared" si="341"/>
        <v>3.2141906950560983</v>
      </c>
      <c r="AQ971" s="20">
        <f t="shared" si="341"/>
        <v>3.2171329326505709</v>
      </c>
      <c r="AR971" s="20">
        <f t="shared" si="341"/>
        <v>3.2110703717789146</v>
      </c>
      <c r="AS971" s="20">
        <f t="shared" si="341"/>
        <v>3.2235654897824437</v>
      </c>
      <c r="AT971" s="20">
        <f t="shared" si="341"/>
        <v>3.1978245068299773</v>
      </c>
      <c r="AU971" s="20">
        <f t="shared" si="333"/>
        <v>3.2509130417697172</v>
      </c>
    </row>
    <row r="972" spans="4:47">
      <c r="D972" s="2"/>
      <c r="Z972" s="20">
        <f t="shared" si="324"/>
        <v>0</v>
      </c>
      <c r="AA972" s="20">
        <f t="shared" si="325"/>
        <v>1.1330551226500576E-5</v>
      </c>
      <c r="AB972" s="20">
        <f t="shared" si="337"/>
        <v>-9999</v>
      </c>
      <c r="AC972" s="20">
        <f t="shared" si="338"/>
        <v>0</v>
      </c>
      <c r="AD972" s="20">
        <f t="shared" si="334"/>
        <v>-9999</v>
      </c>
      <c r="AE972" s="20">
        <f t="shared" si="339"/>
        <v>0</v>
      </c>
      <c r="AF972" s="20">
        <f t="shared" si="335"/>
        <v>-9999</v>
      </c>
      <c r="AG972" s="21"/>
      <c r="AH972" s="20">
        <f t="shared" si="326"/>
        <v>-1.178745064381952E-2</v>
      </c>
      <c r="AI972" s="20">
        <f t="shared" si="327"/>
        <v>0.51386006167917275</v>
      </c>
      <c r="AJ972" s="20">
        <f t="shared" si="328"/>
        <v>-0.2676446746983806</v>
      </c>
      <c r="AK972" s="20">
        <f t="shared" si="329"/>
        <v>-2.096970307342862E-2</v>
      </c>
      <c r="AL972" s="20">
        <f t="shared" si="330"/>
        <v>-3.0984842598046018</v>
      </c>
      <c r="AM972" s="20">
        <f t="shared" si="331"/>
        <v>-46.387491914036289</v>
      </c>
      <c r="AN972" s="20">
        <f t="shared" si="341"/>
        <v>3.2149255760746338</v>
      </c>
      <c r="AO972" s="20">
        <f t="shared" si="341"/>
        <v>3.2156184383515991</v>
      </c>
      <c r="AP972" s="20">
        <f t="shared" si="341"/>
        <v>3.2141906950560983</v>
      </c>
      <c r="AQ972" s="20">
        <f t="shared" si="341"/>
        <v>3.2171329326505709</v>
      </c>
      <c r="AR972" s="20">
        <f t="shared" si="341"/>
        <v>3.2110703717789146</v>
      </c>
      <c r="AS972" s="20">
        <f t="shared" si="341"/>
        <v>3.2235654897824437</v>
      </c>
      <c r="AT972" s="20">
        <f t="shared" si="341"/>
        <v>3.1978245068299773</v>
      </c>
      <c r="AU972" s="20">
        <f t="shared" si="333"/>
        <v>3.2509130417697172</v>
      </c>
    </row>
    <row r="973" spans="4:47">
      <c r="D973" s="2"/>
      <c r="Z973" s="20">
        <f t="shared" si="324"/>
        <v>0</v>
      </c>
      <c r="AA973" s="20">
        <f t="shared" si="325"/>
        <v>1.1330551226500576E-5</v>
      </c>
      <c r="AB973" s="20">
        <f t="shared" si="337"/>
        <v>-9999</v>
      </c>
      <c r="AC973" s="20">
        <f t="shared" si="338"/>
        <v>0</v>
      </c>
      <c r="AD973" s="20">
        <f t="shared" si="334"/>
        <v>-9999</v>
      </c>
      <c r="AE973" s="20">
        <f t="shared" si="339"/>
        <v>0</v>
      </c>
      <c r="AF973" s="20">
        <f t="shared" si="335"/>
        <v>-9999</v>
      </c>
      <c r="AG973" s="21"/>
      <c r="AH973" s="20">
        <f t="shared" si="326"/>
        <v>-1.178745064381952E-2</v>
      </c>
      <c r="AI973" s="20">
        <f t="shared" si="327"/>
        <v>0.51386006167917275</v>
      </c>
      <c r="AJ973" s="20">
        <f t="shared" si="328"/>
        <v>-0.2676446746983806</v>
      </c>
      <c r="AK973" s="20">
        <f t="shared" si="329"/>
        <v>-2.096970307342862E-2</v>
      </c>
      <c r="AL973" s="20">
        <f t="shared" si="330"/>
        <v>-3.0984842598046018</v>
      </c>
      <c r="AM973" s="20">
        <f t="shared" si="331"/>
        <v>-46.387491914036289</v>
      </c>
      <c r="AN973" s="20">
        <f t="shared" si="341"/>
        <v>3.2149255760746338</v>
      </c>
      <c r="AO973" s="20">
        <f t="shared" si="341"/>
        <v>3.2156184383515991</v>
      </c>
      <c r="AP973" s="20">
        <f t="shared" si="341"/>
        <v>3.2141906950560983</v>
      </c>
      <c r="AQ973" s="20">
        <f t="shared" si="341"/>
        <v>3.2171329326505709</v>
      </c>
      <c r="AR973" s="20">
        <f t="shared" si="341"/>
        <v>3.2110703717789146</v>
      </c>
      <c r="AS973" s="20">
        <f t="shared" si="341"/>
        <v>3.2235654897824437</v>
      </c>
      <c r="AT973" s="20">
        <f t="shared" si="341"/>
        <v>3.1978245068299773</v>
      </c>
      <c r="AU973" s="20">
        <f t="shared" si="333"/>
        <v>3.2509130417697172</v>
      </c>
    </row>
    <row r="974" spans="4:47">
      <c r="D974" s="2"/>
      <c r="Z974" s="20">
        <f t="shared" si="324"/>
        <v>0</v>
      </c>
      <c r="AA974" s="20">
        <f t="shared" si="325"/>
        <v>1.1330551226500576E-5</v>
      </c>
      <c r="AB974" s="20">
        <f t="shared" si="337"/>
        <v>-9999</v>
      </c>
      <c r="AC974" s="20">
        <f t="shared" si="338"/>
        <v>0</v>
      </c>
      <c r="AD974" s="20">
        <f t="shared" si="334"/>
        <v>-9999</v>
      </c>
      <c r="AE974" s="20">
        <f t="shared" si="339"/>
        <v>0</v>
      </c>
      <c r="AF974" s="20">
        <f t="shared" si="335"/>
        <v>-9999</v>
      </c>
      <c r="AG974" s="21"/>
      <c r="AH974" s="20">
        <f t="shared" si="326"/>
        <v>-1.178745064381952E-2</v>
      </c>
      <c r="AI974" s="20">
        <f t="shared" si="327"/>
        <v>0.51386006167917275</v>
      </c>
      <c r="AJ974" s="20">
        <f t="shared" si="328"/>
        <v>-0.2676446746983806</v>
      </c>
      <c r="AK974" s="20">
        <f t="shared" si="329"/>
        <v>-2.096970307342862E-2</v>
      </c>
      <c r="AL974" s="20">
        <f t="shared" si="330"/>
        <v>-3.0984842598046018</v>
      </c>
      <c r="AM974" s="20">
        <f t="shared" si="331"/>
        <v>-46.387491914036289</v>
      </c>
      <c r="AN974" s="20">
        <f t="shared" si="341"/>
        <v>3.2149255760746338</v>
      </c>
      <c r="AO974" s="20">
        <f t="shared" si="341"/>
        <v>3.2156184383515991</v>
      </c>
      <c r="AP974" s="20">
        <f t="shared" si="341"/>
        <v>3.2141906950560983</v>
      </c>
      <c r="AQ974" s="20">
        <f t="shared" si="341"/>
        <v>3.2171329326505709</v>
      </c>
      <c r="AR974" s="20">
        <f t="shared" si="341"/>
        <v>3.2110703717789146</v>
      </c>
      <c r="AS974" s="20">
        <f t="shared" si="341"/>
        <v>3.2235654897824437</v>
      </c>
      <c r="AT974" s="20">
        <f t="shared" si="341"/>
        <v>3.1978245068299773</v>
      </c>
      <c r="AU974" s="20">
        <f t="shared" si="333"/>
        <v>3.2509130417697172</v>
      </c>
    </row>
    <row r="975" spans="4:47">
      <c r="D975" s="2"/>
      <c r="Z975" s="20">
        <f t="shared" si="324"/>
        <v>0</v>
      </c>
      <c r="AA975" s="20">
        <f t="shared" si="325"/>
        <v>1.1330551226500576E-5</v>
      </c>
      <c r="AB975" s="20">
        <f t="shared" si="337"/>
        <v>-9999</v>
      </c>
      <c r="AC975" s="20">
        <f t="shared" si="338"/>
        <v>0</v>
      </c>
      <c r="AD975" s="20">
        <f t="shared" si="334"/>
        <v>-9999</v>
      </c>
      <c r="AE975" s="20">
        <f t="shared" si="339"/>
        <v>0</v>
      </c>
      <c r="AF975" s="20">
        <f t="shared" si="335"/>
        <v>-9999</v>
      </c>
      <c r="AG975" s="21"/>
      <c r="AH975" s="20">
        <f t="shared" si="326"/>
        <v>-1.178745064381952E-2</v>
      </c>
      <c r="AI975" s="20">
        <f t="shared" si="327"/>
        <v>0.51386006167917275</v>
      </c>
      <c r="AJ975" s="20">
        <f t="shared" si="328"/>
        <v>-0.2676446746983806</v>
      </c>
      <c r="AK975" s="20">
        <f t="shared" si="329"/>
        <v>-2.096970307342862E-2</v>
      </c>
      <c r="AL975" s="20">
        <f t="shared" si="330"/>
        <v>-3.0984842598046018</v>
      </c>
      <c r="AM975" s="20">
        <f t="shared" si="331"/>
        <v>-46.387491914036289</v>
      </c>
      <c r="AN975" s="20">
        <f t="shared" si="341"/>
        <v>3.2149255760746338</v>
      </c>
      <c r="AO975" s="20">
        <f t="shared" si="341"/>
        <v>3.2156184383515991</v>
      </c>
      <c r="AP975" s="20">
        <f t="shared" si="341"/>
        <v>3.2141906950560983</v>
      </c>
      <c r="AQ975" s="20">
        <f t="shared" si="341"/>
        <v>3.2171329326505709</v>
      </c>
      <c r="AR975" s="20">
        <f t="shared" si="341"/>
        <v>3.2110703717789146</v>
      </c>
      <c r="AS975" s="20">
        <f t="shared" si="341"/>
        <v>3.2235654897824437</v>
      </c>
      <c r="AT975" s="20">
        <f t="shared" si="341"/>
        <v>3.1978245068299773</v>
      </c>
      <c r="AU975" s="20">
        <f t="shared" si="333"/>
        <v>3.2509130417697172</v>
      </c>
    </row>
    <row r="976" spans="4:47">
      <c r="D976" s="2"/>
      <c r="Z976" s="20">
        <f t="shared" si="324"/>
        <v>0</v>
      </c>
      <c r="AA976" s="20">
        <f t="shared" si="325"/>
        <v>1.1330551226500576E-5</v>
      </c>
      <c r="AB976" s="20">
        <f t="shared" si="337"/>
        <v>-9999</v>
      </c>
      <c r="AC976" s="20">
        <f t="shared" si="338"/>
        <v>0</v>
      </c>
      <c r="AD976" s="20">
        <f t="shared" si="334"/>
        <v>-9999</v>
      </c>
      <c r="AE976" s="20">
        <f t="shared" si="339"/>
        <v>0</v>
      </c>
      <c r="AF976" s="20">
        <f t="shared" si="335"/>
        <v>-9999</v>
      </c>
      <c r="AG976" s="21"/>
      <c r="AH976" s="20">
        <f t="shared" si="326"/>
        <v>-1.178745064381952E-2</v>
      </c>
      <c r="AI976" s="20">
        <f t="shared" si="327"/>
        <v>0.51386006167917275</v>
      </c>
      <c r="AJ976" s="20">
        <f t="shared" si="328"/>
        <v>-0.2676446746983806</v>
      </c>
      <c r="AK976" s="20">
        <f t="shared" si="329"/>
        <v>-2.096970307342862E-2</v>
      </c>
      <c r="AL976" s="20">
        <f t="shared" si="330"/>
        <v>-3.0984842598046018</v>
      </c>
      <c r="AM976" s="20">
        <f t="shared" si="331"/>
        <v>-46.387491914036289</v>
      </c>
      <c r="AN976" s="20">
        <f t="shared" si="341"/>
        <v>3.2149255760746338</v>
      </c>
      <c r="AO976" s="20">
        <f t="shared" si="341"/>
        <v>3.2156184383515991</v>
      </c>
      <c r="AP976" s="20">
        <f t="shared" si="341"/>
        <v>3.2141906950560983</v>
      </c>
      <c r="AQ976" s="20">
        <f t="shared" si="341"/>
        <v>3.2171329326505709</v>
      </c>
      <c r="AR976" s="20">
        <f t="shared" si="341"/>
        <v>3.2110703717789146</v>
      </c>
      <c r="AS976" s="20">
        <f t="shared" si="341"/>
        <v>3.2235654897824437</v>
      </c>
      <c r="AT976" s="20">
        <f t="shared" si="341"/>
        <v>3.1978245068299773</v>
      </c>
      <c r="AU976" s="20">
        <f t="shared" si="333"/>
        <v>3.2509130417697172</v>
      </c>
    </row>
    <row r="977" spans="4:47">
      <c r="D977" s="2"/>
      <c r="Z977" s="20">
        <f t="shared" si="324"/>
        <v>0</v>
      </c>
      <c r="AA977" s="20">
        <f t="shared" si="325"/>
        <v>1.1330551226500576E-5</v>
      </c>
      <c r="AB977" s="20">
        <f t="shared" si="337"/>
        <v>-9999</v>
      </c>
      <c r="AC977" s="20">
        <f t="shared" si="338"/>
        <v>0</v>
      </c>
      <c r="AD977" s="20">
        <f t="shared" si="334"/>
        <v>-9999</v>
      </c>
      <c r="AE977" s="20">
        <f t="shared" si="339"/>
        <v>0</v>
      </c>
      <c r="AF977" s="20">
        <f t="shared" si="335"/>
        <v>-9999</v>
      </c>
      <c r="AG977" s="21"/>
      <c r="AH977" s="20">
        <f t="shared" si="326"/>
        <v>-1.178745064381952E-2</v>
      </c>
      <c r="AI977" s="20">
        <f t="shared" si="327"/>
        <v>0.51386006167917275</v>
      </c>
      <c r="AJ977" s="20">
        <f t="shared" si="328"/>
        <v>-0.2676446746983806</v>
      </c>
      <c r="AK977" s="20">
        <f t="shared" si="329"/>
        <v>-2.096970307342862E-2</v>
      </c>
      <c r="AL977" s="20">
        <f t="shared" si="330"/>
        <v>-3.0984842598046018</v>
      </c>
      <c r="AM977" s="20">
        <f t="shared" si="331"/>
        <v>-46.387491914036289</v>
      </c>
      <c r="AN977" s="20">
        <f t="shared" si="341"/>
        <v>3.2149255760746338</v>
      </c>
      <c r="AO977" s="20">
        <f t="shared" si="341"/>
        <v>3.2156184383515991</v>
      </c>
      <c r="AP977" s="20">
        <f t="shared" si="341"/>
        <v>3.2141906950560983</v>
      </c>
      <c r="AQ977" s="20">
        <f t="shared" si="341"/>
        <v>3.2171329326505709</v>
      </c>
      <c r="AR977" s="20">
        <f t="shared" si="341"/>
        <v>3.2110703717789146</v>
      </c>
      <c r="AS977" s="20">
        <f t="shared" si="341"/>
        <v>3.2235654897824437</v>
      </c>
      <c r="AT977" s="20">
        <f t="shared" si="341"/>
        <v>3.1978245068299773</v>
      </c>
      <c r="AU977" s="20">
        <f t="shared" si="333"/>
        <v>3.2509130417697172</v>
      </c>
    </row>
    <row r="978" spans="4:47">
      <c r="D978" s="2"/>
      <c r="Z978" s="20">
        <f t="shared" si="324"/>
        <v>0</v>
      </c>
      <c r="AA978" s="20">
        <f t="shared" si="325"/>
        <v>1.1330551226500576E-5</v>
      </c>
      <c r="AB978" s="20">
        <f t="shared" si="337"/>
        <v>-9999</v>
      </c>
      <c r="AC978" s="20">
        <f t="shared" si="338"/>
        <v>0</v>
      </c>
      <c r="AD978" s="20">
        <f t="shared" si="334"/>
        <v>-9999</v>
      </c>
      <c r="AE978" s="20">
        <f t="shared" si="339"/>
        <v>0</v>
      </c>
      <c r="AF978" s="20">
        <f t="shared" si="335"/>
        <v>-9999</v>
      </c>
      <c r="AG978" s="21"/>
      <c r="AH978" s="20">
        <f t="shared" si="326"/>
        <v>-1.178745064381952E-2</v>
      </c>
      <c r="AI978" s="20">
        <f t="shared" si="327"/>
        <v>0.51386006167917275</v>
      </c>
      <c r="AJ978" s="20">
        <f t="shared" si="328"/>
        <v>-0.2676446746983806</v>
      </c>
      <c r="AK978" s="20">
        <f t="shared" si="329"/>
        <v>-2.096970307342862E-2</v>
      </c>
      <c r="AL978" s="20">
        <f t="shared" si="330"/>
        <v>-3.0984842598046018</v>
      </c>
      <c r="AM978" s="20">
        <f t="shared" si="331"/>
        <v>-46.387491914036289</v>
      </c>
      <c r="AN978" s="20">
        <f t="shared" si="341"/>
        <v>3.2149255760746338</v>
      </c>
      <c r="AO978" s="20">
        <f t="shared" si="341"/>
        <v>3.2156184383515991</v>
      </c>
      <c r="AP978" s="20">
        <f t="shared" si="341"/>
        <v>3.2141906950560983</v>
      </c>
      <c r="AQ978" s="20">
        <f t="shared" si="341"/>
        <v>3.2171329326505709</v>
      </c>
      <c r="AR978" s="20">
        <f t="shared" si="341"/>
        <v>3.2110703717789146</v>
      </c>
      <c r="AS978" s="20">
        <f t="shared" si="341"/>
        <v>3.2235654897824437</v>
      </c>
      <c r="AT978" s="20">
        <f t="shared" si="341"/>
        <v>3.1978245068299773</v>
      </c>
      <c r="AU978" s="20">
        <f t="shared" si="333"/>
        <v>3.2509130417697172</v>
      </c>
    </row>
    <row r="979" spans="4:47">
      <c r="D979" s="2"/>
      <c r="Z979" s="20">
        <f t="shared" si="324"/>
        <v>0</v>
      </c>
      <c r="AA979" s="20">
        <f t="shared" si="325"/>
        <v>1.1330551226500576E-5</v>
      </c>
      <c r="AB979" s="20">
        <f t="shared" si="337"/>
        <v>-9999</v>
      </c>
      <c r="AC979" s="20">
        <f t="shared" si="338"/>
        <v>0</v>
      </c>
      <c r="AD979" s="20">
        <f t="shared" si="334"/>
        <v>-9999</v>
      </c>
      <c r="AE979" s="20">
        <f t="shared" si="339"/>
        <v>0</v>
      </c>
      <c r="AF979" s="20">
        <f t="shared" si="335"/>
        <v>-9999</v>
      </c>
      <c r="AG979" s="21"/>
      <c r="AH979" s="20">
        <f t="shared" si="326"/>
        <v>-1.178745064381952E-2</v>
      </c>
      <c r="AI979" s="20">
        <f t="shared" si="327"/>
        <v>0.51386006167917275</v>
      </c>
      <c r="AJ979" s="20">
        <f t="shared" si="328"/>
        <v>-0.2676446746983806</v>
      </c>
      <c r="AK979" s="20">
        <f t="shared" si="329"/>
        <v>-2.096970307342862E-2</v>
      </c>
      <c r="AL979" s="20">
        <f t="shared" si="330"/>
        <v>-3.0984842598046018</v>
      </c>
      <c r="AM979" s="20">
        <f t="shared" si="331"/>
        <v>-46.387491914036289</v>
      </c>
      <c r="AN979" s="20">
        <f t="shared" si="341"/>
        <v>3.2149255760746338</v>
      </c>
      <c r="AO979" s="20">
        <f t="shared" si="341"/>
        <v>3.2156184383515991</v>
      </c>
      <c r="AP979" s="20">
        <f t="shared" si="341"/>
        <v>3.2141906950560983</v>
      </c>
      <c r="AQ979" s="20">
        <f t="shared" si="341"/>
        <v>3.2171329326505709</v>
      </c>
      <c r="AR979" s="20">
        <f t="shared" si="341"/>
        <v>3.2110703717789146</v>
      </c>
      <c r="AS979" s="20">
        <f t="shared" si="341"/>
        <v>3.2235654897824437</v>
      </c>
      <c r="AT979" s="20">
        <f t="shared" si="341"/>
        <v>3.1978245068299773</v>
      </c>
      <c r="AU979" s="20">
        <f t="shared" si="333"/>
        <v>3.2509130417697172</v>
      </c>
    </row>
    <row r="980" spans="4:47">
      <c r="D980" s="2"/>
      <c r="Z980" s="20">
        <f t="shared" si="324"/>
        <v>0</v>
      </c>
      <c r="AA980" s="20">
        <f t="shared" si="325"/>
        <v>1.1330551226500576E-5</v>
      </c>
      <c r="AB980" s="20">
        <f t="shared" si="337"/>
        <v>-9999</v>
      </c>
      <c r="AC980" s="20">
        <f t="shared" si="338"/>
        <v>0</v>
      </c>
      <c r="AD980" s="20">
        <f t="shared" si="334"/>
        <v>-9999</v>
      </c>
      <c r="AE980" s="20">
        <f t="shared" si="339"/>
        <v>0</v>
      </c>
      <c r="AF980" s="20">
        <f t="shared" si="335"/>
        <v>-9999</v>
      </c>
      <c r="AG980" s="21"/>
      <c r="AH980" s="20">
        <f t="shared" si="326"/>
        <v>-1.178745064381952E-2</v>
      </c>
      <c r="AI980" s="20">
        <f t="shared" si="327"/>
        <v>0.51386006167917275</v>
      </c>
      <c r="AJ980" s="20">
        <f t="shared" si="328"/>
        <v>-0.2676446746983806</v>
      </c>
      <c r="AK980" s="20">
        <f t="shared" si="329"/>
        <v>-2.096970307342862E-2</v>
      </c>
      <c r="AL980" s="20">
        <f t="shared" si="330"/>
        <v>-3.0984842598046018</v>
      </c>
      <c r="AM980" s="20">
        <f t="shared" si="331"/>
        <v>-46.387491914036289</v>
      </c>
      <c r="AN980" s="20">
        <f t="shared" si="341"/>
        <v>3.2149255760746338</v>
      </c>
      <c r="AO980" s="20">
        <f t="shared" si="341"/>
        <v>3.2156184383515991</v>
      </c>
      <c r="AP980" s="20">
        <f t="shared" si="341"/>
        <v>3.2141906950560983</v>
      </c>
      <c r="AQ980" s="20">
        <f t="shared" si="341"/>
        <v>3.2171329326505709</v>
      </c>
      <c r="AR980" s="20">
        <f t="shared" si="341"/>
        <v>3.2110703717789146</v>
      </c>
      <c r="AS980" s="20">
        <f t="shared" si="341"/>
        <v>3.2235654897824437</v>
      </c>
      <c r="AT980" s="20">
        <f t="shared" si="341"/>
        <v>3.1978245068299773</v>
      </c>
      <c r="AU980" s="20">
        <f t="shared" si="333"/>
        <v>3.2509130417697172</v>
      </c>
    </row>
    <row r="981" spans="4:47">
      <c r="D981" s="2"/>
      <c r="Z981" s="20">
        <f t="shared" ref="Z981:Z1044" si="342">F981</f>
        <v>0</v>
      </c>
      <c r="AA981" s="20">
        <f t="shared" ref="AA981:AA1044" si="343">AB$3+AB$4*Z981+AB$5*Z981^2+AH981</f>
        <v>1.1330551226500576E-5</v>
      </c>
      <c r="AB981" s="20">
        <f t="shared" si="337"/>
        <v>-9999</v>
      </c>
      <c r="AC981" s="20">
        <f t="shared" si="338"/>
        <v>0</v>
      </c>
      <c r="AD981" s="20">
        <f t="shared" si="334"/>
        <v>-9999</v>
      </c>
      <c r="AE981" s="20">
        <f t="shared" si="339"/>
        <v>0</v>
      </c>
      <c r="AF981" s="20">
        <f t="shared" si="335"/>
        <v>-9999</v>
      </c>
      <c r="AG981" s="21"/>
      <c r="AH981" s="20">
        <f t="shared" ref="AH981:AH1044" si="344">$AB$6*($AB$11/AI981*AJ981+$AB$12)</f>
        <v>-1.178745064381952E-2</v>
      </c>
      <c r="AI981" s="20">
        <f t="shared" ref="AI981:AI1044" si="345">1+$AB$7*COS(AL981)</f>
        <v>0.51386006167917275</v>
      </c>
      <c r="AJ981" s="20">
        <f t="shared" ref="AJ981:AJ1044" si="346">SIN(AL981+RADIANS($AB$9))</f>
        <v>-0.2676446746983806</v>
      </c>
      <c r="AK981" s="20">
        <f t="shared" ref="AK981:AK1044" si="347">$AB$7*SIN(AL981)</f>
        <v>-2.096970307342862E-2</v>
      </c>
      <c r="AL981" s="20">
        <f t="shared" ref="AL981:AL1044" si="348">2*ATAN(AM981)</f>
        <v>-3.0984842598046018</v>
      </c>
      <c r="AM981" s="20">
        <f t="shared" ref="AM981:AM1044" si="349">SQRT((1+$AB$7)/(1-$AB$7))*TAN(AN981/2)</f>
        <v>-46.387491914036289</v>
      </c>
      <c r="AN981" s="20">
        <f t="shared" ref="AN981:AT996" si="350">$AU981+$AB$7*SIN(AO981)</f>
        <v>3.2149255760746338</v>
      </c>
      <c r="AO981" s="20">
        <f t="shared" si="350"/>
        <v>3.2156184383515991</v>
      </c>
      <c r="AP981" s="20">
        <f t="shared" si="350"/>
        <v>3.2141906950560983</v>
      </c>
      <c r="AQ981" s="20">
        <f t="shared" si="350"/>
        <v>3.2171329326505709</v>
      </c>
      <c r="AR981" s="20">
        <f t="shared" si="350"/>
        <v>3.2110703717789146</v>
      </c>
      <c r="AS981" s="20">
        <f t="shared" si="350"/>
        <v>3.2235654897824437</v>
      </c>
      <c r="AT981" s="20">
        <f t="shared" si="350"/>
        <v>3.1978245068299773</v>
      </c>
      <c r="AU981" s="20">
        <f t="shared" ref="AU981:AU1044" si="351">RADIANS($AB$9)+$AB$18*(F981-AB$15)</f>
        <v>3.2509130417697172</v>
      </c>
    </row>
    <row r="982" spans="4:47">
      <c r="D982" s="2"/>
      <c r="Z982" s="20">
        <f t="shared" si="342"/>
        <v>0</v>
      </c>
      <c r="AA982" s="20">
        <f t="shared" si="343"/>
        <v>1.1330551226500576E-5</v>
      </c>
      <c r="AB982" s="20">
        <f t="shared" si="337"/>
        <v>-9999</v>
      </c>
      <c r="AC982" s="20">
        <f t="shared" si="338"/>
        <v>0</v>
      </c>
      <c r="AD982" s="20">
        <f t="shared" ref="AD982:AD1045" si="352">IF(S982&lt;&gt;0,G982-AA982,-9999)</f>
        <v>-9999</v>
      </c>
      <c r="AE982" s="20">
        <f t="shared" si="339"/>
        <v>0</v>
      </c>
      <c r="AF982" s="20">
        <f t="shared" ref="AF982:AF1045" si="353">IF(S982&lt;&gt;0,G982-P982,-9999)</f>
        <v>-9999</v>
      </c>
      <c r="AG982" s="21"/>
      <c r="AH982" s="20">
        <f t="shared" si="344"/>
        <v>-1.178745064381952E-2</v>
      </c>
      <c r="AI982" s="20">
        <f t="shared" si="345"/>
        <v>0.51386006167917275</v>
      </c>
      <c r="AJ982" s="20">
        <f t="shared" si="346"/>
        <v>-0.2676446746983806</v>
      </c>
      <c r="AK982" s="20">
        <f t="shared" si="347"/>
        <v>-2.096970307342862E-2</v>
      </c>
      <c r="AL982" s="20">
        <f t="shared" si="348"/>
        <v>-3.0984842598046018</v>
      </c>
      <c r="AM982" s="20">
        <f t="shared" si="349"/>
        <v>-46.387491914036289</v>
      </c>
      <c r="AN982" s="20">
        <f t="shared" si="350"/>
        <v>3.2149255760746338</v>
      </c>
      <c r="AO982" s="20">
        <f t="shared" si="350"/>
        <v>3.2156184383515991</v>
      </c>
      <c r="AP982" s="20">
        <f t="shared" si="350"/>
        <v>3.2141906950560983</v>
      </c>
      <c r="AQ982" s="20">
        <f t="shared" si="350"/>
        <v>3.2171329326505709</v>
      </c>
      <c r="AR982" s="20">
        <f t="shared" si="350"/>
        <v>3.2110703717789146</v>
      </c>
      <c r="AS982" s="20">
        <f t="shared" si="350"/>
        <v>3.2235654897824437</v>
      </c>
      <c r="AT982" s="20">
        <f t="shared" si="350"/>
        <v>3.1978245068299773</v>
      </c>
      <c r="AU982" s="20">
        <f t="shared" si="351"/>
        <v>3.2509130417697172</v>
      </c>
    </row>
    <row r="983" spans="4:47">
      <c r="D983" s="2"/>
      <c r="Z983" s="20">
        <f t="shared" si="342"/>
        <v>0</v>
      </c>
      <c r="AA983" s="20">
        <f t="shared" si="343"/>
        <v>1.1330551226500576E-5</v>
      </c>
      <c r="AB983" s="20">
        <f t="shared" si="337"/>
        <v>-9999</v>
      </c>
      <c r="AC983" s="20">
        <f t="shared" si="338"/>
        <v>0</v>
      </c>
      <c r="AD983" s="20">
        <f t="shared" si="352"/>
        <v>-9999</v>
      </c>
      <c r="AE983" s="20">
        <f t="shared" si="339"/>
        <v>0</v>
      </c>
      <c r="AF983" s="20">
        <f t="shared" si="353"/>
        <v>-9999</v>
      </c>
      <c r="AG983" s="21"/>
      <c r="AH983" s="20">
        <f t="shared" si="344"/>
        <v>-1.178745064381952E-2</v>
      </c>
      <c r="AI983" s="20">
        <f t="shared" si="345"/>
        <v>0.51386006167917275</v>
      </c>
      <c r="AJ983" s="20">
        <f t="shared" si="346"/>
        <v>-0.2676446746983806</v>
      </c>
      <c r="AK983" s="20">
        <f t="shared" si="347"/>
        <v>-2.096970307342862E-2</v>
      </c>
      <c r="AL983" s="20">
        <f t="shared" si="348"/>
        <v>-3.0984842598046018</v>
      </c>
      <c r="AM983" s="20">
        <f t="shared" si="349"/>
        <v>-46.387491914036289</v>
      </c>
      <c r="AN983" s="20">
        <f t="shared" si="350"/>
        <v>3.2149255760746338</v>
      </c>
      <c r="AO983" s="20">
        <f t="shared" si="350"/>
        <v>3.2156184383515991</v>
      </c>
      <c r="AP983" s="20">
        <f t="shared" si="350"/>
        <v>3.2141906950560983</v>
      </c>
      <c r="AQ983" s="20">
        <f t="shared" si="350"/>
        <v>3.2171329326505709</v>
      </c>
      <c r="AR983" s="20">
        <f t="shared" si="350"/>
        <v>3.2110703717789146</v>
      </c>
      <c r="AS983" s="20">
        <f t="shared" si="350"/>
        <v>3.2235654897824437</v>
      </c>
      <c r="AT983" s="20">
        <f t="shared" si="350"/>
        <v>3.1978245068299773</v>
      </c>
      <c r="AU983" s="20">
        <f t="shared" si="351"/>
        <v>3.2509130417697172</v>
      </c>
    </row>
    <row r="984" spans="4:47">
      <c r="D984" s="2"/>
      <c r="Z984" s="20">
        <f t="shared" si="342"/>
        <v>0</v>
      </c>
      <c r="AA984" s="20">
        <f t="shared" si="343"/>
        <v>1.1330551226500576E-5</v>
      </c>
      <c r="AB984" s="20">
        <f t="shared" si="337"/>
        <v>-9999</v>
      </c>
      <c r="AC984" s="20">
        <f t="shared" si="338"/>
        <v>0</v>
      </c>
      <c r="AD984" s="20">
        <f t="shared" si="352"/>
        <v>-9999</v>
      </c>
      <c r="AE984" s="20">
        <f t="shared" si="339"/>
        <v>0</v>
      </c>
      <c r="AF984" s="20">
        <f t="shared" si="353"/>
        <v>-9999</v>
      </c>
      <c r="AG984" s="21"/>
      <c r="AH984" s="20">
        <f t="shared" si="344"/>
        <v>-1.178745064381952E-2</v>
      </c>
      <c r="AI984" s="20">
        <f t="shared" si="345"/>
        <v>0.51386006167917275</v>
      </c>
      <c r="AJ984" s="20">
        <f t="shared" si="346"/>
        <v>-0.2676446746983806</v>
      </c>
      <c r="AK984" s="20">
        <f t="shared" si="347"/>
        <v>-2.096970307342862E-2</v>
      </c>
      <c r="AL984" s="20">
        <f t="shared" si="348"/>
        <v>-3.0984842598046018</v>
      </c>
      <c r="AM984" s="20">
        <f t="shared" si="349"/>
        <v>-46.387491914036289</v>
      </c>
      <c r="AN984" s="20">
        <f t="shared" si="350"/>
        <v>3.2149255760746338</v>
      </c>
      <c r="AO984" s="20">
        <f t="shared" si="350"/>
        <v>3.2156184383515991</v>
      </c>
      <c r="AP984" s="20">
        <f t="shared" si="350"/>
        <v>3.2141906950560983</v>
      </c>
      <c r="AQ984" s="20">
        <f t="shared" si="350"/>
        <v>3.2171329326505709</v>
      </c>
      <c r="AR984" s="20">
        <f t="shared" si="350"/>
        <v>3.2110703717789146</v>
      </c>
      <c r="AS984" s="20">
        <f t="shared" si="350"/>
        <v>3.2235654897824437</v>
      </c>
      <c r="AT984" s="20">
        <f t="shared" si="350"/>
        <v>3.1978245068299773</v>
      </c>
      <c r="AU984" s="20">
        <f t="shared" si="351"/>
        <v>3.2509130417697172</v>
      </c>
    </row>
    <row r="985" spans="4:47">
      <c r="D985" s="2"/>
      <c r="Z985" s="20">
        <f t="shared" si="342"/>
        <v>0</v>
      </c>
      <c r="AA985" s="20">
        <f t="shared" si="343"/>
        <v>1.1330551226500576E-5</v>
      </c>
      <c r="AB985" s="20">
        <f t="shared" si="337"/>
        <v>-9999</v>
      </c>
      <c r="AC985" s="20">
        <f t="shared" si="338"/>
        <v>0</v>
      </c>
      <c r="AD985" s="20">
        <f t="shared" si="352"/>
        <v>-9999</v>
      </c>
      <c r="AE985" s="20">
        <f t="shared" si="339"/>
        <v>0</v>
      </c>
      <c r="AF985" s="20">
        <f t="shared" si="353"/>
        <v>-9999</v>
      </c>
      <c r="AG985" s="21"/>
      <c r="AH985" s="20">
        <f t="shared" si="344"/>
        <v>-1.178745064381952E-2</v>
      </c>
      <c r="AI985" s="20">
        <f t="shared" si="345"/>
        <v>0.51386006167917275</v>
      </c>
      <c r="AJ985" s="20">
        <f t="shared" si="346"/>
        <v>-0.2676446746983806</v>
      </c>
      <c r="AK985" s="20">
        <f t="shared" si="347"/>
        <v>-2.096970307342862E-2</v>
      </c>
      <c r="AL985" s="20">
        <f t="shared" si="348"/>
        <v>-3.0984842598046018</v>
      </c>
      <c r="AM985" s="20">
        <f t="shared" si="349"/>
        <v>-46.387491914036289</v>
      </c>
      <c r="AN985" s="20">
        <f t="shared" si="350"/>
        <v>3.2149255760746338</v>
      </c>
      <c r="AO985" s="20">
        <f t="shared" si="350"/>
        <v>3.2156184383515991</v>
      </c>
      <c r="AP985" s="20">
        <f t="shared" si="350"/>
        <v>3.2141906950560983</v>
      </c>
      <c r="AQ985" s="20">
        <f t="shared" si="350"/>
        <v>3.2171329326505709</v>
      </c>
      <c r="AR985" s="20">
        <f t="shared" si="350"/>
        <v>3.2110703717789146</v>
      </c>
      <c r="AS985" s="20">
        <f t="shared" si="350"/>
        <v>3.2235654897824437</v>
      </c>
      <c r="AT985" s="20">
        <f t="shared" si="350"/>
        <v>3.1978245068299773</v>
      </c>
      <c r="AU985" s="20">
        <f t="shared" si="351"/>
        <v>3.2509130417697172</v>
      </c>
    </row>
    <row r="986" spans="4:47">
      <c r="D986" s="2"/>
      <c r="Z986" s="20">
        <f t="shared" si="342"/>
        <v>0</v>
      </c>
      <c r="AA986" s="20">
        <f t="shared" si="343"/>
        <v>1.1330551226500576E-5</v>
      </c>
      <c r="AB986" s="20">
        <f t="shared" si="337"/>
        <v>-9999</v>
      </c>
      <c r="AC986" s="20">
        <f t="shared" si="338"/>
        <v>0</v>
      </c>
      <c r="AD986" s="20">
        <f t="shared" si="352"/>
        <v>-9999</v>
      </c>
      <c r="AE986" s="20">
        <f t="shared" si="339"/>
        <v>0</v>
      </c>
      <c r="AF986" s="20">
        <f t="shared" si="353"/>
        <v>-9999</v>
      </c>
      <c r="AG986" s="21"/>
      <c r="AH986" s="20">
        <f t="shared" si="344"/>
        <v>-1.178745064381952E-2</v>
      </c>
      <c r="AI986" s="20">
        <f t="shared" si="345"/>
        <v>0.51386006167917275</v>
      </c>
      <c r="AJ986" s="20">
        <f t="shared" si="346"/>
        <v>-0.2676446746983806</v>
      </c>
      <c r="AK986" s="20">
        <f t="shared" si="347"/>
        <v>-2.096970307342862E-2</v>
      </c>
      <c r="AL986" s="20">
        <f t="shared" si="348"/>
        <v>-3.0984842598046018</v>
      </c>
      <c r="AM986" s="20">
        <f t="shared" si="349"/>
        <v>-46.387491914036289</v>
      </c>
      <c r="AN986" s="20">
        <f t="shared" si="350"/>
        <v>3.2149255760746338</v>
      </c>
      <c r="AO986" s="20">
        <f t="shared" si="350"/>
        <v>3.2156184383515991</v>
      </c>
      <c r="AP986" s="20">
        <f t="shared" si="350"/>
        <v>3.2141906950560983</v>
      </c>
      <c r="AQ986" s="20">
        <f t="shared" si="350"/>
        <v>3.2171329326505709</v>
      </c>
      <c r="AR986" s="20">
        <f t="shared" si="350"/>
        <v>3.2110703717789146</v>
      </c>
      <c r="AS986" s="20">
        <f t="shared" si="350"/>
        <v>3.2235654897824437</v>
      </c>
      <c r="AT986" s="20">
        <f t="shared" si="350"/>
        <v>3.1978245068299773</v>
      </c>
      <c r="AU986" s="20">
        <f t="shared" si="351"/>
        <v>3.2509130417697172</v>
      </c>
    </row>
    <row r="987" spans="4:47">
      <c r="D987" s="2"/>
      <c r="Z987" s="20">
        <f t="shared" si="342"/>
        <v>0</v>
      </c>
      <c r="AA987" s="20">
        <f t="shared" si="343"/>
        <v>1.1330551226500576E-5</v>
      </c>
      <c r="AB987" s="20">
        <f t="shared" si="337"/>
        <v>-9999</v>
      </c>
      <c r="AC987" s="20">
        <f t="shared" si="338"/>
        <v>0</v>
      </c>
      <c r="AD987" s="20">
        <f t="shared" si="352"/>
        <v>-9999</v>
      </c>
      <c r="AE987" s="20">
        <f t="shared" si="339"/>
        <v>0</v>
      </c>
      <c r="AF987" s="20">
        <f t="shared" si="353"/>
        <v>-9999</v>
      </c>
      <c r="AG987" s="21"/>
      <c r="AH987" s="20">
        <f t="shared" si="344"/>
        <v>-1.178745064381952E-2</v>
      </c>
      <c r="AI987" s="20">
        <f t="shared" si="345"/>
        <v>0.51386006167917275</v>
      </c>
      <c r="AJ987" s="20">
        <f t="shared" si="346"/>
        <v>-0.2676446746983806</v>
      </c>
      <c r="AK987" s="20">
        <f t="shared" si="347"/>
        <v>-2.096970307342862E-2</v>
      </c>
      <c r="AL987" s="20">
        <f t="shared" si="348"/>
        <v>-3.0984842598046018</v>
      </c>
      <c r="AM987" s="20">
        <f t="shared" si="349"/>
        <v>-46.387491914036289</v>
      </c>
      <c r="AN987" s="20">
        <f t="shared" si="350"/>
        <v>3.2149255760746338</v>
      </c>
      <c r="AO987" s="20">
        <f t="shared" si="350"/>
        <v>3.2156184383515991</v>
      </c>
      <c r="AP987" s="20">
        <f t="shared" si="350"/>
        <v>3.2141906950560983</v>
      </c>
      <c r="AQ987" s="20">
        <f t="shared" si="350"/>
        <v>3.2171329326505709</v>
      </c>
      <c r="AR987" s="20">
        <f t="shared" si="350"/>
        <v>3.2110703717789146</v>
      </c>
      <c r="AS987" s="20">
        <f t="shared" si="350"/>
        <v>3.2235654897824437</v>
      </c>
      <c r="AT987" s="20">
        <f t="shared" si="350"/>
        <v>3.1978245068299773</v>
      </c>
      <c r="AU987" s="20">
        <f t="shared" si="351"/>
        <v>3.2509130417697172</v>
      </c>
    </row>
    <row r="988" spans="4:47">
      <c r="D988" s="2"/>
      <c r="Z988" s="20">
        <f t="shared" si="342"/>
        <v>0</v>
      </c>
      <c r="AA988" s="20">
        <f t="shared" si="343"/>
        <v>1.1330551226500576E-5</v>
      </c>
      <c r="AB988" s="20">
        <f t="shared" si="337"/>
        <v>-9999</v>
      </c>
      <c r="AC988" s="20">
        <f t="shared" si="338"/>
        <v>0</v>
      </c>
      <c r="AD988" s="20">
        <f t="shared" si="352"/>
        <v>-9999</v>
      </c>
      <c r="AE988" s="20">
        <f t="shared" si="339"/>
        <v>0</v>
      </c>
      <c r="AF988" s="20">
        <f t="shared" si="353"/>
        <v>-9999</v>
      </c>
      <c r="AG988" s="21"/>
      <c r="AH988" s="20">
        <f t="shared" si="344"/>
        <v>-1.178745064381952E-2</v>
      </c>
      <c r="AI988" s="20">
        <f t="shared" si="345"/>
        <v>0.51386006167917275</v>
      </c>
      <c r="AJ988" s="20">
        <f t="shared" si="346"/>
        <v>-0.2676446746983806</v>
      </c>
      <c r="AK988" s="20">
        <f t="shared" si="347"/>
        <v>-2.096970307342862E-2</v>
      </c>
      <c r="AL988" s="20">
        <f t="shared" si="348"/>
        <v>-3.0984842598046018</v>
      </c>
      <c r="AM988" s="20">
        <f t="shared" si="349"/>
        <v>-46.387491914036289</v>
      </c>
      <c r="AN988" s="20">
        <f t="shared" si="350"/>
        <v>3.2149255760746338</v>
      </c>
      <c r="AO988" s="20">
        <f t="shared" si="350"/>
        <v>3.2156184383515991</v>
      </c>
      <c r="AP988" s="20">
        <f t="shared" si="350"/>
        <v>3.2141906950560983</v>
      </c>
      <c r="AQ988" s="20">
        <f t="shared" si="350"/>
        <v>3.2171329326505709</v>
      </c>
      <c r="AR988" s="20">
        <f t="shared" si="350"/>
        <v>3.2110703717789146</v>
      </c>
      <c r="AS988" s="20">
        <f t="shared" si="350"/>
        <v>3.2235654897824437</v>
      </c>
      <c r="AT988" s="20">
        <f t="shared" si="350"/>
        <v>3.1978245068299773</v>
      </c>
      <c r="AU988" s="20">
        <f t="shared" si="351"/>
        <v>3.2509130417697172</v>
      </c>
    </row>
    <row r="989" spans="4:47">
      <c r="D989" s="2"/>
      <c r="Z989" s="20">
        <f t="shared" si="342"/>
        <v>0</v>
      </c>
      <c r="AA989" s="20">
        <f t="shared" si="343"/>
        <v>1.1330551226500576E-5</v>
      </c>
      <c r="AB989" s="20">
        <f t="shared" si="337"/>
        <v>-9999</v>
      </c>
      <c r="AC989" s="20">
        <f t="shared" si="338"/>
        <v>0</v>
      </c>
      <c r="AD989" s="20">
        <f t="shared" si="352"/>
        <v>-9999</v>
      </c>
      <c r="AE989" s="20">
        <f t="shared" si="339"/>
        <v>0</v>
      </c>
      <c r="AF989" s="20">
        <f t="shared" si="353"/>
        <v>-9999</v>
      </c>
      <c r="AG989" s="21"/>
      <c r="AH989" s="20">
        <f t="shared" si="344"/>
        <v>-1.178745064381952E-2</v>
      </c>
      <c r="AI989" s="20">
        <f t="shared" si="345"/>
        <v>0.51386006167917275</v>
      </c>
      <c r="AJ989" s="20">
        <f t="shared" si="346"/>
        <v>-0.2676446746983806</v>
      </c>
      <c r="AK989" s="20">
        <f t="shared" si="347"/>
        <v>-2.096970307342862E-2</v>
      </c>
      <c r="AL989" s="20">
        <f t="shared" si="348"/>
        <v>-3.0984842598046018</v>
      </c>
      <c r="AM989" s="20">
        <f t="shared" si="349"/>
        <v>-46.387491914036289</v>
      </c>
      <c r="AN989" s="20">
        <f t="shared" si="350"/>
        <v>3.2149255760746338</v>
      </c>
      <c r="AO989" s="20">
        <f t="shared" si="350"/>
        <v>3.2156184383515991</v>
      </c>
      <c r="AP989" s="20">
        <f t="shared" si="350"/>
        <v>3.2141906950560983</v>
      </c>
      <c r="AQ989" s="20">
        <f t="shared" si="350"/>
        <v>3.2171329326505709</v>
      </c>
      <c r="AR989" s="20">
        <f t="shared" si="350"/>
        <v>3.2110703717789146</v>
      </c>
      <c r="AS989" s="20">
        <f t="shared" si="350"/>
        <v>3.2235654897824437</v>
      </c>
      <c r="AT989" s="20">
        <f t="shared" si="350"/>
        <v>3.1978245068299773</v>
      </c>
      <c r="AU989" s="20">
        <f t="shared" si="351"/>
        <v>3.2509130417697172</v>
      </c>
    </row>
    <row r="990" spans="4:47">
      <c r="D990" s="2"/>
      <c r="Z990" s="20">
        <f t="shared" si="342"/>
        <v>0</v>
      </c>
      <c r="AA990" s="20">
        <f t="shared" si="343"/>
        <v>1.1330551226500576E-5</v>
      </c>
      <c r="AB990" s="20">
        <f t="shared" si="337"/>
        <v>-9999</v>
      </c>
      <c r="AC990" s="20">
        <f t="shared" si="338"/>
        <v>0</v>
      </c>
      <c r="AD990" s="20">
        <f t="shared" si="352"/>
        <v>-9999</v>
      </c>
      <c r="AE990" s="20">
        <f t="shared" si="339"/>
        <v>0</v>
      </c>
      <c r="AF990" s="20">
        <f t="shared" si="353"/>
        <v>-9999</v>
      </c>
      <c r="AG990" s="21"/>
      <c r="AH990" s="20">
        <f t="shared" si="344"/>
        <v>-1.178745064381952E-2</v>
      </c>
      <c r="AI990" s="20">
        <f t="shared" si="345"/>
        <v>0.51386006167917275</v>
      </c>
      <c r="AJ990" s="20">
        <f t="shared" si="346"/>
        <v>-0.2676446746983806</v>
      </c>
      <c r="AK990" s="20">
        <f t="shared" si="347"/>
        <v>-2.096970307342862E-2</v>
      </c>
      <c r="AL990" s="20">
        <f t="shared" si="348"/>
        <v>-3.0984842598046018</v>
      </c>
      <c r="AM990" s="20">
        <f t="shared" si="349"/>
        <v>-46.387491914036289</v>
      </c>
      <c r="AN990" s="20">
        <f t="shared" si="350"/>
        <v>3.2149255760746338</v>
      </c>
      <c r="AO990" s="20">
        <f t="shared" si="350"/>
        <v>3.2156184383515991</v>
      </c>
      <c r="AP990" s="20">
        <f t="shared" si="350"/>
        <v>3.2141906950560983</v>
      </c>
      <c r="AQ990" s="20">
        <f t="shared" si="350"/>
        <v>3.2171329326505709</v>
      </c>
      <c r="AR990" s="20">
        <f t="shared" si="350"/>
        <v>3.2110703717789146</v>
      </c>
      <c r="AS990" s="20">
        <f t="shared" si="350"/>
        <v>3.2235654897824437</v>
      </c>
      <c r="AT990" s="20">
        <f t="shared" si="350"/>
        <v>3.1978245068299773</v>
      </c>
      <c r="AU990" s="20">
        <f t="shared" si="351"/>
        <v>3.2509130417697172</v>
      </c>
    </row>
    <row r="991" spans="4:47">
      <c r="D991" s="2"/>
      <c r="Z991" s="20">
        <f t="shared" si="342"/>
        <v>0</v>
      </c>
      <c r="AA991" s="20">
        <f t="shared" si="343"/>
        <v>1.1330551226500576E-5</v>
      </c>
      <c r="AB991" s="20">
        <f t="shared" si="337"/>
        <v>-9999</v>
      </c>
      <c r="AC991" s="20">
        <f t="shared" si="338"/>
        <v>0</v>
      </c>
      <c r="AD991" s="20">
        <f t="shared" si="352"/>
        <v>-9999</v>
      </c>
      <c r="AE991" s="20">
        <f t="shared" si="339"/>
        <v>0</v>
      </c>
      <c r="AF991" s="20">
        <f t="shared" si="353"/>
        <v>-9999</v>
      </c>
      <c r="AG991" s="21"/>
      <c r="AH991" s="20">
        <f t="shared" si="344"/>
        <v>-1.178745064381952E-2</v>
      </c>
      <c r="AI991" s="20">
        <f t="shared" si="345"/>
        <v>0.51386006167917275</v>
      </c>
      <c r="AJ991" s="20">
        <f t="shared" si="346"/>
        <v>-0.2676446746983806</v>
      </c>
      <c r="AK991" s="20">
        <f t="shared" si="347"/>
        <v>-2.096970307342862E-2</v>
      </c>
      <c r="AL991" s="20">
        <f t="shared" si="348"/>
        <v>-3.0984842598046018</v>
      </c>
      <c r="AM991" s="20">
        <f t="shared" si="349"/>
        <v>-46.387491914036289</v>
      </c>
      <c r="AN991" s="20">
        <f t="shared" si="350"/>
        <v>3.2149255760746338</v>
      </c>
      <c r="AO991" s="20">
        <f t="shared" si="350"/>
        <v>3.2156184383515991</v>
      </c>
      <c r="AP991" s="20">
        <f t="shared" si="350"/>
        <v>3.2141906950560983</v>
      </c>
      <c r="AQ991" s="20">
        <f t="shared" si="350"/>
        <v>3.2171329326505709</v>
      </c>
      <c r="AR991" s="20">
        <f t="shared" si="350"/>
        <v>3.2110703717789146</v>
      </c>
      <c r="AS991" s="20">
        <f t="shared" si="350"/>
        <v>3.2235654897824437</v>
      </c>
      <c r="AT991" s="20">
        <f t="shared" si="350"/>
        <v>3.1978245068299773</v>
      </c>
      <c r="AU991" s="20">
        <f t="shared" si="351"/>
        <v>3.2509130417697172</v>
      </c>
    </row>
    <row r="992" spans="4:47">
      <c r="D992" s="2"/>
      <c r="Z992" s="20">
        <f t="shared" si="342"/>
        <v>0</v>
      </c>
      <c r="AA992" s="20">
        <f t="shared" si="343"/>
        <v>1.1330551226500576E-5</v>
      </c>
      <c r="AB992" s="20">
        <f t="shared" si="337"/>
        <v>-9999</v>
      </c>
      <c r="AC992" s="20">
        <f t="shared" si="338"/>
        <v>0</v>
      </c>
      <c r="AD992" s="20">
        <f t="shared" si="352"/>
        <v>-9999</v>
      </c>
      <c r="AE992" s="20">
        <f t="shared" si="339"/>
        <v>0</v>
      </c>
      <c r="AF992" s="20">
        <f t="shared" si="353"/>
        <v>-9999</v>
      </c>
      <c r="AG992" s="21"/>
      <c r="AH992" s="20">
        <f t="shared" si="344"/>
        <v>-1.178745064381952E-2</v>
      </c>
      <c r="AI992" s="20">
        <f t="shared" si="345"/>
        <v>0.51386006167917275</v>
      </c>
      <c r="AJ992" s="20">
        <f t="shared" si="346"/>
        <v>-0.2676446746983806</v>
      </c>
      <c r="AK992" s="20">
        <f t="shared" si="347"/>
        <v>-2.096970307342862E-2</v>
      </c>
      <c r="AL992" s="20">
        <f t="shared" si="348"/>
        <v>-3.0984842598046018</v>
      </c>
      <c r="AM992" s="20">
        <f t="shared" si="349"/>
        <v>-46.387491914036289</v>
      </c>
      <c r="AN992" s="20">
        <f t="shared" si="350"/>
        <v>3.2149255760746338</v>
      </c>
      <c r="AO992" s="20">
        <f t="shared" si="350"/>
        <v>3.2156184383515991</v>
      </c>
      <c r="AP992" s="20">
        <f t="shared" si="350"/>
        <v>3.2141906950560983</v>
      </c>
      <c r="AQ992" s="20">
        <f t="shared" si="350"/>
        <v>3.2171329326505709</v>
      </c>
      <c r="AR992" s="20">
        <f t="shared" si="350"/>
        <v>3.2110703717789146</v>
      </c>
      <c r="AS992" s="20">
        <f t="shared" si="350"/>
        <v>3.2235654897824437</v>
      </c>
      <c r="AT992" s="20">
        <f t="shared" si="350"/>
        <v>3.1978245068299773</v>
      </c>
      <c r="AU992" s="20">
        <f t="shared" si="351"/>
        <v>3.2509130417697172</v>
      </c>
    </row>
    <row r="993" spans="4:47">
      <c r="D993" s="2"/>
      <c r="Z993" s="20">
        <f t="shared" si="342"/>
        <v>0</v>
      </c>
      <c r="AA993" s="20">
        <f t="shared" si="343"/>
        <v>1.1330551226500576E-5</v>
      </c>
      <c r="AB993" s="20">
        <f t="shared" si="337"/>
        <v>-9999</v>
      </c>
      <c r="AC993" s="20">
        <f t="shared" si="338"/>
        <v>0</v>
      </c>
      <c r="AD993" s="20">
        <f t="shared" si="352"/>
        <v>-9999</v>
      </c>
      <c r="AE993" s="20">
        <f t="shared" si="339"/>
        <v>0</v>
      </c>
      <c r="AF993" s="20">
        <f t="shared" si="353"/>
        <v>-9999</v>
      </c>
      <c r="AG993" s="21"/>
      <c r="AH993" s="20">
        <f t="shared" si="344"/>
        <v>-1.178745064381952E-2</v>
      </c>
      <c r="AI993" s="20">
        <f t="shared" si="345"/>
        <v>0.51386006167917275</v>
      </c>
      <c r="AJ993" s="20">
        <f t="shared" si="346"/>
        <v>-0.2676446746983806</v>
      </c>
      <c r="AK993" s="20">
        <f t="shared" si="347"/>
        <v>-2.096970307342862E-2</v>
      </c>
      <c r="AL993" s="20">
        <f t="shared" si="348"/>
        <v>-3.0984842598046018</v>
      </c>
      <c r="AM993" s="20">
        <f t="shared" si="349"/>
        <v>-46.387491914036289</v>
      </c>
      <c r="AN993" s="20">
        <f t="shared" si="350"/>
        <v>3.2149255760746338</v>
      </c>
      <c r="AO993" s="20">
        <f t="shared" si="350"/>
        <v>3.2156184383515991</v>
      </c>
      <c r="AP993" s="20">
        <f t="shared" si="350"/>
        <v>3.2141906950560983</v>
      </c>
      <c r="AQ993" s="20">
        <f t="shared" si="350"/>
        <v>3.2171329326505709</v>
      </c>
      <c r="AR993" s="20">
        <f t="shared" si="350"/>
        <v>3.2110703717789146</v>
      </c>
      <c r="AS993" s="20">
        <f t="shared" si="350"/>
        <v>3.2235654897824437</v>
      </c>
      <c r="AT993" s="20">
        <f t="shared" si="350"/>
        <v>3.1978245068299773</v>
      </c>
      <c r="AU993" s="20">
        <f t="shared" si="351"/>
        <v>3.2509130417697172</v>
      </c>
    </row>
    <row r="994" spans="4:47">
      <c r="D994" s="2"/>
      <c r="Z994" s="20">
        <f t="shared" si="342"/>
        <v>0</v>
      </c>
      <c r="AA994" s="20">
        <f t="shared" si="343"/>
        <v>1.1330551226500576E-5</v>
      </c>
      <c r="AB994" s="20">
        <f t="shared" si="337"/>
        <v>-9999</v>
      </c>
      <c r="AC994" s="20">
        <f t="shared" si="338"/>
        <v>0</v>
      </c>
      <c r="AD994" s="20">
        <f t="shared" si="352"/>
        <v>-9999</v>
      </c>
      <c r="AE994" s="20">
        <f t="shared" si="339"/>
        <v>0</v>
      </c>
      <c r="AF994" s="20">
        <f t="shared" si="353"/>
        <v>-9999</v>
      </c>
      <c r="AG994" s="21"/>
      <c r="AH994" s="20">
        <f t="shared" si="344"/>
        <v>-1.178745064381952E-2</v>
      </c>
      <c r="AI994" s="20">
        <f t="shared" si="345"/>
        <v>0.51386006167917275</v>
      </c>
      <c r="AJ994" s="20">
        <f t="shared" si="346"/>
        <v>-0.2676446746983806</v>
      </c>
      <c r="AK994" s="20">
        <f t="shared" si="347"/>
        <v>-2.096970307342862E-2</v>
      </c>
      <c r="AL994" s="20">
        <f t="shared" si="348"/>
        <v>-3.0984842598046018</v>
      </c>
      <c r="AM994" s="20">
        <f t="shared" si="349"/>
        <v>-46.387491914036289</v>
      </c>
      <c r="AN994" s="20">
        <f t="shared" si="350"/>
        <v>3.2149255760746338</v>
      </c>
      <c r="AO994" s="20">
        <f t="shared" si="350"/>
        <v>3.2156184383515991</v>
      </c>
      <c r="AP994" s="20">
        <f t="shared" si="350"/>
        <v>3.2141906950560983</v>
      </c>
      <c r="AQ994" s="20">
        <f t="shared" si="350"/>
        <v>3.2171329326505709</v>
      </c>
      <c r="AR994" s="20">
        <f t="shared" si="350"/>
        <v>3.2110703717789146</v>
      </c>
      <c r="AS994" s="20">
        <f t="shared" si="350"/>
        <v>3.2235654897824437</v>
      </c>
      <c r="AT994" s="20">
        <f t="shared" si="350"/>
        <v>3.1978245068299773</v>
      </c>
      <c r="AU994" s="20">
        <f t="shared" si="351"/>
        <v>3.2509130417697172</v>
      </c>
    </row>
    <row r="995" spans="4:47">
      <c r="D995" s="2"/>
      <c r="Z995" s="20">
        <f t="shared" si="342"/>
        <v>0</v>
      </c>
      <c r="AA995" s="20">
        <f t="shared" si="343"/>
        <v>1.1330551226500576E-5</v>
      </c>
      <c r="AB995" s="20">
        <f t="shared" si="337"/>
        <v>-9999</v>
      </c>
      <c r="AC995" s="20">
        <f t="shared" si="338"/>
        <v>0</v>
      </c>
      <c r="AD995" s="20">
        <f t="shared" si="352"/>
        <v>-9999</v>
      </c>
      <c r="AE995" s="20">
        <f t="shared" si="339"/>
        <v>0</v>
      </c>
      <c r="AF995" s="20">
        <f t="shared" si="353"/>
        <v>-9999</v>
      </c>
      <c r="AG995" s="21"/>
      <c r="AH995" s="20">
        <f t="shared" si="344"/>
        <v>-1.178745064381952E-2</v>
      </c>
      <c r="AI995" s="20">
        <f t="shared" si="345"/>
        <v>0.51386006167917275</v>
      </c>
      <c r="AJ995" s="20">
        <f t="shared" si="346"/>
        <v>-0.2676446746983806</v>
      </c>
      <c r="AK995" s="20">
        <f t="shared" si="347"/>
        <v>-2.096970307342862E-2</v>
      </c>
      <c r="AL995" s="20">
        <f t="shared" si="348"/>
        <v>-3.0984842598046018</v>
      </c>
      <c r="AM995" s="20">
        <f t="shared" si="349"/>
        <v>-46.387491914036289</v>
      </c>
      <c r="AN995" s="20">
        <f t="shared" si="350"/>
        <v>3.2149255760746338</v>
      </c>
      <c r="AO995" s="20">
        <f t="shared" si="350"/>
        <v>3.2156184383515991</v>
      </c>
      <c r="AP995" s="20">
        <f t="shared" si="350"/>
        <v>3.2141906950560983</v>
      </c>
      <c r="AQ995" s="20">
        <f t="shared" si="350"/>
        <v>3.2171329326505709</v>
      </c>
      <c r="AR995" s="20">
        <f t="shared" si="350"/>
        <v>3.2110703717789146</v>
      </c>
      <c r="AS995" s="20">
        <f t="shared" si="350"/>
        <v>3.2235654897824437</v>
      </c>
      <c r="AT995" s="20">
        <f t="shared" si="350"/>
        <v>3.1978245068299773</v>
      </c>
      <c r="AU995" s="20">
        <f t="shared" si="351"/>
        <v>3.2509130417697172</v>
      </c>
    </row>
    <row r="996" spans="4:47">
      <c r="D996" s="2"/>
      <c r="Z996" s="20">
        <f t="shared" si="342"/>
        <v>0</v>
      </c>
      <c r="AA996" s="20">
        <f t="shared" si="343"/>
        <v>1.1330551226500576E-5</v>
      </c>
      <c r="AB996" s="20">
        <f t="shared" si="337"/>
        <v>-9999</v>
      </c>
      <c r="AC996" s="20">
        <f t="shared" si="338"/>
        <v>0</v>
      </c>
      <c r="AD996" s="20">
        <f t="shared" si="352"/>
        <v>-9999</v>
      </c>
      <c r="AE996" s="20">
        <f t="shared" si="339"/>
        <v>0</v>
      </c>
      <c r="AF996" s="20">
        <f t="shared" si="353"/>
        <v>-9999</v>
      </c>
      <c r="AG996" s="21"/>
      <c r="AH996" s="20">
        <f t="shared" si="344"/>
        <v>-1.178745064381952E-2</v>
      </c>
      <c r="AI996" s="20">
        <f t="shared" si="345"/>
        <v>0.51386006167917275</v>
      </c>
      <c r="AJ996" s="20">
        <f t="shared" si="346"/>
        <v>-0.2676446746983806</v>
      </c>
      <c r="AK996" s="20">
        <f t="shared" si="347"/>
        <v>-2.096970307342862E-2</v>
      </c>
      <c r="AL996" s="20">
        <f t="shared" si="348"/>
        <v>-3.0984842598046018</v>
      </c>
      <c r="AM996" s="20">
        <f t="shared" si="349"/>
        <v>-46.387491914036289</v>
      </c>
      <c r="AN996" s="20">
        <f t="shared" si="350"/>
        <v>3.2149255760746338</v>
      </c>
      <c r="AO996" s="20">
        <f t="shared" si="350"/>
        <v>3.2156184383515991</v>
      </c>
      <c r="AP996" s="20">
        <f t="shared" si="350"/>
        <v>3.2141906950560983</v>
      </c>
      <c r="AQ996" s="20">
        <f t="shared" si="350"/>
        <v>3.2171329326505709</v>
      </c>
      <c r="AR996" s="20">
        <f t="shared" si="350"/>
        <v>3.2110703717789146</v>
      </c>
      <c r="AS996" s="20">
        <f t="shared" si="350"/>
        <v>3.2235654897824437</v>
      </c>
      <c r="AT996" s="20">
        <f t="shared" si="350"/>
        <v>3.1978245068299773</v>
      </c>
      <c r="AU996" s="20">
        <f t="shared" si="351"/>
        <v>3.2509130417697172</v>
      </c>
    </row>
    <row r="997" spans="4:47">
      <c r="D997" s="2"/>
      <c r="Z997" s="20">
        <f t="shared" si="342"/>
        <v>0</v>
      </c>
      <c r="AA997" s="20">
        <f t="shared" si="343"/>
        <v>1.1330551226500576E-5</v>
      </c>
      <c r="AB997" s="20">
        <f t="shared" si="337"/>
        <v>-9999</v>
      </c>
      <c r="AC997" s="20">
        <f t="shared" si="338"/>
        <v>0</v>
      </c>
      <c r="AD997" s="20">
        <f t="shared" si="352"/>
        <v>-9999</v>
      </c>
      <c r="AE997" s="20">
        <f t="shared" si="339"/>
        <v>0</v>
      </c>
      <c r="AF997" s="20">
        <f t="shared" si="353"/>
        <v>-9999</v>
      </c>
      <c r="AG997" s="21"/>
      <c r="AH997" s="20">
        <f t="shared" si="344"/>
        <v>-1.178745064381952E-2</v>
      </c>
      <c r="AI997" s="20">
        <f t="shared" si="345"/>
        <v>0.51386006167917275</v>
      </c>
      <c r="AJ997" s="20">
        <f t="shared" si="346"/>
        <v>-0.2676446746983806</v>
      </c>
      <c r="AK997" s="20">
        <f t="shared" si="347"/>
        <v>-2.096970307342862E-2</v>
      </c>
      <c r="AL997" s="20">
        <f t="shared" si="348"/>
        <v>-3.0984842598046018</v>
      </c>
      <c r="AM997" s="20">
        <f t="shared" si="349"/>
        <v>-46.387491914036289</v>
      </c>
      <c r="AN997" s="20">
        <f t="shared" ref="AN997:AT1012" si="354">$AU997+$AB$7*SIN(AO997)</f>
        <v>3.2149255760746338</v>
      </c>
      <c r="AO997" s="20">
        <f t="shared" si="354"/>
        <v>3.2156184383515991</v>
      </c>
      <c r="AP997" s="20">
        <f t="shared" si="354"/>
        <v>3.2141906950560983</v>
      </c>
      <c r="AQ997" s="20">
        <f t="shared" si="354"/>
        <v>3.2171329326505709</v>
      </c>
      <c r="AR997" s="20">
        <f t="shared" si="354"/>
        <v>3.2110703717789146</v>
      </c>
      <c r="AS997" s="20">
        <f t="shared" si="354"/>
        <v>3.2235654897824437</v>
      </c>
      <c r="AT997" s="20">
        <f t="shared" si="354"/>
        <v>3.1978245068299773</v>
      </c>
      <c r="AU997" s="20">
        <f t="shared" si="351"/>
        <v>3.2509130417697172</v>
      </c>
    </row>
    <row r="998" spans="4:47">
      <c r="D998" s="2"/>
      <c r="Z998" s="20">
        <f t="shared" si="342"/>
        <v>0</v>
      </c>
      <c r="AA998" s="20">
        <f t="shared" si="343"/>
        <v>1.1330551226500576E-5</v>
      </c>
      <c r="AB998" s="20">
        <f t="shared" si="337"/>
        <v>-9999</v>
      </c>
      <c r="AC998" s="20">
        <f t="shared" si="338"/>
        <v>0</v>
      </c>
      <c r="AD998" s="20">
        <f t="shared" si="352"/>
        <v>-9999</v>
      </c>
      <c r="AE998" s="20">
        <f t="shared" si="339"/>
        <v>0</v>
      </c>
      <c r="AF998" s="20">
        <f t="shared" si="353"/>
        <v>-9999</v>
      </c>
      <c r="AG998" s="21"/>
      <c r="AH998" s="20">
        <f t="shared" si="344"/>
        <v>-1.178745064381952E-2</v>
      </c>
      <c r="AI998" s="20">
        <f t="shared" si="345"/>
        <v>0.51386006167917275</v>
      </c>
      <c r="AJ998" s="20">
        <f t="shared" si="346"/>
        <v>-0.2676446746983806</v>
      </c>
      <c r="AK998" s="20">
        <f t="shared" si="347"/>
        <v>-2.096970307342862E-2</v>
      </c>
      <c r="AL998" s="20">
        <f t="shared" si="348"/>
        <v>-3.0984842598046018</v>
      </c>
      <c r="AM998" s="20">
        <f t="shared" si="349"/>
        <v>-46.387491914036289</v>
      </c>
      <c r="AN998" s="20">
        <f t="shared" si="354"/>
        <v>3.2149255760746338</v>
      </c>
      <c r="AO998" s="20">
        <f t="shared" si="354"/>
        <v>3.2156184383515991</v>
      </c>
      <c r="AP998" s="20">
        <f t="shared" si="354"/>
        <v>3.2141906950560983</v>
      </c>
      <c r="AQ998" s="20">
        <f t="shared" si="354"/>
        <v>3.2171329326505709</v>
      </c>
      <c r="AR998" s="20">
        <f t="shared" si="354"/>
        <v>3.2110703717789146</v>
      </c>
      <c r="AS998" s="20">
        <f t="shared" si="354"/>
        <v>3.2235654897824437</v>
      </c>
      <c r="AT998" s="20">
        <f t="shared" si="354"/>
        <v>3.1978245068299773</v>
      </c>
      <c r="AU998" s="20">
        <f t="shared" si="351"/>
        <v>3.2509130417697172</v>
      </c>
    </row>
    <row r="999" spans="4:47">
      <c r="D999" s="2"/>
      <c r="Z999" s="20">
        <f t="shared" si="342"/>
        <v>0</v>
      </c>
      <c r="AA999" s="20">
        <f t="shared" si="343"/>
        <v>1.1330551226500576E-5</v>
      </c>
      <c r="AB999" s="20">
        <f t="shared" ref="AB999:AB1062" si="355">IF(S999&lt;&gt;0,G999-AH999,-9999)</f>
        <v>-9999</v>
      </c>
      <c r="AC999" s="20">
        <f t="shared" ref="AC999:AC1062" si="356">+G999-P999</f>
        <v>0</v>
      </c>
      <c r="AD999" s="20">
        <f t="shared" si="352"/>
        <v>-9999</v>
      </c>
      <c r="AE999" s="20">
        <f t="shared" ref="AE999:AE1062" si="357">+(G999-AA999)^2*S999</f>
        <v>0</v>
      </c>
      <c r="AF999" s="20">
        <f t="shared" si="353"/>
        <v>-9999</v>
      </c>
      <c r="AG999" s="21"/>
      <c r="AH999" s="20">
        <f t="shared" si="344"/>
        <v>-1.178745064381952E-2</v>
      </c>
      <c r="AI999" s="20">
        <f t="shared" si="345"/>
        <v>0.51386006167917275</v>
      </c>
      <c r="AJ999" s="20">
        <f t="shared" si="346"/>
        <v>-0.2676446746983806</v>
      </c>
      <c r="AK999" s="20">
        <f t="shared" si="347"/>
        <v>-2.096970307342862E-2</v>
      </c>
      <c r="AL999" s="20">
        <f t="shared" si="348"/>
        <v>-3.0984842598046018</v>
      </c>
      <c r="AM999" s="20">
        <f t="shared" si="349"/>
        <v>-46.387491914036289</v>
      </c>
      <c r="AN999" s="20">
        <f t="shared" si="354"/>
        <v>3.2149255760746338</v>
      </c>
      <c r="AO999" s="20">
        <f t="shared" si="354"/>
        <v>3.2156184383515991</v>
      </c>
      <c r="AP999" s="20">
        <f t="shared" si="354"/>
        <v>3.2141906950560983</v>
      </c>
      <c r="AQ999" s="20">
        <f t="shared" si="354"/>
        <v>3.2171329326505709</v>
      </c>
      <c r="AR999" s="20">
        <f t="shared" si="354"/>
        <v>3.2110703717789146</v>
      </c>
      <c r="AS999" s="20">
        <f t="shared" si="354"/>
        <v>3.2235654897824437</v>
      </c>
      <c r="AT999" s="20">
        <f t="shared" si="354"/>
        <v>3.1978245068299773</v>
      </c>
      <c r="AU999" s="20">
        <f t="shared" si="351"/>
        <v>3.2509130417697172</v>
      </c>
    </row>
    <row r="1000" spans="4:47">
      <c r="D1000" s="2"/>
      <c r="Z1000" s="20">
        <f t="shared" si="342"/>
        <v>0</v>
      </c>
      <c r="AA1000" s="20">
        <f t="shared" si="343"/>
        <v>1.1330551226500576E-5</v>
      </c>
      <c r="AB1000" s="20">
        <f t="shared" si="355"/>
        <v>-9999</v>
      </c>
      <c r="AC1000" s="20">
        <f t="shared" si="356"/>
        <v>0</v>
      </c>
      <c r="AD1000" s="20">
        <f t="shared" si="352"/>
        <v>-9999</v>
      </c>
      <c r="AE1000" s="20">
        <f t="shared" si="357"/>
        <v>0</v>
      </c>
      <c r="AF1000" s="20">
        <f t="shared" si="353"/>
        <v>-9999</v>
      </c>
      <c r="AG1000" s="21"/>
      <c r="AH1000" s="20">
        <f t="shared" si="344"/>
        <v>-1.178745064381952E-2</v>
      </c>
      <c r="AI1000" s="20">
        <f t="shared" si="345"/>
        <v>0.51386006167917275</v>
      </c>
      <c r="AJ1000" s="20">
        <f t="shared" si="346"/>
        <v>-0.2676446746983806</v>
      </c>
      <c r="AK1000" s="20">
        <f t="shared" si="347"/>
        <v>-2.096970307342862E-2</v>
      </c>
      <c r="AL1000" s="20">
        <f t="shared" si="348"/>
        <v>-3.0984842598046018</v>
      </c>
      <c r="AM1000" s="20">
        <f t="shared" si="349"/>
        <v>-46.387491914036289</v>
      </c>
      <c r="AN1000" s="20">
        <f t="shared" si="354"/>
        <v>3.2149255760746338</v>
      </c>
      <c r="AO1000" s="20">
        <f t="shared" si="354"/>
        <v>3.2156184383515991</v>
      </c>
      <c r="AP1000" s="20">
        <f t="shared" si="354"/>
        <v>3.2141906950560983</v>
      </c>
      <c r="AQ1000" s="20">
        <f t="shared" si="354"/>
        <v>3.2171329326505709</v>
      </c>
      <c r="AR1000" s="20">
        <f t="shared" si="354"/>
        <v>3.2110703717789146</v>
      </c>
      <c r="AS1000" s="20">
        <f t="shared" si="354"/>
        <v>3.2235654897824437</v>
      </c>
      <c r="AT1000" s="20">
        <f t="shared" si="354"/>
        <v>3.1978245068299773</v>
      </c>
      <c r="AU1000" s="20">
        <f t="shared" si="351"/>
        <v>3.2509130417697172</v>
      </c>
    </row>
    <row r="1001" spans="4:47">
      <c r="D1001" s="2"/>
      <c r="Z1001" s="20">
        <f t="shared" si="342"/>
        <v>0</v>
      </c>
      <c r="AA1001" s="20">
        <f t="shared" si="343"/>
        <v>1.1330551226500576E-5</v>
      </c>
      <c r="AB1001" s="20">
        <f t="shared" si="355"/>
        <v>-9999</v>
      </c>
      <c r="AC1001" s="20">
        <f t="shared" si="356"/>
        <v>0</v>
      </c>
      <c r="AD1001" s="20">
        <f t="shared" si="352"/>
        <v>-9999</v>
      </c>
      <c r="AE1001" s="20">
        <f t="shared" si="357"/>
        <v>0</v>
      </c>
      <c r="AF1001" s="20">
        <f t="shared" si="353"/>
        <v>-9999</v>
      </c>
      <c r="AG1001" s="21"/>
      <c r="AH1001" s="20">
        <f t="shared" si="344"/>
        <v>-1.178745064381952E-2</v>
      </c>
      <c r="AI1001" s="20">
        <f t="shared" si="345"/>
        <v>0.51386006167917275</v>
      </c>
      <c r="AJ1001" s="20">
        <f t="shared" si="346"/>
        <v>-0.2676446746983806</v>
      </c>
      <c r="AK1001" s="20">
        <f t="shared" si="347"/>
        <v>-2.096970307342862E-2</v>
      </c>
      <c r="AL1001" s="20">
        <f t="shared" si="348"/>
        <v>-3.0984842598046018</v>
      </c>
      <c r="AM1001" s="20">
        <f t="shared" si="349"/>
        <v>-46.387491914036289</v>
      </c>
      <c r="AN1001" s="20">
        <f t="shared" si="354"/>
        <v>3.2149255760746338</v>
      </c>
      <c r="AO1001" s="20">
        <f t="shared" si="354"/>
        <v>3.2156184383515991</v>
      </c>
      <c r="AP1001" s="20">
        <f t="shared" si="354"/>
        <v>3.2141906950560983</v>
      </c>
      <c r="AQ1001" s="20">
        <f t="shared" si="354"/>
        <v>3.2171329326505709</v>
      </c>
      <c r="AR1001" s="20">
        <f t="shared" si="354"/>
        <v>3.2110703717789146</v>
      </c>
      <c r="AS1001" s="20">
        <f t="shared" si="354"/>
        <v>3.2235654897824437</v>
      </c>
      <c r="AT1001" s="20">
        <f t="shared" si="354"/>
        <v>3.1978245068299773</v>
      </c>
      <c r="AU1001" s="20">
        <f t="shared" si="351"/>
        <v>3.2509130417697172</v>
      </c>
    </row>
    <row r="1002" spans="4:47">
      <c r="D1002" s="2"/>
      <c r="Z1002" s="20">
        <f t="shared" si="342"/>
        <v>0</v>
      </c>
      <c r="AA1002" s="20">
        <f t="shared" si="343"/>
        <v>1.1330551226500576E-5</v>
      </c>
      <c r="AB1002" s="20">
        <f t="shared" si="355"/>
        <v>-9999</v>
      </c>
      <c r="AC1002" s="20">
        <f t="shared" si="356"/>
        <v>0</v>
      </c>
      <c r="AD1002" s="20">
        <f t="shared" si="352"/>
        <v>-9999</v>
      </c>
      <c r="AE1002" s="20">
        <f t="shared" si="357"/>
        <v>0</v>
      </c>
      <c r="AF1002" s="20">
        <f t="shared" si="353"/>
        <v>-9999</v>
      </c>
      <c r="AG1002" s="21"/>
      <c r="AH1002" s="20">
        <f t="shared" si="344"/>
        <v>-1.178745064381952E-2</v>
      </c>
      <c r="AI1002" s="20">
        <f t="shared" si="345"/>
        <v>0.51386006167917275</v>
      </c>
      <c r="AJ1002" s="20">
        <f t="shared" si="346"/>
        <v>-0.2676446746983806</v>
      </c>
      <c r="AK1002" s="20">
        <f t="shared" si="347"/>
        <v>-2.096970307342862E-2</v>
      </c>
      <c r="AL1002" s="20">
        <f t="shared" si="348"/>
        <v>-3.0984842598046018</v>
      </c>
      <c r="AM1002" s="20">
        <f t="shared" si="349"/>
        <v>-46.387491914036289</v>
      </c>
      <c r="AN1002" s="20">
        <f t="shared" si="354"/>
        <v>3.2149255760746338</v>
      </c>
      <c r="AO1002" s="20">
        <f t="shared" si="354"/>
        <v>3.2156184383515991</v>
      </c>
      <c r="AP1002" s="20">
        <f t="shared" si="354"/>
        <v>3.2141906950560983</v>
      </c>
      <c r="AQ1002" s="20">
        <f t="shared" si="354"/>
        <v>3.2171329326505709</v>
      </c>
      <c r="AR1002" s="20">
        <f t="shared" si="354"/>
        <v>3.2110703717789146</v>
      </c>
      <c r="AS1002" s="20">
        <f t="shared" si="354"/>
        <v>3.2235654897824437</v>
      </c>
      <c r="AT1002" s="20">
        <f t="shared" si="354"/>
        <v>3.1978245068299773</v>
      </c>
      <c r="AU1002" s="20">
        <f t="shared" si="351"/>
        <v>3.2509130417697172</v>
      </c>
    </row>
    <row r="1003" spans="4:47">
      <c r="D1003" s="2"/>
      <c r="Z1003" s="20">
        <f t="shared" si="342"/>
        <v>0</v>
      </c>
      <c r="AA1003" s="20">
        <f t="shared" si="343"/>
        <v>1.1330551226500576E-5</v>
      </c>
      <c r="AB1003" s="20">
        <f t="shared" si="355"/>
        <v>-9999</v>
      </c>
      <c r="AC1003" s="20">
        <f t="shared" si="356"/>
        <v>0</v>
      </c>
      <c r="AD1003" s="20">
        <f t="shared" si="352"/>
        <v>-9999</v>
      </c>
      <c r="AE1003" s="20">
        <f t="shared" si="357"/>
        <v>0</v>
      </c>
      <c r="AF1003" s="20">
        <f t="shared" si="353"/>
        <v>-9999</v>
      </c>
      <c r="AG1003" s="21"/>
      <c r="AH1003" s="20">
        <f t="shared" si="344"/>
        <v>-1.178745064381952E-2</v>
      </c>
      <c r="AI1003" s="20">
        <f t="shared" si="345"/>
        <v>0.51386006167917275</v>
      </c>
      <c r="AJ1003" s="20">
        <f t="shared" si="346"/>
        <v>-0.2676446746983806</v>
      </c>
      <c r="AK1003" s="20">
        <f t="shared" si="347"/>
        <v>-2.096970307342862E-2</v>
      </c>
      <c r="AL1003" s="20">
        <f t="shared" si="348"/>
        <v>-3.0984842598046018</v>
      </c>
      <c r="AM1003" s="20">
        <f t="shared" si="349"/>
        <v>-46.387491914036289</v>
      </c>
      <c r="AN1003" s="20">
        <f t="shared" si="354"/>
        <v>3.2149255760746338</v>
      </c>
      <c r="AO1003" s="20">
        <f t="shared" si="354"/>
        <v>3.2156184383515991</v>
      </c>
      <c r="AP1003" s="20">
        <f t="shared" si="354"/>
        <v>3.2141906950560983</v>
      </c>
      <c r="AQ1003" s="20">
        <f t="shared" si="354"/>
        <v>3.2171329326505709</v>
      </c>
      <c r="AR1003" s="20">
        <f t="shared" si="354"/>
        <v>3.2110703717789146</v>
      </c>
      <c r="AS1003" s="20">
        <f t="shared" si="354"/>
        <v>3.2235654897824437</v>
      </c>
      <c r="AT1003" s="20">
        <f t="shared" si="354"/>
        <v>3.1978245068299773</v>
      </c>
      <c r="AU1003" s="20">
        <f t="shared" si="351"/>
        <v>3.2509130417697172</v>
      </c>
    </row>
    <row r="1004" spans="4:47">
      <c r="D1004" s="2"/>
      <c r="Z1004" s="20">
        <f t="shared" si="342"/>
        <v>0</v>
      </c>
      <c r="AA1004" s="20">
        <f t="shared" si="343"/>
        <v>1.1330551226500576E-5</v>
      </c>
      <c r="AB1004" s="20">
        <f t="shared" si="355"/>
        <v>-9999</v>
      </c>
      <c r="AC1004" s="20">
        <f t="shared" si="356"/>
        <v>0</v>
      </c>
      <c r="AD1004" s="20">
        <f t="shared" si="352"/>
        <v>-9999</v>
      </c>
      <c r="AE1004" s="20">
        <f t="shared" si="357"/>
        <v>0</v>
      </c>
      <c r="AF1004" s="20">
        <f t="shared" si="353"/>
        <v>-9999</v>
      </c>
      <c r="AG1004" s="21"/>
      <c r="AH1004" s="20">
        <f t="shared" si="344"/>
        <v>-1.178745064381952E-2</v>
      </c>
      <c r="AI1004" s="20">
        <f t="shared" si="345"/>
        <v>0.51386006167917275</v>
      </c>
      <c r="AJ1004" s="20">
        <f t="shared" si="346"/>
        <v>-0.2676446746983806</v>
      </c>
      <c r="AK1004" s="20">
        <f t="shared" si="347"/>
        <v>-2.096970307342862E-2</v>
      </c>
      <c r="AL1004" s="20">
        <f t="shared" si="348"/>
        <v>-3.0984842598046018</v>
      </c>
      <c r="AM1004" s="20">
        <f t="shared" si="349"/>
        <v>-46.387491914036289</v>
      </c>
      <c r="AN1004" s="20">
        <f t="shared" si="354"/>
        <v>3.2149255760746338</v>
      </c>
      <c r="AO1004" s="20">
        <f t="shared" si="354"/>
        <v>3.2156184383515991</v>
      </c>
      <c r="AP1004" s="20">
        <f t="shared" si="354"/>
        <v>3.2141906950560983</v>
      </c>
      <c r="AQ1004" s="20">
        <f t="shared" si="354"/>
        <v>3.2171329326505709</v>
      </c>
      <c r="AR1004" s="20">
        <f t="shared" si="354"/>
        <v>3.2110703717789146</v>
      </c>
      <c r="AS1004" s="20">
        <f t="shared" si="354"/>
        <v>3.2235654897824437</v>
      </c>
      <c r="AT1004" s="20">
        <f t="shared" si="354"/>
        <v>3.1978245068299773</v>
      </c>
      <c r="AU1004" s="20">
        <f t="shared" si="351"/>
        <v>3.2509130417697172</v>
      </c>
    </row>
    <row r="1005" spans="4:47">
      <c r="D1005" s="2"/>
      <c r="Z1005" s="20">
        <f t="shared" si="342"/>
        <v>0</v>
      </c>
      <c r="AA1005" s="20">
        <f t="shared" si="343"/>
        <v>1.1330551226500576E-5</v>
      </c>
      <c r="AB1005" s="20">
        <f t="shared" si="355"/>
        <v>-9999</v>
      </c>
      <c r="AC1005" s="20">
        <f t="shared" si="356"/>
        <v>0</v>
      </c>
      <c r="AD1005" s="20">
        <f t="shared" si="352"/>
        <v>-9999</v>
      </c>
      <c r="AE1005" s="20">
        <f t="shared" si="357"/>
        <v>0</v>
      </c>
      <c r="AF1005" s="20">
        <f t="shared" si="353"/>
        <v>-9999</v>
      </c>
      <c r="AG1005" s="21"/>
      <c r="AH1005" s="20">
        <f t="shared" si="344"/>
        <v>-1.178745064381952E-2</v>
      </c>
      <c r="AI1005" s="20">
        <f t="shared" si="345"/>
        <v>0.51386006167917275</v>
      </c>
      <c r="AJ1005" s="20">
        <f t="shared" si="346"/>
        <v>-0.2676446746983806</v>
      </c>
      <c r="AK1005" s="20">
        <f t="shared" si="347"/>
        <v>-2.096970307342862E-2</v>
      </c>
      <c r="AL1005" s="20">
        <f t="shared" si="348"/>
        <v>-3.0984842598046018</v>
      </c>
      <c r="AM1005" s="20">
        <f t="shared" si="349"/>
        <v>-46.387491914036289</v>
      </c>
      <c r="AN1005" s="20">
        <f t="shared" si="354"/>
        <v>3.2149255760746338</v>
      </c>
      <c r="AO1005" s="20">
        <f t="shared" si="354"/>
        <v>3.2156184383515991</v>
      </c>
      <c r="AP1005" s="20">
        <f t="shared" si="354"/>
        <v>3.2141906950560983</v>
      </c>
      <c r="AQ1005" s="20">
        <f t="shared" si="354"/>
        <v>3.2171329326505709</v>
      </c>
      <c r="AR1005" s="20">
        <f t="shared" si="354"/>
        <v>3.2110703717789146</v>
      </c>
      <c r="AS1005" s="20">
        <f t="shared" si="354"/>
        <v>3.2235654897824437</v>
      </c>
      <c r="AT1005" s="20">
        <f t="shared" si="354"/>
        <v>3.1978245068299773</v>
      </c>
      <c r="AU1005" s="20">
        <f t="shared" si="351"/>
        <v>3.2509130417697172</v>
      </c>
    </row>
    <row r="1006" spans="4:47">
      <c r="D1006" s="2"/>
      <c r="Z1006" s="20">
        <f t="shared" si="342"/>
        <v>0</v>
      </c>
      <c r="AA1006" s="20">
        <f t="shared" si="343"/>
        <v>1.1330551226500576E-5</v>
      </c>
      <c r="AB1006" s="20">
        <f t="shared" si="355"/>
        <v>-9999</v>
      </c>
      <c r="AC1006" s="20">
        <f t="shared" si="356"/>
        <v>0</v>
      </c>
      <c r="AD1006" s="20">
        <f t="shared" si="352"/>
        <v>-9999</v>
      </c>
      <c r="AE1006" s="20">
        <f t="shared" si="357"/>
        <v>0</v>
      </c>
      <c r="AF1006" s="20">
        <f t="shared" si="353"/>
        <v>-9999</v>
      </c>
      <c r="AG1006" s="21"/>
      <c r="AH1006" s="20">
        <f t="shared" si="344"/>
        <v>-1.178745064381952E-2</v>
      </c>
      <c r="AI1006" s="20">
        <f t="shared" si="345"/>
        <v>0.51386006167917275</v>
      </c>
      <c r="AJ1006" s="20">
        <f t="shared" si="346"/>
        <v>-0.2676446746983806</v>
      </c>
      <c r="AK1006" s="20">
        <f t="shared" si="347"/>
        <v>-2.096970307342862E-2</v>
      </c>
      <c r="AL1006" s="20">
        <f t="shared" si="348"/>
        <v>-3.0984842598046018</v>
      </c>
      <c r="AM1006" s="20">
        <f t="shared" si="349"/>
        <v>-46.387491914036289</v>
      </c>
      <c r="AN1006" s="20">
        <f t="shared" si="354"/>
        <v>3.2149255760746338</v>
      </c>
      <c r="AO1006" s="20">
        <f t="shared" si="354"/>
        <v>3.2156184383515991</v>
      </c>
      <c r="AP1006" s="20">
        <f t="shared" si="354"/>
        <v>3.2141906950560983</v>
      </c>
      <c r="AQ1006" s="20">
        <f t="shared" si="354"/>
        <v>3.2171329326505709</v>
      </c>
      <c r="AR1006" s="20">
        <f t="shared" si="354"/>
        <v>3.2110703717789146</v>
      </c>
      <c r="AS1006" s="20">
        <f t="shared" si="354"/>
        <v>3.2235654897824437</v>
      </c>
      <c r="AT1006" s="20">
        <f t="shared" si="354"/>
        <v>3.1978245068299773</v>
      </c>
      <c r="AU1006" s="20">
        <f t="shared" si="351"/>
        <v>3.2509130417697172</v>
      </c>
    </row>
    <row r="1007" spans="4:47">
      <c r="D1007" s="2"/>
      <c r="Z1007" s="20">
        <f t="shared" si="342"/>
        <v>0</v>
      </c>
      <c r="AA1007" s="20">
        <f t="shared" si="343"/>
        <v>1.1330551226500576E-5</v>
      </c>
      <c r="AB1007" s="20">
        <f t="shared" si="355"/>
        <v>-9999</v>
      </c>
      <c r="AC1007" s="20">
        <f t="shared" si="356"/>
        <v>0</v>
      </c>
      <c r="AD1007" s="20">
        <f t="shared" si="352"/>
        <v>-9999</v>
      </c>
      <c r="AE1007" s="20">
        <f t="shared" si="357"/>
        <v>0</v>
      </c>
      <c r="AF1007" s="20">
        <f t="shared" si="353"/>
        <v>-9999</v>
      </c>
      <c r="AG1007" s="21"/>
      <c r="AH1007" s="20">
        <f t="shared" si="344"/>
        <v>-1.178745064381952E-2</v>
      </c>
      <c r="AI1007" s="20">
        <f t="shared" si="345"/>
        <v>0.51386006167917275</v>
      </c>
      <c r="AJ1007" s="20">
        <f t="shared" si="346"/>
        <v>-0.2676446746983806</v>
      </c>
      <c r="AK1007" s="20">
        <f t="shared" si="347"/>
        <v>-2.096970307342862E-2</v>
      </c>
      <c r="AL1007" s="20">
        <f t="shared" si="348"/>
        <v>-3.0984842598046018</v>
      </c>
      <c r="AM1007" s="20">
        <f t="shared" si="349"/>
        <v>-46.387491914036289</v>
      </c>
      <c r="AN1007" s="20">
        <f t="shared" si="354"/>
        <v>3.2149255760746338</v>
      </c>
      <c r="AO1007" s="20">
        <f t="shared" si="354"/>
        <v>3.2156184383515991</v>
      </c>
      <c r="AP1007" s="20">
        <f t="shared" si="354"/>
        <v>3.2141906950560983</v>
      </c>
      <c r="AQ1007" s="20">
        <f t="shared" si="354"/>
        <v>3.2171329326505709</v>
      </c>
      <c r="AR1007" s="20">
        <f t="shared" si="354"/>
        <v>3.2110703717789146</v>
      </c>
      <c r="AS1007" s="20">
        <f t="shared" si="354"/>
        <v>3.2235654897824437</v>
      </c>
      <c r="AT1007" s="20">
        <f t="shared" si="354"/>
        <v>3.1978245068299773</v>
      </c>
      <c r="AU1007" s="20">
        <f t="shared" si="351"/>
        <v>3.2509130417697172</v>
      </c>
    </row>
    <row r="1008" spans="4:47">
      <c r="D1008" s="2"/>
      <c r="Z1008" s="20">
        <f t="shared" si="342"/>
        <v>0</v>
      </c>
      <c r="AA1008" s="20">
        <f t="shared" si="343"/>
        <v>1.1330551226500576E-5</v>
      </c>
      <c r="AB1008" s="20">
        <f t="shared" si="355"/>
        <v>-9999</v>
      </c>
      <c r="AC1008" s="20">
        <f t="shared" si="356"/>
        <v>0</v>
      </c>
      <c r="AD1008" s="20">
        <f t="shared" si="352"/>
        <v>-9999</v>
      </c>
      <c r="AE1008" s="20">
        <f t="shared" si="357"/>
        <v>0</v>
      </c>
      <c r="AF1008" s="20">
        <f t="shared" si="353"/>
        <v>-9999</v>
      </c>
      <c r="AG1008" s="21"/>
      <c r="AH1008" s="20">
        <f t="shared" si="344"/>
        <v>-1.178745064381952E-2</v>
      </c>
      <c r="AI1008" s="20">
        <f t="shared" si="345"/>
        <v>0.51386006167917275</v>
      </c>
      <c r="AJ1008" s="20">
        <f t="shared" si="346"/>
        <v>-0.2676446746983806</v>
      </c>
      <c r="AK1008" s="20">
        <f t="shared" si="347"/>
        <v>-2.096970307342862E-2</v>
      </c>
      <c r="AL1008" s="20">
        <f t="shared" si="348"/>
        <v>-3.0984842598046018</v>
      </c>
      <c r="AM1008" s="20">
        <f t="shared" si="349"/>
        <v>-46.387491914036289</v>
      </c>
      <c r="AN1008" s="20">
        <f t="shared" si="354"/>
        <v>3.2149255760746338</v>
      </c>
      <c r="AO1008" s="20">
        <f t="shared" si="354"/>
        <v>3.2156184383515991</v>
      </c>
      <c r="AP1008" s="20">
        <f t="shared" si="354"/>
        <v>3.2141906950560983</v>
      </c>
      <c r="AQ1008" s="20">
        <f t="shared" si="354"/>
        <v>3.2171329326505709</v>
      </c>
      <c r="AR1008" s="20">
        <f t="shared" si="354"/>
        <v>3.2110703717789146</v>
      </c>
      <c r="AS1008" s="20">
        <f t="shared" si="354"/>
        <v>3.2235654897824437</v>
      </c>
      <c r="AT1008" s="20">
        <f t="shared" si="354"/>
        <v>3.1978245068299773</v>
      </c>
      <c r="AU1008" s="20">
        <f t="shared" si="351"/>
        <v>3.2509130417697172</v>
      </c>
    </row>
    <row r="1009" spans="4:47">
      <c r="D1009" s="2"/>
      <c r="Z1009" s="20">
        <f t="shared" si="342"/>
        <v>0</v>
      </c>
      <c r="AA1009" s="20">
        <f t="shared" si="343"/>
        <v>1.1330551226500576E-5</v>
      </c>
      <c r="AB1009" s="20">
        <f t="shared" si="355"/>
        <v>-9999</v>
      </c>
      <c r="AC1009" s="20">
        <f t="shared" si="356"/>
        <v>0</v>
      </c>
      <c r="AD1009" s="20">
        <f t="shared" si="352"/>
        <v>-9999</v>
      </c>
      <c r="AE1009" s="20">
        <f t="shared" si="357"/>
        <v>0</v>
      </c>
      <c r="AF1009" s="20">
        <f t="shared" si="353"/>
        <v>-9999</v>
      </c>
      <c r="AG1009" s="21"/>
      <c r="AH1009" s="20">
        <f t="shared" si="344"/>
        <v>-1.178745064381952E-2</v>
      </c>
      <c r="AI1009" s="20">
        <f t="shared" si="345"/>
        <v>0.51386006167917275</v>
      </c>
      <c r="AJ1009" s="20">
        <f t="shared" si="346"/>
        <v>-0.2676446746983806</v>
      </c>
      <c r="AK1009" s="20">
        <f t="shared" si="347"/>
        <v>-2.096970307342862E-2</v>
      </c>
      <c r="AL1009" s="20">
        <f t="shared" si="348"/>
        <v>-3.0984842598046018</v>
      </c>
      <c r="AM1009" s="20">
        <f t="shared" si="349"/>
        <v>-46.387491914036289</v>
      </c>
      <c r="AN1009" s="20">
        <f t="shared" si="354"/>
        <v>3.2149255760746338</v>
      </c>
      <c r="AO1009" s="20">
        <f t="shared" si="354"/>
        <v>3.2156184383515991</v>
      </c>
      <c r="AP1009" s="20">
        <f t="shared" si="354"/>
        <v>3.2141906950560983</v>
      </c>
      <c r="AQ1009" s="20">
        <f t="shared" si="354"/>
        <v>3.2171329326505709</v>
      </c>
      <c r="AR1009" s="20">
        <f t="shared" si="354"/>
        <v>3.2110703717789146</v>
      </c>
      <c r="AS1009" s="20">
        <f t="shared" si="354"/>
        <v>3.2235654897824437</v>
      </c>
      <c r="AT1009" s="20">
        <f t="shared" si="354"/>
        <v>3.1978245068299773</v>
      </c>
      <c r="AU1009" s="20">
        <f t="shared" si="351"/>
        <v>3.2509130417697172</v>
      </c>
    </row>
    <row r="1010" spans="4:47">
      <c r="D1010" s="2"/>
      <c r="Z1010" s="20">
        <f t="shared" si="342"/>
        <v>0</v>
      </c>
      <c r="AA1010" s="20">
        <f t="shared" si="343"/>
        <v>1.1330551226500576E-5</v>
      </c>
      <c r="AB1010" s="20">
        <f t="shared" si="355"/>
        <v>-9999</v>
      </c>
      <c r="AC1010" s="20">
        <f t="shared" si="356"/>
        <v>0</v>
      </c>
      <c r="AD1010" s="20">
        <f t="shared" si="352"/>
        <v>-9999</v>
      </c>
      <c r="AE1010" s="20">
        <f t="shared" si="357"/>
        <v>0</v>
      </c>
      <c r="AF1010" s="20">
        <f t="shared" si="353"/>
        <v>-9999</v>
      </c>
      <c r="AG1010" s="21"/>
      <c r="AH1010" s="20">
        <f t="shared" si="344"/>
        <v>-1.178745064381952E-2</v>
      </c>
      <c r="AI1010" s="20">
        <f t="shared" si="345"/>
        <v>0.51386006167917275</v>
      </c>
      <c r="AJ1010" s="20">
        <f t="shared" si="346"/>
        <v>-0.2676446746983806</v>
      </c>
      <c r="AK1010" s="20">
        <f t="shared" si="347"/>
        <v>-2.096970307342862E-2</v>
      </c>
      <c r="AL1010" s="20">
        <f t="shared" si="348"/>
        <v>-3.0984842598046018</v>
      </c>
      <c r="AM1010" s="20">
        <f t="shared" si="349"/>
        <v>-46.387491914036289</v>
      </c>
      <c r="AN1010" s="20">
        <f t="shared" si="354"/>
        <v>3.2149255760746338</v>
      </c>
      <c r="AO1010" s="20">
        <f t="shared" si="354"/>
        <v>3.2156184383515991</v>
      </c>
      <c r="AP1010" s="20">
        <f t="shared" si="354"/>
        <v>3.2141906950560983</v>
      </c>
      <c r="AQ1010" s="20">
        <f t="shared" si="354"/>
        <v>3.2171329326505709</v>
      </c>
      <c r="AR1010" s="20">
        <f t="shared" si="354"/>
        <v>3.2110703717789146</v>
      </c>
      <c r="AS1010" s="20">
        <f t="shared" si="354"/>
        <v>3.2235654897824437</v>
      </c>
      <c r="AT1010" s="20">
        <f t="shared" si="354"/>
        <v>3.1978245068299773</v>
      </c>
      <c r="AU1010" s="20">
        <f t="shared" si="351"/>
        <v>3.2509130417697172</v>
      </c>
    </row>
    <row r="1011" spans="4:47">
      <c r="D1011" s="2"/>
      <c r="Z1011" s="20">
        <f t="shared" si="342"/>
        <v>0</v>
      </c>
      <c r="AA1011" s="20">
        <f t="shared" si="343"/>
        <v>1.1330551226500576E-5</v>
      </c>
      <c r="AB1011" s="20">
        <f t="shared" si="355"/>
        <v>-9999</v>
      </c>
      <c r="AC1011" s="20">
        <f t="shared" si="356"/>
        <v>0</v>
      </c>
      <c r="AD1011" s="20">
        <f t="shared" si="352"/>
        <v>-9999</v>
      </c>
      <c r="AE1011" s="20">
        <f t="shared" si="357"/>
        <v>0</v>
      </c>
      <c r="AF1011" s="20">
        <f t="shared" si="353"/>
        <v>-9999</v>
      </c>
      <c r="AG1011" s="21"/>
      <c r="AH1011" s="20">
        <f t="shared" si="344"/>
        <v>-1.178745064381952E-2</v>
      </c>
      <c r="AI1011" s="20">
        <f t="shared" si="345"/>
        <v>0.51386006167917275</v>
      </c>
      <c r="AJ1011" s="20">
        <f t="shared" si="346"/>
        <v>-0.2676446746983806</v>
      </c>
      <c r="AK1011" s="20">
        <f t="shared" si="347"/>
        <v>-2.096970307342862E-2</v>
      </c>
      <c r="AL1011" s="20">
        <f t="shared" si="348"/>
        <v>-3.0984842598046018</v>
      </c>
      <c r="AM1011" s="20">
        <f t="shared" si="349"/>
        <v>-46.387491914036289</v>
      </c>
      <c r="AN1011" s="20">
        <f t="shared" si="354"/>
        <v>3.2149255760746338</v>
      </c>
      <c r="AO1011" s="20">
        <f t="shared" si="354"/>
        <v>3.2156184383515991</v>
      </c>
      <c r="AP1011" s="20">
        <f t="shared" si="354"/>
        <v>3.2141906950560983</v>
      </c>
      <c r="AQ1011" s="20">
        <f t="shared" si="354"/>
        <v>3.2171329326505709</v>
      </c>
      <c r="AR1011" s="20">
        <f t="shared" si="354"/>
        <v>3.2110703717789146</v>
      </c>
      <c r="AS1011" s="20">
        <f t="shared" si="354"/>
        <v>3.2235654897824437</v>
      </c>
      <c r="AT1011" s="20">
        <f t="shared" si="354"/>
        <v>3.1978245068299773</v>
      </c>
      <c r="AU1011" s="20">
        <f t="shared" si="351"/>
        <v>3.2509130417697172</v>
      </c>
    </row>
    <row r="1012" spans="4:47">
      <c r="D1012" s="2"/>
      <c r="Z1012" s="20">
        <f t="shared" si="342"/>
        <v>0</v>
      </c>
      <c r="AA1012" s="20">
        <f t="shared" si="343"/>
        <v>1.1330551226500576E-5</v>
      </c>
      <c r="AB1012" s="20">
        <f t="shared" si="355"/>
        <v>-9999</v>
      </c>
      <c r="AC1012" s="20">
        <f t="shared" si="356"/>
        <v>0</v>
      </c>
      <c r="AD1012" s="20">
        <f t="shared" si="352"/>
        <v>-9999</v>
      </c>
      <c r="AE1012" s="20">
        <f t="shared" si="357"/>
        <v>0</v>
      </c>
      <c r="AF1012" s="20">
        <f t="shared" si="353"/>
        <v>-9999</v>
      </c>
      <c r="AG1012" s="21"/>
      <c r="AH1012" s="20">
        <f t="shared" si="344"/>
        <v>-1.178745064381952E-2</v>
      </c>
      <c r="AI1012" s="20">
        <f t="shared" si="345"/>
        <v>0.51386006167917275</v>
      </c>
      <c r="AJ1012" s="20">
        <f t="shared" si="346"/>
        <v>-0.2676446746983806</v>
      </c>
      <c r="AK1012" s="20">
        <f t="shared" si="347"/>
        <v>-2.096970307342862E-2</v>
      </c>
      <c r="AL1012" s="20">
        <f t="shared" si="348"/>
        <v>-3.0984842598046018</v>
      </c>
      <c r="AM1012" s="20">
        <f t="shared" si="349"/>
        <v>-46.387491914036289</v>
      </c>
      <c r="AN1012" s="20">
        <f t="shared" si="354"/>
        <v>3.2149255760746338</v>
      </c>
      <c r="AO1012" s="20">
        <f t="shared" si="354"/>
        <v>3.2156184383515991</v>
      </c>
      <c r="AP1012" s="20">
        <f t="shared" si="354"/>
        <v>3.2141906950560983</v>
      </c>
      <c r="AQ1012" s="20">
        <f t="shared" si="354"/>
        <v>3.2171329326505709</v>
      </c>
      <c r="AR1012" s="20">
        <f t="shared" si="354"/>
        <v>3.2110703717789146</v>
      </c>
      <c r="AS1012" s="20">
        <f t="shared" si="354"/>
        <v>3.2235654897824437</v>
      </c>
      <c r="AT1012" s="20">
        <f t="shared" si="354"/>
        <v>3.1978245068299773</v>
      </c>
      <c r="AU1012" s="20">
        <f t="shared" si="351"/>
        <v>3.2509130417697172</v>
      </c>
    </row>
    <row r="1013" spans="4:47">
      <c r="D1013" s="2"/>
      <c r="Z1013" s="20">
        <f t="shared" si="342"/>
        <v>0</v>
      </c>
      <c r="AA1013" s="20">
        <f t="shared" si="343"/>
        <v>1.1330551226500576E-5</v>
      </c>
      <c r="AB1013" s="20">
        <f t="shared" si="355"/>
        <v>-9999</v>
      </c>
      <c r="AC1013" s="20">
        <f t="shared" si="356"/>
        <v>0</v>
      </c>
      <c r="AD1013" s="20">
        <f t="shared" si="352"/>
        <v>-9999</v>
      </c>
      <c r="AE1013" s="20">
        <f t="shared" si="357"/>
        <v>0</v>
      </c>
      <c r="AF1013" s="20">
        <f t="shared" si="353"/>
        <v>-9999</v>
      </c>
      <c r="AG1013" s="21"/>
      <c r="AH1013" s="20">
        <f t="shared" si="344"/>
        <v>-1.178745064381952E-2</v>
      </c>
      <c r="AI1013" s="20">
        <f t="shared" si="345"/>
        <v>0.51386006167917275</v>
      </c>
      <c r="AJ1013" s="20">
        <f t="shared" si="346"/>
        <v>-0.2676446746983806</v>
      </c>
      <c r="AK1013" s="20">
        <f t="shared" si="347"/>
        <v>-2.096970307342862E-2</v>
      </c>
      <c r="AL1013" s="20">
        <f t="shared" si="348"/>
        <v>-3.0984842598046018</v>
      </c>
      <c r="AM1013" s="20">
        <f t="shared" si="349"/>
        <v>-46.387491914036289</v>
      </c>
      <c r="AN1013" s="20">
        <f t="shared" ref="AN1013:AT1028" si="358">$AU1013+$AB$7*SIN(AO1013)</f>
        <v>3.2149255760746338</v>
      </c>
      <c r="AO1013" s="20">
        <f t="shared" si="358"/>
        <v>3.2156184383515991</v>
      </c>
      <c r="AP1013" s="20">
        <f t="shared" si="358"/>
        <v>3.2141906950560983</v>
      </c>
      <c r="AQ1013" s="20">
        <f t="shared" si="358"/>
        <v>3.2171329326505709</v>
      </c>
      <c r="AR1013" s="20">
        <f t="shared" si="358"/>
        <v>3.2110703717789146</v>
      </c>
      <c r="AS1013" s="20">
        <f t="shared" si="358"/>
        <v>3.2235654897824437</v>
      </c>
      <c r="AT1013" s="20">
        <f t="shared" si="358"/>
        <v>3.1978245068299773</v>
      </c>
      <c r="AU1013" s="20">
        <f t="shared" si="351"/>
        <v>3.2509130417697172</v>
      </c>
    </row>
    <row r="1014" spans="4:47">
      <c r="D1014" s="2"/>
      <c r="Z1014" s="20">
        <f t="shared" si="342"/>
        <v>0</v>
      </c>
      <c r="AA1014" s="20">
        <f t="shared" si="343"/>
        <v>1.1330551226500576E-5</v>
      </c>
      <c r="AB1014" s="20">
        <f t="shared" si="355"/>
        <v>-9999</v>
      </c>
      <c r="AC1014" s="20">
        <f t="shared" si="356"/>
        <v>0</v>
      </c>
      <c r="AD1014" s="20">
        <f t="shared" si="352"/>
        <v>-9999</v>
      </c>
      <c r="AE1014" s="20">
        <f t="shared" si="357"/>
        <v>0</v>
      </c>
      <c r="AF1014" s="20">
        <f t="shared" si="353"/>
        <v>-9999</v>
      </c>
      <c r="AG1014" s="21"/>
      <c r="AH1014" s="20">
        <f t="shared" si="344"/>
        <v>-1.178745064381952E-2</v>
      </c>
      <c r="AI1014" s="20">
        <f t="shared" si="345"/>
        <v>0.51386006167917275</v>
      </c>
      <c r="AJ1014" s="20">
        <f t="shared" si="346"/>
        <v>-0.2676446746983806</v>
      </c>
      <c r="AK1014" s="20">
        <f t="shared" si="347"/>
        <v>-2.096970307342862E-2</v>
      </c>
      <c r="AL1014" s="20">
        <f t="shared" si="348"/>
        <v>-3.0984842598046018</v>
      </c>
      <c r="AM1014" s="20">
        <f t="shared" si="349"/>
        <v>-46.387491914036289</v>
      </c>
      <c r="AN1014" s="20">
        <f t="shared" si="358"/>
        <v>3.2149255760746338</v>
      </c>
      <c r="AO1014" s="20">
        <f t="shared" si="358"/>
        <v>3.2156184383515991</v>
      </c>
      <c r="AP1014" s="20">
        <f t="shared" si="358"/>
        <v>3.2141906950560983</v>
      </c>
      <c r="AQ1014" s="20">
        <f t="shared" si="358"/>
        <v>3.2171329326505709</v>
      </c>
      <c r="AR1014" s="20">
        <f t="shared" si="358"/>
        <v>3.2110703717789146</v>
      </c>
      <c r="AS1014" s="20">
        <f t="shared" si="358"/>
        <v>3.2235654897824437</v>
      </c>
      <c r="AT1014" s="20">
        <f t="shared" si="358"/>
        <v>3.1978245068299773</v>
      </c>
      <c r="AU1014" s="20">
        <f t="shared" si="351"/>
        <v>3.2509130417697172</v>
      </c>
    </row>
    <row r="1015" spans="4:47">
      <c r="D1015" s="2"/>
      <c r="Z1015" s="20">
        <f t="shared" si="342"/>
        <v>0</v>
      </c>
      <c r="AA1015" s="20">
        <f t="shared" si="343"/>
        <v>1.1330551226500576E-5</v>
      </c>
      <c r="AB1015" s="20">
        <f t="shared" si="355"/>
        <v>-9999</v>
      </c>
      <c r="AC1015" s="20">
        <f t="shared" si="356"/>
        <v>0</v>
      </c>
      <c r="AD1015" s="20">
        <f t="shared" si="352"/>
        <v>-9999</v>
      </c>
      <c r="AE1015" s="20">
        <f t="shared" si="357"/>
        <v>0</v>
      </c>
      <c r="AF1015" s="20">
        <f t="shared" si="353"/>
        <v>-9999</v>
      </c>
      <c r="AG1015" s="21"/>
      <c r="AH1015" s="20">
        <f t="shared" si="344"/>
        <v>-1.178745064381952E-2</v>
      </c>
      <c r="AI1015" s="20">
        <f t="shared" si="345"/>
        <v>0.51386006167917275</v>
      </c>
      <c r="AJ1015" s="20">
        <f t="shared" si="346"/>
        <v>-0.2676446746983806</v>
      </c>
      <c r="AK1015" s="20">
        <f t="shared" si="347"/>
        <v>-2.096970307342862E-2</v>
      </c>
      <c r="AL1015" s="20">
        <f t="shared" si="348"/>
        <v>-3.0984842598046018</v>
      </c>
      <c r="AM1015" s="20">
        <f t="shared" si="349"/>
        <v>-46.387491914036289</v>
      </c>
      <c r="AN1015" s="20">
        <f t="shared" si="358"/>
        <v>3.2149255760746338</v>
      </c>
      <c r="AO1015" s="20">
        <f t="shared" si="358"/>
        <v>3.2156184383515991</v>
      </c>
      <c r="AP1015" s="20">
        <f t="shared" si="358"/>
        <v>3.2141906950560983</v>
      </c>
      <c r="AQ1015" s="20">
        <f t="shared" si="358"/>
        <v>3.2171329326505709</v>
      </c>
      <c r="AR1015" s="20">
        <f t="shared" si="358"/>
        <v>3.2110703717789146</v>
      </c>
      <c r="AS1015" s="20">
        <f t="shared" si="358"/>
        <v>3.2235654897824437</v>
      </c>
      <c r="AT1015" s="20">
        <f t="shared" si="358"/>
        <v>3.1978245068299773</v>
      </c>
      <c r="AU1015" s="20">
        <f t="shared" si="351"/>
        <v>3.2509130417697172</v>
      </c>
    </row>
    <row r="1016" spans="4:47">
      <c r="D1016" s="2"/>
      <c r="Z1016" s="20">
        <f t="shared" si="342"/>
        <v>0</v>
      </c>
      <c r="AA1016" s="20">
        <f t="shared" si="343"/>
        <v>1.1330551226500576E-5</v>
      </c>
      <c r="AB1016" s="20">
        <f t="shared" si="355"/>
        <v>-9999</v>
      </c>
      <c r="AC1016" s="20">
        <f t="shared" si="356"/>
        <v>0</v>
      </c>
      <c r="AD1016" s="20">
        <f t="shared" si="352"/>
        <v>-9999</v>
      </c>
      <c r="AE1016" s="20">
        <f t="shared" si="357"/>
        <v>0</v>
      </c>
      <c r="AF1016" s="20">
        <f t="shared" si="353"/>
        <v>-9999</v>
      </c>
      <c r="AG1016" s="21"/>
      <c r="AH1016" s="20">
        <f t="shared" si="344"/>
        <v>-1.178745064381952E-2</v>
      </c>
      <c r="AI1016" s="20">
        <f t="shared" si="345"/>
        <v>0.51386006167917275</v>
      </c>
      <c r="AJ1016" s="20">
        <f t="shared" si="346"/>
        <v>-0.2676446746983806</v>
      </c>
      <c r="AK1016" s="20">
        <f t="shared" si="347"/>
        <v>-2.096970307342862E-2</v>
      </c>
      <c r="AL1016" s="20">
        <f t="shared" si="348"/>
        <v>-3.0984842598046018</v>
      </c>
      <c r="AM1016" s="20">
        <f t="shared" si="349"/>
        <v>-46.387491914036289</v>
      </c>
      <c r="AN1016" s="20">
        <f t="shared" si="358"/>
        <v>3.2149255760746338</v>
      </c>
      <c r="AO1016" s="20">
        <f t="shared" si="358"/>
        <v>3.2156184383515991</v>
      </c>
      <c r="AP1016" s="20">
        <f t="shared" si="358"/>
        <v>3.2141906950560983</v>
      </c>
      <c r="AQ1016" s="20">
        <f t="shared" si="358"/>
        <v>3.2171329326505709</v>
      </c>
      <c r="AR1016" s="20">
        <f t="shared" si="358"/>
        <v>3.2110703717789146</v>
      </c>
      <c r="AS1016" s="20">
        <f t="shared" si="358"/>
        <v>3.2235654897824437</v>
      </c>
      <c r="AT1016" s="20">
        <f t="shared" si="358"/>
        <v>3.1978245068299773</v>
      </c>
      <c r="AU1016" s="20">
        <f t="shared" si="351"/>
        <v>3.2509130417697172</v>
      </c>
    </row>
    <row r="1017" spans="4:47">
      <c r="D1017" s="2"/>
      <c r="Z1017" s="20">
        <f t="shared" si="342"/>
        <v>0</v>
      </c>
      <c r="AA1017" s="20">
        <f t="shared" si="343"/>
        <v>1.1330551226500576E-5</v>
      </c>
      <c r="AB1017" s="20">
        <f t="shared" si="355"/>
        <v>-9999</v>
      </c>
      <c r="AC1017" s="20">
        <f t="shared" si="356"/>
        <v>0</v>
      </c>
      <c r="AD1017" s="20">
        <f t="shared" si="352"/>
        <v>-9999</v>
      </c>
      <c r="AE1017" s="20">
        <f t="shared" si="357"/>
        <v>0</v>
      </c>
      <c r="AF1017" s="20">
        <f t="shared" si="353"/>
        <v>-9999</v>
      </c>
      <c r="AG1017" s="21"/>
      <c r="AH1017" s="20">
        <f t="shared" si="344"/>
        <v>-1.178745064381952E-2</v>
      </c>
      <c r="AI1017" s="20">
        <f t="shared" si="345"/>
        <v>0.51386006167917275</v>
      </c>
      <c r="AJ1017" s="20">
        <f t="shared" si="346"/>
        <v>-0.2676446746983806</v>
      </c>
      <c r="AK1017" s="20">
        <f t="shared" si="347"/>
        <v>-2.096970307342862E-2</v>
      </c>
      <c r="AL1017" s="20">
        <f t="shared" si="348"/>
        <v>-3.0984842598046018</v>
      </c>
      <c r="AM1017" s="20">
        <f t="shared" si="349"/>
        <v>-46.387491914036289</v>
      </c>
      <c r="AN1017" s="20">
        <f t="shared" si="358"/>
        <v>3.2149255760746338</v>
      </c>
      <c r="AO1017" s="20">
        <f t="shared" si="358"/>
        <v>3.2156184383515991</v>
      </c>
      <c r="AP1017" s="20">
        <f t="shared" si="358"/>
        <v>3.2141906950560983</v>
      </c>
      <c r="AQ1017" s="20">
        <f t="shared" si="358"/>
        <v>3.2171329326505709</v>
      </c>
      <c r="AR1017" s="20">
        <f t="shared" si="358"/>
        <v>3.2110703717789146</v>
      </c>
      <c r="AS1017" s="20">
        <f t="shared" si="358"/>
        <v>3.2235654897824437</v>
      </c>
      <c r="AT1017" s="20">
        <f t="shared" si="358"/>
        <v>3.1978245068299773</v>
      </c>
      <c r="AU1017" s="20">
        <f t="shared" si="351"/>
        <v>3.2509130417697172</v>
      </c>
    </row>
    <row r="1018" spans="4:47">
      <c r="D1018" s="2"/>
      <c r="Z1018" s="20">
        <f t="shared" si="342"/>
        <v>0</v>
      </c>
      <c r="AA1018" s="20">
        <f t="shared" si="343"/>
        <v>1.1330551226500576E-5</v>
      </c>
      <c r="AB1018" s="20">
        <f t="shared" si="355"/>
        <v>-9999</v>
      </c>
      <c r="AC1018" s="20">
        <f t="shared" si="356"/>
        <v>0</v>
      </c>
      <c r="AD1018" s="20">
        <f t="shared" si="352"/>
        <v>-9999</v>
      </c>
      <c r="AE1018" s="20">
        <f t="shared" si="357"/>
        <v>0</v>
      </c>
      <c r="AF1018" s="20">
        <f t="shared" si="353"/>
        <v>-9999</v>
      </c>
      <c r="AG1018" s="21"/>
      <c r="AH1018" s="20">
        <f t="shared" si="344"/>
        <v>-1.178745064381952E-2</v>
      </c>
      <c r="AI1018" s="20">
        <f t="shared" si="345"/>
        <v>0.51386006167917275</v>
      </c>
      <c r="AJ1018" s="20">
        <f t="shared" si="346"/>
        <v>-0.2676446746983806</v>
      </c>
      <c r="AK1018" s="20">
        <f t="shared" si="347"/>
        <v>-2.096970307342862E-2</v>
      </c>
      <c r="AL1018" s="20">
        <f t="shared" si="348"/>
        <v>-3.0984842598046018</v>
      </c>
      <c r="AM1018" s="20">
        <f t="shared" si="349"/>
        <v>-46.387491914036289</v>
      </c>
      <c r="AN1018" s="20">
        <f t="shared" si="358"/>
        <v>3.2149255760746338</v>
      </c>
      <c r="AO1018" s="20">
        <f t="shared" si="358"/>
        <v>3.2156184383515991</v>
      </c>
      <c r="AP1018" s="20">
        <f t="shared" si="358"/>
        <v>3.2141906950560983</v>
      </c>
      <c r="AQ1018" s="20">
        <f t="shared" si="358"/>
        <v>3.2171329326505709</v>
      </c>
      <c r="AR1018" s="20">
        <f t="shared" si="358"/>
        <v>3.2110703717789146</v>
      </c>
      <c r="AS1018" s="20">
        <f t="shared" si="358"/>
        <v>3.2235654897824437</v>
      </c>
      <c r="AT1018" s="20">
        <f t="shared" si="358"/>
        <v>3.1978245068299773</v>
      </c>
      <c r="AU1018" s="20">
        <f t="shared" si="351"/>
        <v>3.2509130417697172</v>
      </c>
    </row>
    <row r="1019" spans="4:47">
      <c r="D1019" s="2"/>
      <c r="Z1019" s="20">
        <f t="shared" si="342"/>
        <v>0</v>
      </c>
      <c r="AA1019" s="20">
        <f t="shared" si="343"/>
        <v>1.1330551226500576E-5</v>
      </c>
      <c r="AB1019" s="20">
        <f t="shared" si="355"/>
        <v>-9999</v>
      </c>
      <c r="AC1019" s="20">
        <f t="shared" si="356"/>
        <v>0</v>
      </c>
      <c r="AD1019" s="20">
        <f t="shared" si="352"/>
        <v>-9999</v>
      </c>
      <c r="AE1019" s="20">
        <f t="shared" si="357"/>
        <v>0</v>
      </c>
      <c r="AF1019" s="20">
        <f t="shared" si="353"/>
        <v>-9999</v>
      </c>
      <c r="AG1019" s="21"/>
      <c r="AH1019" s="20">
        <f t="shared" si="344"/>
        <v>-1.178745064381952E-2</v>
      </c>
      <c r="AI1019" s="20">
        <f t="shared" si="345"/>
        <v>0.51386006167917275</v>
      </c>
      <c r="AJ1019" s="20">
        <f t="shared" si="346"/>
        <v>-0.2676446746983806</v>
      </c>
      <c r="AK1019" s="20">
        <f t="shared" si="347"/>
        <v>-2.096970307342862E-2</v>
      </c>
      <c r="AL1019" s="20">
        <f t="shared" si="348"/>
        <v>-3.0984842598046018</v>
      </c>
      <c r="AM1019" s="20">
        <f t="shared" si="349"/>
        <v>-46.387491914036289</v>
      </c>
      <c r="AN1019" s="20">
        <f t="shared" si="358"/>
        <v>3.2149255760746338</v>
      </c>
      <c r="AO1019" s="20">
        <f t="shared" si="358"/>
        <v>3.2156184383515991</v>
      </c>
      <c r="AP1019" s="20">
        <f t="shared" si="358"/>
        <v>3.2141906950560983</v>
      </c>
      <c r="AQ1019" s="20">
        <f t="shared" si="358"/>
        <v>3.2171329326505709</v>
      </c>
      <c r="AR1019" s="20">
        <f t="shared" si="358"/>
        <v>3.2110703717789146</v>
      </c>
      <c r="AS1019" s="20">
        <f t="shared" si="358"/>
        <v>3.2235654897824437</v>
      </c>
      <c r="AT1019" s="20">
        <f t="shared" si="358"/>
        <v>3.1978245068299773</v>
      </c>
      <c r="AU1019" s="20">
        <f t="shared" si="351"/>
        <v>3.2509130417697172</v>
      </c>
    </row>
    <row r="1020" spans="4:47">
      <c r="D1020" s="2"/>
      <c r="Z1020" s="20">
        <f t="shared" si="342"/>
        <v>0</v>
      </c>
      <c r="AA1020" s="20">
        <f t="shared" si="343"/>
        <v>1.1330551226500576E-5</v>
      </c>
      <c r="AB1020" s="20">
        <f t="shared" si="355"/>
        <v>-9999</v>
      </c>
      <c r="AC1020" s="20">
        <f t="shared" si="356"/>
        <v>0</v>
      </c>
      <c r="AD1020" s="20">
        <f t="shared" si="352"/>
        <v>-9999</v>
      </c>
      <c r="AE1020" s="20">
        <f t="shared" si="357"/>
        <v>0</v>
      </c>
      <c r="AF1020" s="20">
        <f t="shared" si="353"/>
        <v>-9999</v>
      </c>
      <c r="AG1020" s="21"/>
      <c r="AH1020" s="20">
        <f t="shared" si="344"/>
        <v>-1.178745064381952E-2</v>
      </c>
      <c r="AI1020" s="20">
        <f t="shared" si="345"/>
        <v>0.51386006167917275</v>
      </c>
      <c r="AJ1020" s="20">
        <f t="shared" si="346"/>
        <v>-0.2676446746983806</v>
      </c>
      <c r="AK1020" s="20">
        <f t="shared" si="347"/>
        <v>-2.096970307342862E-2</v>
      </c>
      <c r="AL1020" s="20">
        <f t="shared" si="348"/>
        <v>-3.0984842598046018</v>
      </c>
      <c r="AM1020" s="20">
        <f t="shared" si="349"/>
        <v>-46.387491914036289</v>
      </c>
      <c r="AN1020" s="20">
        <f t="shared" si="358"/>
        <v>3.2149255760746338</v>
      </c>
      <c r="AO1020" s="20">
        <f t="shared" si="358"/>
        <v>3.2156184383515991</v>
      </c>
      <c r="AP1020" s="20">
        <f t="shared" si="358"/>
        <v>3.2141906950560983</v>
      </c>
      <c r="AQ1020" s="20">
        <f t="shared" si="358"/>
        <v>3.2171329326505709</v>
      </c>
      <c r="AR1020" s="20">
        <f t="shared" si="358"/>
        <v>3.2110703717789146</v>
      </c>
      <c r="AS1020" s="20">
        <f t="shared" si="358"/>
        <v>3.2235654897824437</v>
      </c>
      <c r="AT1020" s="20">
        <f t="shared" si="358"/>
        <v>3.1978245068299773</v>
      </c>
      <c r="AU1020" s="20">
        <f t="shared" si="351"/>
        <v>3.2509130417697172</v>
      </c>
    </row>
    <row r="1021" spans="4:47">
      <c r="D1021" s="2"/>
      <c r="Z1021" s="20">
        <f t="shared" si="342"/>
        <v>0</v>
      </c>
      <c r="AA1021" s="20">
        <f t="shared" si="343"/>
        <v>1.1330551226500576E-5</v>
      </c>
      <c r="AB1021" s="20">
        <f t="shared" si="355"/>
        <v>-9999</v>
      </c>
      <c r="AC1021" s="20">
        <f t="shared" si="356"/>
        <v>0</v>
      </c>
      <c r="AD1021" s="20">
        <f t="shared" si="352"/>
        <v>-9999</v>
      </c>
      <c r="AE1021" s="20">
        <f t="shared" si="357"/>
        <v>0</v>
      </c>
      <c r="AF1021" s="20">
        <f t="shared" si="353"/>
        <v>-9999</v>
      </c>
      <c r="AG1021" s="21"/>
      <c r="AH1021" s="20">
        <f t="shared" si="344"/>
        <v>-1.178745064381952E-2</v>
      </c>
      <c r="AI1021" s="20">
        <f t="shared" si="345"/>
        <v>0.51386006167917275</v>
      </c>
      <c r="AJ1021" s="20">
        <f t="shared" si="346"/>
        <v>-0.2676446746983806</v>
      </c>
      <c r="AK1021" s="20">
        <f t="shared" si="347"/>
        <v>-2.096970307342862E-2</v>
      </c>
      <c r="AL1021" s="20">
        <f t="shared" si="348"/>
        <v>-3.0984842598046018</v>
      </c>
      <c r="AM1021" s="20">
        <f t="shared" si="349"/>
        <v>-46.387491914036289</v>
      </c>
      <c r="AN1021" s="20">
        <f t="shared" si="358"/>
        <v>3.2149255760746338</v>
      </c>
      <c r="AO1021" s="20">
        <f t="shared" si="358"/>
        <v>3.2156184383515991</v>
      </c>
      <c r="AP1021" s="20">
        <f t="shared" si="358"/>
        <v>3.2141906950560983</v>
      </c>
      <c r="AQ1021" s="20">
        <f t="shared" si="358"/>
        <v>3.2171329326505709</v>
      </c>
      <c r="AR1021" s="20">
        <f t="shared" si="358"/>
        <v>3.2110703717789146</v>
      </c>
      <c r="AS1021" s="20">
        <f t="shared" si="358"/>
        <v>3.2235654897824437</v>
      </c>
      <c r="AT1021" s="20">
        <f t="shared" si="358"/>
        <v>3.1978245068299773</v>
      </c>
      <c r="AU1021" s="20">
        <f t="shared" si="351"/>
        <v>3.2509130417697172</v>
      </c>
    </row>
    <row r="1022" spans="4:47">
      <c r="D1022" s="2"/>
      <c r="Z1022" s="20">
        <f t="shared" si="342"/>
        <v>0</v>
      </c>
      <c r="AA1022" s="20">
        <f t="shared" si="343"/>
        <v>1.1330551226500576E-5</v>
      </c>
      <c r="AB1022" s="20">
        <f t="shared" si="355"/>
        <v>-9999</v>
      </c>
      <c r="AC1022" s="20">
        <f t="shared" si="356"/>
        <v>0</v>
      </c>
      <c r="AD1022" s="20">
        <f t="shared" si="352"/>
        <v>-9999</v>
      </c>
      <c r="AE1022" s="20">
        <f t="shared" si="357"/>
        <v>0</v>
      </c>
      <c r="AF1022" s="20">
        <f t="shared" si="353"/>
        <v>-9999</v>
      </c>
      <c r="AG1022" s="21"/>
      <c r="AH1022" s="20">
        <f t="shared" si="344"/>
        <v>-1.178745064381952E-2</v>
      </c>
      <c r="AI1022" s="20">
        <f t="shared" si="345"/>
        <v>0.51386006167917275</v>
      </c>
      <c r="AJ1022" s="20">
        <f t="shared" si="346"/>
        <v>-0.2676446746983806</v>
      </c>
      <c r="AK1022" s="20">
        <f t="shared" si="347"/>
        <v>-2.096970307342862E-2</v>
      </c>
      <c r="AL1022" s="20">
        <f t="shared" si="348"/>
        <v>-3.0984842598046018</v>
      </c>
      <c r="AM1022" s="20">
        <f t="shared" si="349"/>
        <v>-46.387491914036289</v>
      </c>
      <c r="AN1022" s="20">
        <f t="shared" si="358"/>
        <v>3.2149255760746338</v>
      </c>
      <c r="AO1022" s="20">
        <f t="shared" si="358"/>
        <v>3.2156184383515991</v>
      </c>
      <c r="AP1022" s="20">
        <f t="shared" si="358"/>
        <v>3.2141906950560983</v>
      </c>
      <c r="AQ1022" s="20">
        <f t="shared" si="358"/>
        <v>3.2171329326505709</v>
      </c>
      <c r="AR1022" s="20">
        <f t="shared" si="358"/>
        <v>3.2110703717789146</v>
      </c>
      <c r="AS1022" s="20">
        <f t="shared" si="358"/>
        <v>3.2235654897824437</v>
      </c>
      <c r="AT1022" s="20">
        <f t="shared" si="358"/>
        <v>3.1978245068299773</v>
      </c>
      <c r="AU1022" s="20">
        <f t="shared" si="351"/>
        <v>3.2509130417697172</v>
      </c>
    </row>
    <row r="1023" spans="4:47">
      <c r="D1023" s="2"/>
      <c r="Z1023" s="20">
        <f t="shared" si="342"/>
        <v>0</v>
      </c>
      <c r="AA1023" s="20">
        <f t="shared" si="343"/>
        <v>1.1330551226500576E-5</v>
      </c>
      <c r="AB1023" s="20">
        <f t="shared" si="355"/>
        <v>-9999</v>
      </c>
      <c r="AC1023" s="20">
        <f t="shared" si="356"/>
        <v>0</v>
      </c>
      <c r="AD1023" s="20">
        <f t="shared" si="352"/>
        <v>-9999</v>
      </c>
      <c r="AE1023" s="20">
        <f t="shared" si="357"/>
        <v>0</v>
      </c>
      <c r="AF1023" s="20">
        <f t="shared" si="353"/>
        <v>-9999</v>
      </c>
      <c r="AG1023" s="21"/>
      <c r="AH1023" s="20">
        <f t="shared" si="344"/>
        <v>-1.178745064381952E-2</v>
      </c>
      <c r="AI1023" s="20">
        <f t="shared" si="345"/>
        <v>0.51386006167917275</v>
      </c>
      <c r="AJ1023" s="20">
        <f t="shared" si="346"/>
        <v>-0.2676446746983806</v>
      </c>
      <c r="AK1023" s="20">
        <f t="shared" si="347"/>
        <v>-2.096970307342862E-2</v>
      </c>
      <c r="AL1023" s="20">
        <f t="shared" si="348"/>
        <v>-3.0984842598046018</v>
      </c>
      <c r="AM1023" s="20">
        <f t="shared" si="349"/>
        <v>-46.387491914036289</v>
      </c>
      <c r="AN1023" s="20">
        <f t="shared" si="358"/>
        <v>3.2149255760746338</v>
      </c>
      <c r="AO1023" s="20">
        <f t="shared" si="358"/>
        <v>3.2156184383515991</v>
      </c>
      <c r="AP1023" s="20">
        <f t="shared" si="358"/>
        <v>3.2141906950560983</v>
      </c>
      <c r="AQ1023" s="20">
        <f t="shared" si="358"/>
        <v>3.2171329326505709</v>
      </c>
      <c r="AR1023" s="20">
        <f t="shared" si="358"/>
        <v>3.2110703717789146</v>
      </c>
      <c r="AS1023" s="20">
        <f t="shared" si="358"/>
        <v>3.2235654897824437</v>
      </c>
      <c r="AT1023" s="20">
        <f t="shared" si="358"/>
        <v>3.1978245068299773</v>
      </c>
      <c r="AU1023" s="20">
        <f t="shared" si="351"/>
        <v>3.2509130417697172</v>
      </c>
    </row>
    <row r="1024" spans="4:47">
      <c r="D1024" s="2"/>
      <c r="Z1024" s="20">
        <f t="shared" si="342"/>
        <v>0</v>
      </c>
      <c r="AA1024" s="20">
        <f t="shared" si="343"/>
        <v>1.1330551226500576E-5</v>
      </c>
      <c r="AB1024" s="20">
        <f t="shared" si="355"/>
        <v>-9999</v>
      </c>
      <c r="AC1024" s="20">
        <f t="shared" si="356"/>
        <v>0</v>
      </c>
      <c r="AD1024" s="20">
        <f t="shared" si="352"/>
        <v>-9999</v>
      </c>
      <c r="AE1024" s="20">
        <f t="shared" si="357"/>
        <v>0</v>
      </c>
      <c r="AF1024" s="20">
        <f t="shared" si="353"/>
        <v>-9999</v>
      </c>
      <c r="AG1024" s="21"/>
      <c r="AH1024" s="20">
        <f t="shared" si="344"/>
        <v>-1.178745064381952E-2</v>
      </c>
      <c r="AI1024" s="20">
        <f t="shared" si="345"/>
        <v>0.51386006167917275</v>
      </c>
      <c r="AJ1024" s="20">
        <f t="shared" si="346"/>
        <v>-0.2676446746983806</v>
      </c>
      <c r="AK1024" s="20">
        <f t="shared" si="347"/>
        <v>-2.096970307342862E-2</v>
      </c>
      <c r="AL1024" s="20">
        <f t="shared" si="348"/>
        <v>-3.0984842598046018</v>
      </c>
      <c r="AM1024" s="20">
        <f t="shared" si="349"/>
        <v>-46.387491914036289</v>
      </c>
      <c r="AN1024" s="20">
        <f t="shared" si="358"/>
        <v>3.2149255760746338</v>
      </c>
      <c r="AO1024" s="20">
        <f t="shared" si="358"/>
        <v>3.2156184383515991</v>
      </c>
      <c r="AP1024" s="20">
        <f t="shared" si="358"/>
        <v>3.2141906950560983</v>
      </c>
      <c r="AQ1024" s="20">
        <f t="shared" si="358"/>
        <v>3.2171329326505709</v>
      </c>
      <c r="AR1024" s="20">
        <f t="shared" si="358"/>
        <v>3.2110703717789146</v>
      </c>
      <c r="AS1024" s="20">
        <f t="shared" si="358"/>
        <v>3.2235654897824437</v>
      </c>
      <c r="AT1024" s="20">
        <f t="shared" si="358"/>
        <v>3.1978245068299773</v>
      </c>
      <c r="AU1024" s="20">
        <f t="shared" si="351"/>
        <v>3.2509130417697172</v>
      </c>
    </row>
    <row r="1025" spans="4:47">
      <c r="D1025" s="2"/>
      <c r="Z1025" s="20">
        <f t="shared" si="342"/>
        <v>0</v>
      </c>
      <c r="AA1025" s="20">
        <f t="shared" si="343"/>
        <v>1.1330551226500576E-5</v>
      </c>
      <c r="AB1025" s="20">
        <f t="shared" si="355"/>
        <v>-9999</v>
      </c>
      <c r="AC1025" s="20">
        <f t="shared" si="356"/>
        <v>0</v>
      </c>
      <c r="AD1025" s="20">
        <f t="shared" si="352"/>
        <v>-9999</v>
      </c>
      <c r="AE1025" s="20">
        <f t="shared" si="357"/>
        <v>0</v>
      </c>
      <c r="AF1025" s="20">
        <f t="shared" si="353"/>
        <v>-9999</v>
      </c>
      <c r="AG1025" s="21"/>
      <c r="AH1025" s="20">
        <f t="shared" si="344"/>
        <v>-1.178745064381952E-2</v>
      </c>
      <c r="AI1025" s="20">
        <f t="shared" si="345"/>
        <v>0.51386006167917275</v>
      </c>
      <c r="AJ1025" s="20">
        <f t="shared" si="346"/>
        <v>-0.2676446746983806</v>
      </c>
      <c r="AK1025" s="20">
        <f t="shared" si="347"/>
        <v>-2.096970307342862E-2</v>
      </c>
      <c r="AL1025" s="20">
        <f t="shared" si="348"/>
        <v>-3.0984842598046018</v>
      </c>
      <c r="AM1025" s="20">
        <f t="shared" si="349"/>
        <v>-46.387491914036289</v>
      </c>
      <c r="AN1025" s="20">
        <f t="shared" si="358"/>
        <v>3.2149255760746338</v>
      </c>
      <c r="AO1025" s="20">
        <f t="shared" si="358"/>
        <v>3.2156184383515991</v>
      </c>
      <c r="AP1025" s="20">
        <f t="shared" si="358"/>
        <v>3.2141906950560983</v>
      </c>
      <c r="AQ1025" s="20">
        <f t="shared" si="358"/>
        <v>3.2171329326505709</v>
      </c>
      <c r="AR1025" s="20">
        <f t="shared" si="358"/>
        <v>3.2110703717789146</v>
      </c>
      <c r="AS1025" s="20">
        <f t="shared" si="358"/>
        <v>3.2235654897824437</v>
      </c>
      <c r="AT1025" s="20">
        <f t="shared" si="358"/>
        <v>3.1978245068299773</v>
      </c>
      <c r="AU1025" s="20">
        <f t="shared" si="351"/>
        <v>3.2509130417697172</v>
      </c>
    </row>
    <row r="1026" spans="4:47">
      <c r="D1026" s="2"/>
      <c r="Z1026" s="20">
        <f t="shared" si="342"/>
        <v>0</v>
      </c>
      <c r="AA1026" s="20">
        <f t="shared" si="343"/>
        <v>1.1330551226500576E-5</v>
      </c>
      <c r="AB1026" s="20">
        <f t="shared" si="355"/>
        <v>-9999</v>
      </c>
      <c r="AC1026" s="20">
        <f t="shared" si="356"/>
        <v>0</v>
      </c>
      <c r="AD1026" s="20">
        <f t="shared" si="352"/>
        <v>-9999</v>
      </c>
      <c r="AE1026" s="20">
        <f t="shared" si="357"/>
        <v>0</v>
      </c>
      <c r="AF1026" s="20">
        <f t="shared" si="353"/>
        <v>-9999</v>
      </c>
      <c r="AG1026" s="21"/>
      <c r="AH1026" s="20">
        <f t="shared" si="344"/>
        <v>-1.178745064381952E-2</v>
      </c>
      <c r="AI1026" s="20">
        <f t="shared" si="345"/>
        <v>0.51386006167917275</v>
      </c>
      <c r="AJ1026" s="20">
        <f t="shared" si="346"/>
        <v>-0.2676446746983806</v>
      </c>
      <c r="AK1026" s="20">
        <f t="shared" si="347"/>
        <v>-2.096970307342862E-2</v>
      </c>
      <c r="AL1026" s="20">
        <f t="shared" si="348"/>
        <v>-3.0984842598046018</v>
      </c>
      <c r="AM1026" s="20">
        <f t="shared" si="349"/>
        <v>-46.387491914036289</v>
      </c>
      <c r="AN1026" s="20">
        <f t="shared" si="358"/>
        <v>3.2149255760746338</v>
      </c>
      <c r="AO1026" s="20">
        <f t="shared" si="358"/>
        <v>3.2156184383515991</v>
      </c>
      <c r="AP1026" s="20">
        <f t="shared" si="358"/>
        <v>3.2141906950560983</v>
      </c>
      <c r="AQ1026" s="20">
        <f t="shared" si="358"/>
        <v>3.2171329326505709</v>
      </c>
      <c r="AR1026" s="20">
        <f t="shared" si="358"/>
        <v>3.2110703717789146</v>
      </c>
      <c r="AS1026" s="20">
        <f t="shared" si="358"/>
        <v>3.2235654897824437</v>
      </c>
      <c r="AT1026" s="20">
        <f t="shared" si="358"/>
        <v>3.1978245068299773</v>
      </c>
      <c r="AU1026" s="20">
        <f t="shared" si="351"/>
        <v>3.2509130417697172</v>
      </c>
    </row>
    <row r="1027" spans="4:47">
      <c r="D1027" s="2"/>
      <c r="Z1027" s="20">
        <f t="shared" si="342"/>
        <v>0</v>
      </c>
      <c r="AA1027" s="20">
        <f t="shared" si="343"/>
        <v>1.1330551226500576E-5</v>
      </c>
      <c r="AB1027" s="20">
        <f t="shared" si="355"/>
        <v>-9999</v>
      </c>
      <c r="AC1027" s="20">
        <f t="shared" si="356"/>
        <v>0</v>
      </c>
      <c r="AD1027" s="20">
        <f t="shared" si="352"/>
        <v>-9999</v>
      </c>
      <c r="AE1027" s="20">
        <f t="shared" si="357"/>
        <v>0</v>
      </c>
      <c r="AF1027" s="20">
        <f t="shared" si="353"/>
        <v>-9999</v>
      </c>
      <c r="AG1027" s="21"/>
      <c r="AH1027" s="20">
        <f t="shared" si="344"/>
        <v>-1.178745064381952E-2</v>
      </c>
      <c r="AI1027" s="20">
        <f t="shared" si="345"/>
        <v>0.51386006167917275</v>
      </c>
      <c r="AJ1027" s="20">
        <f t="shared" si="346"/>
        <v>-0.2676446746983806</v>
      </c>
      <c r="AK1027" s="20">
        <f t="shared" si="347"/>
        <v>-2.096970307342862E-2</v>
      </c>
      <c r="AL1027" s="20">
        <f t="shared" si="348"/>
        <v>-3.0984842598046018</v>
      </c>
      <c r="AM1027" s="20">
        <f t="shared" si="349"/>
        <v>-46.387491914036289</v>
      </c>
      <c r="AN1027" s="20">
        <f t="shared" si="358"/>
        <v>3.2149255760746338</v>
      </c>
      <c r="AO1027" s="20">
        <f t="shared" si="358"/>
        <v>3.2156184383515991</v>
      </c>
      <c r="AP1027" s="20">
        <f t="shared" si="358"/>
        <v>3.2141906950560983</v>
      </c>
      <c r="AQ1027" s="20">
        <f t="shared" si="358"/>
        <v>3.2171329326505709</v>
      </c>
      <c r="AR1027" s="20">
        <f t="shared" si="358"/>
        <v>3.2110703717789146</v>
      </c>
      <c r="AS1027" s="20">
        <f t="shared" si="358"/>
        <v>3.2235654897824437</v>
      </c>
      <c r="AT1027" s="20">
        <f t="shared" si="358"/>
        <v>3.1978245068299773</v>
      </c>
      <c r="AU1027" s="20">
        <f t="shared" si="351"/>
        <v>3.2509130417697172</v>
      </c>
    </row>
    <row r="1028" spans="4:47">
      <c r="D1028" s="2"/>
      <c r="Z1028" s="20">
        <f t="shared" si="342"/>
        <v>0</v>
      </c>
      <c r="AA1028" s="20">
        <f t="shared" si="343"/>
        <v>1.1330551226500576E-5</v>
      </c>
      <c r="AB1028" s="20">
        <f t="shared" si="355"/>
        <v>-9999</v>
      </c>
      <c r="AC1028" s="20">
        <f t="shared" si="356"/>
        <v>0</v>
      </c>
      <c r="AD1028" s="20">
        <f t="shared" si="352"/>
        <v>-9999</v>
      </c>
      <c r="AE1028" s="20">
        <f t="shared" si="357"/>
        <v>0</v>
      </c>
      <c r="AF1028" s="20">
        <f t="shared" si="353"/>
        <v>-9999</v>
      </c>
      <c r="AG1028" s="21"/>
      <c r="AH1028" s="20">
        <f t="shared" si="344"/>
        <v>-1.178745064381952E-2</v>
      </c>
      <c r="AI1028" s="20">
        <f t="shared" si="345"/>
        <v>0.51386006167917275</v>
      </c>
      <c r="AJ1028" s="20">
        <f t="shared" si="346"/>
        <v>-0.2676446746983806</v>
      </c>
      <c r="AK1028" s="20">
        <f t="shared" si="347"/>
        <v>-2.096970307342862E-2</v>
      </c>
      <c r="AL1028" s="20">
        <f t="shared" si="348"/>
        <v>-3.0984842598046018</v>
      </c>
      <c r="AM1028" s="20">
        <f t="shared" si="349"/>
        <v>-46.387491914036289</v>
      </c>
      <c r="AN1028" s="20">
        <f t="shared" si="358"/>
        <v>3.2149255760746338</v>
      </c>
      <c r="AO1028" s="20">
        <f t="shared" si="358"/>
        <v>3.2156184383515991</v>
      </c>
      <c r="AP1028" s="20">
        <f t="shared" si="358"/>
        <v>3.2141906950560983</v>
      </c>
      <c r="AQ1028" s="20">
        <f t="shared" si="358"/>
        <v>3.2171329326505709</v>
      </c>
      <c r="AR1028" s="20">
        <f t="shared" si="358"/>
        <v>3.2110703717789146</v>
      </c>
      <c r="AS1028" s="20">
        <f t="shared" si="358"/>
        <v>3.2235654897824437</v>
      </c>
      <c r="AT1028" s="20">
        <f t="shared" si="358"/>
        <v>3.1978245068299773</v>
      </c>
      <c r="AU1028" s="20">
        <f t="shared" si="351"/>
        <v>3.2509130417697172</v>
      </c>
    </row>
    <row r="1029" spans="4:47">
      <c r="D1029" s="2"/>
      <c r="Z1029" s="20">
        <f t="shared" si="342"/>
        <v>0</v>
      </c>
      <c r="AA1029" s="20">
        <f t="shared" si="343"/>
        <v>1.1330551226500576E-5</v>
      </c>
      <c r="AB1029" s="20">
        <f t="shared" si="355"/>
        <v>-9999</v>
      </c>
      <c r="AC1029" s="20">
        <f t="shared" si="356"/>
        <v>0</v>
      </c>
      <c r="AD1029" s="20">
        <f t="shared" si="352"/>
        <v>-9999</v>
      </c>
      <c r="AE1029" s="20">
        <f t="shared" si="357"/>
        <v>0</v>
      </c>
      <c r="AF1029" s="20">
        <f t="shared" si="353"/>
        <v>-9999</v>
      </c>
      <c r="AG1029" s="21"/>
      <c r="AH1029" s="20">
        <f t="shared" si="344"/>
        <v>-1.178745064381952E-2</v>
      </c>
      <c r="AI1029" s="20">
        <f t="shared" si="345"/>
        <v>0.51386006167917275</v>
      </c>
      <c r="AJ1029" s="20">
        <f t="shared" si="346"/>
        <v>-0.2676446746983806</v>
      </c>
      <c r="AK1029" s="20">
        <f t="shared" si="347"/>
        <v>-2.096970307342862E-2</v>
      </c>
      <c r="AL1029" s="20">
        <f t="shared" si="348"/>
        <v>-3.0984842598046018</v>
      </c>
      <c r="AM1029" s="20">
        <f t="shared" si="349"/>
        <v>-46.387491914036289</v>
      </c>
      <c r="AN1029" s="20">
        <f t="shared" ref="AN1029:AT1044" si="359">$AU1029+$AB$7*SIN(AO1029)</f>
        <v>3.2149255760746338</v>
      </c>
      <c r="AO1029" s="20">
        <f t="shared" si="359"/>
        <v>3.2156184383515991</v>
      </c>
      <c r="AP1029" s="20">
        <f t="shared" si="359"/>
        <v>3.2141906950560983</v>
      </c>
      <c r="AQ1029" s="20">
        <f t="shared" si="359"/>
        <v>3.2171329326505709</v>
      </c>
      <c r="AR1029" s="20">
        <f t="shared" si="359"/>
        <v>3.2110703717789146</v>
      </c>
      <c r="AS1029" s="20">
        <f t="shared" si="359"/>
        <v>3.2235654897824437</v>
      </c>
      <c r="AT1029" s="20">
        <f t="shared" si="359"/>
        <v>3.1978245068299773</v>
      </c>
      <c r="AU1029" s="20">
        <f t="shared" si="351"/>
        <v>3.2509130417697172</v>
      </c>
    </row>
    <row r="1030" spans="4:47">
      <c r="D1030" s="2"/>
      <c r="Z1030" s="20">
        <f t="shared" si="342"/>
        <v>0</v>
      </c>
      <c r="AA1030" s="20">
        <f t="shared" si="343"/>
        <v>1.1330551226500576E-5</v>
      </c>
      <c r="AB1030" s="20">
        <f t="shared" si="355"/>
        <v>-9999</v>
      </c>
      <c r="AC1030" s="20">
        <f t="shared" si="356"/>
        <v>0</v>
      </c>
      <c r="AD1030" s="20">
        <f t="shared" si="352"/>
        <v>-9999</v>
      </c>
      <c r="AE1030" s="20">
        <f t="shared" si="357"/>
        <v>0</v>
      </c>
      <c r="AF1030" s="20">
        <f t="shared" si="353"/>
        <v>-9999</v>
      </c>
      <c r="AG1030" s="21"/>
      <c r="AH1030" s="20">
        <f t="shared" si="344"/>
        <v>-1.178745064381952E-2</v>
      </c>
      <c r="AI1030" s="20">
        <f t="shared" si="345"/>
        <v>0.51386006167917275</v>
      </c>
      <c r="AJ1030" s="20">
        <f t="shared" si="346"/>
        <v>-0.2676446746983806</v>
      </c>
      <c r="AK1030" s="20">
        <f t="shared" si="347"/>
        <v>-2.096970307342862E-2</v>
      </c>
      <c r="AL1030" s="20">
        <f t="shared" si="348"/>
        <v>-3.0984842598046018</v>
      </c>
      <c r="AM1030" s="20">
        <f t="shared" si="349"/>
        <v>-46.387491914036289</v>
      </c>
      <c r="AN1030" s="20">
        <f t="shared" si="359"/>
        <v>3.2149255760746338</v>
      </c>
      <c r="AO1030" s="20">
        <f t="shared" si="359"/>
        <v>3.2156184383515991</v>
      </c>
      <c r="AP1030" s="20">
        <f t="shared" si="359"/>
        <v>3.2141906950560983</v>
      </c>
      <c r="AQ1030" s="20">
        <f t="shared" si="359"/>
        <v>3.2171329326505709</v>
      </c>
      <c r="AR1030" s="20">
        <f t="shared" si="359"/>
        <v>3.2110703717789146</v>
      </c>
      <c r="AS1030" s="20">
        <f t="shared" si="359"/>
        <v>3.2235654897824437</v>
      </c>
      <c r="AT1030" s="20">
        <f t="shared" si="359"/>
        <v>3.1978245068299773</v>
      </c>
      <c r="AU1030" s="20">
        <f t="shared" si="351"/>
        <v>3.2509130417697172</v>
      </c>
    </row>
    <row r="1031" spans="4:47">
      <c r="D1031" s="2"/>
      <c r="Z1031" s="20">
        <f t="shared" si="342"/>
        <v>0</v>
      </c>
      <c r="AA1031" s="20">
        <f t="shared" si="343"/>
        <v>1.1330551226500576E-5</v>
      </c>
      <c r="AB1031" s="20">
        <f t="shared" si="355"/>
        <v>-9999</v>
      </c>
      <c r="AC1031" s="20">
        <f t="shared" si="356"/>
        <v>0</v>
      </c>
      <c r="AD1031" s="20">
        <f t="shared" si="352"/>
        <v>-9999</v>
      </c>
      <c r="AE1031" s="20">
        <f t="shared" si="357"/>
        <v>0</v>
      </c>
      <c r="AF1031" s="20">
        <f t="shared" si="353"/>
        <v>-9999</v>
      </c>
      <c r="AG1031" s="21"/>
      <c r="AH1031" s="20">
        <f t="shared" si="344"/>
        <v>-1.178745064381952E-2</v>
      </c>
      <c r="AI1031" s="20">
        <f t="shared" si="345"/>
        <v>0.51386006167917275</v>
      </c>
      <c r="AJ1031" s="20">
        <f t="shared" si="346"/>
        <v>-0.2676446746983806</v>
      </c>
      <c r="AK1031" s="20">
        <f t="shared" si="347"/>
        <v>-2.096970307342862E-2</v>
      </c>
      <c r="AL1031" s="20">
        <f t="shared" si="348"/>
        <v>-3.0984842598046018</v>
      </c>
      <c r="AM1031" s="20">
        <f t="shared" si="349"/>
        <v>-46.387491914036289</v>
      </c>
      <c r="AN1031" s="20">
        <f t="shared" si="359"/>
        <v>3.2149255760746338</v>
      </c>
      <c r="AO1031" s="20">
        <f t="shared" si="359"/>
        <v>3.2156184383515991</v>
      </c>
      <c r="AP1031" s="20">
        <f t="shared" si="359"/>
        <v>3.2141906950560983</v>
      </c>
      <c r="AQ1031" s="20">
        <f t="shared" si="359"/>
        <v>3.2171329326505709</v>
      </c>
      <c r="AR1031" s="20">
        <f t="shared" si="359"/>
        <v>3.2110703717789146</v>
      </c>
      <c r="AS1031" s="20">
        <f t="shared" si="359"/>
        <v>3.2235654897824437</v>
      </c>
      <c r="AT1031" s="20">
        <f t="shared" si="359"/>
        <v>3.1978245068299773</v>
      </c>
      <c r="AU1031" s="20">
        <f t="shared" si="351"/>
        <v>3.2509130417697172</v>
      </c>
    </row>
    <row r="1032" spans="4:47">
      <c r="D1032" s="2"/>
      <c r="Z1032" s="20">
        <f t="shared" si="342"/>
        <v>0</v>
      </c>
      <c r="AA1032" s="20">
        <f t="shared" si="343"/>
        <v>1.1330551226500576E-5</v>
      </c>
      <c r="AB1032" s="20">
        <f t="shared" si="355"/>
        <v>-9999</v>
      </c>
      <c r="AC1032" s="20">
        <f t="shared" si="356"/>
        <v>0</v>
      </c>
      <c r="AD1032" s="20">
        <f t="shared" si="352"/>
        <v>-9999</v>
      </c>
      <c r="AE1032" s="20">
        <f t="shared" si="357"/>
        <v>0</v>
      </c>
      <c r="AF1032" s="20">
        <f t="shared" si="353"/>
        <v>-9999</v>
      </c>
      <c r="AG1032" s="21"/>
      <c r="AH1032" s="20">
        <f t="shared" si="344"/>
        <v>-1.178745064381952E-2</v>
      </c>
      <c r="AI1032" s="20">
        <f t="shared" si="345"/>
        <v>0.51386006167917275</v>
      </c>
      <c r="AJ1032" s="20">
        <f t="shared" si="346"/>
        <v>-0.2676446746983806</v>
      </c>
      <c r="AK1032" s="20">
        <f t="shared" si="347"/>
        <v>-2.096970307342862E-2</v>
      </c>
      <c r="AL1032" s="20">
        <f t="shared" si="348"/>
        <v>-3.0984842598046018</v>
      </c>
      <c r="AM1032" s="20">
        <f t="shared" si="349"/>
        <v>-46.387491914036289</v>
      </c>
      <c r="AN1032" s="20">
        <f t="shared" si="359"/>
        <v>3.2149255760746338</v>
      </c>
      <c r="AO1032" s="20">
        <f t="shared" si="359"/>
        <v>3.2156184383515991</v>
      </c>
      <c r="AP1032" s="20">
        <f t="shared" si="359"/>
        <v>3.2141906950560983</v>
      </c>
      <c r="AQ1032" s="20">
        <f t="shared" si="359"/>
        <v>3.2171329326505709</v>
      </c>
      <c r="AR1032" s="20">
        <f t="shared" si="359"/>
        <v>3.2110703717789146</v>
      </c>
      <c r="AS1032" s="20">
        <f t="shared" si="359"/>
        <v>3.2235654897824437</v>
      </c>
      <c r="AT1032" s="20">
        <f t="shared" si="359"/>
        <v>3.1978245068299773</v>
      </c>
      <c r="AU1032" s="20">
        <f t="shared" si="351"/>
        <v>3.2509130417697172</v>
      </c>
    </row>
    <row r="1033" spans="4:47">
      <c r="D1033" s="2"/>
      <c r="Z1033" s="20">
        <f t="shared" si="342"/>
        <v>0</v>
      </c>
      <c r="AA1033" s="20">
        <f t="shared" si="343"/>
        <v>1.1330551226500576E-5</v>
      </c>
      <c r="AB1033" s="20">
        <f t="shared" si="355"/>
        <v>-9999</v>
      </c>
      <c r="AC1033" s="20">
        <f t="shared" si="356"/>
        <v>0</v>
      </c>
      <c r="AD1033" s="20">
        <f t="shared" si="352"/>
        <v>-9999</v>
      </c>
      <c r="AE1033" s="20">
        <f t="shared" si="357"/>
        <v>0</v>
      </c>
      <c r="AF1033" s="20">
        <f t="shared" si="353"/>
        <v>-9999</v>
      </c>
      <c r="AG1033" s="21"/>
      <c r="AH1033" s="20">
        <f t="shared" si="344"/>
        <v>-1.178745064381952E-2</v>
      </c>
      <c r="AI1033" s="20">
        <f t="shared" si="345"/>
        <v>0.51386006167917275</v>
      </c>
      <c r="AJ1033" s="20">
        <f t="shared" si="346"/>
        <v>-0.2676446746983806</v>
      </c>
      <c r="AK1033" s="20">
        <f t="shared" si="347"/>
        <v>-2.096970307342862E-2</v>
      </c>
      <c r="AL1033" s="20">
        <f t="shared" si="348"/>
        <v>-3.0984842598046018</v>
      </c>
      <c r="AM1033" s="20">
        <f t="shared" si="349"/>
        <v>-46.387491914036289</v>
      </c>
      <c r="AN1033" s="20">
        <f t="shared" si="359"/>
        <v>3.2149255760746338</v>
      </c>
      <c r="AO1033" s="20">
        <f t="shared" si="359"/>
        <v>3.2156184383515991</v>
      </c>
      <c r="AP1033" s="20">
        <f t="shared" si="359"/>
        <v>3.2141906950560983</v>
      </c>
      <c r="AQ1033" s="20">
        <f t="shared" si="359"/>
        <v>3.2171329326505709</v>
      </c>
      <c r="AR1033" s="20">
        <f t="shared" si="359"/>
        <v>3.2110703717789146</v>
      </c>
      <c r="AS1033" s="20">
        <f t="shared" si="359"/>
        <v>3.2235654897824437</v>
      </c>
      <c r="AT1033" s="20">
        <f t="shared" si="359"/>
        <v>3.1978245068299773</v>
      </c>
      <c r="AU1033" s="20">
        <f t="shared" si="351"/>
        <v>3.2509130417697172</v>
      </c>
    </row>
    <row r="1034" spans="4:47">
      <c r="D1034" s="2"/>
      <c r="Z1034" s="20">
        <f t="shared" si="342"/>
        <v>0</v>
      </c>
      <c r="AA1034" s="20">
        <f t="shared" si="343"/>
        <v>1.1330551226500576E-5</v>
      </c>
      <c r="AB1034" s="20">
        <f t="shared" si="355"/>
        <v>-9999</v>
      </c>
      <c r="AC1034" s="20">
        <f t="shared" si="356"/>
        <v>0</v>
      </c>
      <c r="AD1034" s="20">
        <f t="shared" si="352"/>
        <v>-9999</v>
      </c>
      <c r="AE1034" s="20">
        <f t="shared" si="357"/>
        <v>0</v>
      </c>
      <c r="AF1034" s="20">
        <f t="shared" si="353"/>
        <v>-9999</v>
      </c>
      <c r="AG1034" s="21"/>
      <c r="AH1034" s="20">
        <f t="shared" si="344"/>
        <v>-1.178745064381952E-2</v>
      </c>
      <c r="AI1034" s="20">
        <f t="shared" si="345"/>
        <v>0.51386006167917275</v>
      </c>
      <c r="AJ1034" s="20">
        <f t="shared" si="346"/>
        <v>-0.2676446746983806</v>
      </c>
      <c r="AK1034" s="20">
        <f t="shared" si="347"/>
        <v>-2.096970307342862E-2</v>
      </c>
      <c r="AL1034" s="20">
        <f t="shared" si="348"/>
        <v>-3.0984842598046018</v>
      </c>
      <c r="AM1034" s="20">
        <f t="shared" si="349"/>
        <v>-46.387491914036289</v>
      </c>
      <c r="AN1034" s="20">
        <f t="shared" si="359"/>
        <v>3.2149255760746338</v>
      </c>
      <c r="AO1034" s="20">
        <f t="shared" si="359"/>
        <v>3.2156184383515991</v>
      </c>
      <c r="AP1034" s="20">
        <f t="shared" si="359"/>
        <v>3.2141906950560983</v>
      </c>
      <c r="AQ1034" s="20">
        <f t="shared" si="359"/>
        <v>3.2171329326505709</v>
      </c>
      <c r="AR1034" s="20">
        <f t="shared" si="359"/>
        <v>3.2110703717789146</v>
      </c>
      <c r="AS1034" s="20">
        <f t="shared" si="359"/>
        <v>3.2235654897824437</v>
      </c>
      <c r="AT1034" s="20">
        <f t="shared" si="359"/>
        <v>3.1978245068299773</v>
      </c>
      <c r="AU1034" s="20">
        <f t="shared" si="351"/>
        <v>3.2509130417697172</v>
      </c>
    </row>
    <row r="1035" spans="4:47">
      <c r="D1035" s="2"/>
      <c r="Z1035" s="20">
        <f t="shared" si="342"/>
        <v>0</v>
      </c>
      <c r="AA1035" s="20">
        <f t="shared" si="343"/>
        <v>1.1330551226500576E-5</v>
      </c>
      <c r="AB1035" s="20">
        <f t="shared" si="355"/>
        <v>-9999</v>
      </c>
      <c r="AC1035" s="20">
        <f t="shared" si="356"/>
        <v>0</v>
      </c>
      <c r="AD1035" s="20">
        <f t="shared" si="352"/>
        <v>-9999</v>
      </c>
      <c r="AE1035" s="20">
        <f t="shared" si="357"/>
        <v>0</v>
      </c>
      <c r="AF1035" s="20">
        <f t="shared" si="353"/>
        <v>-9999</v>
      </c>
      <c r="AG1035" s="21"/>
      <c r="AH1035" s="20">
        <f t="shared" si="344"/>
        <v>-1.178745064381952E-2</v>
      </c>
      <c r="AI1035" s="20">
        <f t="shared" si="345"/>
        <v>0.51386006167917275</v>
      </c>
      <c r="AJ1035" s="20">
        <f t="shared" si="346"/>
        <v>-0.2676446746983806</v>
      </c>
      <c r="AK1035" s="20">
        <f t="shared" si="347"/>
        <v>-2.096970307342862E-2</v>
      </c>
      <c r="AL1035" s="20">
        <f t="shared" si="348"/>
        <v>-3.0984842598046018</v>
      </c>
      <c r="AM1035" s="20">
        <f t="shared" si="349"/>
        <v>-46.387491914036289</v>
      </c>
      <c r="AN1035" s="20">
        <f t="shared" si="359"/>
        <v>3.2149255760746338</v>
      </c>
      <c r="AO1035" s="20">
        <f t="shared" si="359"/>
        <v>3.2156184383515991</v>
      </c>
      <c r="AP1035" s="20">
        <f t="shared" si="359"/>
        <v>3.2141906950560983</v>
      </c>
      <c r="AQ1035" s="20">
        <f t="shared" si="359"/>
        <v>3.2171329326505709</v>
      </c>
      <c r="AR1035" s="20">
        <f t="shared" si="359"/>
        <v>3.2110703717789146</v>
      </c>
      <c r="AS1035" s="20">
        <f t="shared" si="359"/>
        <v>3.2235654897824437</v>
      </c>
      <c r="AT1035" s="20">
        <f t="shared" si="359"/>
        <v>3.1978245068299773</v>
      </c>
      <c r="AU1035" s="20">
        <f t="shared" si="351"/>
        <v>3.2509130417697172</v>
      </c>
    </row>
    <row r="1036" spans="4:47">
      <c r="D1036" s="2"/>
      <c r="Z1036" s="20">
        <f t="shared" si="342"/>
        <v>0</v>
      </c>
      <c r="AA1036" s="20">
        <f t="shared" si="343"/>
        <v>1.1330551226500576E-5</v>
      </c>
      <c r="AB1036" s="20">
        <f t="shared" si="355"/>
        <v>-9999</v>
      </c>
      <c r="AC1036" s="20">
        <f t="shared" si="356"/>
        <v>0</v>
      </c>
      <c r="AD1036" s="20">
        <f t="shared" si="352"/>
        <v>-9999</v>
      </c>
      <c r="AE1036" s="20">
        <f t="shared" si="357"/>
        <v>0</v>
      </c>
      <c r="AF1036" s="20">
        <f t="shared" si="353"/>
        <v>-9999</v>
      </c>
      <c r="AG1036" s="21"/>
      <c r="AH1036" s="20">
        <f t="shared" si="344"/>
        <v>-1.178745064381952E-2</v>
      </c>
      <c r="AI1036" s="20">
        <f t="shared" si="345"/>
        <v>0.51386006167917275</v>
      </c>
      <c r="AJ1036" s="20">
        <f t="shared" si="346"/>
        <v>-0.2676446746983806</v>
      </c>
      <c r="AK1036" s="20">
        <f t="shared" si="347"/>
        <v>-2.096970307342862E-2</v>
      </c>
      <c r="AL1036" s="20">
        <f t="shared" si="348"/>
        <v>-3.0984842598046018</v>
      </c>
      <c r="AM1036" s="20">
        <f t="shared" si="349"/>
        <v>-46.387491914036289</v>
      </c>
      <c r="AN1036" s="20">
        <f t="shared" si="359"/>
        <v>3.2149255760746338</v>
      </c>
      <c r="AO1036" s="20">
        <f t="shared" si="359"/>
        <v>3.2156184383515991</v>
      </c>
      <c r="AP1036" s="20">
        <f t="shared" si="359"/>
        <v>3.2141906950560983</v>
      </c>
      <c r="AQ1036" s="20">
        <f t="shared" si="359"/>
        <v>3.2171329326505709</v>
      </c>
      <c r="AR1036" s="20">
        <f t="shared" si="359"/>
        <v>3.2110703717789146</v>
      </c>
      <c r="AS1036" s="20">
        <f t="shared" si="359"/>
        <v>3.2235654897824437</v>
      </c>
      <c r="AT1036" s="20">
        <f t="shared" si="359"/>
        <v>3.1978245068299773</v>
      </c>
      <c r="AU1036" s="20">
        <f t="shared" si="351"/>
        <v>3.2509130417697172</v>
      </c>
    </row>
    <row r="1037" spans="4:47">
      <c r="D1037" s="2"/>
      <c r="Z1037" s="20">
        <f t="shared" si="342"/>
        <v>0</v>
      </c>
      <c r="AA1037" s="20">
        <f t="shared" si="343"/>
        <v>1.1330551226500576E-5</v>
      </c>
      <c r="AB1037" s="20">
        <f t="shared" si="355"/>
        <v>-9999</v>
      </c>
      <c r="AC1037" s="20">
        <f t="shared" si="356"/>
        <v>0</v>
      </c>
      <c r="AD1037" s="20">
        <f t="shared" si="352"/>
        <v>-9999</v>
      </c>
      <c r="AE1037" s="20">
        <f t="shared" si="357"/>
        <v>0</v>
      </c>
      <c r="AF1037" s="20">
        <f t="shared" si="353"/>
        <v>-9999</v>
      </c>
      <c r="AG1037" s="21"/>
      <c r="AH1037" s="20">
        <f t="shared" si="344"/>
        <v>-1.178745064381952E-2</v>
      </c>
      <c r="AI1037" s="20">
        <f t="shared" si="345"/>
        <v>0.51386006167917275</v>
      </c>
      <c r="AJ1037" s="20">
        <f t="shared" si="346"/>
        <v>-0.2676446746983806</v>
      </c>
      <c r="AK1037" s="20">
        <f t="shared" si="347"/>
        <v>-2.096970307342862E-2</v>
      </c>
      <c r="AL1037" s="20">
        <f t="shared" si="348"/>
        <v>-3.0984842598046018</v>
      </c>
      <c r="AM1037" s="20">
        <f t="shared" si="349"/>
        <v>-46.387491914036289</v>
      </c>
      <c r="AN1037" s="20">
        <f t="shared" si="359"/>
        <v>3.2149255760746338</v>
      </c>
      <c r="AO1037" s="20">
        <f t="shared" si="359"/>
        <v>3.2156184383515991</v>
      </c>
      <c r="AP1037" s="20">
        <f t="shared" si="359"/>
        <v>3.2141906950560983</v>
      </c>
      <c r="AQ1037" s="20">
        <f t="shared" si="359"/>
        <v>3.2171329326505709</v>
      </c>
      <c r="AR1037" s="20">
        <f t="shared" si="359"/>
        <v>3.2110703717789146</v>
      </c>
      <c r="AS1037" s="20">
        <f t="shared" si="359"/>
        <v>3.2235654897824437</v>
      </c>
      <c r="AT1037" s="20">
        <f t="shared" si="359"/>
        <v>3.1978245068299773</v>
      </c>
      <c r="AU1037" s="20">
        <f t="shared" si="351"/>
        <v>3.2509130417697172</v>
      </c>
    </row>
    <row r="1038" spans="4:47">
      <c r="D1038" s="2"/>
      <c r="Z1038" s="20">
        <f t="shared" si="342"/>
        <v>0</v>
      </c>
      <c r="AA1038" s="20">
        <f t="shared" si="343"/>
        <v>1.1330551226500576E-5</v>
      </c>
      <c r="AB1038" s="20">
        <f t="shared" si="355"/>
        <v>-9999</v>
      </c>
      <c r="AC1038" s="20">
        <f t="shared" si="356"/>
        <v>0</v>
      </c>
      <c r="AD1038" s="20">
        <f t="shared" si="352"/>
        <v>-9999</v>
      </c>
      <c r="AE1038" s="20">
        <f t="shared" si="357"/>
        <v>0</v>
      </c>
      <c r="AF1038" s="20">
        <f t="shared" si="353"/>
        <v>-9999</v>
      </c>
      <c r="AG1038" s="21"/>
      <c r="AH1038" s="20">
        <f t="shared" si="344"/>
        <v>-1.178745064381952E-2</v>
      </c>
      <c r="AI1038" s="20">
        <f t="shared" si="345"/>
        <v>0.51386006167917275</v>
      </c>
      <c r="AJ1038" s="20">
        <f t="shared" si="346"/>
        <v>-0.2676446746983806</v>
      </c>
      <c r="AK1038" s="20">
        <f t="shared" si="347"/>
        <v>-2.096970307342862E-2</v>
      </c>
      <c r="AL1038" s="20">
        <f t="shared" si="348"/>
        <v>-3.0984842598046018</v>
      </c>
      <c r="AM1038" s="20">
        <f t="shared" si="349"/>
        <v>-46.387491914036289</v>
      </c>
      <c r="AN1038" s="20">
        <f t="shared" si="359"/>
        <v>3.2149255760746338</v>
      </c>
      <c r="AO1038" s="20">
        <f t="shared" si="359"/>
        <v>3.2156184383515991</v>
      </c>
      <c r="AP1038" s="20">
        <f t="shared" si="359"/>
        <v>3.2141906950560983</v>
      </c>
      <c r="AQ1038" s="20">
        <f t="shared" si="359"/>
        <v>3.2171329326505709</v>
      </c>
      <c r="AR1038" s="20">
        <f t="shared" si="359"/>
        <v>3.2110703717789146</v>
      </c>
      <c r="AS1038" s="20">
        <f t="shared" si="359"/>
        <v>3.2235654897824437</v>
      </c>
      <c r="AT1038" s="20">
        <f t="shared" si="359"/>
        <v>3.1978245068299773</v>
      </c>
      <c r="AU1038" s="20">
        <f t="shared" si="351"/>
        <v>3.2509130417697172</v>
      </c>
    </row>
    <row r="1039" spans="4:47">
      <c r="D1039" s="2"/>
      <c r="Z1039" s="20">
        <f t="shared" si="342"/>
        <v>0</v>
      </c>
      <c r="AA1039" s="20">
        <f t="shared" si="343"/>
        <v>1.1330551226500576E-5</v>
      </c>
      <c r="AB1039" s="20">
        <f t="shared" si="355"/>
        <v>-9999</v>
      </c>
      <c r="AC1039" s="20">
        <f t="shared" si="356"/>
        <v>0</v>
      </c>
      <c r="AD1039" s="20">
        <f t="shared" si="352"/>
        <v>-9999</v>
      </c>
      <c r="AE1039" s="20">
        <f t="shared" si="357"/>
        <v>0</v>
      </c>
      <c r="AF1039" s="20">
        <f t="shared" si="353"/>
        <v>-9999</v>
      </c>
      <c r="AG1039" s="21"/>
      <c r="AH1039" s="20">
        <f t="shared" si="344"/>
        <v>-1.178745064381952E-2</v>
      </c>
      <c r="AI1039" s="20">
        <f t="shared" si="345"/>
        <v>0.51386006167917275</v>
      </c>
      <c r="AJ1039" s="20">
        <f t="shared" si="346"/>
        <v>-0.2676446746983806</v>
      </c>
      <c r="AK1039" s="20">
        <f t="shared" si="347"/>
        <v>-2.096970307342862E-2</v>
      </c>
      <c r="AL1039" s="20">
        <f t="shared" si="348"/>
        <v>-3.0984842598046018</v>
      </c>
      <c r="AM1039" s="20">
        <f t="shared" si="349"/>
        <v>-46.387491914036289</v>
      </c>
      <c r="AN1039" s="20">
        <f t="shared" si="359"/>
        <v>3.2149255760746338</v>
      </c>
      <c r="AO1039" s="20">
        <f t="shared" si="359"/>
        <v>3.2156184383515991</v>
      </c>
      <c r="AP1039" s="20">
        <f t="shared" si="359"/>
        <v>3.2141906950560983</v>
      </c>
      <c r="AQ1039" s="20">
        <f t="shared" si="359"/>
        <v>3.2171329326505709</v>
      </c>
      <c r="AR1039" s="20">
        <f t="shared" si="359"/>
        <v>3.2110703717789146</v>
      </c>
      <c r="AS1039" s="20">
        <f t="shared" si="359"/>
        <v>3.2235654897824437</v>
      </c>
      <c r="AT1039" s="20">
        <f t="shared" si="359"/>
        <v>3.1978245068299773</v>
      </c>
      <c r="AU1039" s="20">
        <f t="shared" si="351"/>
        <v>3.2509130417697172</v>
      </c>
    </row>
    <row r="1040" spans="4:47">
      <c r="D1040" s="2"/>
      <c r="Z1040" s="20">
        <f t="shared" si="342"/>
        <v>0</v>
      </c>
      <c r="AA1040" s="20">
        <f t="shared" si="343"/>
        <v>1.1330551226500576E-5</v>
      </c>
      <c r="AB1040" s="20">
        <f t="shared" si="355"/>
        <v>-9999</v>
      </c>
      <c r="AC1040" s="20">
        <f t="shared" si="356"/>
        <v>0</v>
      </c>
      <c r="AD1040" s="20">
        <f t="shared" si="352"/>
        <v>-9999</v>
      </c>
      <c r="AE1040" s="20">
        <f t="shared" si="357"/>
        <v>0</v>
      </c>
      <c r="AF1040" s="20">
        <f t="shared" si="353"/>
        <v>-9999</v>
      </c>
      <c r="AG1040" s="21"/>
      <c r="AH1040" s="20">
        <f t="shared" si="344"/>
        <v>-1.178745064381952E-2</v>
      </c>
      <c r="AI1040" s="20">
        <f t="shared" si="345"/>
        <v>0.51386006167917275</v>
      </c>
      <c r="AJ1040" s="20">
        <f t="shared" si="346"/>
        <v>-0.2676446746983806</v>
      </c>
      <c r="AK1040" s="20">
        <f t="shared" si="347"/>
        <v>-2.096970307342862E-2</v>
      </c>
      <c r="AL1040" s="20">
        <f t="shared" si="348"/>
        <v>-3.0984842598046018</v>
      </c>
      <c r="AM1040" s="20">
        <f t="shared" si="349"/>
        <v>-46.387491914036289</v>
      </c>
      <c r="AN1040" s="20">
        <f t="shared" si="359"/>
        <v>3.2149255760746338</v>
      </c>
      <c r="AO1040" s="20">
        <f t="shared" si="359"/>
        <v>3.2156184383515991</v>
      </c>
      <c r="AP1040" s="20">
        <f t="shared" si="359"/>
        <v>3.2141906950560983</v>
      </c>
      <c r="AQ1040" s="20">
        <f t="shared" si="359"/>
        <v>3.2171329326505709</v>
      </c>
      <c r="AR1040" s="20">
        <f t="shared" si="359"/>
        <v>3.2110703717789146</v>
      </c>
      <c r="AS1040" s="20">
        <f t="shared" si="359"/>
        <v>3.2235654897824437</v>
      </c>
      <c r="AT1040" s="20">
        <f t="shared" si="359"/>
        <v>3.1978245068299773</v>
      </c>
      <c r="AU1040" s="20">
        <f t="shared" si="351"/>
        <v>3.2509130417697172</v>
      </c>
    </row>
    <row r="1041" spans="4:47">
      <c r="D1041" s="2"/>
      <c r="Z1041" s="20">
        <f t="shared" si="342"/>
        <v>0</v>
      </c>
      <c r="AA1041" s="20">
        <f t="shared" si="343"/>
        <v>1.1330551226500576E-5</v>
      </c>
      <c r="AB1041" s="20">
        <f t="shared" si="355"/>
        <v>-9999</v>
      </c>
      <c r="AC1041" s="20">
        <f t="shared" si="356"/>
        <v>0</v>
      </c>
      <c r="AD1041" s="20">
        <f t="shared" si="352"/>
        <v>-9999</v>
      </c>
      <c r="AE1041" s="20">
        <f t="shared" si="357"/>
        <v>0</v>
      </c>
      <c r="AF1041" s="20">
        <f t="shared" si="353"/>
        <v>-9999</v>
      </c>
      <c r="AG1041" s="21"/>
      <c r="AH1041" s="20">
        <f t="shared" si="344"/>
        <v>-1.178745064381952E-2</v>
      </c>
      <c r="AI1041" s="20">
        <f t="shared" si="345"/>
        <v>0.51386006167917275</v>
      </c>
      <c r="AJ1041" s="20">
        <f t="shared" si="346"/>
        <v>-0.2676446746983806</v>
      </c>
      <c r="AK1041" s="20">
        <f t="shared" si="347"/>
        <v>-2.096970307342862E-2</v>
      </c>
      <c r="AL1041" s="20">
        <f t="shared" si="348"/>
        <v>-3.0984842598046018</v>
      </c>
      <c r="AM1041" s="20">
        <f t="shared" si="349"/>
        <v>-46.387491914036289</v>
      </c>
      <c r="AN1041" s="20">
        <f t="shared" si="359"/>
        <v>3.2149255760746338</v>
      </c>
      <c r="AO1041" s="20">
        <f t="shared" si="359"/>
        <v>3.2156184383515991</v>
      </c>
      <c r="AP1041" s="20">
        <f t="shared" si="359"/>
        <v>3.2141906950560983</v>
      </c>
      <c r="AQ1041" s="20">
        <f t="shared" si="359"/>
        <v>3.2171329326505709</v>
      </c>
      <c r="AR1041" s="20">
        <f t="shared" si="359"/>
        <v>3.2110703717789146</v>
      </c>
      <c r="AS1041" s="20">
        <f t="shared" si="359"/>
        <v>3.2235654897824437</v>
      </c>
      <c r="AT1041" s="20">
        <f t="shared" si="359"/>
        <v>3.1978245068299773</v>
      </c>
      <c r="AU1041" s="20">
        <f t="shared" si="351"/>
        <v>3.2509130417697172</v>
      </c>
    </row>
    <row r="1042" spans="4:47">
      <c r="D1042" s="2"/>
      <c r="Z1042" s="20">
        <f t="shared" si="342"/>
        <v>0</v>
      </c>
      <c r="AA1042" s="20">
        <f t="shared" si="343"/>
        <v>1.1330551226500576E-5</v>
      </c>
      <c r="AB1042" s="20">
        <f t="shared" si="355"/>
        <v>-9999</v>
      </c>
      <c r="AC1042" s="20">
        <f t="shared" si="356"/>
        <v>0</v>
      </c>
      <c r="AD1042" s="20">
        <f t="shared" si="352"/>
        <v>-9999</v>
      </c>
      <c r="AE1042" s="20">
        <f t="shared" si="357"/>
        <v>0</v>
      </c>
      <c r="AF1042" s="20">
        <f t="shared" si="353"/>
        <v>-9999</v>
      </c>
      <c r="AG1042" s="21"/>
      <c r="AH1042" s="20">
        <f t="shared" si="344"/>
        <v>-1.178745064381952E-2</v>
      </c>
      <c r="AI1042" s="20">
        <f t="shared" si="345"/>
        <v>0.51386006167917275</v>
      </c>
      <c r="AJ1042" s="20">
        <f t="shared" si="346"/>
        <v>-0.2676446746983806</v>
      </c>
      <c r="AK1042" s="20">
        <f t="shared" si="347"/>
        <v>-2.096970307342862E-2</v>
      </c>
      <c r="AL1042" s="20">
        <f t="shared" si="348"/>
        <v>-3.0984842598046018</v>
      </c>
      <c r="AM1042" s="20">
        <f t="shared" si="349"/>
        <v>-46.387491914036289</v>
      </c>
      <c r="AN1042" s="20">
        <f t="shared" si="359"/>
        <v>3.2149255760746338</v>
      </c>
      <c r="AO1042" s="20">
        <f t="shared" si="359"/>
        <v>3.2156184383515991</v>
      </c>
      <c r="AP1042" s="20">
        <f t="shared" si="359"/>
        <v>3.2141906950560983</v>
      </c>
      <c r="AQ1042" s="20">
        <f t="shared" si="359"/>
        <v>3.2171329326505709</v>
      </c>
      <c r="AR1042" s="20">
        <f t="shared" si="359"/>
        <v>3.2110703717789146</v>
      </c>
      <c r="AS1042" s="20">
        <f t="shared" si="359"/>
        <v>3.2235654897824437</v>
      </c>
      <c r="AT1042" s="20">
        <f t="shared" si="359"/>
        <v>3.1978245068299773</v>
      </c>
      <c r="AU1042" s="20">
        <f t="shared" si="351"/>
        <v>3.2509130417697172</v>
      </c>
    </row>
    <row r="1043" spans="4:47">
      <c r="D1043" s="2"/>
      <c r="Z1043" s="20">
        <f t="shared" si="342"/>
        <v>0</v>
      </c>
      <c r="AA1043" s="20">
        <f t="shared" si="343"/>
        <v>1.1330551226500576E-5</v>
      </c>
      <c r="AB1043" s="20">
        <f t="shared" si="355"/>
        <v>-9999</v>
      </c>
      <c r="AC1043" s="20">
        <f t="shared" si="356"/>
        <v>0</v>
      </c>
      <c r="AD1043" s="20">
        <f t="shared" si="352"/>
        <v>-9999</v>
      </c>
      <c r="AE1043" s="20">
        <f t="shared" si="357"/>
        <v>0</v>
      </c>
      <c r="AF1043" s="20">
        <f t="shared" si="353"/>
        <v>-9999</v>
      </c>
      <c r="AG1043" s="21"/>
      <c r="AH1043" s="20">
        <f t="shared" si="344"/>
        <v>-1.178745064381952E-2</v>
      </c>
      <c r="AI1043" s="20">
        <f t="shared" si="345"/>
        <v>0.51386006167917275</v>
      </c>
      <c r="AJ1043" s="20">
        <f t="shared" si="346"/>
        <v>-0.2676446746983806</v>
      </c>
      <c r="AK1043" s="20">
        <f t="shared" si="347"/>
        <v>-2.096970307342862E-2</v>
      </c>
      <c r="AL1043" s="20">
        <f t="shared" si="348"/>
        <v>-3.0984842598046018</v>
      </c>
      <c r="AM1043" s="20">
        <f t="shared" si="349"/>
        <v>-46.387491914036289</v>
      </c>
      <c r="AN1043" s="20">
        <f t="shared" si="359"/>
        <v>3.2149255760746338</v>
      </c>
      <c r="AO1043" s="20">
        <f t="shared" si="359"/>
        <v>3.2156184383515991</v>
      </c>
      <c r="AP1043" s="20">
        <f t="shared" si="359"/>
        <v>3.2141906950560983</v>
      </c>
      <c r="AQ1043" s="20">
        <f t="shared" si="359"/>
        <v>3.2171329326505709</v>
      </c>
      <c r="AR1043" s="20">
        <f t="shared" si="359"/>
        <v>3.2110703717789146</v>
      </c>
      <c r="AS1043" s="20">
        <f t="shared" si="359"/>
        <v>3.2235654897824437</v>
      </c>
      <c r="AT1043" s="20">
        <f t="shared" si="359"/>
        <v>3.1978245068299773</v>
      </c>
      <c r="AU1043" s="20">
        <f t="shared" si="351"/>
        <v>3.2509130417697172</v>
      </c>
    </row>
    <row r="1044" spans="4:47">
      <c r="D1044" s="2"/>
      <c r="Z1044" s="20">
        <f t="shared" si="342"/>
        <v>0</v>
      </c>
      <c r="AA1044" s="20">
        <f t="shared" si="343"/>
        <v>1.1330551226500576E-5</v>
      </c>
      <c r="AB1044" s="20">
        <f t="shared" si="355"/>
        <v>-9999</v>
      </c>
      <c r="AC1044" s="20">
        <f t="shared" si="356"/>
        <v>0</v>
      </c>
      <c r="AD1044" s="20">
        <f t="shared" si="352"/>
        <v>-9999</v>
      </c>
      <c r="AE1044" s="20">
        <f t="shared" si="357"/>
        <v>0</v>
      </c>
      <c r="AF1044" s="20">
        <f t="shared" si="353"/>
        <v>-9999</v>
      </c>
      <c r="AG1044" s="21"/>
      <c r="AH1044" s="20">
        <f t="shared" si="344"/>
        <v>-1.178745064381952E-2</v>
      </c>
      <c r="AI1044" s="20">
        <f t="shared" si="345"/>
        <v>0.51386006167917275</v>
      </c>
      <c r="AJ1044" s="20">
        <f t="shared" si="346"/>
        <v>-0.2676446746983806</v>
      </c>
      <c r="AK1044" s="20">
        <f t="shared" si="347"/>
        <v>-2.096970307342862E-2</v>
      </c>
      <c r="AL1044" s="20">
        <f t="shared" si="348"/>
        <v>-3.0984842598046018</v>
      </c>
      <c r="AM1044" s="20">
        <f t="shared" si="349"/>
        <v>-46.387491914036289</v>
      </c>
      <c r="AN1044" s="20">
        <f t="shared" si="359"/>
        <v>3.2149255760746338</v>
      </c>
      <c r="AO1044" s="20">
        <f t="shared" si="359"/>
        <v>3.2156184383515991</v>
      </c>
      <c r="AP1044" s="20">
        <f t="shared" si="359"/>
        <v>3.2141906950560983</v>
      </c>
      <c r="AQ1044" s="20">
        <f t="shared" si="359"/>
        <v>3.2171329326505709</v>
      </c>
      <c r="AR1044" s="20">
        <f t="shared" si="359"/>
        <v>3.2110703717789146</v>
      </c>
      <c r="AS1044" s="20">
        <f t="shared" si="359"/>
        <v>3.2235654897824437</v>
      </c>
      <c r="AT1044" s="20">
        <f t="shared" si="359"/>
        <v>3.1978245068299773</v>
      </c>
      <c r="AU1044" s="20">
        <f t="shared" si="351"/>
        <v>3.2509130417697172</v>
      </c>
    </row>
    <row r="1045" spans="4:47">
      <c r="D1045" s="2"/>
      <c r="Z1045" s="20">
        <f t="shared" ref="Z1045:Z1108" si="360">F1045</f>
        <v>0</v>
      </c>
      <c r="AA1045" s="20">
        <f t="shared" ref="AA1045:AA1108" si="361">AB$3+AB$4*Z1045+AB$5*Z1045^2+AH1045</f>
        <v>1.1330551226500576E-5</v>
      </c>
      <c r="AB1045" s="20">
        <f t="shared" si="355"/>
        <v>-9999</v>
      </c>
      <c r="AC1045" s="20">
        <f t="shared" si="356"/>
        <v>0</v>
      </c>
      <c r="AD1045" s="20">
        <f t="shared" si="352"/>
        <v>-9999</v>
      </c>
      <c r="AE1045" s="20">
        <f t="shared" si="357"/>
        <v>0</v>
      </c>
      <c r="AF1045" s="20">
        <f t="shared" si="353"/>
        <v>-9999</v>
      </c>
      <c r="AG1045" s="21"/>
      <c r="AH1045" s="20">
        <f t="shared" ref="AH1045:AH1108" si="362">$AB$6*($AB$11/AI1045*AJ1045+$AB$12)</f>
        <v>-1.178745064381952E-2</v>
      </c>
      <c r="AI1045" s="20">
        <f t="shared" ref="AI1045:AI1108" si="363">1+$AB$7*COS(AL1045)</f>
        <v>0.51386006167917275</v>
      </c>
      <c r="AJ1045" s="20">
        <f t="shared" ref="AJ1045:AJ1108" si="364">SIN(AL1045+RADIANS($AB$9))</f>
        <v>-0.2676446746983806</v>
      </c>
      <c r="AK1045" s="20">
        <f t="shared" ref="AK1045:AK1108" si="365">$AB$7*SIN(AL1045)</f>
        <v>-2.096970307342862E-2</v>
      </c>
      <c r="AL1045" s="20">
        <f t="shared" ref="AL1045:AL1108" si="366">2*ATAN(AM1045)</f>
        <v>-3.0984842598046018</v>
      </c>
      <c r="AM1045" s="20">
        <f t="shared" ref="AM1045:AM1108" si="367">SQRT((1+$AB$7)/(1-$AB$7))*TAN(AN1045/2)</f>
        <v>-46.387491914036289</v>
      </c>
      <c r="AN1045" s="20">
        <f t="shared" ref="AN1045:AT1060" si="368">$AU1045+$AB$7*SIN(AO1045)</f>
        <v>3.2149255760746338</v>
      </c>
      <c r="AO1045" s="20">
        <f t="shared" si="368"/>
        <v>3.2156184383515991</v>
      </c>
      <c r="AP1045" s="20">
        <f t="shared" si="368"/>
        <v>3.2141906950560983</v>
      </c>
      <c r="AQ1045" s="20">
        <f t="shared" si="368"/>
        <v>3.2171329326505709</v>
      </c>
      <c r="AR1045" s="20">
        <f t="shared" si="368"/>
        <v>3.2110703717789146</v>
      </c>
      <c r="AS1045" s="20">
        <f t="shared" si="368"/>
        <v>3.2235654897824437</v>
      </c>
      <c r="AT1045" s="20">
        <f t="shared" si="368"/>
        <v>3.1978245068299773</v>
      </c>
      <c r="AU1045" s="20">
        <f t="shared" ref="AU1045:AU1108" si="369">RADIANS($AB$9)+$AB$18*(F1045-AB$15)</f>
        <v>3.2509130417697172</v>
      </c>
    </row>
    <row r="1046" spans="4:47">
      <c r="D1046" s="2"/>
      <c r="Z1046" s="20">
        <f t="shared" si="360"/>
        <v>0</v>
      </c>
      <c r="AA1046" s="20">
        <f t="shared" si="361"/>
        <v>1.1330551226500576E-5</v>
      </c>
      <c r="AB1046" s="20">
        <f t="shared" si="355"/>
        <v>-9999</v>
      </c>
      <c r="AC1046" s="20">
        <f t="shared" si="356"/>
        <v>0</v>
      </c>
      <c r="AD1046" s="20">
        <f t="shared" ref="AD1046:AD1109" si="370">IF(S1046&lt;&gt;0,G1046-AA1046,-9999)</f>
        <v>-9999</v>
      </c>
      <c r="AE1046" s="20">
        <f t="shared" si="357"/>
        <v>0</v>
      </c>
      <c r="AF1046" s="20">
        <f t="shared" ref="AF1046:AF1109" si="371">IF(S1046&lt;&gt;0,G1046-P1046,-9999)</f>
        <v>-9999</v>
      </c>
      <c r="AG1046" s="21"/>
      <c r="AH1046" s="20">
        <f t="shared" si="362"/>
        <v>-1.178745064381952E-2</v>
      </c>
      <c r="AI1046" s="20">
        <f t="shared" si="363"/>
        <v>0.51386006167917275</v>
      </c>
      <c r="AJ1046" s="20">
        <f t="shared" si="364"/>
        <v>-0.2676446746983806</v>
      </c>
      <c r="AK1046" s="20">
        <f t="shared" si="365"/>
        <v>-2.096970307342862E-2</v>
      </c>
      <c r="AL1046" s="20">
        <f t="shared" si="366"/>
        <v>-3.0984842598046018</v>
      </c>
      <c r="AM1046" s="20">
        <f t="shared" si="367"/>
        <v>-46.387491914036289</v>
      </c>
      <c r="AN1046" s="20">
        <f t="shared" si="368"/>
        <v>3.2149255760746338</v>
      </c>
      <c r="AO1046" s="20">
        <f t="shared" si="368"/>
        <v>3.2156184383515991</v>
      </c>
      <c r="AP1046" s="20">
        <f t="shared" si="368"/>
        <v>3.2141906950560983</v>
      </c>
      <c r="AQ1046" s="20">
        <f t="shared" si="368"/>
        <v>3.2171329326505709</v>
      </c>
      <c r="AR1046" s="20">
        <f t="shared" si="368"/>
        <v>3.2110703717789146</v>
      </c>
      <c r="AS1046" s="20">
        <f t="shared" si="368"/>
        <v>3.2235654897824437</v>
      </c>
      <c r="AT1046" s="20">
        <f t="shared" si="368"/>
        <v>3.1978245068299773</v>
      </c>
      <c r="AU1046" s="20">
        <f t="shared" si="369"/>
        <v>3.2509130417697172</v>
      </c>
    </row>
    <row r="1047" spans="4:47">
      <c r="D1047" s="2"/>
      <c r="Z1047" s="20">
        <f t="shared" si="360"/>
        <v>0</v>
      </c>
      <c r="AA1047" s="20">
        <f t="shared" si="361"/>
        <v>1.1330551226500576E-5</v>
      </c>
      <c r="AB1047" s="20">
        <f t="shared" si="355"/>
        <v>-9999</v>
      </c>
      <c r="AC1047" s="20">
        <f t="shared" si="356"/>
        <v>0</v>
      </c>
      <c r="AD1047" s="20">
        <f t="shared" si="370"/>
        <v>-9999</v>
      </c>
      <c r="AE1047" s="20">
        <f t="shared" si="357"/>
        <v>0</v>
      </c>
      <c r="AF1047" s="20">
        <f t="shared" si="371"/>
        <v>-9999</v>
      </c>
      <c r="AG1047" s="21"/>
      <c r="AH1047" s="20">
        <f t="shared" si="362"/>
        <v>-1.178745064381952E-2</v>
      </c>
      <c r="AI1047" s="20">
        <f t="shared" si="363"/>
        <v>0.51386006167917275</v>
      </c>
      <c r="AJ1047" s="20">
        <f t="shared" si="364"/>
        <v>-0.2676446746983806</v>
      </c>
      <c r="AK1047" s="20">
        <f t="shared" si="365"/>
        <v>-2.096970307342862E-2</v>
      </c>
      <c r="AL1047" s="20">
        <f t="shared" si="366"/>
        <v>-3.0984842598046018</v>
      </c>
      <c r="AM1047" s="20">
        <f t="shared" si="367"/>
        <v>-46.387491914036289</v>
      </c>
      <c r="AN1047" s="20">
        <f t="shared" si="368"/>
        <v>3.2149255760746338</v>
      </c>
      <c r="AO1047" s="20">
        <f t="shared" si="368"/>
        <v>3.2156184383515991</v>
      </c>
      <c r="AP1047" s="20">
        <f t="shared" si="368"/>
        <v>3.2141906950560983</v>
      </c>
      <c r="AQ1047" s="20">
        <f t="shared" si="368"/>
        <v>3.2171329326505709</v>
      </c>
      <c r="AR1047" s="20">
        <f t="shared" si="368"/>
        <v>3.2110703717789146</v>
      </c>
      <c r="AS1047" s="20">
        <f t="shared" si="368"/>
        <v>3.2235654897824437</v>
      </c>
      <c r="AT1047" s="20">
        <f t="shared" si="368"/>
        <v>3.1978245068299773</v>
      </c>
      <c r="AU1047" s="20">
        <f t="shared" si="369"/>
        <v>3.2509130417697172</v>
      </c>
    </row>
    <row r="1048" spans="4:47">
      <c r="D1048" s="2"/>
      <c r="Z1048" s="20">
        <f t="shared" si="360"/>
        <v>0</v>
      </c>
      <c r="AA1048" s="20">
        <f t="shared" si="361"/>
        <v>1.1330551226500576E-5</v>
      </c>
      <c r="AB1048" s="20">
        <f t="shared" si="355"/>
        <v>-9999</v>
      </c>
      <c r="AC1048" s="20">
        <f t="shared" si="356"/>
        <v>0</v>
      </c>
      <c r="AD1048" s="20">
        <f t="shared" si="370"/>
        <v>-9999</v>
      </c>
      <c r="AE1048" s="20">
        <f t="shared" si="357"/>
        <v>0</v>
      </c>
      <c r="AF1048" s="20">
        <f t="shared" si="371"/>
        <v>-9999</v>
      </c>
      <c r="AG1048" s="21"/>
      <c r="AH1048" s="20">
        <f t="shared" si="362"/>
        <v>-1.178745064381952E-2</v>
      </c>
      <c r="AI1048" s="20">
        <f t="shared" si="363"/>
        <v>0.51386006167917275</v>
      </c>
      <c r="AJ1048" s="20">
        <f t="shared" si="364"/>
        <v>-0.2676446746983806</v>
      </c>
      <c r="AK1048" s="20">
        <f t="shared" si="365"/>
        <v>-2.096970307342862E-2</v>
      </c>
      <c r="AL1048" s="20">
        <f t="shared" si="366"/>
        <v>-3.0984842598046018</v>
      </c>
      <c r="AM1048" s="20">
        <f t="shared" si="367"/>
        <v>-46.387491914036289</v>
      </c>
      <c r="AN1048" s="20">
        <f t="shared" si="368"/>
        <v>3.2149255760746338</v>
      </c>
      <c r="AO1048" s="20">
        <f t="shared" si="368"/>
        <v>3.2156184383515991</v>
      </c>
      <c r="AP1048" s="20">
        <f t="shared" si="368"/>
        <v>3.2141906950560983</v>
      </c>
      <c r="AQ1048" s="20">
        <f t="shared" si="368"/>
        <v>3.2171329326505709</v>
      </c>
      <c r="AR1048" s="20">
        <f t="shared" si="368"/>
        <v>3.2110703717789146</v>
      </c>
      <c r="AS1048" s="20">
        <f t="shared" si="368"/>
        <v>3.2235654897824437</v>
      </c>
      <c r="AT1048" s="20">
        <f t="shared" si="368"/>
        <v>3.1978245068299773</v>
      </c>
      <c r="AU1048" s="20">
        <f t="shared" si="369"/>
        <v>3.2509130417697172</v>
      </c>
    </row>
    <row r="1049" spans="4:47">
      <c r="D1049" s="2"/>
      <c r="Z1049" s="20">
        <f t="shared" si="360"/>
        <v>0</v>
      </c>
      <c r="AA1049" s="20">
        <f t="shared" si="361"/>
        <v>1.1330551226500576E-5</v>
      </c>
      <c r="AB1049" s="20">
        <f t="shared" si="355"/>
        <v>-9999</v>
      </c>
      <c r="AC1049" s="20">
        <f t="shared" si="356"/>
        <v>0</v>
      </c>
      <c r="AD1049" s="20">
        <f t="shared" si="370"/>
        <v>-9999</v>
      </c>
      <c r="AE1049" s="20">
        <f t="shared" si="357"/>
        <v>0</v>
      </c>
      <c r="AF1049" s="20">
        <f t="shared" si="371"/>
        <v>-9999</v>
      </c>
      <c r="AG1049" s="21"/>
      <c r="AH1049" s="20">
        <f t="shared" si="362"/>
        <v>-1.178745064381952E-2</v>
      </c>
      <c r="AI1049" s="20">
        <f t="shared" si="363"/>
        <v>0.51386006167917275</v>
      </c>
      <c r="AJ1049" s="20">
        <f t="shared" si="364"/>
        <v>-0.2676446746983806</v>
      </c>
      <c r="AK1049" s="20">
        <f t="shared" si="365"/>
        <v>-2.096970307342862E-2</v>
      </c>
      <c r="AL1049" s="20">
        <f t="shared" si="366"/>
        <v>-3.0984842598046018</v>
      </c>
      <c r="AM1049" s="20">
        <f t="shared" si="367"/>
        <v>-46.387491914036289</v>
      </c>
      <c r="AN1049" s="20">
        <f t="shared" si="368"/>
        <v>3.2149255760746338</v>
      </c>
      <c r="AO1049" s="20">
        <f t="shared" si="368"/>
        <v>3.2156184383515991</v>
      </c>
      <c r="AP1049" s="20">
        <f t="shared" si="368"/>
        <v>3.2141906950560983</v>
      </c>
      <c r="AQ1049" s="20">
        <f t="shared" si="368"/>
        <v>3.2171329326505709</v>
      </c>
      <c r="AR1049" s="20">
        <f t="shared" si="368"/>
        <v>3.2110703717789146</v>
      </c>
      <c r="AS1049" s="20">
        <f t="shared" si="368"/>
        <v>3.2235654897824437</v>
      </c>
      <c r="AT1049" s="20">
        <f t="shared" si="368"/>
        <v>3.1978245068299773</v>
      </c>
      <c r="AU1049" s="20">
        <f t="shared" si="369"/>
        <v>3.2509130417697172</v>
      </c>
    </row>
    <row r="1050" spans="4:47">
      <c r="D1050" s="2"/>
      <c r="Z1050" s="20">
        <f t="shared" si="360"/>
        <v>0</v>
      </c>
      <c r="AA1050" s="20">
        <f t="shared" si="361"/>
        <v>1.1330551226500576E-5</v>
      </c>
      <c r="AB1050" s="20">
        <f t="shared" si="355"/>
        <v>-9999</v>
      </c>
      <c r="AC1050" s="20">
        <f t="shared" si="356"/>
        <v>0</v>
      </c>
      <c r="AD1050" s="20">
        <f t="shared" si="370"/>
        <v>-9999</v>
      </c>
      <c r="AE1050" s="20">
        <f t="shared" si="357"/>
        <v>0</v>
      </c>
      <c r="AF1050" s="20">
        <f t="shared" si="371"/>
        <v>-9999</v>
      </c>
      <c r="AG1050" s="21"/>
      <c r="AH1050" s="20">
        <f t="shared" si="362"/>
        <v>-1.178745064381952E-2</v>
      </c>
      <c r="AI1050" s="20">
        <f t="shared" si="363"/>
        <v>0.51386006167917275</v>
      </c>
      <c r="AJ1050" s="20">
        <f t="shared" si="364"/>
        <v>-0.2676446746983806</v>
      </c>
      <c r="AK1050" s="20">
        <f t="shared" si="365"/>
        <v>-2.096970307342862E-2</v>
      </c>
      <c r="AL1050" s="20">
        <f t="shared" si="366"/>
        <v>-3.0984842598046018</v>
      </c>
      <c r="AM1050" s="20">
        <f t="shared" si="367"/>
        <v>-46.387491914036289</v>
      </c>
      <c r="AN1050" s="20">
        <f t="shared" si="368"/>
        <v>3.2149255760746338</v>
      </c>
      <c r="AO1050" s="20">
        <f t="shared" si="368"/>
        <v>3.2156184383515991</v>
      </c>
      <c r="AP1050" s="20">
        <f t="shared" si="368"/>
        <v>3.2141906950560983</v>
      </c>
      <c r="AQ1050" s="20">
        <f t="shared" si="368"/>
        <v>3.2171329326505709</v>
      </c>
      <c r="AR1050" s="20">
        <f t="shared" si="368"/>
        <v>3.2110703717789146</v>
      </c>
      <c r="AS1050" s="20">
        <f t="shared" si="368"/>
        <v>3.2235654897824437</v>
      </c>
      <c r="AT1050" s="20">
        <f t="shared" si="368"/>
        <v>3.1978245068299773</v>
      </c>
      <c r="AU1050" s="20">
        <f t="shared" si="369"/>
        <v>3.2509130417697172</v>
      </c>
    </row>
    <row r="1051" spans="4:47">
      <c r="D1051" s="2"/>
      <c r="Z1051" s="20">
        <f t="shared" si="360"/>
        <v>0</v>
      </c>
      <c r="AA1051" s="20">
        <f t="shared" si="361"/>
        <v>1.1330551226500576E-5</v>
      </c>
      <c r="AB1051" s="20">
        <f t="shared" si="355"/>
        <v>-9999</v>
      </c>
      <c r="AC1051" s="20">
        <f t="shared" si="356"/>
        <v>0</v>
      </c>
      <c r="AD1051" s="20">
        <f t="shared" si="370"/>
        <v>-9999</v>
      </c>
      <c r="AE1051" s="20">
        <f t="shared" si="357"/>
        <v>0</v>
      </c>
      <c r="AF1051" s="20">
        <f t="shared" si="371"/>
        <v>-9999</v>
      </c>
      <c r="AG1051" s="21"/>
      <c r="AH1051" s="20">
        <f t="shared" si="362"/>
        <v>-1.178745064381952E-2</v>
      </c>
      <c r="AI1051" s="20">
        <f t="shared" si="363"/>
        <v>0.51386006167917275</v>
      </c>
      <c r="AJ1051" s="20">
        <f t="shared" si="364"/>
        <v>-0.2676446746983806</v>
      </c>
      <c r="AK1051" s="20">
        <f t="shared" si="365"/>
        <v>-2.096970307342862E-2</v>
      </c>
      <c r="AL1051" s="20">
        <f t="shared" si="366"/>
        <v>-3.0984842598046018</v>
      </c>
      <c r="AM1051" s="20">
        <f t="shared" si="367"/>
        <v>-46.387491914036289</v>
      </c>
      <c r="AN1051" s="20">
        <f t="shared" si="368"/>
        <v>3.2149255760746338</v>
      </c>
      <c r="AO1051" s="20">
        <f t="shared" si="368"/>
        <v>3.2156184383515991</v>
      </c>
      <c r="AP1051" s="20">
        <f t="shared" si="368"/>
        <v>3.2141906950560983</v>
      </c>
      <c r="AQ1051" s="20">
        <f t="shared" si="368"/>
        <v>3.2171329326505709</v>
      </c>
      <c r="AR1051" s="20">
        <f t="shared" si="368"/>
        <v>3.2110703717789146</v>
      </c>
      <c r="AS1051" s="20">
        <f t="shared" si="368"/>
        <v>3.2235654897824437</v>
      </c>
      <c r="AT1051" s="20">
        <f t="shared" si="368"/>
        <v>3.1978245068299773</v>
      </c>
      <c r="AU1051" s="20">
        <f t="shared" si="369"/>
        <v>3.2509130417697172</v>
      </c>
    </row>
    <row r="1052" spans="4:47">
      <c r="D1052" s="2"/>
      <c r="Z1052" s="20">
        <f t="shared" si="360"/>
        <v>0</v>
      </c>
      <c r="AA1052" s="20">
        <f t="shared" si="361"/>
        <v>1.1330551226500576E-5</v>
      </c>
      <c r="AB1052" s="20">
        <f t="shared" si="355"/>
        <v>-9999</v>
      </c>
      <c r="AC1052" s="20">
        <f t="shared" si="356"/>
        <v>0</v>
      </c>
      <c r="AD1052" s="20">
        <f t="shared" si="370"/>
        <v>-9999</v>
      </c>
      <c r="AE1052" s="20">
        <f t="shared" si="357"/>
        <v>0</v>
      </c>
      <c r="AF1052" s="20">
        <f t="shared" si="371"/>
        <v>-9999</v>
      </c>
      <c r="AG1052" s="21"/>
      <c r="AH1052" s="20">
        <f t="shared" si="362"/>
        <v>-1.178745064381952E-2</v>
      </c>
      <c r="AI1052" s="20">
        <f t="shared" si="363"/>
        <v>0.51386006167917275</v>
      </c>
      <c r="AJ1052" s="20">
        <f t="shared" si="364"/>
        <v>-0.2676446746983806</v>
      </c>
      <c r="AK1052" s="20">
        <f t="shared" si="365"/>
        <v>-2.096970307342862E-2</v>
      </c>
      <c r="AL1052" s="20">
        <f t="shared" si="366"/>
        <v>-3.0984842598046018</v>
      </c>
      <c r="AM1052" s="20">
        <f t="shared" si="367"/>
        <v>-46.387491914036289</v>
      </c>
      <c r="AN1052" s="20">
        <f t="shared" si="368"/>
        <v>3.2149255760746338</v>
      </c>
      <c r="AO1052" s="20">
        <f t="shared" si="368"/>
        <v>3.2156184383515991</v>
      </c>
      <c r="AP1052" s="20">
        <f t="shared" si="368"/>
        <v>3.2141906950560983</v>
      </c>
      <c r="AQ1052" s="20">
        <f t="shared" si="368"/>
        <v>3.2171329326505709</v>
      </c>
      <c r="AR1052" s="20">
        <f t="shared" si="368"/>
        <v>3.2110703717789146</v>
      </c>
      <c r="AS1052" s="20">
        <f t="shared" si="368"/>
        <v>3.2235654897824437</v>
      </c>
      <c r="AT1052" s="20">
        <f t="shared" si="368"/>
        <v>3.1978245068299773</v>
      </c>
      <c r="AU1052" s="20">
        <f t="shared" si="369"/>
        <v>3.2509130417697172</v>
      </c>
    </row>
    <row r="1053" spans="4:47">
      <c r="D1053" s="2"/>
      <c r="Z1053" s="20">
        <f t="shared" si="360"/>
        <v>0</v>
      </c>
      <c r="AA1053" s="20">
        <f t="shared" si="361"/>
        <v>1.1330551226500576E-5</v>
      </c>
      <c r="AB1053" s="20">
        <f t="shared" si="355"/>
        <v>-9999</v>
      </c>
      <c r="AC1053" s="20">
        <f t="shared" si="356"/>
        <v>0</v>
      </c>
      <c r="AD1053" s="20">
        <f t="shared" si="370"/>
        <v>-9999</v>
      </c>
      <c r="AE1053" s="20">
        <f t="shared" si="357"/>
        <v>0</v>
      </c>
      <c r="AF1053" s="20">
        <f t="shared" si="371"/>
        <v>-9999</v>
      </c>
      <c r="AG1053" s="21"/>
      <c r="AH1053" s="20">
        <f t="shared" si="362"/>
        <v>-1.178745064381952E-2</v>
      </c>
      <c r="AI1053" s="20">
        <f t="shared" si="363"/>
        <v>0.51386006167917275</v>
      </c>
      <c r="AJ1053" s="20">
        <f t="shared" si="364"/>
        <v>-0.2676446746983806</v>
      </c>
      <c r="AK1053" s="20">
        <f t="shared" si="365"/>
        <v>-2.096970307342862E-2</v>
      </c>
      <c r="AL1053" s="20">
        <f t="shared" si="366"/>
        <v>-3.0984842598046018</v>
      </c>
      <c r="AM1053" s="20">
        <f t="shared" si="367"/>
        <v>-46.387491914036289</v>
      </c>
      <c r="AN1053" s="20">
        <f t="shared" si="368"/>
        <v>3.2149255760746338</v>
      </c>
      <c r="AO1053" s="20">
        <f t="shared" si="368"/>
        <v>3.2156184383515991</v>
      </c>
      <c r="AP1053" s="20">
        <f t="shared" si="368"/>
        <v>3.2141906950560983</v>
      </c>
      <c r="AQ1053" s="20">
        <f t="shared" si="368"/>
        <v>3.2171329326505709</v>
      </c>
      <c r="AR1053" s="20">
        <f t="shared" si="368"/>
        <v>3.2110703717789146</v>
      </c>
      <c r="AS1053" s="20">
        <f t="shared" si="368"/>
        <v>3.2235654897824437</v>
      </c>
      <c r="AT1053" s="20">
        <f t="shared" si="368"/>
        <v>3.1978245068299773</v>
      </c>
      <c r="AU1053" s="20">
        <f t="shared" si="369"/>
        <v>3.2509130417697172</v>
      </c>
    </row>
    <row r="1054" spans="4:47">
      <c r="D1054" s="2"/>
      <c r="Z1054" s="20">
        <f t="shared" si="360"/>
        <v>0</v>
      </c>
      <c r="AA1054" s="20">
        <f t="shared" si="361"/>
        <v>1.1330551226500576E-5</v>
      </c>
      <c r="AB1054" s="20">
        <f t="shared" si="355"/>
        <v>-9999</v>
      </c>
      <c r="AC1054" s="20">
        <f t="shared" si="356"/>
        <v>0</v>
      </c>
      <c r="AD1054" s="20">
        <f t="shared" si="370"/>
        <v>-9999</v>
      </c>
      <c r="AE1054" s="20">
        <f t="shared" si="357"/>
        <v>0</v>
      </c>
      <c r="AF1054" s="20">
        <f t="shared" si="371"/>
        <v>-9999</v>
      </c>
      <c r="AG1054" s="21"/>
      <c r="AH1054" s="20">
        <f t="shared" si="362"/>
        <v>-1.178745064381952E-2</v>
      </c>
      <c r="AI1054" s="20">
        <f t="shared" si="363"/>
        <v>0.51386006167917275</v>
      </c>
      <c r="AJ1054" s="20">
        <f t="shared" si="364"/>
        <v>-0.2676446746983806</v>
      </c>
      <c r="AK1054" s="20">
        <f t="shared" si="365"/>
        <v>-2.096970307342862E-2</v>
      </c>
      <c r="AL1054" s="20">
        <f t="shared" si="366"/>
        <v>-3.0984842598046018</v>
      </c>
      <c r="AM1054" s="20">
        <f t="shared" si="367"/>
        <v>-46.387491914036289</v>
      </c>
      <c r="AN1054" s="20">
        <f t="shared" si="368"/>
        <v>3.2149255760746338</v>
      </c>
      <c r="AO1054" s="20">
        <f t="shared" si="368"/>
        <v>3.2156184383515991</v>
      </c>
      <c r="AP1054" s="20">
        <f t="shared" si="368"/>
        <v>3.2141906950560983</v>
      </c>
      <c r="AQ1054" s="20">
        <f t="shared" si="368"/>
        <v>3.2171329326505709</v>
      </c>
      <c r="AR1054" s="20">
        <f t="shared" si="368"/>
        <v>3.2110703717789146</v>
      </c>
      <c r="AS1054" s="20">
        <f t="shared" si="368"/>
        <v>3.2235654897824437</v>
      </c>
      <c r="AT1054" s="20">
        <f t="shared" si="368"/>
        <v>3.1978245068299773</v>
      </c>
      <c r="AU1054" s="20">
        <f t="shared" si="369"/>
        <v>3.2509130417697172</v>
      </c>
    </row>
    <row r="1055" spans="4:47">
      <c r="D1055" s="2"/>
      <c r="Z1055" s="20">
        <f t="shared" si="360"/>
        <v>0</v>
      </c>
      <c r="AA1055" s="20">
        <f t="shared" si="361"/>
        <v>1.1330551226500576E-5</v>
      </c>
      <c r="AB1055" s="20">
        <f t="shared" si="355"/>
        <v>-9999</v>
      </c>
      <c r="AC1055" s="20">
        <f t="shared" si="356"/>
        <v>0</v>
      </c>
      <c r="AD1055" s="20">
        <f t="shared" si="370"/>
        <v>-9999</v>
      </c>
      <c r="AE1055" s="20">
        <f t="shared" si="357"/>
        <v>0</v>
      </c>
      <c r="AF1055" s="20">
        <f t="shared" si="371"/>
        <v>-9999</v>
      </c>
      <c r="AG1055" s="21"/>
      <c r="AH1055" s="20">
        <f t="shared" si="362"/>
        <v>-1.178745064381952E-2</v>
      </c>
      <c r="AI1055" s="20">
        <f t="shared" si="363"/>
        <v>0.51386006167917275</v>
      </c>
      <c r="AJ1055" s="20">
        <f t="shared" si="364"/>
        <v>-0.2676446746983806</v>
      </c>
      <c r="AK1055" s="20">
        <f t="shared" si="365"/>
        <v>-2.096970307342862E-2</v>
      </c>
      <c r="AL1055" s="20">
        <f t="shared" si="366"/>
        <v>-3.0984842598046018</v>
      </c>
      <c r="AM1055" s="20">
        <f t="shared" si="367"/>
        <v>-46.387491914036289</v>
      </c>
      <c r="AN1055" s="20">
        <f t="shared" si="368"/>
        <v>3.2149255760746338</v>
      </c>
      <c r="AO1055" s="20">
        <f t="shared" si="368"/>
        <v>3.2156184383515991</v>
      </c>
      <c r="AP1055" s="20">
        <f t="shared" si="368"/>
        <v>3.2141906950560983</v>
      </c>
      <c r="AQ1055" s="20">
        <f t="shared" si="368"/>
        <v>3.2171329326505709</v>
      </c>
      <c r="AR1055" s="20">
        <f t="shared" si="368"/>
        <v>3.2110703717789146</v>
      </c>
      <c r="AS1055" s="20">
        <f t="shared" si="368"/>
        <v>3.2235654897824437</v>
      </c>
      <c r="AT1055" s="20">
        <f t="shared" si="368"/>
        <v>3.1978245068299773</v>
      </c>
      <c r="AU1055" s="20">
        <f t="shared" si="369"/>
        <v>3.2509130417697172</v>
      </c>
    </row>
    <row r="1056" spans="4:47">
      <c r="D1056" s="2"/>
      <c r="Z1056" s="20">
        <f t="shared" si="360"/>
        <v>0</v>
      </c>
      <c r="AA1056" s="20">
        <f t="shared" si="361"/>
        <v>1.1330551226500576E-5</v>
      </c>
      <c r="AB1056" s="20">
        <f t="shared" si="355"/>
        <v>-9999</v>
      </c>
      <c r="AC1056" s="20">
        <f t="shared" si="356"/>
        <v>0</v>
      </c>
      <c r="AD1056" s="20">
        <f t="shared" si="370"/>
        <v>-9999</v>
      </c>
      <c r="AE1056" s="20">
        <f t="shared" si="357"/>
        <v>0</v>
      </c>
      <c r="AF1056" s="20">
        <f t="shared" si="371"/>
        <v>-9999</v>
      </c>
      <c r="AG1056" s="21"/>
      <c r="AH1056" s="20">
        <f t="shared" si="362"/>
        <v>-1.178745064381952E-2</v>
      </c>
      <c r="AI1056" s="20">
        <f t="shared" si="363"/>
        <v>0.51386006167917275</v>
      </c>
      <c r="AJ1056" s="20">
        <f t="shared" si="364"/>
        <v>-0.2676446746983806</v>
      </c>
      <c r="AK1056" s="20">
        <f t="shared" si="365"/>
        <v>-2.096970307342862E-2</v>
      </c>
      <c r="AL1056" s="20">
        <f t="shared" si="366"/>
        <v>-3.0984842598046018</v>
      </c>
      <c r="AM1056" s="20">
        <f t="shared" si="367"/>
        <v>-46.387491914036289</v>
      </c>
      <c r="AN1056" s="20">
        <f t="shared" si="368"/>
        <v>3.2149255760746338</v>
      </c>
      <c r="AO1056" s="20">
        <f t="shared" si="368"/>
        <v>3.2156184383515991</v>
      </c>
      <c r="AP1056" s="20">
        <f t="shared" si="368"/>
        <v>3.2141906950560983</v>
      </c>
      <c r="AQ1056" s="20">
        <f t="shared" si="368"/>
        <v>3.2171329326505709</v>
      </c>
      <c r="AR1056" s="20">
        <f t="shared" si="368"/>
        <v>3.2110703717789146</v>
      </c>
      <c r="AS1056" s="20">
        <f t="shared" si="368"/>
        <v>3.2235654897824437</v>
      </c>
      <c r="AT1056" s="20">
        <f t="shared" si="368"/>
        <v>3.1978245068299773</v>
      </c>
      <c r="AU1056" s="20">
        <f t="shared" si="369"/>
        <v>3.2509130417697172</v>
      </c>
    </row>
    <row r="1057" spans="4:47">
      <c r="D1057" s="2"/>
      <c r="Z1057" s="20">
        <f t="shared" si="360"/>
        <v>0</v>
      </c>
      <c r="AA1057" s="20">
        <f t="shared" si="361"/>
        <v>1.1330551226500576E-5</v>
      </c>
      <c r="AB1057" s="20">
        <f t="shared" si="355"/>
        <v>-9999</v>
      </c>
      <c r="AC1057" s="20">
        <f t="shared" si="356"/>
        <v>0</v>
      </c>
      <c r="AD1057" s="20">
        <f t="shared" si="370"/>
        <v>-9999</v>
      </c>
      <c r="AE1057" s="20">
        <f t="shared" si="357"/>
        <v>0</v>
      </c>
      <c r="AF1057" s="20">
        <f t="shared" si="371"/>
        <v>-9999</v>
      </c>
      <c r="AG1057" s="21"/>
      <c r="AH1057" s="20">
        <f t="shared" si="362"/>
        <v>-1.178745064381952E-2</v>
      </c>
      <c r="AI1057" s="20">
        <f t="shared" si="363"/>
        <v>0.51386006167917275</v>
      </c>
      <c r="AJ1057" s="20">
        <f t="shared" si="364"/>
        <v>-0.2676446746983806</v>
      </c>
      <c r="AK1057" s="20">
        <f t="shared" si="365"/>
        <v>-2.096970307342862E-2</v>
      </c>
      <c r="AL1057" s="20">
        <f t="shared" si="366"/>
        <v>-3.0984842598046018</v>
      </c>
      <c r="AM1057" s="20">
        <f t="shared" si="367"/>
        <v>-46.387491914036289</v>
      </c>
      <c r="AN1057" s="20">
        <f t="shared" si="368"/>
        <v>3.2149255760746338</v>
      </c>
      <c r="AO1057" s="20">
        <f t="shared" si="368"/>
        <v>3.2156184383515991</v>
      </c>
      <c r="AP1057" s="20">
        <f t="shared" si="368"/>
        <v>3.2141906950560983</v>
      </c>
      <c r="AQ1057" s="20">
        <f t="shared" si="368"/>
        <v>3.2171329326505709</v>
      </c>
      <c r="AR1057" s="20">
        <f t="shared" si="368"/>
        <v>3.2110703717789146</v>
      </c>
      <c r="AS1057" s="20">
        <f t="shared" si="368"/>
        <v>3.2235654897824437</v>
      </c>
      <c r="AT1057" s="20">
        <f t="shared" si="368"/>
        <v>3.1978245068299773</v>
      </c>
      <c r="AU1057" s="20">
        <f t="shared" si="369"/>
        <v>3.2509130417697172</v>
      </c>
    </row>
    <row r="1058" spans="4:47">
      <c r="D1058" s="2"/>
      <c r="Z1058" s="20">
        <f t="shared" si="360"/>
        <v>0</v>
      </c>
      <c r="AA1058" s="20">
        <f t="shared" si="361"/>
        <v>1.1330551226500576E-5</v>
      </c>
      <c r="AB1058" s="20">
        <f t="shared" si="355"/>
        <v>-9999</v>
      </c>
      <c r="AC1058" s="20">
        <f t="shared" si="356"/>
        <v>0</v>
      </c>
      <c r="AD1058" s="20">
        <f t="shared" si="370"/>
        <v>-9999</v>
      </c>
      <c r="AE1058" s="20">
        <f t="shared" si="357"/>
        <v>0</v>
      </c>
      <c r="AF1058" s="20">
        <f t="shared" si="371"/>
        <v>-9999</v>
      </c>
      <c r="AG1058" s="21"/>
      <c r="AH1058" s="20">
        <f t="shared" si="362"/>
        <v>-1.178745064381952E-2</v>
      </c>
      <c r="AI1058" s="20">
        <f t="shared" si="363"/>
        <v>0.51386006167917275</v>
      </c>
      <c r="AJ1058" s="20">
        <f t="shared" si="364"/>
        <v>-0.2676446746983806</v>
      </c>
      <c r="AK1058" s="20">
        <f t="shared" si="365"/>
        <v>-2.096970307342862E-2</v>
      </c>
      <c r="AL1058" s="20">
        <f t="shared" si="366"/>
        <v>-3.0984842598046018</v>
      </c>
      <c r="AM1058" s="20">
        <f t="shared" si="367"/>
        <v>-46.387491914036289</v>
      </c>
      <c r="AN1058" s="20">
        <f t="shared" si="368"/>
        <v>3.2149255760746338</v>
      </c>
      <c r="AO1058" s="20">
        <f t="shared" si="368"/>
        <v>3.2156184383515991</v>
      </c>
      <c r="AP1058" s="20">
        <f t="shared" si="368"/>
        <v>3.2141906950560983</v>
      </c>
      <c r="AQ1058" s="20">
        <f t="shared" si="368"/>
        <v>3.2171329326505709</v>
      </c>
      <c r="AR1058" s="20">
        <f t="shared" si="368"/>
        <v>3.2110703717789146</v>
      </c>
      <c r="AS1058" s="20">
        <f t="shared" si="368"/>
        <v>3.2235654897824437</v>
      </c>
      <c r="AT1058" s="20">
        <f t="shared" si="368"/>
        <v>3.1978245068299773</v>
      </c>
      <c r="AU1058" s="20">
        <f t="shared" si="369"/>
        <v>3.2509130417697172</v>
      </c>
    </row>
    <row r="1059" spans="4:47">
      <c r="D1059" s="2"/>
      <c r="Z1059" s="20">
        <f t="shared" si="360"/>
        <v>0</v>
      </c>
      <c r="AA1059" s="20">
        <f t="shared" si="361"/>
        <v>1.1330551226500576E-5</v>
      </c>
      <c r="AB1059" s="20">
        <f t="shared" si="355"/>
        <v>-9999</v>
      </c>
      <c r="AC1059" s="20">
        <f t="shared" si="356"/>
        <v>0</v>
      </c>
      <c r="AD1059" s="20">
        <f t="shared" si="370"/>
        <v>-9999</v>
      </c>
      <c r="AE1059" s="20">
        <f t="shared" si="357"/>
        <v>0</v>
      </c>
      <c r="AF1059" s="20">
        <f t="shared" si="371"/>
        <v>-9999</v>
      </c>
      <c r="AG1059" s="21"/>
      <c r="AH1059" s="20">
        <f t="shared" si="362"/>
        <v>-1.178745064381952E-2</v>
      </c>
      <c r="AI1059" s="20">
        <f t="shared" si="363"/>
        <v>0.51386006167917275</v>
      </c>
      <c r="AJ1059" s="20">
        <f t="shared" si="364"/>
        <v>-0.2676446746983806</v>
      </c>
      <c r="AK1059" s="20">
        <f t="shared" si="365"/>
        <v>-2.096970307342862E-2</v>
      </c>
      <c r="AL1059" s="20">
        <f t="shared" si="366"/>
        <v>-3.0984842598046018</v>
      </c>
      <c r="AM1059" s="20">
        <f t="shared" si="367"/>
        <v>-46.387491914036289</v>
      </c>
      <c r="AN1059" s="20">
        <f t="shared" si="368"/>
        <v>3.2149255760746338</v>
      </c>
      <c r="AO1059" s="20">
        <f t="shared" si="368"/>
        <v>3.2156184383515991</v>
      </c>
      <c r="AP1059" s="20">
        <f t="shared" si="368"/>
        <v>3.2141906950560983</v>
      </c>
      <c r="AQ1059" s="20">
        <f t="shared" si="368"/>
        <v>3.2171329326505709</v>
      </c>
      <c r="AR1059" s="20">
        <f t="shared" si="368"/>
        <v>3.2110703717789146</v>
      </c>
      <c r="AS1059" s="20">
        <f t="shared" si="368"/>
        <v>3.2235654897824437</v>
      </c>
      <c r="AT1059" s="20">
        <f t="shared" si="368"/>
        <v>3.1978245068299773</v>
      </c>
      <c r="AU1059" s="20">
        <f t="shared" si="369"/>
        <v>3.2509130417697172</v>
      </c>
    </row>
    <row r="1060" spans="4:47">
      <c r="D1060" s="2"/>
      <c r="Z1060" s="20">
        <f t="shared" si="360"/>
        <v>0</v>
      </c>
      <c r="AA1060" s="20">
        <f t="shared" si="361"/>
        <v>1.1330551226500576E-5</v>
      </c>
      <c r="AB1060" s="20">
        <f t="shared" si="355"/>
        <v>-9999</v>
      </c>
      <c r="AC1060" s="20">
        <f t="shared" si="356"/>
        <v>0</v>
      </c>
      <c r="AD1060" s="20">
        <f t="shared" si="370"/>
        <v>-9999</v>
      </c>
      <c r="AE1060" s="20">
        <f t="shared" si="357"/>
        <v>0</v>
      </c>
      <c r="AF1060" s="20">
        <f t="shared" si="371"/>
        <v>-9999</v>
      </c>
      <c r="AG1060" s="21"/>
      <c r="AH1060" s="20">
        <f t="shared" si="362"/>
        <v>-1.178745064381952E-2</v>
      </c>
      <c r="AI1060" s="20">
        <f t="shared" si="363"/>
        <v>0.51386006167917275</v>
      </c>
      <c r="AJ1060" s="20">
        <f t="shared" si="364"/>
        <v>-0.2676446746983806</v>
      </c>
      <c r="AK1060" s="20">
        <f t="shared" si="365"/>
        <v>-2.096970307342862E-2</v>
      </c>
      <c r="AL1060" s="20">
        <f t="shared" si="366"/>
        <v>-3.0984842598046018</v>
      </c>
      <c r="AM1060" s="20">
        <f t="shared" si="367"/>
        <v>-46.387491914036289</v>
      </c>
      <c r="AN1060" s="20">
        <f t="shared" si="368"/>
        <v>3.2149255760746338</v>
      </c>
      <c r="AO1060" s="20">
        <f t="shared" si="368"/>
        <v>3.2156184383515991</v>
      </c>
      <c r="AP1060" s="20">
        <f t="shared" si="368"/>
        <v>3.2141906950560983</v>
      </c>
      <c r="AQ1060" s="20">
        <f t="shared" si="368"/>
        <v>3.2171329326505709</v>
      </c>
      <c r="AR1060" s="20">
        <f t="shared" si="368"/>
        <v>3.2110703717789146</v>
      </c>
      <c r="AS1060" s="20">
        <f t="shared" si="368"/>
        <v>3.2235654897824437</v>
      </c>
      <c r="AT1060" s="20">
        <f t="shared" si="368"/>
        <v>3.1978245068299773</v>
      </c>
      <c r="AU1060" s="20">
        <f t="shared" si="369"/>
        <v>3.2509130417697172</v>
      </c>
    </row>
    <row r="1061" spans="4:47">
      <c r="D1061" s="2"/>
      <c r="Z1061" s="20">
        <f t="shared" si="360"/>
        <v>0</v>
      </c>
      <c r="AA1061" s="20">
        <f t="shared" si="361"/>
        <v>1.1330551226500576E-5</v>
      </c>
      <c r="AB1061" s="20">
        <f t="shared" si="355"/>
        <v>-9999</v>
      </c>
      <c r="AC1061" s="20">
        <f t="shared" si="356"/>
        <v>0</v>
      </c>
      <c r="AD1061" s="20">
        <f t="shared" si="370"/>
        <v>-9999</v>
      </c>
      <c r="AE1061" s="20">
        <f t="shared" si="357"/>
        <v>0</v>
      </c>
      <c r="AF1061" s="20">
        <f t="shared" si="371"/>
        <v>-9999</v>
      </c>
      <c r="AG1061" s="21"/>
      <c r="AH1061" s="20">
        <f t="shared" si="362"/>
        <v>-1.178745064381952E-2</v>
      </c>
      <c r="AI1061" s="20">
        <f t="shared" si="363"/>
        <v>0.51386006167917275</v>
      </c>
      <c r="AJ1061" s="20">
        <f t="shared" si="364"/>
        <v>-0.2676446746983806</v>
      </c>
      <c r="AK1061" s="20">
        <f t="shared" si="365"/>
        <v>-2.096970307342862E-2</v>
      </c>
      <c r="AL1061" s="20">
        <f t="shared" si="366"/>
        <v>-3.0984842598046018</v>
      </c>
      <c r="AM1061" s="20">
        <f t="shared" si="367"/>
        <v>-46.387491914036289</v>
      </c>
      <c r="AN1061" s="20">
        <f t="shared" ref="AN1061:AT1076" si="372">$AU1061+$AB$7*SIN(AO1061)</f>
        <v>3.2149255760746338</v>
      </c>
      <c r="AO1061" s="20">
        <f t="shared" si="372"/>
        <v>3.2156184383515991</v>
      </c>
      <c r="AP1061" s="20">
        <f t="shared" si="372"/>
        <v>3.2141906950560983</v>
      </c>
      <c r="AQ1061" s="20">
        <f t="shared" si="372"/>
        <v>3.2171329326505709</v>
      </c>
      <c r="AR1061" s="20">
        <f t="shared" si="372"/>
        <v>3.2110703717789146</v>
      </c>
      <c r="AS1061" s="20">
        <f t="shared" si="372"/>
        <v>3.2235654897824437</v>
      </c>
      <c r="AT1061" s="20">
        <f t="shared" si="372"/>
        <v>3.1978245068299773</v>
      </c>
      <c r="AU1061" s="20">
        <f t="shared" si="369"/>
        <v>3.2509130417697172</v>
      </c>
    </row>
    <row r="1062" spans="4:47">
      <c r="D1062" s="2"/>
      <c r="Z1062" s="20">
        <f t="shared" si="360"/>
        <v>0</v>
      </c>
      <c r="AA1062" s="20">
        <f t="shared" si="361"/>
        <v>1.1330551226500576E-5</v>
      </c>
      <c r="AB1062" s="20">
        <f t="shared" si="355"/>
        <v>-9999</v>
      </c>
      <c r="AC1062" s="20">
        <f t="shared" si="356"/>
        <v>0</v>
      </c>
      <c r="AD1062" s="20">
        <f t="shared" si="370"/>
        <v>-9999</v>
      </c>
      <c r="AE1062" s="20">
        <f t="shared" si="357"/>
        <v>0</v>
      </c>
      <c r="AF1062" s="20">
        <f t="shared" si="371"/>
        <v>-9999</v>
      </c>
      <c r="AG1062" s="21"/>
      <c r="AH1062" s="20">
        <f t="shared" si="362"/>
        <v>-1.178745064381952E-2</v>
      </c>
      <c r="AI1062" s="20">
        <f t="shared" si="363"/>
        <v>0.51386006167917275</v>
      </c>
      <c r="AJ1062" s="20">
        <f t="shared" si="364"/>
        <v>-0.2676446746983806</v>
      </c>
      <c r="AK1062" s="20">
        <f t="shared" si="365"/>
        <v>-2.096970307342862E-2</v>
      </c>
      <c r="AL1062" s="20">
        <f t="shared" si="366"/>
        <v>-3.0984842598046018</v>
      </c>
      <c r="AM1062" s="20">
        <f t="shared" si="367"/>
        <v>-46.387491914036289</v>
      </c>
      <c r="AN1062" s="20">
        <f t="shared" si="372"/>
        <v>3.2149255760746338</v>
      </c>
      <c r="AO1062" s="20">
        <f t="shared" si="372"/>
        <v>3.2156184383515991</v>
      </c>
      <c r="AP1062" s="20">
        <f t="shared" si="372"/>
        <v>3.2141906950560983</v>
      </c>
      <c r="AQ1062" s="20">
        <f t="shared" si="372"/>
        <v>3.2171329326505709</v>
      </c>
      <c r="AR1062" s="20">
        <f t="shared" si="372"/>
        <v>3.2110703717789146</v>
      </c>
      <c r="AS1062" s="20">
        <f t="shared" si="372"/>
        <v>3.2235654897824437</v>
      </c>
      <c r="AT1062" s="20">
        <f t="shared" si="372"/>
        <v>3.1978245068299773</v>
      </c>
      <c r="AU1062" s="20">
        <f t="shared" si="369"/>
        <v>3.2509130417697172</v>
      </c>
    </row>
    <row r="1063" spans="4:47">
      <c r="D1063" s="2"/>
      <c r="Z1063" s="20">
        <f t="shared" si="360"/>
        <v>0</v>
      </c>
      <c r="AA1063" s="20">
        <f t="shared" si="361"/>
        <v>1.1330551226500576E-5</v>
      </c>
      <c r="AB1063" s="20">
        <f t="shared" ref="AB1063:AB1126" si="373">IF(S1063&lt;&gt;0,G1063-AH1063,-9999)</f>
        <v>-9999</v>
      </c>
      <c r="AC1063" s="20">
        <f t="shared" ref="AC1063:AC1126" si="374">+G1063-P1063</f>
        <v>0</v>
      </c>
      <c r="AD1063" s="20">
        <f t="shared" si="370"/>
        <v>-9999</v>
      </c>
      <c r="AE1063" s="20">
        <f t="shared" ref="AE1063:AE1126" si="375">+(G1063-AA1063)^2*S1063</f>
        <v>0</v>
      </c>
      <c r="AF1063" s="20">
        <f t="shared" si="371"/>
        <v>-9999</v>
      </c>
      <c r="AG1063" s="21"/>
      <c r="AH1063" s="20">
        <f t="shared" si="362"/>
        <v>-1.178745064381952E-2</v>
      </c>
      <c r="AI1063" s="20">
        <f t="shared" si="363"/>
        <v>0.51386006167917275</v>
      </c>
      <c r="AJ1063" s="20">
        <f t="shared" si="364"/>
        <v>-0.2676446746983806</v>
      </c>
      <c r="AK1063" s="20">
        <f t="shared" si="365"/>
        <v>-2.096970307342862E-2</v>
      </c>
      <c r="AL1063" s="20">
        <f t="shared" si="366"/>
        <v>-3.0984842598046018</v>
      </c>
      <c r="AM1063" s="20">
        <f t="shared" si="367"/>
        <v>-46.387491914036289</v>
      </c>
      <c r="AN1063" s="20">
        <f t="shared" si="372"/>
        <v>3.2149255760746338</v>
      </c>
      <c r="AO1063" s="20">
        <f t="shared" si="372"/>
        <v>3.2156184383515991</v>
      </c>
      <c r="AP1063" s="20">
        <f t="shared" si="372"/>
        <v>3.2141906950560983</v>
      </c>
      <c r="AQ1063" s="20">
        <f t="shared" si="372"/>
        <v>3.2171329326505709</v>
      </c>
      <c r="AR1063" s="20">
        <f t="shared" si="372"/>
        <v>3.2110703717789146</v>
      </c>
      <c r="AS1063" s="20">
        <f t="shared" si="372"/>
        <v>3.2235654897824437</v>
      </c>
      <c r="AT1063" s="20">
        <f t="shared" si="372"/>
        <v>3.1978245068299773</v>
      </c>
      <c r="AU1063" s="20">
        <f t="shared" si="369"/>
        <v>3.2509130417697172</v>
      </c>
    </row>
    <row r="1064" spans="4:47">
      <c r="D1064" s="2"/>
      <c r="Z1064" s="20">
        <f t="shared" si="360"/>
        <v>0</v>
      </c>
      <c r="AA1064" s="20">
        <f t="shared" si="361"/>
        <v>1.1330551226500576E-5</v>
      </c>
      <c r="AB1064" s="20">
        <f t="shared" si="373"/>
        <v>-9999</v>
      </c>
      <c r="AC1064" s="20">
        <f t="shared" si="374"/>
        <v>0</v>
      </c>
      <c r="AD1064" s="20">
        <f t="shared" si="370"/>
        <v>-9999</v>
      </c>
      <c r="AE1064" s="20">
        <f t="shared" si="375"/>
        <v>0</v>
      </c>
      <c r="AF1064" s="20">
        <f t="shared" si="371"/>
        <v>-9999</v>
      </c>
      <c r="AG1064" s="21"/>
      <c r="AH1064" s="20">
        <f t="shared" si="362"/>
        <v>-1.178745064381952E-2</v>
      </c>
      <c r="AI1064" s="20">
        <f t="shared" si="363"/>
        <v>0.51386006167917275</v>
      </c>
      <c r="AJ1064" s="20">
        <f t="shared" si="364"/>
        <v>-0.2676446746983806</v>
      </c>
      <c r="AK1064" s="20">
        <f t="shared" si="365"/>
        <v>-2.096970307342862E-2</v>
      </c>
      <c r="AL1064" s="20">
        <f t="shared" si="366"/>
        <v>-3.0984842598046018</v>
      </c>
      <c r="AM1064" s="20">
        <f t="shared" si="367"/>
        <v>-46.387491914036289</v>
      </c>
      <c r="AN1064" s="20">
        <f t="shared" si="372"/>
        <v>3.2149255760746338</v>
      </c>
      <c r="AO1064" s="20">
        <f t="shared" si="372"/>
        <v>3.2156184383515991</v>
      </c>
      <c r="AP1064" s="20">
        <f t="shared" si="372"/>
        <v>3.2141906950560983</v>
      </c>
      <c r="AQ1064" s="20">
        <f t="shared" si="372"/>
        <v>3.2171329326505709</v>
      </c>
      <c r="AR1064" s="20">
        <f t="shared" si="372"/>
        <v>3.2110703717789146</v>
      </c>
      <c r="AS1064" s="20">
        <f t="shared" si="372"/>
        <v>3.2235654897824437</v>
      </c>
      <c r="AT1064" s="20">
        <f t="shared" si="372"/>
        <v>3.1978245068299773</v>
      </c>
      <c r="AU1064" s="20">
        <f t="shared" si="369"/>
        <v>3.2509130417697172</v>
      </c>
    </row>
    <row r="1065" spans="4:47">
      <c r="D1065" s="2"/>
      <c r="Z1065" s="20">
        <f t="shared" si="360"/>
        <v>0</v>
      </c>
      <c r="AA1065" s="20">
        <f t="shared" si="361"/>
        <v>1.1330551226500576E-5</v>
      </c>
      <c r="AB1065" s="20">
        <f t="shared" si="373"/>
        <v>-9999</v>
      </c>
      <c r="AC1065" s="20">
        <f t="shared" si="374"/>
        <v>0</v>
      </c>
      <c r="AD1065" s="20">
        <f t="shared" si="370"/>
        <v>-9999</v>
      </c>
      <c r="AE1065" s="20">
        <f t="shared" si="375"/>
        <v>0</v>
      </c>
      <c r="AF1065" s="20">
        <f t="shared" si="371"/>
        <v>-9999</v>
      </c>
      <c r="AG1065" s="21"/>
      <c r="AH1065" s="20">
        <f t="shared" si="362"/>
        <v>-1.178745064381952E-2</v>
      </c>
      <c r="AI1065" s="20">
        <f t="shared" si="363"/>
        <v>0.51386006167917275</v>
      </c>
      <c r="AJ1065" s="20">
        <f t="shared" si="364"/>
        <v>-0.2676446746983806</v>
      </c>
      <c r="AK1065" s="20">
        <f t="shared" si="365"/>
        <v>-2.096970307342862E-2</v>
      </c>
      <c r="AL1065" s="20">
        <f t="shared" si="366"/>
        <v>-3.0984842598046018</v>
      </c>
      <c r="AM1065" s="20">
        <f t="shared" si="367"/>
        <v>-46.387491914036289</v>
      </c>
      <c r="AN1065" s="20">
        <f t="shared" si="372"/>
        <v>3.2149255760746338</v>
      </c>
      <c r="AO1065" s="20">
        <f t="shared" si="372"/>
        <v>3.2156184383515991</v>
      </c>
      <c r="AP1065" s="20">
        <f t="shared" si="372"/>
        <v>3.2141906950560983</v>
      </c>
      <c r="AQ1065" s="20">
        <f t="shared" si="372"/>
        <v>3.2171329326505709</v>
      </c>
      <c r="AR1065" s="20">
        <f t="shared" si="372"/>
        <v>3.2110703717789146</v>
      </c>
      <c r="AS1065" s="20">
        <f t="shared" si="372"/>
        <v>3.2235654897824437</v>
      </c>
      <c r="AT1065" s="20">
        <f t="shared" si="372"/>
        <v>3.1978245068299773</v>
      </c>
      <c r="AU1065" s="20">
        <f t="shared" si="369"/>
        <v>3.2509130417697172</v>
      </c>
    </row>
    <row r="1066" spans="4:47">
      <c r="D1066" s="2"/>
      <c r="Z1066" s="20">
        <f t="shared" si="360"/>
        <v>0</v>
      </c>
      <c r="AA1066" s="20">
        <f t="shared" si="361"/>
        <v>1.1330551226500576E-5</v>
      </c>
      <c r="AB1066" s="20">
        <f t="shared" si="373"/>
        <v>-9999</v>
      </c>
      <c r="AC1066" s="20">
        <f t="shared" si="374"/>
        <v>0</v>
      </c>
      <c r="AD1066" s="20">
        <f t="shared" si="370"/>
        <v>-9999</v>
      </c>
      <c r="AE1066" s="20">
        <f t="shared" si="375"/>
        <v>0</v>
      </c>
      <c r="AF1066" s="20">
        <f t="shared" si="371"/>
        <v>-9999</v>
      </c>
      <c r="AG1066" s="21"/>
      <c r="AH1066" s="20">
        <f t="shared" si="362"/>
        <v>-1.178745064381952E-2</v>
      </c>
      <c r="AI1066" s="20">
        <f t="shared" si="363"/>
        <v>0.51386006167917275</v>
      </c>
      <c r="AJ1066" s="20">
        <f t="shared" si="364"/>
        <v>-0.2676446746983806</v>
      </c>
      <c r="AK1066" s="20">
        <f t="shared" si="365"/>
        <v>-2.096970307342862E-2</v>
      </c>
      <c r="AL1066" s="20">
        <f t="shared" si="366"/>
        <v>-3.0984842598046018</v>
      </c>
      <c r="AM1066" s="20">
        <f t="shared" si="367"/>
        <v>-46.387491914036289</v>
      </c>
      <c r="AN1066" s="20">
        <f t="shared" si="372"/>
        <v>3.2149255760746338</v>
      </c>
      <c r="AO1066" s="20">
        <f t="shared" si="372"/>
        <v>3.2156184383515991</v>
      </c>
      <c r="AP1066" s="20">
        <f t="shared" si="372"/>
        <v>3.2141906950560983</v>
      </c>
      <c r="AQ1066" s="20">
        <f t="shared" si="372"/>
        <v>3.2171329326505709</v>
      </c>
      <c r="AR1066" s="20">
        <f t="shared" si="372"/>
        <v>3.2110703717789146</v>
      </c>
      <c r="AS1066" s="20">
        <f t="shared" si="372"/>
        <v>3.2235654897824437</v>
      </c>
      <c r="AT1066" s="20">
        <f t="shared" si="372"/>
        <v>3.1978245068299773</v>
      </c>
      <c r="AU1066" s="20">
        <f t="shared" si="369"/>
        <v>3.2509130417697172</v>
      </c>
    </row>
    <row r="1067" spans="4:47">
      <c r="D1067" s="2"/>
      <c r="Z1067" s="20">
        <f t="shared" si="360"/>
        <v>0</v>
      </c>
      <c r="AA1067" s="20">
        <f t="shared" si="361"/>
        <v>1.1330551226500576E-5</v>
      </c>
      <c r="AB1067" s="20">
        <f t="shared" si="373"/>
        <v>-9999</v>
      </c>
      <c r="AC1067" s="20">
        <f t="shared" si="374"/>
        <v>0</v>
      </c>
      <c r="AD1067" s="20">
        <f t="shared" si="370"/>
        <v>-9999</v>
      </c>
      <c r="AE1067" s="20">
        <f t="shared" si="375"/>
        <v>0</v>
      </c>
      <c r="AF1067" s="20">
        <f t="shared" si="371"/>
        <v>-9999</v>
      </c>
      <c r="AG1067" s="21"/>
      <c r="AH1067" s="20">
        <f t="shared" si="362"/>
        <v>-1.178745064381952E-2</v>
      </c>
      <c r="AI1067" s="20">
        <f t="shared" si="363"/>
        <v>0.51386006167917275</v>
      </c>
      <c r="AJ1067" s="20">
        <f t="shared" si="364"/>
        <v>-0.2676446746983806</v>
      </c>
      <c r="AK1067" s="20">
        <f t="shared" si="365"/>
        <v>-2.096970307342862E-2</v>
      </c>
      <c r="AL1067" s="20">
        <f t="shared" si="366"/>
        <v>-3.0984842598046018</v>
      </c>
      <c r="AM1067" s="20">
        <f t="shared" si="367"/>
        <v>-46.387491914036289</v>
      </c>
      <c r="AN1067" s="20">
        <f t="shared" si="372"/>
        <v>3.2149255760746338</v>
      </c>
      <c r="AO1067" s="20">
        <f t="shared" si="372"/>
        <v>3.2156184383515991</v>
      </c>
      <c r="AP1067" s="20">
        <f t="shared" si="372"/>
        <v>3.2141906950560983</v>
      </c>
      <c r="AQ1067" s="20">
        <f t="shared" si="372"/>
        <v>3.2171329326505709</v>
      </c>
      <c r="AR1067" s="20">
        <f t="shared" si="372"/>
        <v>3.2110703717789146</v>
      </c>
      <c r="AS1067" s="20">
        <f t="shared" si="372"/>
        <v>3.2235654897824437</v>
      </c>
      <c r="AT1067" s="20">
        <f t="shared" si="372"/>
        <v>3.1978245068299773</v>
      </c>
      <c r="AU1067" s="20">
        <f t="shared" si="369"/>
        <v>3.2509130417697172</v>
      </c>
    </row>
    <row r="1068" spans="4:47">
      <c r="D1068" s="2"/>
      <c r="Z1068" s="20">
        <f t="shared" si="360"/>
        <v>0</v>
      </c>
      <c r="AA1068" s="20">
        <f t="shared" si="361"/>
        <v>1.1330551226500576E-5</v>
      </c>
      <c r="AB1068" s="20">
        <f t="shared" si="373"/>
        <v>-9999</v>
      </c>
      <c r="AC1068" s="20">
        <f t="shared" si="374"/>
        <v>0</v>
      </c>
      <c r="AD1068" s="20">
        <f t="shared" si="370"/>
        <v>-9999</v>
      </c>
      <c r="AE1068" s="20">
        <f t="shared" si="375"/>
        <v>0</v>
      </c>
      <c r="AF1068" s="20">
        <f t="shared" si="371"/>
        <v>-9999</v>
      </c>
      <c r="AG1068" s="21"/>
      <c r="AH1068" s="20">
        <f t="shared" si="362"/>
        <v>-1.178745064381952E-2</v>
      </c>
      <c r="AI1068" s="20">
        <f t="shared" si="363"/>
        <v>0.51386006167917275</v>
      </c>
      <c r="AJ1068" s="20">
        <f t="shared" si="364"/>
        <v>-0.2676446746983806</v>
      </c>
      <c r="AK1068" s="20">
        <f t="shared" si="365"/>
        <v>-2.096970307342862E-2</v>
      </c>
      <c r="AL1068" s="20">
        <f t="shared" si="366"/>
        <v>-3.0984842598046018</v>
      </c>
      <c r="AM1068" s="20">
        <f t="shared" si="367"/>
        <v>-46.387491914036289</v>
      </c>
      <c r="AN1068" s="20">
        <f t="shared" si="372"/>
        <v>3.2149255760746338</v>
      </c>
      <c r="AO1068" s="20">
        <f t="shared" si="372"/>
        <v>3.2156184383515991</v>
      </c>
      <c r="AP1068" s="20">
        <f t="shared" si="372"/>
        <v>3.2141906950560983</v>
      </c>
      <c r="AQ1068" s="20">
        <f t="shared" si="372"/>
        <v>3.2171329326505709</v>
      </c>
      <c r="AR1068" s="20">
        <f t="shared" si="372"/>
        <v>3.2110703717789146</v>
      </c>
      <c r="AS1068" s="20">
        <f t="shared" si="372"/>
        <v>3.2235654897824437</v>
      </c>
      <c r="AT1068" s="20">
        <f t="shared" si="372"/>
        <v>3.1978245068299773</v>
      </c>
      <c r="AU1068" s="20">
        <f t="shared" si="369"/>
        <v>3.2509130417697172</v>
      </c>
    </row>
    <row r="1069" spans="4:47">
      <c r="D1069" s="2"/>
      <c r="Z1069" s="20">
        <f t="shared" si="360"/>
        <v>0</v>
      </c>
      <c r="AA1069" s="20">
        <f t="shared" si="361"/>
        <v>1.1330551226500576E-5</v>
      </c>
      <c r="AB1069" s="20">
        <f t="shared" si="373"/>
        <v>-9999</v>
      </c>
      <c r="AC1069" s="20">
        <f t="shared" si="374"/>
        <v>0</v>
      </c>
      <c r="AD1069" s="20">
        <f t="shared" si="370"/>
        <v>-9999</v>
      </c>
      <c r="AE1069" s="20">
        <f t="shared" si="375"/>
        <v>0</v>
      </c>
      <c r="AF1069" s="20">
        <f t="shared" si="371"/>
        <v>-9999</v>
      </c>
      <c r="AG1069" s="21"/>
      <c r="AH1069" s="20">
        <f t="shared" si="362"/>
        <v>-1.178745064381952E-2</v>
      </c>
      <c r="AI1069" s="20">
        <f t="shared" si="363"/>
        <v>0.51386006167917275</v>
      </c>
      <c r="AJ1069" s="20">
        <f t="shared" si="364"/>
        <v>-0.2676446746983806</v>
      </c>
      <c r="AK1069" s="20">
        <f t="shared" si="365"/>
        <v>-2.096970307342862E-2</v>
      </c>
      <c r="AL1069" s="20">
        <f t="shared" si="366"/>
        <v>-3.0984842598046018</v>
      </c>
      <c r="AM1069" s="20">
        <f t="shared" si="367"/>
        <v>-46.387491914036289</v>
      </c>
      <c r="AN1069" s="20">
        <f t="shared" si="372"/>
        <v>3.2149255760746338</v>
      </c>
      <c r="AO1069" s="20">
        <f t="shared" si="372"/>
        <v>3.2156184383515991</v>
      </c>
      <c r="AP1069" s="20">
        <f t="shared" si="372"/>
        <v>3.2141906950560983</v>
      </c>
      <c r="AQ1069" s="20">
        <f t="shared" si="372"/>
        <v>3.2171329326505709</v>
      </c>
      <c r="AR1069" s="20">
        <f t="shared" si="372"/>
        <v>3.2110703717789146</v>
      </c>
      <c r="AS1069" s="20">
        <f t="shared" si="372"/>
        <v>3.2235654897824437</v>
      </c>
      <c r="AT1069" s="20">
        <f t="shared" si="372"/>
        <v>3.1978245068299773</v>
      </c>
      <c r="AU1069" s="20">
        <f t="shared" si="369"/>
        <v>3.2509130417697172</v>
      </c>
    </row>
    <row r="1070" spans="4:47">
      <c r="D1070" s="2"/>
      <c r="Z1070" s="20">
        <f t="shared" si="360"/>
        <v>0</v>
      </c>
      <c r="AA1070" s="20">
        <f t="shared" si="361"/>
        <v>1.1330551226500576E-5</v>
      </c>
      <c r="AB1070" s="20">
        <f t="shared" si="373"/>
        <v>-9999</v>
      </c>
      <c r="AC1070" s="20">
        <f t="shared" si="374"/>
        <v>0</v>
      </c>
      <c r="AD1070" s="20">
        <f t="shared" si="370"/>
        <v>-9999</v>
      </c>
      <c r="AE1070" s="20">
        <f t="shared" si="375"/>
        <v>0</v>
      </c>
      <c r="AF1070" s="20">
        <f t="shared" si="371"/>
        <v>-9999</v>
      </c>
      <c r="AG1070" s="21"/>
      <c r="AH1070" s="20">
        <f t="shared" si="362"/>
        <v>-1.178745064381952E-2</v>
      </c>
      <c r="AI1070" s="20">
        <f t="shared" si="363"/>
        <v>0.51386006167917275</v>
      </c>
      <c r="AJ1070" s="20">
        <f t="shared" si="364"/>
        <v>-0.2676446746983806</v>
      </c>
      <c r="AK1070" s="20">
        <f t="shared" si="365"/>
        <v>-2.096970307342862E-2</v>
      </c>
      <c r="AL1070" s="20">
        <f t="shared" si="366"/>
        <v>-3.0984842598046018</v>
      </c>
      <c r="AM1070" s="20">
        <f t="shared" si="367"/>
        <v>-46.387491914036289</v>
      </c>
      <c r="AN1070" s="20">
        <f t="shared" si="372"/>
        <v>3.2149255760746338</v>
      </c>
      <c r="AO1070" s="20">
        <f t="shared" si="372"/>
        <v>3.2156184383515991</v>
      </c>
      <c r="AP1070" s="20">
        <f t="shared" si="372"/>
        <v>3.2141906950560983</v>
      </c>
      <c r="AQ1070" s="20">
        <f t="shared" si="372"/>
        <v>3.2171329326505709</v>
      </c>
      <c r="AR1070" s="20">
        <f t="shared" si="372"/>
        <v>3.2110703717789146</v>
      </c>
      <c r="AS1070" s="20">
        <f t="shared" si="372"/>
        <v>3.2235654897824437</v>
      </c>
      <c r="AT1070" s="20">
        <f t="shared" si="372"/>
        <v>3.1978245068299773</v>
      </c>
      <c r="AU1070" s="20">
        <f t="shared" si="369"/>
        <v>3.2509130417697172</v>
      </c>
    </row>
    <row r="1071" spans="4:47">
      <c r="D1071" s="2"/>
      <c r="Z1071" s="20">
        <f t="shared" si="360"/>
        <v>0</v>
      </c>
      <c r="AA1071" s="20">
        <f t="shared" si="361"/>
        <v>1.1330551226500576E-5</v>
      </c>
      <c r="AB1071" s="20">
        <f t="shared" si="373"/>
        <v>-9999</v>
      </c>
      <c r="AC1071" s="20">
        <f t="shared" si="374"/>
        <v>0</v>
      </c>
      <c r="AD1071" s="20">
        <f t="shared" si="370"/>
        <v>-9999</v>
      </c>
      <c r="AE1071" s="20">
        <f t="shared" si="375"/>
        <v>0</v>
      </c>
      <c r="AF1071" s="20">
        <f t="shared" si="371"/>
        <v>-9999</v>
      </c>
      <c r="AG1071" s="21"/>
      <c r="AH1071" s="20">
        <f t="shared" si="362"/>
        <v>-1.178745064381952E-2</v>
      </c>
      <c r="AI1071" s="20">
        <f t="shared" si="363"/>
        <v>0.51386006167917275</v>
      </c>
      <c r="AJ1071" s="20">
        <f t="shared" si="364"/>
        <v>-0.2676446746983806</v>
      </c>
      <c r="AK1071" s="20">
        <f t="shared" si="365"/>
        <v>-2.096970307342862E-2</v>
      </c>
      <c r="AL1071" s="20">
        <f t="shared" si="366"/>
        <v>-3.0984842598046018</v>
      </c>
      <c r="AM1071" s="20">
        <f t="shared" si="367"/>
        <v>-46.387491914036289</v>
      </c>
      <c r="AN1071" s="20">
        <f t="shared" si="372"/>
        <v>3.2149255760746338</v>
      </c>
      <c r="AO1071" s="20">
        <f t="shared" si="372"/>
        <v>3.2156184383515991</v>
      </c>
      <c r="AP1071" s="20">
        <f t="shared" si="372"/>
        <v>3.2141906950560983</v>
      </c>
      <c r="AQ1071" s="20">
        <f t="shared" si="372"/>
        <v>3.2171329326505709</v>
      </c>
      <c r="AR1071" s="20">
        <f t="shared" si="372"/>
        <v>3.2110703717789146</v>
      </c>
      <c r="AS1071" s="20">
        <f t="shared" si="372"/>
        <v>3.2235654897824437</v>
      </c>
      <c r="AT1071" s="20">
        <f t="shared" si="372"/>
        <v>3.1978245068299773</v>
      </c>
      <c r="AU1071" s="20">
        <f t="shared" si="369"/>
        <v>3.2509130417697172</v>
      </c>
    </row>
    <row r="1072" spans="4:47">
      <c r="D1072" s="2"/>
      <c r="Z1072" s="20">
        <f t="shared" si="360"/>
        <v>0</v>
      </c>
      <c r="AA1072" s="20">
        <f t="shared" si="361"/>
        <v>1.1330551226500576E-5</v>
      </c>
      <c r="AB1072" s="20">
        <f t="shared" si="373"/>
        <v>-9999</v>
      </c>
      <c r="AC1072" s="20">
        <f t="shared" si="374"/>
        <v>0</v>
      </c>
      <c r="AD1072" s="20">
        <f t="shared" si="370"/>
        <v>-9999</v>
      </c>
      <c r="AE1072" s="20">
        <f t="shared" si="375"/>
        <v>0</v>
      </c>
      <c r="AF1072" s="20">
        <f t="shared" si="371"/>
        <v>-9999</v>
      </c>
      <c r="AG1072" s="21"/>
      <c r="AH1072" s="20">
        <f t="shared" si="362"/>
        <v>-1.178745064381952E-2</v>
      </c>
      <c r="AI1072" s="20">
        <f t="shared" si="363"/>
        <v>0.51386006167917275</v>
      </c>
      <c r="AJ1072" s="20">
        <f t="shared" si="364"/>
        <v>-0.2676446746983806</v>
      </c>
      <c r="AK1072" s="20">
        <f t="shared" si="365"/>
        <v>-2.096970307342862E-2</v>
      </c>
      <c r="AL1072" s="20">
        <f t="shared" si="366"/>
        <v>-3.0984842598046018</v>
      </c>
      <c r="AM1072" s="20">
        <f t="shared" si="367"/>
        <v>-46.387491914036289</v>
      </c>
      <c r="AN1072" s="20">
        <f t="shared" si="372"/>
        <v>3.2149255760746338</v>
      </c>
      <c r="AO1072" s="20">
        <f t="shared" si="372"/>
        <v>3.2156184383515991</v>
      </c>
      <c r="AP1072" s="20">
        <f t="shared" si="372"/>
        <v>3.2141906950560983</v>
      </c>
      <c r="AQ1072" s="20">
        <f t="shared" si="372"/>
        <v>3.2171329326505709</v>
      </c>
      <c r="AR1072" s="20">
        <f t="shared" si="372"/>
        <v>3.2110703717789146</v>
      </c>
      <c r="AS1072" s="20">
        <f t="shared" si="372"/>
        <v>3.2235654897824437</v>
      </c>
      <c r="AT1072" s="20">
        <f t="shared" si="372"/>
        <v>3.1978245068299773</v>
      </c>
      <c r="AU1072" s="20">
        <f t="shared" si="369"/>
        <v>3.2509130417697172</v>
      </c>
    </row>
    <row r="1073" spans="4:47">
      <c r="D1073" s="2"/>
      <c r="Z1073" s="20">
        <f t="shared" si="360"/>
        <v>0</v>
      </c>
      <c r="AA1073" s="20">
        <f t="shared" si="361"/>
        <v>1.1330551226500576E-5</v>
      </c>
      <c r="AB1073" s="20">
        <f t="shared" si="373"/>
        <v>-9999</v>
      </c>
      <c r="AC1073" s="20">
        <f t="shared" si="374"/>
        <v>0</v>
      </c>
      <c r="AD1073" s="20">
        <f t="shared" si="370"/>
        <v>-9999</v>
      </c>
      <c r="AE1073" s="20">
        <f t="shared" si="375"/>
        <v>0</v>
      </c>
      <c r="AF1073" s="20">
        <f t="shared" si="371"/>
        <v>-9999</v>
      </c>
      <c r="AG1073" s="21"/>
      <c r="AH1073" s="20">
        <f t="shared" si="362"/>
        <v>-1.178745064381952E-2</v>
      </c>
      <c r="AI1073" s="20">
        <f t="shared" si="363"/>
        <v>0.51386006167917275</v>
      </c>
      <c r="AJ1073" s="20">
        <f t="shared" si="364"/>
        <v>-0.2676446746983806</v>
      </c>
      <c r="AK1073" s="20">
        <f t="shared" si="365"/>
        <v>-2.096970307342862E-2</v>
      </c>
      <c r="AL1073" s="20">
        <f t="shared" si="366"/>
        <v>-3.0984842598046018</v>
      </c>
      <c r="AM1073" s="20">
        <f t="shared" si="367"/>
        <v>-46.387491914036289</v>
      </c>
      <c r="AN1073" s="20">
        <f t="shared" si="372"/>
        <v>3.2149255760746338</v>
      </c>
      <c r="AO1073" s="20">
        <f t="shared" si="372"/>
        <v>3.2156184383515991</v>
      </c>
      <c r="AP1073" s="20">
        <f t="shared" si="372"/>
        <v>3.2141906950560983</v>
      </c>
      <c r="AQ1073" s="20">
        <f t="shared" si="372"/>
        <v>3.2171329326505709</v>
      </c>
      <c r="AR1073" s="20">
        <f t="shared" si="372"/>
        <v>3.2110703717789146</v>
      </c>
      <c r="AS1073" s="20">
        <f t="shared" si="372"/>
        <v>3.2235654897824437</v>
      </c>
      <c r="AT1073" s="20">
        <f t="shared" si="372"/>
        <v>3.1978245068299773</v>
      </c>
      <c r="AU1073" s="20">
        <f t="shared" si="369"/>
        <v>3.2509130417697172</v>
      </c>
    </row>
    <row r="1074" spans="4:47">
      <c r="D1074" s="2"/>
      <c r="Z1074" s="20">
        <f t="shared" si="360"/>
        <v>0</v>
      </c>
      <c r="AA1074" s="20">
        <f t="shared" si="361"/>
        <v>1.1330551226500576E-5</v>
      </c>
      <c r="AB1074" s="20">
        <f t="shared" si="373"/>
        <v>-9999</v>
      </c>
      <c r="AC1074" s="20">
        <f t="shared" si="374"/>
        <v>0</v>
      </c>
      <c r="AD1074" s="20">
        <f t="shared" si="370"/>
        <v>-9999</v>
      </c>
      <c r="AE1074" s="20">
        <f t="shared" si="375"/>
        <v>0</v>
      </c>
      <c r="AF1074" s="20">
        <f t="shared" si="371"/>
        <v>-9999</v>
      </c>
      <c r="AG1074" s="21"/>
      <c r="AH1074" s="20">
        <f t="shared" si="362"/>
        <v>-1.178745064381952E-2</v>
      </c>
      <c r="AI1074" s="20">
        <f t="shared" si="363"/>
        <v>0.51386006167917275</v>
      </c>
      <c r="AJ1074" s="20">
        <f t="shared" si="364"/>
        <v>-0.2676446746983806</v>
      </c>
      <c r="AK1074" s="20">
        <f t="shared" si="365"/>
        <v>-2.096970307342862E-2</v>
      </c>
      <c r="AL1074" s="20">
        <f t="shared" si="366"/>
        <v>-3.0984842598046018</v>
      </c>
      <c r="AM1074" s="20">
        <f t="shared" si="367"/>
        <v>-46.387491914036289</v>
      </c>
      <c r="AN1074" s="20">
        <f t="shared" si="372"/>
        <v>3.2149255760746338</v>
      </c>
      <c r="AO1074" s="20">
        <f t="shared" si="372"/>
        <v>3.2156184383515991</v>
      </c>
      <c r="AP1074" s="20">
        <f t="shared" si="372"/>
        <v>3.2141906950560983</v>
      </c>
      <c r="AQ1074" s="20">
        <f t="shared" si="372"/>
        <v>3.2171329326505709</v>
      </c>
      <c r="AR1074" s="20">
        <f t="shared" si="372"/>
        <v>3.2110703717789146</v>
      </c>
      <c r="AS1074" s="20">
        <f t="shared" si="372"/>
        <v>3.2235654897824437</v>
      </c>
      <c r="AT1074" s="20">
        <f t="shared" si="372"/>
        <v>3.1978245068299773</v>
      </c>
      <c r="AU1074" s="20">
        <f t="shared" si="369"/>
        <v>3.2509130417697172</v>
      </c>
    </row>
    <row r="1075" spans="4:47">
      <c r="D1075" s="2"/>
      <c r="Z1075" s="20">
        <f t="shared" si="360"/>
        <v>0</v>
      </c>
      <c r="AA1075" s="20">
        <f t="shared" si="361"/>
        <v>1.1330551226500576E-5</v>
      </c>
      <c r="AB1075" s="20">
        <f t="shared" si="373"/>
        <v>-9999</v>
      </c>
      <c r="AC1075" s="20">
        <f t="shared" si="374"/>
        <v>0</v>
      </c>
      <c r="AD1075" s="20">
        <f t="shared" si="370"/>
        <v>-9999</v>
      </c>
      <c r="AE1075" s="20">
        <f t="shared" si="375"/>
        <v>0</v>
      </c>
      <c r="AF1075" s="20">
        <f t="shared" si="371"/>
        <v>-9999</v>
      </c>
      <c r="AG1075" s="21"/>
      <c r="AH1075" s="20">
        <f t="shared" si="362"/>
        <v>-1.178745064381952E-2</v>
      </c>
      <c r="AI1075" s="20">
        <f t="shared" si="363"/>
        <v>0.51386006167917275</v>
      </c>
      <c r="AJ1075" s="20">
        <f t="shared" si="364"/>
        <v>-0.2676446746983806</v>
      </c>
      <c r="AK1075" s="20">
        <f t="shared" si="365"/>
        <v>-2.096970307342862E-2</v>
      </c>
      <c r="AL1075" s="20">
        <f t="shared" si="366"/>
        <v>-3.0984842598046018</v>
      </c>
      <c r="AM1075" s="20">
        <f t="shared" si="367"/>
        <v>-46.387491914036289</v>
      </c>
      <c r="AN1075" s="20">
        <f t="shared" si="372"/>
        <v>3.2149255760746338</v>
      </c>
      <c r="AO1075" s="20">
        <f t="shared" si="372"/>
        <v>3.2156184383515991</v>
      </c>
      <c r="AP1075" s="20">
        <f t="shared" si="372"/>
        <v>3.2141906950560983</v>
      </c>
      <c r="AQ1075" s="20">
        <f t="shared" si="372"/>
        <v>3.2171329326505709</v>
      </c>
      <c r="AR1075" s="20">
        <f t="shared" si="372"/>
        <v>3.2110703717789146</v>
      </c>
      <c r="AS1075" s="20">
        <f t="shared" si="372"/>
        <v>3.2235654897824437</v>
      </c>
      <c r="AT1075" s="20">
        <f t="shared" si="372"/>
        <v>3.1978245068299773</v>
      </c>
      <c r="AU1075" s="20">
        <f t="shared" si="369"/>
        <v>3.2509130417697172</v>
      </c>
    </row>
    <row r="1076" spans="4:47">
      <c r="D1076" s="2"/>
      <c r="Z1076" s="20">
        <f t="shared" si="360"/>
        <v>0</v>
      </c>
      <c r="AA1076" s="20">
        <f t="shared" si="361"/>
        <v>1.1330551226500576E-5</v>
      </c>
      <c r="AB1076" s="20">
        <f t="shared" si="373"/>
        <v>-9999</v>
      </c>
      <c r="AC1076" s="20">
        <f t="shared" si="374"/>
        <v>0</v>
      </c>
      <c r="AD1076" s="20">
        <f t="shared" si="370"/>
        <v>-9999</v>
      </c>
      <c r="AE1076" s="20">
        <f t="shared" si="375"/>
        <v>0</v>
      </c>
      <c r="AF1076" s="20">
        <f t="shared" si="371"/>
        <v>-9999</v>
      </c>
      <c r="AG1076" s="21"/>
      <c r="AH1076" s="20">
        <f t="shared" si="362"/>
        <v>-1.178745064381952E-2</v>
      </c>
      <c r="AI1076" s="20">
        <f t="shared" si="363"/>
        <v>0.51386006167917275</v>
      </c>
      <c r="AJ1076" s="20">
        <f t="shared" si="364"/>
        <v>-0.2676446746983806</v>
      </c>
      <c r="AK1076" s="20">
        <f t="shared" si="365"/>
        <v>-2.096970307342862E-2</v>
      </c>
      <c r="AL1076" s="20">
        <f t="shared" si="366"/>
        <v>-3.0984842598046018</v>
      </c>
      <c r="AM1076" s="20">
        <f t="shared" si="367"/>
        <v>-46.387491914036289</v>
      </c>
      <c r="AN1076" s="20">
        <f t="shared" si="372"/>
        <v>3.2149255760746338</v>
      </c>
      <c r="AO1076" s="20">
        <f t="shared" si="372"/>
        <v>3.2156184383515991</v>
      </c>
      <c r="AP1076" s="20">
        <f t="shared" si="372"/>
        <v>3.2141906950560983</v>
      </c>
      <c r="AQ1076" s="20">
        <f t="shared" si="372"/>
        <v>3.2171329326505709</v>
      </c>
      <c r="AR1076" s="20">
        <f t="shared" si="372"/>
        <v>3.2110703717789146</v>
      </c>
      <c r="AS1076" s="20">
        <f t="shared" si="372"/>
        <v>3.2235654897824437</v>
      </c>
      <c r="AT1076" s="20">
        <f t="shared" si="372"/>
        <v>3.1978245068299773</v>
      </c>
      <c r="AU1076" s="20">
        <f t="shared" si="369"/>
        <v>3.2509130417697172</v>
      </c>
    </row>
    <row r="1077" spans="4:47">
      <c r="D1077" s="2"/>
      <c r="Z1077" s="20">
        <f t="shared" si="360"/>
        <v>0</v>
      </c>
      <c r="AA1077" s="20">
        <f t="shared" si="361"/>
        <v>1.1330551226500576E-5</v>
      </c>
      <c r="AB1077" s="20">
        <f t="shared" si="373"/>
        <v>-9999</v>
      </c>
      <c r="AC1077" s="20">
        <f t="shared" si="374"/>
        <v>0</v>
      </c>
      <c r="AD1077" s="20">
        <f t="shared" si="370"/>
        <v>-9999</v>
      </c>
      <c r="AE1077" s="20">
        <f t="shared" si="375"/>
        <v>0</v>
      </c>
      <c r="AF1077" s="20">
        <f t="shared" si="371"/>
        <v>-9999</v>
      </c>
      <c r="AG1077" s="21"/>
      <c r="AH1077" s="20">
        <f t="shared" si="362"/>
        <v>-1.178745064381952E-2</v>
      </c>
      <c r="AI1077" s="20">
        <f t="shared" si="363"/>
        <v>0.51386006167917275</v>
      </c>
      <c r="AJ1077" s="20">
        <f t="shared" si="364"/>
        <v>-0.2676446746983806</v>
      </c>
      <c r="AK1077" s="20">
        <f t="shared" si="365"/>
        <v>-2.096970307342862E-2</v>
      </c>
      <c r="AL1077" s="20">
        <f t="shared" si="366"/>
        <v>-3.0984842598046018</v>
      </c>
      <c r="AM1077" s="20">
        <f t="shared" si="367"/>
        <v>-46.387491914036289</v>
      </c>
      <c r="AN1077" s="20">
        <f t="shared" ref="AN1077:AT1092" si="376">$AU1077+$AB$7*SIN(AO1077)</f>
        <v>3.2149255760746338</v>
      </c>
      <c r="AO1077" s="20">
        <f t="shared" si="376"/>
        <v>3.2156184383515991</v>
      </c>
      <c r="AP1077" s="20">
        <f t="shared" si="376"/>
        <v>3.2141906950560983</v>
      </c>
      <c r="AQ1077" s="20">
        <f t="shared" si="376"/>
        <v>3.2171329326505709</v>
      </c>
      <c r="AR1077" s="20">
        <f t="shared" si="376"/>
        <v>3.2110703717789146</v>
      </c>
      <c r="AS1077" s="20">
        <f t="shared" si="376"/>
        <v>3.2235654897824437</v>
      </c>
      <c r="AT1077" s="20">
        <f t="shared" si="376"/>
        <v>3.1978245068299773</v>
      </c>
      <c r="AU1077" s="20">
        <f t="shared" si="369"/>
        <v>3.2509130417697172</v>
      </c>
    </row>
    <row r="1078" spans="4:47">
      <c r="D1078" s="2"/>
      <c r="Z1078" s="20">
        <f t="shared" si="360"/>
        <v>0</v>
      </c>
      <c r="AA1078" s="20">
        <f t="shared" si="361"/>
        <v>1.1330551226500576E-5</v>
      </c>
      <c r="AB1078" s="20">
        <f t="shared" si="373"/>
        <v>-9999</v>
      </c>
      <c r="AC1078" s="20">
        <f t="shared" si="374"/>
        <v>0</v>
      </c>
      <c r="AD1078" s="20">
        <f t="shared" si="370"/>
        <v>-9999</v>
      </c>
      <c r="AE1078" s="20">
        <f t="shared" si="375"/>
        <v>0</v>
      </c>
      <c r="AF1078" s="20">
        <f t="shared" si="371"/>
        <v>-9999</v>
      </c>
      <c r="AG1078" s="21"/>
      <c r="AH1078" s="20">
        <f t="shared" si="362"/>
        <v>-1.178745064381952E-2</v>
      </c>
      <c r="AI1078" s="20">
        <f t="shared" si="363"/>
        <v>0.51386006167917275</v>
      </c>
      <c r="AJ1078" s="20">
        <f t="shared" si="364"/>
        <v>-0.2676446746983806</v>
      </c>
      <c r="AK1078" s="20">
        <f t="shared" si="365"/>
        <v>-2.096970307342862E-2</v>
      </c>
      <c r="AL1078" s="20">
        <f t="shared" si="366"/>
        <v>-3.0984842598046018</v>
      </c>
      <c r="AM1078" s="20">
        <f t="shared" si="367"/>
        <v>-46.387491914036289</v>
      </c>
      <c r="AN1078" s="20">
        <f t="shared" si="376"/>
        <v>3.2149255760746338</v>
      </c>
      <c r="AO1078" s="20">
        <f t="shared" si="376"/>
        <v>3.2156184383515991</v>
      </c>
      <c r="AP1078" s="20">
        <f t="shared" si="376"/>
        <v>3.2141906950560983</v>
      </c>
      <c r="AQ1078" s="20">
        <f t="shared" si="376"/>
        <v>3.2171329326505709</v>
      </c>
      <c r="AR1078" s="20">
        <f t="shared" si="376"/>
        <v>3.2110703717789146</v>
      </c>
      <c r="AS1078" s="20">
        <f t="shared" si="376"/>
        <v>3.2235654897824437</v>
      </c>
      <c r="AT1078" s="20">
        <f t="shared" si="376"/>
        <v>3.1978245068299773</v>
      </c>
      <c r="AU1078" s="20">
        <f t="shared" si="369"/>
        <v>3.2509130417697172</v>
      </c>
    </row>
    <row r="1079" spans="4:47">
      <c r="D1079" s="2"/>
      <c r="Z1079" s="20">
        <f t="shared" si="360"/>
        <v>0</v>
      </c>
      <c r="AA1079" s="20">
        <f t="shared" si="361"/>
        <v>1.1330551226500576E-5</v>
      </c>
      <c r="AB1079" s="20">
        <f t="shared" si="373"/>
        <v>-9999</v>
      </c>
      <c r="AC1079" s="20">
        <f t="shared" si="374"/>
        <v>0</v>
      </c>
      <c r="AD1079" s="20">
        <f t="shared" si="370"/>
        <v>-9999</v>
      </c>
      <c r="AE1079" s="20">
        <f t="shared" si="375"/>
        <v>0</v>
      </c>
      <c r="AF1079" s="20">
        <f t="shared" si="371"/>
        <v>-9999</v>
      </c>
      <c r="AG1079" s="21"/>
      <c r="AH1079" s="20">
        <f t="shared" si="362"/>
        <v>-1.178745064381952E-2</v>
      </c>
      <c r="AI1079" s="20">
        <f t="shared" si="363"/>
        <v>0.51386006167917275</v>
      </c>
      <c r="AJ1079" s="20">
        <f t="shared" si="364"/>
        <v>-0.2676446746983806</v>
      </c>
      <c r="AK1079" s="20">
        <f t="shared" si="365"/>
        <v>-2.096970307342862E-2</v>
      </c>
      <c r="AL1079" s="20">
        <f t="shared" si="366"/>
        <v>-3.0984842598046018</v>
      </c>
      <c r="AM1079" s="20">
        <f t="shared" si="367"/>
        <v>-46.387491914036289</v>
      </c>
      <c r="AN1079" s="20">
        <f t="shared" si="376"/>
        <v>3.2149255760746338</v>
      </c>
      <c r="AO1079" s="20">
        <f t="shared" si="376"/>
        <v>3.2156184383515991</v>
      </c>
      <c r="AP1079" s="20">
        <f t="shared" si="376"/>
        <v>3.2141906950560983</v>
      </c>
      <c r="AQ1079" s="20">
        <f t="shared" si="376"/>
        <v>3.2171329326505709</v>
      </c>
      <c r="AR1079" s="20">
        <f t="shared" si="376"/>
        <v>3.2110703717789146</v>
      </c>
      <c r="AS1079" s="20">
        <f t="shared" si="376"/>
        <v>3.2235654897824437</v>
      </c>
      <c r="AT1079" s="20">
        <f t="shared" si="376"/>
        <v>3.1978245068299773</v>
      </c>
      <c r="AU1079" s="20">
        <f t="shared" si="369"/>
        <v>3.2509130417697172</v>
      </c>
    </row>
    <row r="1080" spans="4:47">
      <c r="D1080" s="2"/>
      <c r="Z1080" s="20">
        <f t="shared" si="360"/>
        <v>0</v>
      </c>
      <c r="AA1080" s="20">
        <f t="shared" si="361"/>
        <v>1.1330551226500576E-5</v>
      </c>
      <c r="AB1080" s="20">
        <f t="shared" si="373"/>
        <v>-9999</v>
      </c>
      <c r="AC1080" s="20">
        <f t="shared" si="374"/>
        <v>0</v>
      </c>
      <c r="AD1080" s="20">
        <f t="shared" si="370"/>
        <v>-9999</v>
      </c>
      <c r="AE1080" s="20">
        <f t="shared" si="375"/>
        <v>0</v>
      </c>
      <c r="AF1080" s="20">
        <f t="shared" si="371"/>
        <v>-9999</v>
      </c>
      <c r="AG1080" s="21"/>
      <c r="AH1080" s="20">
        <f t="shared" si="362"/>
        <v>-1.178745064381952E-2</v>
      </c>
      <c r="AI1080" s="20">
        <f t="shared" si="363"/>
        <v>0.51386006167917275</v>
      </c>
      <c r="AJ1080" s="20">
        <f t="shared" si="364"/>
        <v>-0.2676446746983806</v>
      </c>
      <c r="AK1080" s="20">
        <f t="shared" si="365"/>
        <v>-2.096970307342862E-2</v>
      </c>
      <c r="AL1080" s="20">
        <f t="shared" si="366"/>
        <v>-3.0984842598046018</v>
      </c>
      <c r="AM1080" s="20">
        <f t="shared" si="367"/>
        <v>-46.387491914036289</v>
      </c>
      <c r="AN1080" s="20">
        <f t="shared" si="376"/>
        <v>3.2149255760746338</v>
      </c>
      <c r="AO1080" s="20">
        <f t="shared" si="376"/>
        <v>3.2156184383515991</v>
      </c>
      <c r="AP1080" s="20">
        <f t="shared" si="376"/>
        <v>3.2141906950560983</v>
      </c>
      <c r="AQ1080" s="20">
        <f t="shared" si="376"/>
        <v>3.2171329326505709</v>
      </c>
      <c r="AR1080" s="20">
        <f t="shared" si="376"/>
        <v>3.2110703717789146</v>
      </c>
      <c r="AS1080" s="20">
        <f t="shared" si="376"/>
        <v>3.2235654897824437</v>
      </c>
      <c r="AT1080" s="20">
        <f t="shared" si="376"/>
        <v>3.1978245068299773</v>
      </c>
      <c r="AU1080" s="20">
        <f t="shared" si="369"/>
        <v>3.2509130417697172</v>
      </c>
    </row>
    <row r="1081" spans="4:47">
      <c r="D1081" s="2"/>
      <c r="Z1081" s="20">
        <f t="shared" si="360"/>
        <v>0</v>
      </c>
      <c r="AA1081" s="20">
        <f t="shared" si="361"/>
        <v>1.1330551226500576E-5</v>
      </c>
      <c r="AB1081" s="20">
        <f t="shared" si="373"/>
        <v>-9999</v>
      </c>
      <c r="AC1081" s="20">
        <f t="shared" si="374"/>
        <v>0</v>
      </c>
      <c r="AD1081" s="20">
        <f t="shared" si="370"/>
        <v>-9999</v>
      </c>
      <c r="AE1081" s="20">
        <f t="shared" si="375"/>
        <v>0</v>
      </c>
      <c r="AF1081" s="20">
        <f t="shared" si="371"/>
        <v>-9999</v>
      </c>
      <c r="AG1081" s="21"/>
      <c r="AH1081" s="20">
        <f t="shared" si="362"/>
        <v>-1.178745064381952E-2</v>
      </c>
      <c r="AI1081" s="20">
        <f t="shared" si="363"/>
        <v>0.51386006167917275</v>
      </c>
      <c r="AJ1081" s="20">
        <f t="shared" si="364"/>
        <v>-0.2676446746983806</v>
      </c>
      <c r="AK1081" s="20">
        <f t="shared" si="365"/>
        <v>-2.096970307342862E-2</v>
      </c>
      <c r="AL1081" s="20">
        <f t="shared" si="366"/>
        <v>-3.0984842598046018</v>
      </c>
      <c r="AM1081" s="20">
        <f t="shared" si="367"/>
        <v>-46.387491914036289</v>
      </c>
      <c r="AN1081" s="20">
        <f t="shared" si="376"/>
        <v>3.2149255760746338</v>
      </c>
      <c r="AO1081" s="20">
        <f t="shared" si="376"/>
        <v>3.2156184383515991</v>
      </c>
      <c r="AP1081" s="20">
        <f t="shared" si="376"/>
        <v>3.2141906950560983</v>
      </c>
      <c r="AQ1081" s="20">
        <f t="shared" si="376"/>
        <v>3.2171329326505709</v>
      </c>
      <c r="AR1081" s="20">
        <f t="shared" si="376"/>
        <v>3.2110703717789146</v>
      </c>
      <c r="AS1081" s="20">
        <f t="shared" si="376"/>
        <v>3.2235654897824437</v>
      </c>
      <c r="AT1081" s="20">
        <f t="shared" si="376"/>
        <v>3.1978245068299773</v>
      </c>
      <c r="AU1081" s="20">
        <f t="shared" si="369"/>
        <v>3.2509130417697172</v>
      </c>
    </row>
    <row r="1082" spans="4:47">
      <c r="D1082" s="2"/>
      <c r="Z1082" s="20">
        <f t="shared" si="360"/>
        <v>0</v>
      </c>
      <c r="AA1082" s="20">
        <f t="shared" si="361"/>
        <v>1.1330551226500576E-5</v>
      </c>
      <c r="AB1082" s="20">
        <f t="shared" si="373"/>
        <v>-9999</v>
      </c>
      <c r="AC1082" s="20">
        <f t="shared" si="374"/>
        <v>0</v>
      </c>
      <c r="AD1082" s="20">
        <f t="shared" si="370"/>
        <v>-9999</v>
      </c>
      <c r="AE1082" s="20">
        <f t="shared" si="375"/>
        <v>0</v>
      </c>
      <c r="AF1082" s="20">
        <f t="shared" si="371"/>
        <v>-9999</v>
      </c>
      <c r="AG1082" s="21"/>
      <c r="AH1082" s="20">
        <f t="shared" si="362"/>
        <v>-1.178745064381952E-2</v>
      </c>
      <c r="AI1082" s="20">
        <f t="shared" si="363"/>
        <v>0.51386006167917275</v>
      </c>
      <c r="AJ1082" s="20">
        <f t="shared" si="364"/>
        <v>-0.2676446746983806</v>
      </c>
      <c r="AK1082" s="20">
        <f t="shared" si="365"/>
        <v>-2.096970307342862E-2</v>
      </c>
      <c r="AL1082" s="20">
        <f t="shared" si="366"/>
        <v>-3.0984842598046018</v>
      </c>
      <c r="AM1082" s="20">
        <f t="shared" si="367"/>
        <v>-46.387491914036289</v>
      </c>
      <c r="AN1082" s="20">
        <f t="shared" si="376"/>
        <v>3.2149255760746338</v>
      </c>
      <c r="AO1082" s="20">
        <f t="shared" si="376"/>
        <v>3.2156184383515991</v>
      </c>
      <c r="AP1082" s="20">
        <f t="shared" si="376"/>
        <v>3.2141906950560983</v>
      </c>
      <c r="AQ1082" s="20">
        <f t="shared" si="376"/>
        <v>3.2171329326505709</v>
      </c>
      <c r="AR1082" s="20">
        <f t="shared" si="376"/>
        <v>3.2110703717789146</v>
      </c>
      <c r="AS1082" s="20">
        <f t="shared" si="376"/>
        <v>3.2235654897824437</v>
      </c>
      <c r="AT1082" s="20">
        <f t="shared" si="376"/>
        <v>3.1978245068299773</v>
      </c>
      <c r="AU1082" s="20">
        <f t="shared" si="369"/>
        <v>3.2509130417697172</v>
      </c>
    </row>
    <row r="1083" spans="4:47">
      <c r="D1083" s="2"/>
      <c r="Z1083" s="20">
        <f t="shared" si="360"/>
        <v>0</v>
      </c>
      <c r="AA1083" s="20">
        <f t="shared" si="361"/>
        <v>1.1330551226500576E-5</v>
      </c>
      <c r="AB1083" s="20">
        <f t="shared" si="373"/>
        <v>-9999</v>
      </c>
      <c r="AC1083" s="20">
        <f t="shared" si="374"/>
        <v>0</v>
      </c>
      <c r="AD1083" s="20">
        <f t="shared" si="370"/>
        <v>-9999</v>
      </c>
      <c r="AE1083" s="20">
        <f t="shared" si="375"/>
        <v>0</v>
      </c>
      <c r="AF1083" s="20">
        <f t="shared" si="371"/>
        <v>-9999</v>
      </c>
      <c r="AG1083" s="21"/>
      <c r="AH1083" s="20">
        <f t="shared" si="362"/>
        <v>-1.178745064381952E-2</v>
      </c>
      <c r="AI1083" s="20">
        <f t="shared" si="363"/>
        <v>0.51386006167917275</v>
      </c>
      <c r="AJ1083" s="20">
        <f t="shared" si="364"/>
        <v>-0.2676446746983806</v>
      </c>
      <c r="AK1083" s="20">
        <f t="shared" si="365"/>
        <v>-2.096970307342862E-2</v>
      </c>
      <c r="AL1083" s="20">
        <f t="shared" si="366"/>
        <v>-3.0984842598046018</v>
      </c>
      <c r="AM1083" s="20">
        <f t="shared" si="367"/>
        <v>-46.387491914036289</v>
      </c>
      <c r="AN1083" s="20">
        <f t="shared" si="376"/>
        <v>3.2149255760746338</v>
      </c>
      <c r="AO1083" s="20">
        <f t="shared" si="376"/>
        <v>3.2156184383515991</v>
      </c>
      <c r="AP1083" s="20">
        <f t="shared" si="376"/>
        <v>3.2141906950560983</v>
      </c>
      <c r="AQ1083" s="20">
        <f t="shared" si="376"/>
        <v>3.2171329326505709</v>
      </c>
      <c r="AR1083" s="20">
        <f t="shared" si="376"/>
        <v>3.2110703717789146</v>
      </c>
      <c r="AS1083" s="20">
        <f t="shared" si="376"/>
        <v>3.2235654897824437</v>
      </c>
      <c r="AT1083" s="20">
        <f t="shared" si="376"/>
        <v>3.1978245068299773</v>
      </c>
      <c r="AU1083" s="20">
        <f t="shared" si="369"/>
        <v>3.2509130417697172</v>
      </c>
    </row>
    <row r="1084" spans="4:47">
      <c r="D1084" s="2"/>
      <c r="Z1084" s="20">
        <f t="shared" si="360"/>
        <v>0</v>
      </c>
      <c r="AA1084" s="20">
        <f t="shared" si="361"/>
        <v>1.1330551226500576E-5</v>
      </c>
      <c r="AB1084" s="20">
        <f t="shared" si="373"/>
        <v>-9999</v>
      </c>
      <c r="AC1084" s="20">
        <f t="shared" si="374"/>
        <v>0</v>
      </c>
      <c r="AD1084" s="20">
        <f t="shared" si="370"/>
        <v>-9999</v>
      </c>
      <c r="AE1084" s="20">
        <f t="shared" si="375"/>
        <v>0</v>
      </c>
      <c r="AF1084" s="20">
        <f t="shared" si="371"/>
        <v>-9999</v>
      </c>
      <c r="AG1084" s="21"/>
      <c r="AH1084" s="20">
        <f t="shared" si="362"/>
        <v>-1.178745064381952E-2</v>
      </c>
      <c r="AI1084" s="20">
        <f t="shared" si="363"/>
        <v>0.51386006167917275</v>
      </c>
      <c r="AJ1084" s="20">
        <f t="shared" si="364"/>
        <v>-0.2676446746983806</v>
      </c>
      <c r="AK1084" s="20">
        <f t="shared" si="365"/>
        <v>-2.096970307342862E-2</v>
      </c>
      <c r="AL1084" s="20">
        <f t="shared" si="366"/>
        <v>-3.0984842598046018</v>
      </c>
      <c r="AM1084" s="20">
        <f t="shared" si="367"/>
        <v>-46.387491914036289</v>
      </c>
      <c r="AN1084" s="20">
        <f t="shared" si="376"/>
        <v>3.2149255760746338</v>
      </c>
      <c r="AO1084" s="20">
        <f t="shared" si="376"/>
        <v>3.2156184383515991</v>
      </c>
      <c r="AP1084" s="20">
        <f t="shared" si="376"/>
        <v>3.2141906950560983</v>
      </c>
      <c r="AQ1084" s="20">
        <f t="shared" si="376"/>
        <v>3.2171329326505709</v>
      </c>
      <c r="AR1084" s="20">
        <f t="shared" si="376"/>
        <v>3.2110703717789146</v>
      </c>
      <c r="AS1084" s="20">
        <f t="shared" si="376"/>
        <v>3.2235654897824437</v>
      </c>
      <c r="AT1084" s="20">
        <f t="shared" si="376"/>
        <v>3.1978245068299773</v>
      </c>
      <c r="AU1084" s="20">
        <f t="shared" si="369"/>
        <v>3.2509130417697172</v>
      </c>
    </row>
    <row r="1085" spans="4:47">
      <c r="D1085" s="2"/>
      <c r="Z1085" s="20">
        <f t="shared" si="360"/>
        <v>0</v>
      </c>
      <c r="AA1085" s="20">
        <f t="shared" si="361"/>
        <v>1.1330551226500576E-5</v>
      </c>
      <c r="AB1085" s="20">
        <f t="shared" si="373"/>
        <v>-9999</v>
      </c>
      <c r="AC1085" s="20">
        <f t="shared" si="374"/>
        <v>0</v>
      </c>
      <c r="AD1085" s="20">
        <f t="shared" si="370"/>
        <v>-9999</v>
      </c>
      <c r="AE1085" s="20">
        <f t="shared" si="375"/>
        <v>0</v>
      </c>
      <c r="AF1085" s="20">
        <f t="shared" si="371"/>
        <v>-9999</v>
      </c>
      <c r="AG1085" s="21"/>
      <c r="AH1085" s="20">
        <f t="shared" si="362"/>
        <v>-1.178745064381952E-2</v>
      </c>
      <c r="AI1085" s="20">
        <f t="shared" si="363"/>
        <v>0.51386006167917275</v>
      </c>
      <c r="AJ1085" s="20">
        <f t="shared" si="364"/>
        <v>-0.2676446746983806</v>
      </c>
      <c r="AK1085" s="20">
        <f t="shared" si="365"/>
        <v>-2.096970307342862E-2</v>
      </c>
      <c r="AL1085" s="20">
        <f t="shared" si="366"/>
        <v>-3.0984842598046018</v>
      </c>
      <c r="AM1085" s="20">
        <f t="shared" si="367"/>
        <v>-46.387491914036289</v>
      </c>
      <c r="AN1085" s="20">
        <f t="shared" si="376"/>
        <v>3.2149255760746338</v>
      </c>
      <c r="AO1085" s="20">
        <f t="shared" si="376"/>
        <v>3.2156184383515991</v>
      </c>
      <c r="AP1085" s="20">
        <f t="shared" si="376"/>
        <v>3.2141906950560983</v>
      </c>
      <c r="AQ1085" s="20">
        <f t="shared" si="376"/>
        <v>3.2171329326505709</v>
      </c>
      <c r="AR1085" s="20">
        <f t="shared" si="376"/>
        <v>3.2110703717789146</v>
      </c>
      <c r="AS1085" s="20">
        <f t="shared" si="376"/>
        <v>3.2235654897824437</v>
      </c>
      <c r="AT1085" s="20">
        <f t="shared" si="376"/>
        <v>3.1978245068299773</v>
      </c>
      <c r="AU1085" s="20">
        <f t="shared" si="369"/>
        <v>3.2509130417697172</v>
      </c>
    </row>
    <row r="1086" spans="4:47">
      <c r="D1086" s="2"/>
      <c r="Z1086" s="20">
        <f t="shared" si="360"/>
        <v>0</v>
      </c>
      <c r="AA1086" s="20">
        <f t="shared" si="361"/>
        <v>1.1330551226500576E-5</v>
      </c>
      <c r="AB1086" s="20">
        <f t="shared" si="373"/>
        <v>-9999</v>
      </c>
      <c r="AC1086" s="20">
        <f t="shared" si="374"/>
        <v>0</v>
      </c>
      <c r="AD1086" s="20">
        <f t="shared" si="370"/>
        <v>-9999</v>
      </c>
      <c r="AE1086" s="20">
        <f t="shared" si="375"/>
        <v>0</v>
      </c>
      <c r="AF1086" s="20">
        <f t="shared" si="371"/>
        <v>-9999</v>
      </c>
      <c r="AG1086" s="21"/>
      <c r="AH1086" s="20">
        <f t="shared" si="362"/>
        <v>-1.178745064381952E-2</v>
      </c>
      <c r="AI1086" s="20">
        <f t="shared" si="363"/>
        <v>0.51386006167917275</v>
      </c>
      <c r="AJ1086" s="20">
        <f t="shared" si="364"/>
        <v>-0.2676446746983806</v>
      </c>
      <c r="AK1086" s="20">
        <f t="shared" si="365"/>
        <v>-2.096970307342862E-2</v>
      </c>
      <c r="AL1086" s="20">
        <f t="shared" si="366"/>
        <v>-3.0984842598046018</v>
      </c>
      <c r="AM1086" s="20">
        <f t="shared" si="367"/>
        <v>-46.387491914036289</v>
      </c>
      <c r="AN1086" s="20">
        <f t="shared" si="376"/>
        <v>3.2149255760746338</v>
      </c>
      <c r="AO1086" s="20">
        <f t="shared" si="376"/>
        <v>3.2156184383515991</v>
      </c>
      <c r="AP1086" s="20">
        <f t="shared" si="376"/>
        <v>3.2141906950560983</v>
      </c>
      <c r="AQ1086" s="20">
        <f t="shared" si="376"/>
        <v>3.2171329326505709</v>
      </c>
      <c r="AR1086" s="20">
        <f t="shared" si="376"/>
        <v>3.2110703717789146</v>
      </c>
      <c r="AS1086" s="20">
        <f t="shared" si="376"/>
        <v>3.2235654897824437</v>
      </c>
      <c r="AT1086" s="20">
        <f t="shared" si="376"/>
        <v>3.1978245068299773</v>
      </c>
      <c r="AU1086" s="20">
        <f t="shared" si="369"/>
        <v>3.2509130417697172</v>
      </c>
    </row>
    <row r="1087" spans="4:47">
      <c r="D1087" s="2"/>
      <c r="Z1087" s="20">
        <f t="shared" si="360"/>
        <v>0</v>
      </c>
      <c r="AA1087" s="20">
        <f t="shared" si="361"/>
        <v>1.1330551226500576E-5</v>
      </c>
      <c r="AB1087" s="20">
        <f t="shared" si="373"/>
        <v>-9999</v>
      </c>
      <c r="AC1087" s="20">
        <f t="shared" si="374"/>
        <v>0</v>
      </c>
      <c r="AD1087" s="20">
        <f t="shared" si="370"/>
        <v>-9999</v>
      </c>
      <c r="AE1087" s="20">
        <f t="shared" si="375"/>
        <v>0</v>
      </c>
      <c r="AF1087" s="20">
        <f t="shared" si="371"/>
        <v>-9999</v>
      </c>
      <c r="AG1087" s="21"/>
      <c r="AH1087" s="20">
        <f t="shared" si="362"/>
        <v>-1.178745064381952E-2</v>
      </c>
      <c r="AI1087" s="20">
        <f t="shared" si="363"/>
        <v>0.51386006167917275</v>
      </c>
      <c r="AJ1087" s="20">
        <f t="shared" si="364"/>
        <v>-0.2676446746983806</v>
      </c>
      <c r="AK1087" s="20">
        <f t="shared" si="365"/>
        <v>-2.096970307342862E-2</v>
      </c>
      <c r="AL1087" s="20">
        <f t="shared" si="366"/>
        <v>-3.0984842598046018</v>
      </c>
      <c r="AM1087" s="20">
        <f t="shared" si="367"/>
        <v>-46.387491914036289</v>
      </c>
      <c r="AN1087" s="20">
        <f t="shared" si="376"/>
        <v>3.2149255760746338</v>
      </c>
      <c r="AO1087" s="20">
        <f t="shared" si="376"/>
        <v>3.2156184383515991</v>
      </c>
      <c r="AP1087" s="20">
        <f t="shared" si="376"/>
        <v>3.2141906950560983</v>
      </c>
      <c r="AQ1087" s="20">
        <f t="shared" si="376"/>
        <v>3.2171329326505709</v>
      </c>
      <c r="AR1087" s="20">
        <f t="shared" si="376"/>
        <v>3.2110703717789146</v>
      </c>
      <c r="AS1087" s="20">
        <f t="shared" si="376"/>
        <v>3.2235654897824437</v>
      </c>
      <c r="AT1087" s="20">
        <f t="shared" si="376"/>
        <v>3.1978245068299773</v>
      </c>
      <c r="AU1087" s="20">
        <f t="shared" si="369"/>
        <v>3.2509130417697172</v>
      </c>
    </row>
    <row r="1088" spans="4:47">
      <c r="D1088" s="2"/>
      <c r="Z1088" s="20">
        <f t="shared" si="360"/>
        <v>0</v>
      </c>
      <c r="AA1088" s="20">
        <f t="shared" si="361"/>
        <v>1.1330551226500576E-5</v>
      </c>
      <c r="AB1088" s="20">
        <f t="shared" si="373"/>
        <v>-9999</v>
      </c>
      <c r="AC1088" s="20">
        <f t="shared" si="374"/>
        <v>0</v>
      </c>
      <c r="AD1088" s="20">
        <f t="shared" si="370"/>
        <v>-9999</v>
      </c>
      <c r="AE1088" s="20">
        <f t="shared" si="375"/>
        <v>0</v>
      </c>
      <c r="AF1088" s="20">
        <f t="shared" si="371"/>
        <v>-9999</v>
      </c>
      <c r="AG1088" s="21"/>
      <c r="AH1088" s="20">
        <f t="shared" si="362"/>
        <v>-1.178745064381952E-2</v>
      </c>
      <c r="AI1088" s="20">
        <f t="shared" si="363"/>
        <v>0.51386006167917275</v>
      </c>
      <c r="AJ1088" s="20">
        <f t="shared" si="364"/>
        <v>-0.2676446746983806</v>
      </c>
      <c r="AK1088" s="20">
        <f t="shared" si="365"/>
        <v>-2.096970307342862E-2</v>
      </c>
      <c r="AL1088" s="20">
        <f t="shared" si="366"/>
        <v>-3.0984842598046018</v>
      </c>
      <c r="AM1088" s="20">
        <f t="shared" si="367"/>
        <v>-46.387491914036289</v>
      </c>
      <c r="AN1088" s="20">
        <f t="shared" si="376"/>
        <v>3.2149255760746338</v>
      </c>
      <c r="AO1088" s="20">
        <f t="shared" si="376"/>
        <v>3.2156184383515991</v>
      </c>
      <c r="AP1088" s="20">
        <f t="shared" si="376"/>
        <v>3.2141906950560983</v>
      </c>
      <c r="AQ1088" s="20">
        <f t="shared" si="376"/>
        <v>3.2171329326505709</v>
      </c>
      <c r="AR1088" s="20">
        <f t="shared" si="376"/>
        <v>3.2110703717789146</v>
      </c>
      <c r="AS1088" s="20">
        <f t="shared" si="376"/>
        <v>3.2235654897824437</v>
      </c>
      <c r="AT1088" s="20">
        <f t="shared" si="376"/>
        <v>3.1978245068299773</v>
      </c>
      <c r="AU1088" s="20">
        <f t="shared" si="369"/>
        <v>3.2509130417697172</v>
      </c>
    </row>
    <row r="1089" spans="4:47">
      <c r="D1089" s="2"/>
      <c r="Z1089" s="20">
        <f t="shared" si="360"/>
        <v>0</v>
      </c>
      <c r="AA1089" s="20">
        <f t="shared" si="361"/>
        <v>1.1330551226500576E-5</v>
      </c>
      <c r="AB1089" s="20">
        <f t="shared" si="373"/>
        <v>-9999</v>
      </c>
      <c r="AC1089" s="20">
        <f t="shared" si="374"/>
        <v>0</v>
      </c>
      <c r="AD1089" s="20">
        <f t="shared" si="370"/>
        <v>-9999</v>
      </c>
      <c r="AE1089" s="20">
        <f t="shared" si="375"/>
        <v>0</v>
      </c>
      <c r="AF1089" s="20">
        <f t="shared" si="371"/>
        <v>-9999</v>
      </c>
      <c r="AG1089" s="21"/>
      <c r="AH1089" s="20">
        <f t="shared" si="362"/>
        <v>-1.178745064381952E-2</v>
      </c>
      <c r="AI1089" s="20">
        <f t="shared" si="363"/>
        <v>0.51386006167917275</v>
      </c>
      <c r="AJ1089" s="20">
        <f t="shared" si="364"/>
        <v>-0.2676446746983806</v>
      </c>
      <c r="AK1089" s="20">
        <f t="shared" si="365"/>
        <v>-2.096970307342862E-2</v>
      </c>
      <c r="AL1089" s="20">
        <f t="shared" si="366"/>
        <v>-3.0984842598046018</v>
      </c>
      <c r="AM1089" s="20">
        <f t="shared" si="367"/>
        <v>-46.387491914036289</v>
      </c>
      <c r="AN1089" s="20">
        <f t="shared" si="376"/>
        <v>3.2149255760746338</v>
      </c>
      <c r="AO1089" s="20">
        <f t="shared" si="376"/>
        <v>3.2156184383515991</v>
      </c>
      <c r="AP1089" s="20">
        <f t="shared" si="376"/>
        <v>3.2141906950560983</v>
      </c>
      <c r="AQ1089" s="20">
        <f t="shared" si="376"/>
        <v>3.2171329326505709</v>
      </c>
      <c r="AR1089" s="20">
        <f t="shared" si="376"/>
        <v>3.2110703717789146</v>
      </c>
      <c r="AS1089" s="20">
        <f t="shared" si="376"/>
        <v>3.2235654897824437</v>
      </c>
      <c r="AT1089" s="20">
        <f t="shared" si="376"/>
        <v>3.1978245068299773</v>
      </c>
      <c r="AU1089" s="20">
        <f t="shared" si="369"/>
        <v>3.2509130417697172</v>
      </c>
    </row>
    <row r="1090" spans="4:47">
      <c r="D1090" s="2"/>
      <c r="Z1090" s="20">
        <f t="shared" si="360"/>
        <v>0</v>
      </c>
      <c r="AA1090" s="20">
        <f t="shared" si="361"/>
        <v>1.1330551226500576E-5</v>
      </c>
      <c r="AB1090" s="20">
        <f t="shared" si="373"/>
        <v>-9999</v>
      </c>
      <c r="AC1090" s="20">
        <f t="shared" si="374"/>
        <v>0</v>
      </c>
      <c r="AD1090" s="20">
        <f t="shared" si="370"/>
        <v>-9999</v>
      </c>
      <c r="AE1090" s="20">
        <f t="shared" si="375"/>
        <v>0</v>
      </c>
      <c r="AF1090" s="20">
        <f t="shared" si="371"/>
        <v>-9999</v>
      </c>
      <c r="AG1090" s="21"/>
      <c r="AH1090" s="20">
        <f t="shared" si="362"/>
        <v>-1.178745064381952E-2</v>
      </c>
      <c r="AI1090" s="20">
        <f t="shared" si="363"/>
        <v>0.51386006167917275</v>
      </c>
      <c r="AJ1090" s="20">
        <f t="shared" si="364"/>
        <v>-0.2676446746983806</v>
      </c>
      <c r="AK1090" s="20">
        <f t="shared" si="365"/>
        <v>-2.096970307342862E-2</v>
      </c>
      <c r="AL1090" s="20">
        <f t="shared" si="366"/>
        <v>-3.0984842598046018</v>
      </c>
      <c r="AM1090" s="20">
        <f t="shared" si="367"/>
        <v>-46.387491914036289</v>
      </c>
      <c r="AN1090" s="20">
        <f t="shared" si="376"/>
        <v>3.2149255760746338</v>
      </c>
      <c r="AO1090" s="20">
        <f t="shared" si="376"/>
        <v>3.2156184383515991</v>
      </c>
      <c r="AP1090" s="20">
        <f t="shared" si="376"/>
        <v>3.2141906950560983</v>
      </c>
      <c r="AQ1090" s="20">
        <f t="shared" si="376"/>
        <v>3.2171329326505709</v>
      </c>
      <c r="AR1090" s="20">
        <f t="shared" si="376"/>
        <v>3.2110703717789146</v>
      </c>
      <c r="AS1090" s="20">
        <f t="shared" si="376"/>
        <v>3.2235654897824437</v>
      </c>
      <c r="AT1090" s="20">
        <f t="shared" si="376"/>
        <v>3.1978245068299773</v>
      </c>
      <c r="AU1090" s="20">
        <f t="shared" si="369"/>
        <v>3.2509130417697172</v>
      </c>
    </row>
    <row r="1091" spans="4:47">
      <c r="D1091" s="2"/>
      <c r="Z1091" s="20">
        <f t="shared" si="360"/>
        <v>0</v>
      </c>
      <c r="AA1091" s="20">
        <f t="shared" si="361"/>
        <v>1.1330551226500576E-5</v>
      </c>
      <c r="AB1091" s="20">
        <f t="shared" si="373"/>
        <v>-9999</v>
      </c>
      <c r="AC1091" s="20">
        <f t="shared" si="374"/>
        <v>0</v>
      </c>
      <c r="AD1091" s="20">
        <f t="shared" si="370"/>
        <v>-9999</v>
      </c>
      <c r="AE1091" s="20">
        <f t="shared" si="375"/>
        <v>0</v>
      </c>
      <c r="AF1091" s="20">
        <f t="shared" si="371"/>
        <v>-9999</v>
      </c>
      <c r="AG1091" s="21"/>
      <c r="AH1091" s="20">
        <f t="shared" si="362"/>
        <v>-1.178745064381952E-2</v>
      </c>
      <c r="AI1091" s="20">
        <f t="shared" si="363"/>
        <v>0.51386006167917275</v>
      </c>
      <c r="AJ1091" s="20">
        <f t="shared" si="364"/>
        <v>-0.2676446746983806</v>
      </c>
      <c r="AK1091" s="20">
        <f t="shared" si="365"/>
        <v>-2.096970307342862E-2</v>
      </c>
      <c r="AL1091" s="20">
        <f t="shared" si="366"/>
        <v>-3.0984842598046018</v>
      </c>
      <c r="AM1091" s="20">
        <f t="shared" si="367"/>
        <v>-46.387491914036289</v>
      </c>
      <c r="AN1091" s="20">
        <f t="shared" si="376"/>
        <v>3.2149255760746338</v>
      </c>
      <c r="AO1091" s="20">
        <f t="shared" si="376"/>
        <v>3.2156184383515991</v>
      </c>
      <c r="AP1091" s="20">
        <f t="shared" si="376"/>
        <v>3.2141906950560983</v>
      </c>
      <c r="AQ1091" s="20">
        <f t="shared" si="376"/>
        <v>3.2171329326505709</v>
      </c>
      <c r="AR1091" s="20">
        <f t="shared" si="376"/>
        <v>3.2110703717789146</v>
      </c>
      <c r="AS1091" s="20">
        <f t="shared" si="376"/>
        <v>3.2235654897824437</v>
      </c>
      <c r="AT1091" s="20">
        <f t="shared" si="376"/>
        <v>3.1978245068299773</v>
      </c>
      <c r="AU1091" s="20">
        <f t="shared" si="369"/>
        <v>3.2509130417697172</v>
      </c>
    </row>
    <row r="1092" spans="4:47">
      <c r="D1092" s="2"/>
      <c r="Z1092" s="20">
        <f t="shared" si="360"/>
        <v>0</v>
      </c>
      <c r="AA1092" s="20">
        <f t="shared" si="361"/>
        <v>1.1330551226500576E-5</v>
      </c>
      <c r="AB1092" s="20">
        <f t="shared" si="373"/>
        <v>-9999</v>
      </c>
      <c r="AC1092" s="20">
        <f t="shared" si="374"/>
        <v>0</v>
      </c>
      <c r="AD1092" s="20">
        <f t="shared" si="370"/>
        <v>-9999</v>
      </c>
      <c r="AE1092" s="20">
        <f t="shared" si="375"/>
        <v>0</v>
      </c>
      <c r="AF1092" s="20">
        <f t="shared" si="371"/>
        <v>-9999</v>
      </c>
      <c r="AG1092" s="21"/>
      <c r="AH1092" s="20">
        <f t="shared" si="362"/>
        <v>-1.178745064381952E-2</v>
      </c>
      <c r="AI1092" s="20">
        <f t="shared" si="363"/>
        <v>0.51386006167917275</v>
      </c>
      <c r="AJ1092" s="20">
        <f t="shared" si="364"/>
        <v>-0.2676446746983806</v>
      </c>
      <c r="AK1092" s="20">
        <f t="shared" si="365"/>
        <v>-2.096970307342862E-2</v>
      </c>
      <c r="AL1092" s="20">
        <f t="shared" si="366"/>
        <v>-3.0984842598046018</v>
      </c>
      <c r="AM1092" s="20">
        <f t="shared" si="367"/>
        <v>-46.387491914036289</v>
      </c>
      <c r="AN1092" s="20">
        <f t="shared" si="376"/>
        <v>3.2149255760746338</v>
      </c>
      <c r="AO1092" s="20">
        <f t="shared" si="376"/>
        <v>3.2156184383515991</v>
      </c>
      <c r="AP1092" s="20">
        <f t="shared" si="376"/>
        <v>3.2141906950560983</v>
      </c>
      <c r="AQ1092" s="20">
        <f t="shared" si="376"/>
        <v>3.2171329326505709</v>
      </c>
      <c r="AR1092" s="20">
        <f t="shared" si="376"/>
        <v>3.2110703717789146</v>
      </c>
      <c r="AS1092" s="20">
        <f t="shared" si="376"/>
        <v>3.2235654897824437</v>
      </c>
      <c r="AT1092" s="20">
        <f t="shared" si="376"/>
        <v>3.1978245068299773</v>
      </c>
      <c r="AU1092" s="20">
        <f t="shared" si="369"/>
        <v>3.2509130417697172</v>
      </c>
    </row>
    <row r="1093" spans="4:47">
      <c r="D1093" s="2"/>
      <c r="Z1093" s="20">
        <f t="shared" si="360"/>
        <v>0</v>
      </c>
      <c r="AA1093" s="20">
        <f t="shared" si="361"/>
        <v>1.1330551226500576E-5</v>
      </c>
      <c r="AB1093" s="20">
        <f t="shared" si="373"/>
        <v>-9999</v>
      </c>
      <c r="AC1093" s="20">
        <f t="shared" si="374"/>
        <v>0</v>
      </c>
      <c r="AD1093" s="20">
        <f t="shared" si="370"/>
        <v>-9999</v>
      </c>
      <c r="AE1093" s="20">
        <f t="shared" si="375"/>
        <v>0</v>
      </c>
      <c r="AF1093" s="20">
        <f t="shared" si="371"/>
        <v>-9999</v>
      </c>
      <c r="AG1093" s="21"/>
      <c r="AH1093" s="20">
        <f t="shared" si="362"/>
        <v>-1.178745064381952E-2</v>
      </c>
      <c r="AI1093" s="20">
        <f t="shared" si="363"/>
        <v>0.51386006167917275</v>
      </c>
      <c r="AJ1093" s="20">
        <f t="shared" si="364"/>
        <v>-0.2676446746983806</v>
      </c>
      <c r="AK1093" s="20">
        <f t="shared" si="365"/>
        <v>-2.096970307342862E-2</v>
      </c>
      <c r="AL1093" s="20">
        <f t="shared" si="366"/>
        <v>-3.0984842598046018</v>
      </c>
      <c r="AM1093" s="20">
        <f t="shared" si="367"/>
        <v>-46.387491914036289</v>
      </c>
      <c r="AN1093" s="20">
        <f t="shared" ref="AN1093:AT1108" si="377">$AU1093+$AB$7*SIN(AO1093)</f>
        <v>3.2149255760746338</v>
      </c>
      <c r="AO1093" s="20">
        <f t="shared" si="377"/>
        <v>3.2156184383515991</v>
      </c>
      <c r="AP1093" s="20">
        <f t="shared" si="377"/>
        <v>3.2141906950560983</v>
      </c>
      <c r="AQ1093" s="20">
        <f t="shared" si="377"/>
        <v>3.2171329326505709</v>
      </c>
      <c r="AR1093" s="20">
        <f t="shared" si="377"/>
        <v>3.2110703717789146</v>
      </c>
      <c r="AS1093" s="20">
        <f t="shared" si="377"/>
        <v>3.2235654897824437</v>
      </c>
      <c r="AT1093" s="20">
        <f t="shared" si="377"/>
        <v>3.1978245068299773</v>
      </c>
      <c r="AU1093" s="20">
        <f t="shared" si="369"/>
        <v>3.2509130417697172</v>
      </c>
    </row>
    <row r="1094" spans="4:47">
      <c r="D1094" s="2"/>
      <c r="Z1094" s="20">
        <f t="shared" si="360"/>
        <v>0</v>
      </c>
      <c r="AA1094" s="20">
        <f t="shared" si="361"/>
        <v>1.1330551226500576E-5</v>
      </c>
      <c r="AB1094" s="20">
        <f t="shared" si="373"/>
        <v>-9999</v>
      </c>
      <c r="AC1094" s="20">
        <f t="shared" si="374"/>
        <v>0</v>
      </c>
      <c r="AD1094" s="20">
        <f t="shared" si="370"/>
        <v>-9999</v>
      </c>
      <c r="AE1094" s="20">
        <f t="shared" si="375"/>
        <v>0</v>
      </c>
      <c r="AF1094" s="20">
        <f t="shared" si="371"/>
        <v>-9999</v>
      </c>
      <c r="AG1094" s="21"/>
      <c r="AH1094" s="20">
        <f t="shared" si="362"/>
        <v>-1.178745064381952E-2</v>
      </c>
      <c r="AI1094" s="20">
        <f t="shared" si="363"/>
        <v>0.51386006167917275</v>
      </c>
      <c r="AJ1094" s="20">
        <f t="shared" si="364"/>
        <v>-0.2676446746983806</v>
      </c>
      <c r="AK1094" s="20">
        <f t="shared" si="365"/>
        <v>-2.096970307342862E-2</v>
      </c>
      <c r="AL1094" s="20">
        <f t="shared" si="366"/>
        <v>-3.0984842598046018</v>
      </c>
      <c r="AM1094" s="20">
        <f t="shared" si="367"/>
        <v>-46.387491914036289</v>
      </c>
      <c r="AN1094" s="20">
        <f t="shared" si="377"/>
        <v>3.2149255760746338</v>
      </c>
      <c r="AO1094" s="20">
        <f t="shared" si="377"/>
        <v>3.2156184383515991</v>
      </c>
      <c r="AP1094" s="20">
        <f t="shared" si="377"/>
        <v>3.2141906950560983</v>
      </c>
      <c r="AQ1094" s="20">
        <f t="shared" si="377"/>
        <v>3.2171329326505709</v>
      </c>
      <c r="AR1094" s="20">
        <f t="shared" si="377"/>
        <v>3.2110703717789146</v>
      </c>
      <c r="AS1094" s="20">
        <f t="shared" si="377"/>
        <v>3.2235654897824437</v>
      </c>
      <c r="AT1094" s="20">
        <f t="shared" si="377"/>
        <v>3.1978245068299773</v>
      </c>
      <c r="AU1094" s="20">
        <f t="shared" si="369"/>
        <v>3.2509130417697172</v>
      </c>
    </row>
    <row r="1095" spans="4:47">
      <c r="D1095" s="2"/>
      <c r="Z1095" s="20">
        <f t="shared" si="360"/>
        <v>0</v>
      </c>
      <c r="AA1095" s="20">
        <f t="shared" si="361"/>
        <v>1.1330551226500576E-5</v>
      </c>
      <c r="AB1095" s="20">
        <f t="shared" si="373"/>
        <v>-9999</v>
      </c>
      <c r="AC1095" s="20">
        <f t="shared" si="374"/>
        <v>0</v>
      </c>
      <c r="AD1095" s="20">
        <f t="shared" si="370"/>
        <v>-9999</v>
      </c>
      <c r="AE1095" s="20">
        <f t="shared" si="375"/>
        <v>0</v>
      </c>
      <c r="AF1095" s="20">
        <f t="shared" si="371"/>
        <v>-9999</v>
      </c>
      <c r="AG1095" s="21"/>
      <c r="AH1095" s="20">
        <f t="shared" si="362"/>
        <v>-1.178745064381952E-2</v>
      </c>
      <c r="AI1095" s="20">
        <f t="shared" si="363"/>
        <v>0.51386006167917275</v>
      </c>
      <c r="AJ1095" s="20">
        <f t="shared" si="364"/>
        <v>-0.2676446746983806</v>
      </c>
      <c r="AK1095" s="20">
        <f t="shared" si="365"/>
        <v>-2.096970307342862E-2</v>
      </c>
      <c r="AL1095" s="20">
        <f t="shared" si="366"/>
        <v>-3.0984842598046018</v>
      </c>
      <c r="AM1095" s="20">
        <f t="shared" si="367"/>
        <v>-46.387491914036289</v>
      </c>
      <c r="AN1095" s="20">
        <f t="shared" si="377"/>
        <v>3.2149255760746338</v>
      </c>
      <c r="AO1095" s="20">
        <f t="shared" si="377"/>
        <v>3.2156184383515991</v>
      </c>
      <c r="AP1095" s="20">
        <f t="shared" si="377"/>
        <v>3.2141906950560983</v>
      </c>
      <c r="AQ1095" s="20">
        <f t="shared" si="377"/>
        <v>3.2171329326505709</v>
      </c>
      <c r="AR1095" s="20">
        <f t="shared" si="377"/>
        <v>3.2110703717789146</v>
      </c>
      <c r="AS1095" s="20">
        <f t="shared" si="377"/>
        <v>3.2235654897824437</v>
      </c>
      <c r="AT1095" s="20">
        <f t="shared" si="377"/>
        <v>3.1978245068299773</v>
      </c>
      <c r="AU1095" s="20">
        <f t="shared" si="369"/>
        <v>3.2509130417697172</v>
      </c>
    </row>
    <row r="1096" spans="4:47">
      <c r="D1096" s="2"/>
      <c r="Z1096" s="20">
        <f t="shared" si="360"/>
        <v>0</v>
      </c>
      <c r="AA1096" s="20">
        <f t="shared" si="361"/>
        <v>1.1330551226500576E-5</v>
      </c>
      <c r="AB1096" s="20">
        <f t="shared" si="373"/>
        <v>-9999</v>
      </c>
      <c r="AC1096" s="20">
        <f t="shared" si="374"/>
        <v>0</v>
      </c>
      <c r="AD1096" s="20">
        <f t="shared" si="370"/>
        <v>-9999</v>
      </c>
      <c r="AE1096" s="20">
        <f t="shared" si="375"/>
        <v>0</v>
      </c>
      <c r="AF1096" s="20">
        <f t="shared" si="371"/>
        <v>-9999</v>
      </c>
      <c r="AG1096" s="21"/>
      <c r="AH1096" s="20">
        <f t="shared" si="362"/>
        <v>-1.178745064381952E-2</v>
      </c>
      <c r="AI1096" s="20">
        <f t="shared" si="363"/>
        <v>0.51386006167917275</v>
      </c>
      <c r="AJ1096" s="20">
        <f t="shared" si="364"/>
        <v>-0.2676446746983806</v>
      </c>
      <c r="AK1096" s="20">
        <f t="shared" si="365"/>
        <v>-2.096970307342862E-2</v>
      </c>
      <c r="AL1096" s="20">
        <f t="shared" si="366"/>
        <v>-3.0984842598046018</v>
      </c>
      <c r="AM1096" s="20">
        <f t="shared" si="367"/>
        <v>-46.387491914036289</v>
      </c>
      <c r="AN1096" s="20">
        <f t="shared" si="377"/>
        <v>3.2149255760746338</v>
      </c>
      <c r="AO1096" s="20">
        <f t="shared" si="377"/>
        <v>3.2156184383515991</v>
      </c>
      <c r="AP1096" s="20">
        <f t="shared" si="377"/>
        <v>3.2141906950560983</v>
      </c>
      <c r="AQ1096" s="20">
        <f t="shared" si="377"/>
        <v>3.2171329326505709</v>
      </c>
      <c r="AR1096" s="20">
        <f t="shared" si="377"/>
        <v>3.2110703717789146</v>
      </c>
      <c r="AS1096" s="20">
        <f t="shared" si="377"/>
        <v>3.2235654897824437</v>
      </c>
      <c r="AT1096" s="20">
        <f t="shared" si="377"/>
        <v>3.1978245068299773</v>
      </c>
      <c r="AU1096" s="20">
        <f t="shared" si="369"/>
        <v>3.2509130417697172</v>
      </c>
    </row>
    <row r="1097" spans="4:47">
      <c r="D1097" s="2"/>
      <c r="Z1097" s="20">
        <f t="shared" si="360"/>
        <v>0</v>
      </c>
      <c r="AA1097" s="20">
        <f t="shared" si="361"/>
        <v>1.1330551226500576E-5</v>
      </c>
      <c r="AB1097" s="20">
        <f t="shared" si="373"/>
        <v>-9999</v>
      </c>
      <c r="AC1097" s="20">
        <f t="shared" si="374"/>
        <v>0</v>
      </c>
      <c r="AD1097" s="20">
        <f t="shared" si="370"/>
        <v>-9999</v>
      </c>
      <c r="AE1097" s="20">
        <f t="shared" si="375"/>
        <v>0</v>
      </c>
      <c r="AF1097" s="20">
        <f t="shared" si="371"/>
        <v>-9999</v>
      </c>
      <c r="AG1097" s="21"/>
      <c r="AH1097" s="20">
        <f t="shared" si="362"/>
        <v>-1.178745064381952E-2</v>
      </c>
      <c r="AI1097" s="20">
        <f t="shared" si="363"/>
        <v>0.51386006167917275</v>
      </c>
      <c r="AJ1097" s="20">
        <f t="shared" si="364"/>
        <v>-0.2676446746983806</v>
      </c>
      <c r="AK1097" s="20">
        <f t="shared" si="365"/>
        <v>-2.096970307342862E-2</v>
      </c>
      <c r="AL1097" s="20">
        <f t="shared" si="366"/>
        <v>-3.0984842598046018</v>
      </c>
      <c r="AM1097" s="20">
        <f t="shared" si="367"/>
        <v>-46.387491914036289</v>
      </c>
      <c r="AN1097" s="20">
        <f t="shared" si="377"/>
        <v>3.2149255760746338</v>
      </c>
      <c r="AO1097" s="20">
        <f t="shared" si="377"/>
        <v>3.2156184383515991</v>
      </c>
      <c r="AP1097" s="20">
        <f t="shared" si="377"/>
        <v>3.2141906950560983</v>
      </c>
      <c r="AQ1097" s="20">
        <f t="shared" si="377"/>
        <v>3.2171329326505709</v>
      </c>
      <c r="AR1097" s="20">
        <f t="shared" si="377"/>
        <v>3.2110703717789146</v>
      </c>
      <c r="AS1097" s="20">
        <f t="shared" si="377"/>
        <v>3.2235654897824437</v>
      </c>
      <c r="AT1097" s="20">
        <f t="shared" si="377"/>
        <v>3.1978245068299773</v>
      </c>
      <c r="AU1097" s="20">
        <f t="shared" si="369"/>
        <v>3.2509130417697172</v>
      </c>
    </row>
    <row r="1098" spans="4:47">
      <c r="D1098" s="2"/>
      <c r="Z1098" s="20">
        <f t="shared" si="360"/>
        <v>0</v>
      </c>
      <c r="AA1098" s="20">
        <f t="shared" si="361"/>
        <v>1.1330551226500576E-5</v>
      </c>
      <c r="AB1098" s="20">
        <f t="shared" si="373"/>
        <v>-9999</v>
      </c>
      <c r="AC1098" s="20">
        <f t="shared" si="374"/>
        <v>0</v>
      </c>
      <c r="AD1098" s="20">
        <f t="shared" si="370"/>
        <v>-9999</v>
      </c>
      <c r="AE1098" s="20">
        <f t="shared" si="375"/>
        <v>0</v>
      </c>
      <c r="AF1098" s="20">
        <f t="shared" si="371"/>
        <v>-9999</v>
      </c>
      <c r="AG1098" s="21"/>
      <c r="AH1098" s="20">
        <f t="shared" si="362"/>
        <v>-1.178745064381952E-2</v>
      </c>
      <c r="AI1098" s="20">
        <f t="shared" si="363"/>
        <v>0.51386006167917275</v>
      </c>
      <c r="AJ1098" s="20">
        <f t="shared" si="364"/>
        <v>-0.2676446746983806</v>
      </c>
      <c r="AK1098" s="20">
        <f t="shared" si="365"/>
        <v>-2.096970307342862E-2</v>
      </c>
      <c r="AL1098" s="20">
        <f t="shared" si="366"/>
        <v>-3.0984842598046018</v>
      </c>
      <c r="AM1098" s="20">
        <f t="shared" si="367"/>
        <v>-46.387491914036289</v>
      </c>
      <c r="AN1098" s="20">
        <f t="shared" si="377"/>
        <v>3.2149255760746338</v>
      </c>
      <c r="AO1098" s="20">
        <f t="shared" si="377"/>
        <v>3.2156184383515991</v>
      </c>
      <c r="AP1098" s="20">
        <f t="shared" si="377"/>
        <v>3.2141906950560983</v>
      </c>
      <c r="AQ1098" s="20">
        <f t="shared" si="377"/>
        <v>3.2171329326505709</v>
      </c>
      <c r="AR1098" s="20">
        <f t="shared" si="377"/>
        <v>3.2110703717789146</v>
      </c>
      <c r="AS1098" s="20">
        <f t="shared" si="377"/>
        <v>3.2235654897824437</v>
      </c>
      <c r="AT1098" s="20">
        <f t="shared" si="377"/>
        <v>3.1978245068299773</v>
      </c>
      <c r="AU1098" s="20">
        <f t="shared" si="369"/>
        <v>3.2509130417697172</v>
      </c>
    </row>
    <row r="1099" spans="4:47">
      <c r="D1099" s="2"/>
      <c r="Z1099" s="20">
        <f t="shared" si="360"/>
        <v>0</v>
      </c>
      <c r="AA1099" s="20">
        <f t="shared" si="361"/>
        <v>1.1330551226500576E-5</v>
      </c>
      <c r="AB1099" s="20">
        <f t="shared" si="373"/>
        <v>-9999</v>
      </c>
      <c r="AC1099" s="20">
        <f t="shared" si="374"/>
        <v>0</v>
      </c>
      <c r="AD1099" s="20">
        <f t="shared" si="370"/>
        <v>-9999</v>
      </c>
      <c r="AE1099" s="20">
        <f t="shared" si="375"/>
        <v>0</v>
      </c>
      <c r="AF1099" s="20">
        <f t="shared" si="371"/>
        <v>-9999</v>
      </c>
      <c r="AG1099" s="21"/>
      <c r="AH1099" s="20">
        <f t="shared" si="362"/>
        <v>-1.178745064381952E-2</v>
      </c>
      <c r="AI1099" s="20">
        <f t="shared" si="363"/>
        <v>0.51386006167917275</v>
      </c>
      <c r="AJ1099" s="20">
        <f t="shared" si="364"/>
        <v>-0.2676446746983806</v>
      </c>
      <c r="AK1099" s="20">
        <f t="shared" si="365"/>
        <v>-2.096970307342862E-2</v>
      </c>
      <c r="AL1099" s="20">
        <f t="shared" si="366"/>
        <v>-3.0984842598046018</v>
      </c>
      <c r="AM1099" s="20">
        <f t="shared" si="367"/>
        <v>-46.387491914036289</v>
      </c>
      <c r="AN1099" s="20">
        <f t="shared" si="377"/>
        <v>3.2149255760746338</v>
      </c>
      <c r="AO1099" s="20">
        <f t="shared" si="377"/>
        <v>3.2156184383515991</v>
      </c>
      <c r="AP1099" s="20">
        <f t="shared" si="377"/>
        <v>3.2141906950560983</v>
      </c>
      <c r="AQ1099" s="20">
        <f t="shared" si="377"/>
        <v>3.2171329326505709</v>
      </c>
      <c r="AR1099" s="20">
        <f t="shared" si="377"/>
        <v>3.2110703717789146</v>
      </c>
      <c r="AS1099" s="20">
        <f t="shared" si="377"/>
        <v>3.2235654897824437</v>
      </c>
      <c r="AT1099" s="20">
        <f t="shared" si="377"/>
        <v>3.1978245068299773</v>
      </c>
      <c r="AU1099" s="20">
        <f t="shared" si="369"/>
        <v>3.2509130417697172</v>
      </c>
    </row>
    <row r="1100" spans="4:47">
      <c r="D1100" s="2"/>
      <c r="Z1100" s="20">
        <f t="shared" si="360"/>
        <v>0</v>
      </c>
      <c r="AA1100" s="20">
        <f t="shared" si="361"/>
        <v>1.1330551226500576E-5</v>
      </c>
      <c r="AB1100" s="20">
        <f t="shared" si="373"/>
        <v>-9999</v>
      </c>
      <c r="AC1100" s="20">
        <f t="shared" si="374"/>
        <v>0</v>
      </c>
      <c r="AD1100" s="20">
        <f t="shared" si="370"/>
        <v>-9999</v>
      </c>
      <c r="AE1100" s="20">
        <f t="shared" si="375"/>
        <v>0</v>
      </c>
      <c r="AF1100" s="20">
        <f t="shared" si="371"/>
        <v>-9999</v>
      </c>
      <c r="AG1100" s="21"/>
      <c r="AH1100" s="20">
        <f t="shared" si="362"/>
        <v>-1.178745064381952E-2</v>
      </c>
      <c r="AI1100" s="20">
        <f t="shared" si="363"/>
        <v>0.51386006167917275</v>
      </c>
      <c r="AJ1100" s="20">
        <f t="shared" si="364"/>
        <v>-0.2676446746983806</v>
      </c>
      <c r="AK1100" s="20">
        <f t="shared" si="365"/>
        <v>-2.096970307342862E-2</v>
      </c>
      <c r="AL1100" s="20">
        <f t="shared" si="366"/>
        <v>-3.0984842598046018</v>
      </c>
      <c r="AM1100" s="20">
        <f t="shared" si="367"/>
        <v>-46.387491914036289</v>
      </c>
      <c r="AN1100" s="20">
        <f t="shared" si="377"/>
        <v>3.2149255760746338</v>
      </c>
      <c r="AO1100" s="20">
        <f t="shared" si="377"/>
        <v>3.2156184383515991</v>
      </c>
      <c r="AP1100" s="20">
        <f t="shared" si="377"/>
        <v>3.2141906950560983</v>
      </c>
      <c r="AQ1100" s="20">
        <f t="shared" si="377"/>
        <v>3.2171329326505709</v>
      </c>
      <c r="AR1100" s="20">
        <f t="shared" si="377"/>
        <v>3.2110703717789146</v>
      </c>
      <c r="AS1100" s="20">
        <f t="shared" si="377"/>
        <v>3.2235654897824437</v>
      </c>
      <c r="AT1100" s="20">
        <f t="shared" si="377"/>
        <v>3.1978245068299773</v>
      </c>
      <c r="AU1100" s="20">
        <f t="shared" si="369"/>
        <v>3.2509130417697172</v>
      </c>
    </row>
    <row r="1101" spans="4:47">
      <c r="D1101" s="2"/>
      <c r="Z1101" s="20">
        <f t="shared" si="360"/>
        <v>0</v>
      </c>
      <c r="AA1101" s="20">
        <f t="shared" si="361"/>
        <v>1.1330551226500576E-5</v>
      </c>
      <c r="AB1101" s="20">
        <f t="shared" si="373"/>
        <v>-9999</v>
      </c>
      <c r="AC1101" s="20">
        <f t="shared" si="374"/>
        <v>0</v>
      </c>
      <c r="AD1101" s="20">
        <f t="shared" si="370"/>
        <v>-9999</v>
      </c>
      <c r="AE1101" s="20">
        <f t="shared" si="375"/>
        <v>0</v>
      </c>
      <c r="AF1101" s="20">
        <f t="shared" si="371"/>
        <v>-9999</v>
      </c>
      <c r="AG1101" s="21"/>
      <c r="AH1101" s="20">
        <f t="shared" si="362"/>
        <v>-1.178745064381952E-2</v>
      </c>
      <c r="AI1101" s="20">
        <f t="shared" si="363"/>
        <v>0.51386006167917275</v>
      </c>
      <c r="AJ1101" s="20">
        <f t="shared" si="364"/>
        <v>-0.2676446746983806</v>
      </c>
      <c r="AK1101" s="20">
        <f t="shared" si="365"/>
        <v>-2.096970307342862E-2</v>
      </c>
      <c r="AL1101" s="20">
        <f t="shared" si="366"/>
        <v>-3.0984842598046018</v>
      </c>
      <c r="AM1101" s="20">
        <f t="shared" si="367"/>
        <v>-46.387491914036289</v>
      </c>
      <c r="AN1101" s="20">
        <f t="shared" si="377"/>
        <v>3.2149255760746338</v>
      </c>
      <c r="AO1101" s="20">
        <f t="shared" si="377"/>
        <v>3.2156184383515991</v>
      </c>
      <c r="AP1101" s="20">
        <f t="shared" si="377"/>
        <v>3.2141906950560983</v>
      </c>
      <c r="AQ1101" s="20">
        <f t="shared" si="377"/>
        <v>3.2171329326505709</v>
      </c>
      <c r="AR1101" s="20">
        <f t="shared" si="377"/>
        <v>3.2110703717789146</v>
      </c>
      <c r="AS1101" s="20">
        <f t="shared" si="377"/>
        <v>3.2235654897824437</v>
      </c>
      <c r="AT1101" s="20">
        <f t="shared" si="377"/>
        <v>3.1978245068299773</v>
      </c>
      <c r="AU1101" s="20">
        <f t="shared" si="369"/>
        <v>3.2509130417697172</v>
      </c>
    </row>
    <row r="1102" spans="4:47">
      <c r="D1102" s="2"/>
      <c r="Z1102" s="20">
        <f t="shared" si="360"/>
        <v>0</v>
      </c>
      <c r="AA1102" s="20">
        <f t="shared" si="361"/>
        <v>1.1330551226500576E-5</v>
      </c>
      <c r="AB1102" s="20">
        <f t="shared" si="373"/>
        <v>-9999</v>
      </c>
      <c r="AC1102" s="20">
        <f t="shared" si="374"/>
        <v>0</v>
      </c>
      <c r="AD1102" s="20">
        <f t="shared" si="370"/>
        <v>-9999</v>
      </c>
      <c r="AE1102" s="20">
        <f t="shared" si="375"/>
        <v>0</v>
      </c>
      <c r="AF1102" s="20">
        <f t="shared" si="371"/>
        <v>-9999</v>
      </c>
      <c r="AG1102" s="21"/>
      <c r="AH1102" s="20">
        <f t="shared" si="362"/>
        <v>-1.178745064381952E-2</v>
      </c>
      <c r="AI1102" s="20">
        <f t="shared" si="363"/>
        <v>0.51386006167917275</v>
      </c>
      <c r="AJ1102" s="20">
        <f t="shared" si="364"/>
        <v>-0.2676446746983806</v>
      </c>
      <c r="AK1102" s="20">
        <f t="shared" si="365"/>
        <v>-2.096970307342862E-2</v>
      </c>
      <c r="AL1102" s="20">
        <f t="shared" si="366"/>
        <v>-3.0984842598046018</v>
      </c>
      <c r="AM1102" s="20">
        <f t="shared" si="367"/>
        <v>-46.387491914036289</v>
      </c>
      <c r="AN1102" s="20">
        <f t="shared" si="377"/>
        <v>3.2149255760746338</v>
      </c>
      <c r="AO1102" s="20">
        <f t="shared" si="377"/>
        <v>3.2156184383515991</v>
      </c>
      <c r="AP1102" s="20">
        <f t="shared" si="377"/>
        <v>3.2141906950560983</v>
      </c>
      <c r="AQ1102" s="20">
        <f t="shared" si="377"/>
        <v>3.2171329326505709</v>
      </c>
      <c r="AR1102" s="20">
        <f t="shared" si="377"/>
        <v>3.2110703717789146</v>
      </c>
      <c r="AS1102" s="20">
        <f t="shared" si="377"/>
        <v>3.2235654897824437</v>
      </c>
      <c r="AT1102" s="20">
        <f t="shared" si="377"/>
        <v>3.1978245068299773</v>
      </c>
      <c r="AU1102" s="20">
        <f t="shared" si="369"/>
        <v>3.2509130417697172</v>
      </c>
    </row>
    <row r="1103" spans="4:47">
      <c r="D1103" s="2"/>
      <c r="Z1103" s="20">
        <f t="shared" si="360"/>
        <v>0</v>
      </c>
      <c r="AA1103" s="20">
        <f t="shared" si="361"/>
        <v>1.1330551226500576E-5</v>
      </c>
      <c r="AB1103" s="20">
        <f t="shared" si="373"/>
        <v>-9999</v>
      </c>
      <c r="AC1103" s="20">
        <f t="shared" si="374"/>
        <v>0</v>
      </c>
      <c r="AD1103" s="20">
        <f t="shared" si="370"/>
        <v>-9999</v>
      </c>
      <c r="AE1103" s="20">
        <f t="shared" si="375"/>
        <v>0</v>
      </c>
      <c r="AF1103" s="20">
        <f t="shared" si="371"/>
        <v>-9999</v>
      </c>
      <c r="AG1103" s="21"/>
      <c r="AH1103" s="20">
        <f t="shared" si="362"/>
        <v>-1.178745064381952E-2</v>
      </c>
      <c r="AI1103" s="20">
        <f t="shared" si="363"/>
        <v>0.51386006167917275</v>
      </c>
      <c r="AJ1103" s="20">
        <f t="shared" si="364"/>
        <v>-0.2676446746983806</v>
      </c>
      <c r="AK1103" s="20">
        <f t="shared" si="365"/>
        <v>-2.096970307342862E-2</v>
      </c>
      <c r="AL1103" s="20">
        <f t="shared" si="366"/>
        <v>-3.0984842598046018</v>
      </c>
      <c r="AM1103" s="20">
        <f t="shared" si="367"/>
        <v>-46.387491914036289</v>
      </c>
      <c r="AN1103" s="20">
        <f t="shared" si="377"/>
        <v>3.2149255760746338</v>
      </c>
      <c r="AO1103" s="20">
        <f t="shared" si="377"/>
        <v>3.2156184383515991</v>
      </c>
      <c r="AP1103" s="20">
        <f t="shared" si="377"/>
        <v>3.2141906950560983</v>
      </c>
      <c r="AQ1103" s="20">
        <f t="shared" si="377"/>
        <v>3.2171329326505709</v>
      </c>
      <c r="AR1103" s="20">
        <f t="shared" si="377"/>
        <v>3.2110703717789146</v>
      </c>
      <c r="AS1103" s="20">
        <f t="shared" si="377"/>
        <v>3.2235654897824437</v>
      </c>
      <c r="AT1103" s="20">
        <f t="shared" si="377"/>
        <v>3.1978245068299773</v>
      </c>
      <c r="AU1103" s="20">
        <f t="shared" si="369"/>
        <v>3.2509130417697172</v>
      </c>
    </row>
    <row r="1104" spans="4:47">
      <c r="D1104" s="2"/>
      <c r="Z1104" s="20">
        <f t="shared" si="360"/>
        <v>0</v>
      </c>
      <c r="AA1104" s="20">
        <f t="shared" si="361"/>
        <v>1.1330551226500576E-5</v>
      </c>
      <c r="AB1104" s="20">
        <f t="shared" si="373"/>
        <v>-9999</v>
      </c>
      <c r="AC1104" s="20">
        <f t="shared" si="374"/>
        <v>0</v>
      </c>
      <c r="AD1104" s="20">
        <f t="shared" si="370"/>
        <v>-9999</v>
      </c>
      <c r="AE1104" s="20">
        <f t="shared" si="375"/>
        <v>0</v>
      </c>
      <c r="AF1104" s="20">
        <f t="shared" si="371"/>
        <v>-9999</v>
      </c>
      <c r="AG1104" s="21"/>
      <c r="AH1104" s="20">
        <f t="shared" si="362"/>
        <v>-1.178745064381952E-2</v>
      </c>
      <c r="AI1104" s="20">
        <f t="shared" si="363"/>
        <v>0.51386006167917275</v>
      </c>
      <c r="AJ1104" s="20">
        <f t="shared" si="364"/>
        <v>-0.2676446746983806</v>
      </c>
      <c r="AK1104" s="20">
        <f t="shared" si="365"/>
        <v>-2.096970307342862E-2</v>
      </c>
      <c r="AL1104" s="20">
        <f t="shared" si="366"/>
        <v>-3.0984842598046018</v>
      </c>
      <c r="AM1104" s="20">
        <f t="shared" si="367"/>
        <v>-46.387491914036289</v>
      </c>
      <c r="AN1104" s="20">
        <f t="shared" si="377"/>
        <v>3.2149255760746338</v>
      </c>
      <c r="AO1104" s="20">
        <f t="shared" si="377"/>
        <v>3.2156184383515991</v>
      </c>
      <c r="AP1104" s="20">
        <f t="shared" si="377"/>
        <v>3.2141906950560983</v>
      </c>
      <c r="AQ1104" s="20">
        <f t="shared" si="377"/>
        <v>3.2171329326505709</v>
      </c>
      <c r="AR1104" s="20">
        <f t="shared" si="377"/>
        <v>3.2110703717789146</v>
      </c>
      <c r="AS1104" s="20">
        <f t="shared" si="377"/>
        <v>3.2235654897824437</v>
      </c>
      <c r="AT1104" s="20">
        <f t="shared" si="377"/>
        <v>3.1978245068299773</v>
      </c>
      <c r="AU1104" s="20">
        <f t="shared" si="369"/>
        <v>3.2509130417697172</v>
      </c>
    </row>
    <row r="1105" spans="4:47">
      <c r="D1105" s="2"/>
      <c r="Z1105" s="20">
        <f t="shared" si="360"/>
        <v>0</v>
      </c>
      <c r="AA1105" s="20">
        <f t="shared" si="361"/>
        <v>1.1330551226500576E-5</v>
      </c>
      <c r="AB1105" s="20">
        <f t="shared" si="373"/>
        <v>-9999</v>
      </c>
      <c r="AC1105" s="20">
        <f t="shared" si="374"/>
        <v>0</v>
      </c>
      <c r="AD1105" s="20">
        <f t="shared" si="370"/>
        <v>-9999</v>
      </c>
      <c r="AE1105" s="20">
        <f t="shared" si="375"/>
        <v>0</v>
      </c>
      <c r="AF1105" s="20">
        <f t="shared" si="371"/>
        <v>-9999</v>
      </c>
      <c r="AG1105" s="21"/>
      <c r="AH1105" s="20">
        <f t="shared" si="362"/>
        <v>-1.178745064381952E-2</v>
      </c>
      <c r="AI1105" s="20">
        <f t="shared" si="363"/>
        <v>0.51386006167917275</v>
      </c>
      <c r="AJ1105" s="20">
        <f t="shared" si="364"/>
        <v>-0.2676446746983806</v>
      </c>
      <c r="AK1105" s="20">
        <f t="shared" si="365"/>
        <v>-2.096970307342862E-2</v>
      </c>
      <c r="AL1105" s="20">
        <f t="shared" si="366"/>
        <v>-3.0984842598046018</v>
      </c>
      <c r="AM1105" s="20">
        <f t="shared" si="367"/>
        <v>-46.387491914036289</v>
      </c>
      <c r="AN1105" s="20">
        <f t="shared" si="377"/>
        <v>3.2149255760746338</v>
      </c>
      <c r="AO1105" s="20">
        <f t="shared" si="377"/>
        <v>3.2156184383515991</v>
      </c>
      <c r="AP1105" s="20">
        <f t="shared" si="377"/>
        <v>3.2141906950560983</v>
      </c>
      <c r="AQ1105" s="20">
        <f t="shared" si="377"/>
        <v>3.2171329326505709</v>
      </c>
      <c r="AR1105" s="20">
        <f t="shared" si="377"/>
        <v>3.2110703717789146</v>
      </c>
      <c r="AS1105" s="20">
        <f t="shared" si="377"/>
        <v>3.2235654897824437</v>
      </c>
      <c r="AT1105" s="20">
        <f t="shared" si="377"/>
        <v>3.1978245068299773</v>
      </c>
      <c r="AU1105" s="20">
        <f t="shared" si="369"/>
        <v>3.2509130417697172</v>
      </c>
    </row>
    <row r="1106" spans="4:47">
      <c r="D1106" s="2"/>
      <c r="Z1106" s="20">
        <f t="shared" si="360"/>
        <v>0</v>
      </c>
      <c r="AA1106" s="20">
        <f t="shared" si="361"/>
        <v>1.1330551226500576E-5</v>
      </c>
      <c r="AB1106" s="20">
        <f t="shared" si="373"/>
        <v>-9999</v>
      </c>
      <c r="AC1106" s="20">
        <f t="shared" si="374"/>
        <v>0</v>
      </c>
      <c r="AD1106" s="20">
        <f t="shared" si="370"/>
        <v>-9999</v>
      </c>
      <c r="AE1106" s="20">
        <f t="shared" si="375"/>
        <v>0</v>
      </c>
      <c r="AF1106" s="20">
        <f t="shared" si="371"/>
        <v>-9999</v>
      </c>
      <c r="AG1106" s="21"/>
      <c r="AH1106" s="20">
        <f t="shared" si="362"/>
        <v>-1.178745064381952E-2</v>
      </c>
      <c r="AI1106" s="20">
        <f t="shared" si="363"/>
        <v>0.51386006167917275</v>
      </c>
      <c r="AJ1106" s="20">
        <f t="shared" si="364"/>
        <v>-0.2676446746983806</v>
      </c>
      <c r="AK1106" s="20">
        <f t="shared" si="365"/>
        <v>-2.096970307342862E-2</v>
      </c>
      <c r="AL1106" s="20">
        <f t="shared" si="366"/>
        <v>-3.0984842598046018</v>
      </c>
      <c r="AM1106" s="20">
        <f t="shared" si="367"/>
        <v>-46.387491914036289</v>
      </c>
      <c r="AN1106" s="20">
        <f t="shared" si="377"/>
        <v>3.2149255760746338</v>
      </c>
      <c r="AO1106" s="20">
        <f t="shared" si="377"/>
        <v>3.2156184383515991</v>
      </c>
      <c r="AP1106" s="20">
        <f t="shared" si="377"/>
        <v>3.2141906950560983</v>
      </c>
      <c r="AQ1106" s="20">
        <f t="shared" si="377"/>
        <v>3.2171329326505709</v>
      </c>
      <c r="AR1106" s="20">
        <f t="shared" si="377"/>
        <v>3.2110703717789146</v>
      </c>
      <c r="AS1106" s="20">
        <f t="shared" si="377"/>
        <v>3.2235654897824437</v>
      </c>
      <c r="AT1106" s="20">
        <f t="shared" si="377"/>
        <v>3.1978245068299773</v>
      </c>
      <c r="AU1106" s="20">
        <f t="shared" si="369"/>
        <v>3.2509130417697172</v>
      </c>
    </row>
    <row r="1107" spans="4:47">
      <c r="D1107" s="2"/>
      <c r="Z1107" s="20">
        <f t="shared" si="360"/>
        <v>0</v>
      </c>
      <c r="AA1107" s="20">
        <f t="shared" si="361"/>
        <v>1.1330551226500576E-5</v>
      </c>
      <c r="AB1107" s="20">
        <f t="shared" si="373"/>
        <v>-9999</v>
      </c>
      <c r="AC1107" s="20">
        <f t="shared" si="374"/>
        <v>0</v>
      </c>
      <c r="AD1107" s="20">
        <f t="shared" si="370"/>
        <v>-9999</v>
      </c>
      <c r="AE1107" s="20">
        <f t="shared" si="375"/>
        <v>0</v>
      </c>
      <c r="AF1107" s="20">
        <f t="shared" si="371"/>
        <v>-9999</v>
      </c>
      <c r="AG1107" s="21"/>
      <c r="AH1107" s="20">
        <f t="shared" si="362"/>
        <v>-1.178745064381952E-2</v>
      </c>
      <c r="AI1107" s="20">
        <f t="shared" si="363"/>
        <v>0.51386006167917275</v>
      </c>
      <c r="AJ1107" s="20">
        <f t="shared" si="364"/>
        <v>-0.2676446746983806</v>
      </c>
      <c r="AK1107" s="20">
        <f t="shared" si="365"/>
        <v>-2.096970307342862E-2</v>
      </c>
      <c r="AL1107" s="20">
        <f t="shared" si="366"/>
        <v>-3.0984842598046018</v>
      </c>
      <c r="AM1107" s="20">
        <f t="shared" si="367"/>
        <v>-46.387491914036289</v>
      </c>
      <c r="AN1107" s="20">
        <f t="shared" si="377"/>
        <v>3.2149255760746338</v>
      </c>
      <c r="AO1107" s="20">
        <f t="shared" si="377"/>
        <v>3.2156184383515991</v>
      </c>
      <c r="AP1107" s="20">
        <f t="shared" si="377"/>
        <v>3.2141906950560983</v>
      </c>
      <c r="AQ1107" s="20">
        <f t="shared" si="377"/>
        <v>3.2171329326505709</v>
      </c>
      <c r="AR1107" s="20">
        <f t="shared" si="377"/>
        <v>3.2110703717789146</v>
      </c>
      <c r="AS1107" s="20">
        <f t="shared" si="377"/>
        <v>3.2235654897824437</v>
      </c>
      <c r="AT1107" s="20">
        <f t="shared" si="377"/>
        <v>3.1978245068299773</v>
      </c>
      <c r="AU1107" s="20">
        <f t="shared" si="369"/>
        <v>3.2509130417697172</v>
      </c>
    </row>
    <row r="1108" spans="4:47">
      <c r="D1108" s="2"/>
      <c r="Z1108" s="20">
        <f t="shared" si="360"/>
        <v>0</v>
      </c>
      <c r="AA1108" s="20">
        <f t="shared" si="361"/>
        <v>1.1330551226500576E-5</v>
      </c>
      <c r="AB1108" s="20">
        <f t="shared" si="373"/>
        <v>-9999</v>
      </c>
      <c r="AC1108" s="20">
        <f t="shared" si="374"/>
        <v>0</v>
      </c>
      <c r="AD1108" s="20">
        <f t="shared" si="370"/>
        <v>-9999</v>
      </c>
      <c r="AE1108" s="20">
        <f t="shared" si="375"/>
        <v>0</v>
      </c>
      <c r="AF1108" s="20">
        <f t="shared" si="371"/>
        <v>-9999</v>
      </c>
      <c r="AG1108" s="21"/>
      <c r="AH1108" s="20">
        <f t="shared" si="362"/>
        <v>-1.178745064381952E-2</v>
      </c>
      <c r="AI1108" s="20">
        <f t="shared" si="363"/>
        <v>0.51386006167917275</v>
      </c>
      <c r="AJ1108" s="20">
        <f t="shared" si="364"/>
        <v>-0.2676446746983806</v>
      </c>
      <c r="AK1108" s="20">
        <f t="shared" si="365"/>
        <v>-2.096970307342862E-2</v>
      </c>
      <c r="AL1108" s="20">
        <f t="shared" si="366"/>
        <v>-3.0984842598046018</v>
      </c>
      <c r="AM1108" s="20">
        <f t="shared" si="367"/>
        <v>-46.387491914036289</v>
      </c>
      <c r="AN1108" s="20">
        <f t="shared" si="377"/>
        <v>3.2149255760746338</v>
      </c>
      <c r="AO1108" s="20">
        <f t="shared" si="377"/>
        <v>3.2156184383515991</v>
      </c>
      <c r="AP1108" s="20">
        <f t="shared" si="377"/>
        <v>3.2141906950560983</v>
      </c>
      <c r="AQ1108" s="20">
        <f t="shared" si="377"/>
        <v>3.2171329326505709</v>
      </c>
      <c r="AR1108" s="20">
        <f t="shared" si="377"/>
        <v>3.2110703717789146</v>
      </c>
      <c r="AS1108" s="20">
        <f t="shared" si="377"/>
        <v>3.2235654897824437</v>
      </c>
      <c r="AT1108" s="20">
        <f t="shared" si="377"/>
        <v>3.1978245068299773</v>
      </c>
      <c r="AU1108" s="20">
        <f t="shared" si="369"/>
        <v>3.2509130417697172</v>
      </c>
    </row>
    <row r="1109" spans="4:47">
      <c r="D1109" s="2"/>
      <c r="Z1109" s="20">
        <f t="shared" ref="Z1109:Z1172" si="378">F1109</f>
        <v>0</v>
      </c>
      <c r="AA1109" s="20">
        <f t="shared" ref="AA1109:AA1172" si="379">AB$3+AB$4*Z1109+AB$5*Z1109^2+AH1109</f>
        <v>1.1330551226500576E-5</v>
      </c>
      <c r="AB1109" s="20">
        <f t="shared" si="373"/>
        <v>-9999</v>
      </c>
      <c r="AC1109" s="20">
        <f t="shared" si="374"/>
        <v>0</v>
      </c>
      <c r="AD1109" s="20">
        <f t="shared" si="370"/>
        <v>-9999</v>
      </c>
      <c r="AE1109" s="20">
        <f t="shared" si="375"/>
        <v>0</v>
      </c>
      <c r="AF1109" s="20">
        <f t="shared" si="371"/>
        <v>-9999</v>
      </c>
      <c r="AG1109" s="21"/>
      <c r="AH1109" s="20">
        <f t="shared" ref="AH1109:AH1172" si="380">$AB$6*($AB$11/AI1109*AJ1109+$AB$12)</f>
        <v>-1.178745064381952E-2</v>
      </c>
      <c r="AI1109" s="20">
        <f t="shared" ref="AI1109:AI1172" si="381">1+$AB$7*COS(AL1109)</f>
        <v>0.51386006167917275</v>
      </c>
      <c r="AJ1109" s="20">
        <f t="shared" ref="AJ1109:AJ1172" si="382">SIN(AL1109+RADIANS($AB$9))</f>
        <v>-0.2676446746983806</v>
      </c>
      <c r="AK1109" s="20">
        <f t="shared" ref="AK1109:AK1172" si="383">$AB$7*SIN(AL1109)</f>
        <v>-2.096970307342862E-2</v>
      </c>
      <c r="AL1109" s="20">
        <f t="shared" ref="AL1109:AL1172" si="384">2*ATAN(AM1109)</f>
        <v>-3.0984842598046018</v>
      </c>
      <c r="AM1109" s="20">
        <f t="shared" ref="AM1109:AM1172" si="385">SQRT((1+$AB$7)/(1-$AB$7))*TAN(AN1109/2)</f>
        <v>-46.387491914036289</v>
      </c>
      <c r="AN1109" s="20">
        <f t="shared" ref="AN1109:AT1124" si="386">$AU1109+$AB$7*SIN(AO1109)</f>
        <v>3.2149255760746338</v>
      </c>
      <c r="AO1109" s="20">
        <f t="shared" si="386"/>
        <v>3.2156184383515991</v>
      </c>
      <c r="AP1109" s="20">
        <f t="shared" si="386"/>
        <v>3.2141906950560983</v>
      </c>
      <c r="AQ1109" s="20">
        <f t="shared" si="386"/>
        <v>3.2171329326505709</v>
      </c>
      <c r="AR1109" s="20">
        <f t="shared" si="386"/>
        <v>3.2110703717789146</v>
      </c>
      <c r="AS1109" s="20">
        <f t="shared" si="386"/>
        <v>3.2235654897824437</v>
      </c>
      <c r="AT1109" s="20">
        <f t="shared" si="386"/>
        <v>3.1978245068299773</v>
      </c>
      <c r="AU1109" s="20">
        <f t="shared" ref="AU1109:AU1172" si="387">RADIANS($AB$9)+$AB$18*(F1109-AB$15)</f>
        <v>3.2509130417697172</v>
      </c>
    </row>
    <row r="1110" spans="4:47">
      <c r="D1110" s="2"/>
      <c r="Z1110" s="20">
        <f t="shared" si="378"/>
        <v>0</v>
      </c>
      <c r="AA1110" s="20">
        <f t="shared" si="379"/>
        <v>1.1330551226500576E-5</v>
      </c>
      <c r="AB1110" s="20">
        <f t="shared" si="373"/>
        <v>-9999</v>
      </c>
      <c r="AC1110" s="20">
        <f t="shared" si="374"/>
        <v>0</v>
      </c>
      <c r="AD1110" s="20">
        <f t="shared" ref="AD1110:AD1173" si="388">IF(S1110&lt;&gt;0,G1110-AA1110,-9999)</f>
        <v>-9999</v>
      </c>
      <c r="AE1110" s="20">
        <f t="shared" si="375"/>
        <v>0</v>
      </c>
      <c r="AF1110" s="20">
        <f t="shared" ref="AF1110:AF1173" si="389">IF(S1110&lt;&gt;0,G1110-P1110,-9999)</f>
        <v>-9999</v>
      </c>
      <c r="AG1110" s="21"/>
      <c r="AH1110" s="20">
        <f t="shared" si="380"/>
        <v>-1.178745064381952E-2</v>
      </c>
      <c r="AI1110" s="20">
        <f t="shared" si="381"/>
        <v>0.51386006167917275</v>
      </c>
      <c r="AJ1110" s="20">
        <f t="shared" si="382"/>
        <v>-0.2676446746983806</v>
      </c>
      <c r="AK1110" s="20">
        <f t="shared" si="383"/>
        <v>-2.096970307342862E-2</v>
      </c>
      <c r="AL1110" s="20">
        <f t="shared" si="384"/>
        <v>-3.0984842598046018</v>
      </c>
      <c r="AM1110" s="20">
        <f t="shared" si="385"/>
        <v>-46.387491914036289</v>
      </c>
      <c r="AN1110" s="20">
        <f t="shared" si="386"/>
        <v>3.2149255760746338</v>
      </c>
      <c r="AO1110" s="20">
        <f t="shared" si="386"/>
        <v>3.2156184383515991</v>
      </c>
      <c r="AP1110" s="20">
        <f t="shared" si="386"/>
        <v>3.2141906950560983</v>
      </c>
      <c r="AQ1110" s="20">
        <f t="shared" si="386"/>
        <v>3.2171329326505709</v>
      </c>
      <c r="AR1110" s="20">
        <f t="shared" si="386"/>
        <v>3.2110703717789146</v>
      </c>
      <c r="AS1110" s="20">
        <f t="shared" si="386"/>
        <v>3.2235654897824437</v>
      </c>
      <c r="AT1110" s="20">
        <f t="shared" si="386"/>
        <v>3.1978245068299773</v>
      </c>
      <c r="AU1110" s="20">
        <f t="shared" si="387"/>
        <v>3.2509130417697172</v>
      </c>
    </row>
    <row r="1111" spans="4:47">
      <c r="D1111" s="2"/>
      <c r="Z1111" s="20">
        <f t="shared" si="378"/>
        <v>0</v>
      </c>
      <c r="AA1111" s="20">
        <f t="shared" si="379"/>
        <v>1.1330551226500576E-5</v>
      </c>
      <c r="AB1111" s="20">
        <f t="shared" si="373"/>
        <v>-9999</v>
      </c>
      <c r="AC1111" s="20">
        <f t="shared" si="374"/>
        <v>0</v>
      </c>
      <c r="AD1111" s="20">
        <f t="shared" si="388"/>
        <v>-9999</v>
      </c>
      <c r="AE1111" s="20">
        <f t="shared" si="375"/>
        <v>0</v>
      </c>
      <c r="AF1111" s="20">
        <f t="shared" si="389"/>
        <v>-9999</v>
      </c>
      <c r="AG1111" s="21"/>
      <c r="AH1111" s="20">
        <f t="shared" si="380"/>
        <v>-1.178745064381952E-2</v>
      </c>
      <c r="AI1111" s="20">
        <f t="shared" si="381"/>
        <v>0.51386006167917275</v>
      </c>
      <c r="AJ1111" s="20">
        <f t="shared" si="382"/>
        <v>-0.2676446746983806</v>
      </c>
      <c r="AK1111" s="20">
        <f t="shared" si="383"/>
        <v>-2.096970307342862E-2</v>
      </c>
      <c r="AL1111" s="20">
        <f t="shared" si="384"/>
        <v>-3.0984842598046018</v>
      </c>
      <c r="AM1111" s="20">
        <f t="shared" si="385"/>
        <v>-46.387491914036289</v>
      </c>
      <c r="AN1111" s="20">
        <f t="shared" si="386"/>
        <v>3.2149255760746338</v>
      </c>
      <c r="AO1111" s="20">
        <f t="shared" si="386"/>
        <v>3.2156184383515991</v>
      </c>
      <c r="AP1111" s="20">
        <f t="shared" si="386"/>
        <v>3.2141906950560983</v>
      </c>
      <c r="AQ1111" s="20">
        <f t="shared" si="386"/>
        <v>3.2171329326505709</v>
      </c>
      <c r="AR1111" s="20">
        <f t="shared" si="386"/>
        <v>3.2110703717789146</v>
      </c>
      <c r="AS1111" s="20">
        <f t="shared" si="386"/>
        <v>3.2235654897824437</v>
      </c>
      <c r="AT1111" s="20">
        <f t="shared" si="386"/>
        <v>3.1978245068299773</v>
      </c>
      <c r="AU1111" s="20">
        <f t="shared" si="387"/>
        <v>3.2509130417697172</v>
      </c>
    </row>
    <row r="1112" spans="4:47">
      <c r="D1112" s="2"/>
      <c r="Z1112" s="20">
        <f t="shared" si="378"/>
        <v>0</v>
      </c>
      <c r="AA1112" s="20">
        <f t="shared" si="379"/>
        <v>1.1330551226500576E-5</v>
      </c>
      <c r="AB1112" s="20">
        <f t="shared" si="373"/>
        <v>-9999</v>
      </c>
      <c r="AC1112" s="20">
        <f t="shared" si="374"/>
        <v>0</v>
      </c>
      <c r="AD1112" s="20">
        <f t="shared" si="388"/>
        <v>-9999</v>
      </c>
      <c r="AE1112" s="20">
        <f t="shared" si="375"/>
        <v>0</v>
      </c>
      <c r="AF1112" s="20">
        <f t="shared" si="389"/>
        <v>-9999</v>
      </c>
      <c r="AG1112" s="21"/>
      <c r="AH1112" s="20">
        <f t="shared" si="380"/>
        <v>-1.178745064381952E-2</v>
      </c>
      <c r="AI1112" s="20">
        <f t="shared" si="381"/>
        <v>0.51386006167917275</v>
      </c>
      <c r="AJ1112" s="20">
        <f t="shared" si="382"/>
        <v>-0.2676446746983806</v>
      </c>
      <c r="AK1112" s="20">
        <f t="shared" si="383"/>
        <v>-2.096970307342862E-2</v>
      </c>
      <c r="AL1112" s="20">
        <f t="shared" si="384"/>
        <v>-3.0984842598046018</v>
      </c>
      <c r="AM1112" s="20">
        <f t="shared" si="385"/>
        <v>-46.387491914036289</v>
      </c>
      <c r="AN1112" s="20">
        <f t="shared" si="386"/>
        <v>3.2149255760746338</v>
      </c>
      <c r="AO1112" s="20">
        <f t="shared" si="386"/>
        <v>3.2156184383515991</v>
      </c>
      <c r="AP1112" s="20">
        <f t="shared" si="386"/>
        <v>3.2141906950560983</v>
      </c>
      <c r="AQ1112" s="20">
        <f t="shared" si="386"/>
        <v>3.2171329326505709</v>
      </c>
      <c r="AR1112" s="20">
        <f t="shared" si="386"/>
        <v>3.2110703717789146</v>
      </c>
      <c r="AS1112" s="20">
        <f t="shared" si="386"/>
        <v>3.2235654897824437</v>
      </c>
      <c r="AT1112" s="20">
        <f t="shared" si="386"/>
        <v>3.1978245068299773</v>
      </c>
      <c r="AU1112" s="20">
        <f t="shared" si="387"/>
        <v>3.2509130417697172</v>
      </c>
    </row>
    <row r="1113" spans="4:47">
      <c r="D1113" s="2"/>
      <c r="Z1113" s="20">
        <f t="shared" si="378"/>
        <v>0</v>
      </c>
      <c r="AA1113" s="20">
        <f t="shared" si="379"/>
        <v>1.1330551226500576E-5</v>
      </c>
      <c r="AB1113" s="20">
        <f t="shared" si="373"/>
        <v>-9999</v>
      </c>
      <c r="AC1113" s="20">
        <f t="shared" si="374"/>
        <v>0</v>
      </c>
      <c r="AD1113" s="20">
        <f t="shared" si="388"/>
        <v>-9999</v>
      </c>
      <c r="AE1113" s="20">
        <f t="shared" si="375"/>
        <v>0</v>
      </c>
      <c r="AF1113" s="20">
        <f t="shared" si="389"/>
        <v>-9999</v>
      </c>
      <c r="AG1113" s="21"/>
      <c r="AH1113" s="20">
        <f t="shared" si="380"/>
        <v>-1.178745064381952E-2</v>
      </c>
      <c r="AI1113" s="20">
        <f t="shared" si="381"/>
        <v>0.51386006167917275</v>
      </c>
      <c r="AJ1113" s="20">
        <f t="shared" si="382"/>
        <v>-0.2676446746983806</v>
      </c>
      <c r="AK1113" s="20">
        <f t="shared" si="383"/>
        <v>-2.096970307342862E-2</v>
      </c>
      <c r="AL1113" s="20">
        <f t="shared" si="384"/>
        <v>-3.0984842598046018</v>
      </c>
      <c r="AM1113" s="20">
        <f t="shared" si="385"/>
        <v>-46.387491914036289</v>
      </c>
      <c r="AN1113" s="20">
        <f t="shared" si="386"/>
        <v>3.2149255760746338</v>
      </c>
      <c r="AO1113" s="20">
        <f t="shared" si="386"/>
        <v>3.2156184383515991</v>
      </c>
      <c r="AP1113" s="20">
        <f t="shared" si="386"/>
        <v>3.2141906950560983</v>
      </c>
      <c r="AQ1113" s="20">
        <f t="shared" si="386"/>
        <v>3.2171329326505709</v>
      </c>
      <c r="AR1113" s="20">
        <f t="shared" si="386"/>
        <v>3.2110703717789146</v>
      </c>
      <c r="AS1113" s="20">
        <f t="shared" si="386"/>
        <v>3.2235654897824437</v>
      </c>
      <c r="AT1113" s="20">
        <f t="shared" si="386"/>
        <v>3.1978245068299773</v>
      </c>
      <c r="AU1113" s="20">
        <f t="shared" si="387"/>
        <v>3.2509130417697172</v>
      </c>
    </row>
    <row r="1114" spans="4:47">
      <c r="D1114" s="2"/>
      <c r="Z1114" s="20">
        <f t="shared" si="378"/>
        <v>0</v>
      </c>
      <c r="AA1114" s="20">
        <f t="shared" si="379"/>
        <v>1.1330551226500576E-5</v>
      </c>
      <c r="AB1114" s="20">
        <f t="shared" si="373"/>
        <v>-9999</v>
      </c>
      <c r="AC1114" s="20">
        <f t="shared" si="374"/>
        <v>0</v>
      </c>
      <c r="AD1114" s="20">
        <f t="shared" si="388"/>
        <v>-9999</v>
      </c>
      <c r="AE1114" s="20">
        <f t="shared" si="375"/>
        <v>0</v>
      </c>
      <c r="AF1114" s="20">
        <f t="shared" si="389"/>
        <v>-9999</v>
      </c>
      <c r="AG1114" s="21"/>
      <c r="AH1114" s="20">
        <f t="shared" si="380"/>
        <v>-1.178745064381952E-2</v>
      </c>
      <c r="AI1114" s="20">
        <f t="shared" si="381"/>
        <v>0.51386006167917275</v>
      </c>
      <c r="AJ1114" s="20">
        <f t="shared" si="382"/>
        <v>-0.2676446746983806</v>
      </c>
      <c r="AK1114" s="20">
        <f t="shared" si="383"/>
        <v>-2.096970307342862E-2</v>
      </c>
      <c r="AL1114" s="20">
        <f t="shared" si="384"/>
        <v>-3.0984842598046018</v>
      </c>
      <c r="AM1114" s="20">
        <f t="shared" si="385"/>
        <v>-46.387491914036289</v>
      </c>
      <c r="AN1114" s="20">
        <f t="shared" si="386"/>
        <v>3.2149255760746338</v>
      </c>
      <c r="AO1114" s="20">
        <f t="shared" si="386"/>
        <v>3.2156184383515991</v>
      </c>
      <c r="AP1114" s="20">
        <f t="shared" si="386"/>
        <v>3.2141906950560983</v>
      </c>
      <c r="AQ1114" s="20">
        <f t="shared" si="386"/>
        <v>3.2171329326505709</v>
      </c>
      <c r="AR1114" s="20">
        <f t="shared" si="386"/>
        <v>3.2110703717789146</v>
      </c>
      <c r="AS1114" s="20">
        <f t="shared" si="386"/>
        <v>3.2235654897824437</v>
      </c>
      <c r="AT1114" s="20">
        <f t="shared" si="386"/>
        <v>3.1978245068299773</v>
      </c>
      <c r="AU1114" s="20">
        <f t="shared" si="387"/>
        <v>3.2509130417697172</v>
      </c>
    </row>
    <row r="1115" spans="4:47">
      <c r="D1115" s="2"/>
      <c r="Z1115" s="20">
        <f t="shared" si="378"/>
        <v>0</v>
      </c>
      <c r="AA1115" s="20">
        <f t="shared" si="379"/>
        <v>1.1330551226500576E-5</v>
      </c>
      <c r="AB1115" s="20">
        <f t="shared" si="373"/>
        <v>-9999</v>
      </c>
      <c r="AC1115" s="20">
        <f t="shared" si="374"/>
        <v>0</v>
      </c>
      <c r="AD1115" s="20">
        <f t="shared" si="388"/>
        <v>-9999</v>
      </c>
      <c r="AE1115" s="20">
        <f t="shared" si="375"/>
        <v>0</v>
      </c>
      <c r="AF1115" s="20">
        <f t="shared" si="389"/>
        <v>-9999</v>
      </c>
      <c r="AG1115" s="21"/>
      <c r="AH1115" s="20">
        <f t="shared" si="380"/>
        <v>-1.178745064381952E-2</v>
      </c>
      <c r="AI1115" s="20">
        <f t="shared" si="381"/>
        <v>0.51386006167917275</v>
      </c>
      <c r="AJ1115" s="20">
        <f t="shared" si="382"/>
        <v>-0.2676446746983806</v>
      </c>
      <c r="AK1115" s="20">
        <f t="shared" si="383"/>
        <v>-2.096970307342862E-2</v>
      </c>
      <c r="AL1115" s="20">
        <f t="shared" si="384"/>
        <v>-3.0984842598046018</v>
      </c>
      <c r="AM1115" s="20">
        <f t="shared" si="385"/>
        <v>-46.387491914036289</v>
      </c>
      <c r="AN1115" s="20">
        <f t="shared" si="386"/>
        <v>3.2149255760746338</v>
      </c>
      <c r="AO1115" s="20">
        <f t="shared" si="386"/>
        <v>3.2156184383515991</v>
      </c>
      <c r="AP1115" s="20">
        <f t="shared" si="386"/>
        <v>3.2141906950560983</v>
      </c>
      <c r="AQ1115" s="20">
        <f t="shared" si="386"/>
        <v>3.2171329326505709</v>
      </c>
      <c r="AR1115" s="20">
        <f t="shared" si="386"/>
        <v>3.2110703717789146</v>
      </c>
      <c r="AS1115" s="20">
        <f t="shared" si="386"/>
        <v>3.2235654897824437</v>
      </c>
      <c r="AT1115" s="20">
        <f t="shared" si="386"/>
        <v>3.1978245068299773</v>
      </c>
      <c r="AU1115" s="20">
        <f t="shared" si="387"/>
        <v>3.2509130417697172</v>
      </c>
    </row>
    <row r="1116" spans="4:47">
      <c r="D1116" s="2"/>
      <c r="Z1116" s="20">
        <f t="shared" si="378"/>
        <v>0</v>
      </c>
      <c r="AA1116" s="20">
        <f t="shared" si="379"/>
        <v>1.1330551226500576E-5</v>
      </c>
      <c r="AB1116" s="20">
        <f t="shared" si="373"/>
        <v>-9999</v>
      </c>
      <c r="AC1116" s="20">
        <f t="shared" si="374"/>
        <v>0</v>
      </c>
      <c r="AD1116" s="20">
        <f t="shared" si="388"/>
        <v>-9999</v>
      </c>
      <c r="AE1116" s="20">
        <f t="shared" si="375"/>
        <v>0</v>
      </c>
      <c r="AF1116" s="20">
        <f t="shared" si="389"/>
        <v>-9999</v>
      </c>
      <c r="AG1116" s="21"/>
      <c r="AH1116" s="20">
        <f t="shared" si="380"/>
        <v>-1.178745064381952E-2</v>
      </c>
      <c r="AI1116" s="20">
        <f t="shared" si="381"/>
        <v>0.51386006167917275</v>
      </c>
      <c r="AJ1116" s="20">
        <f t="shared" si="382"/>
        <v>-0.2676446746983806</v>
      </c>
      <c r="AK1116" s="20">
        <f t="shared" si="383"/>
        <v>-2.096970307342862E-2</v>
      </c>
      <c r="AL1116" s="20">
        <f t="shared" si="384"/>
        <v>-3.0984842598046018</v>
      </c>
      <c r="AM1116" s="20">
        <f t="shared" si="385"/>
        <v>-46.387491914036289</v>
      </c>
      <c r="AN1116" s="20">
        <f t="shared" si="386"/>
        <v>3.2149255760746338</v>
      </c>
      <c r="AO1116" s="20">
        <f t="shared" si="386"/>
        <v>3.2156184383515991</v>
      </c>
      <c r="AP1116" s="20">
        <f t="shared" si="386"/>
        <v>3.2141906950560983</v>
      </c>
      <c r="AQ1116" s="20">
        <f t="shared" si="386"/>
        <v>3.2171329326505709</v>
      </c>
      <c r="AR1116" s="20">
        <f t="shared" si="386"/>
        <v>3.2110703717789146</v>
      </c>
      <c r="AS1116" s="20">
        <f t="shared" si="386"/>
        <v>3.2235654897824437</v>
      </c>
      <c r="AT1116" s="20">
        <f t="shared" si="386"/>
        <v>3.1978245068299773</v>
      </c>
      <c r="AU1116" s="20">
        <f t="shared" si="387"/>
        <v>3.2509130417697172</v>
      </c>
    </row>
    <row r="1117" spans="4:47">
      <c r="D1117" s="2"/>
      <c r="Z1117" s="20">
        <f t="shared" si="378"/>
        <v>0</v>
      </c>
      <c r="AA1117" s="20">
        <f t="shared" si="379"/>
        <v>1.1330551226500576E-5</v>
      </c>
      <c r="AB1117" s="20">
        <f t="shared" si="373"/>
        <v>-9999</v>
      </c>
      <c r="AC1117" s="20">
        <f t="shared" si="374"/>
        <v>0</v>
      </c>
      <c r="AD1117" s="20">
        <f t="shared" si="388"/>
        <v>-9999</v>
      </c>
      <c r="AE1117" s="20">
        <f t="shared" si="375"/>
        <v>0</v>
      </c>
      <c r="AF1117" s="20">
        <f t="shared" si="389"/>
        <v>-9999</v>
      </c>
      <c r="AG1117" s="21"/>
      <c r="AH1117" s="20">
        <f t="shared" si="380"/>
        <v>-1.178745064381952E-2</v>
      </c>
      <c r="AI1117" s="20">
        <f t="shared" si="381"/>
        <v>0.51386006167917275</v>
      </c>
      <c r="AJ1117" s="20">
        <f t="shared" si="382"/>
        <v>-0.2676446746983806</v>
      </c>
      <c r="AK1117" s="20">
        <f t="shared" si="383"/>
        <v>-2.096970307342862E-2</v>
      </c>
      <c r="AL1117" s="20">
        <f t="shared" si="384"/>
        <v>-3.0984842598046018</v>
      </c>
      <c r="AM1117" s="20">
        <f t="shared" si="385"/>
        <v>-46.387491914036289</v>
      </c>
      <c r="AN1117" s="20">
        <f t="shared" si="386"/>
        <v>3.2149255760746338</v>
      </c>
      <c r="AO1117" s="20">
        <f t="shared" si="386"/>
        <v>3.2156184383515991</v>
      </c>
      <c r="AP1117" s="20">
        <f t="shared" si="386"/>
        <v>3.2141906950560983</v>
      </c>
      <c r="AQ1117" s="20">
        <f t="shared" si="386"/>
        <v>3.2171329326505709</v>
      </c>
      <c r="AR1117" s="20">
        <f t="shared" si="386"/>
        <v>3.2110703717789146</v>
      </c>
      <c r="AS1117" s="20">
        <f t="shared" si="386"/>
        <v>3.2235654897824437</v>
      </c>
      <c r="AT1117" s="20">
        <f t="shared" si="386"/>
        <v>3.1978245068299773</v>
      </c>
      <c r="AU1117" s="20">
        <f t="shared" si="387"/>
        <v>3.2509130417697172</v>
      </c>
    </row>
    <row r="1118" spans="4:47">
      <c r="D1118" s="2"/>
      <c r="Z1118" s="20">
        <f t="shared" si="378"/>
        <v>0</v>
      </c>
      <c r="AA1118" s="20">
        <f t="shared" si="379"/>
        <v>1.1330551226500576E-5</v>
      </c>
      <c r="AB1118" s="20">
        <f t="shared" si="373"/>
        <v>-9999</v>
      </c>
      <c r="AC1118" s="20">
        <f t="shared" si="374"/>
        <v>0</v>
      </c>
      <c r="AD1118" s="20">
        <f t="shared" si="388"/>
        <v>-9999</v>
      </c>
      <c r="AE1118" s="20">
        <f t="shared" si="375"/>
        <v>0</v>
      </c>
      <c r="AF1118" s="20">
        <f t="shared" si="389"/>
        <v>-9999</v>
      </c>
      <c r="AG1118" s="21"/>
      <c r="AH1118" s="20">
        <f t="shared" si="380"/>
        <v>-1.178745064381952E-2</v>
      </c>
      <c r="AI1118" s="20">
        <f t="shared" si="381"/>
        <v>0.51386006167917275</v>
      </c>
      <c r="AJ1118" s="20">
        <f t="shared" si="382"/>
        <v>-0.2676446746983806</v>
      </c>
      <c r="AK1118" s="20">
        <f t="shared" si="383"/>
        <v>-2.096970307342862E-2</v>
      </c>
      <c r="AL1118" s="20">
        <f t="shared" si="384"/>
        <v>-3.0984842598046018</v>
      </c>
      <c r="AM1118" s="20">
        <f t="shared" si="385"/>
        <v>-46.387491914036289</v>
      </c>
      <c r="AN1118" s="20">
        <f t="shared" si="386"/>
        <v>3.2149255760746338</v>
      </c>
      <c r="AO1118" s="20">
        <f t="shared" si="386"/>
        <v>3.2156184383515991</v>
      </c>
      <c r="AP1118" s="20">
        <f t="shared" si="386"/>
        <v>3.2141906950560983</v>
      </c>
      <c r="AQ1118" s="20">
        <f t="shared" si="386"/>
        <v>3.2171329326505709</v>
      </c>
      <c r="AR1118" s="20">
        <f t="shared" si="386"/>
        <v>3.2110703717789146</v>
      </c>
      <c r="AS1118" s="20">
        <f t="shared" si="386"/>
        <v>3.2235654897824437</v>
      </c>
      <c r="AT1118" s="20">
        <f t="shared" si="386"/>
        <v>3.1978245068299773</v>
      </c>
      <c r="AU1118" s="20">
        <f t="shared" si="387"/>
        <v>3.2509130417697172</v>
      </c>
    </row>
    <row r="1119" spans="4:47">
      <c r="D1119" s="2"/>
      <c r="Z1119" s="20">
        <f t="shared" si="378"/>
        <v>0</v>
      </c>
      <c r="AA1119" s="20">
        <f t="shared" si="379"/>
        <v>1.1330551226500576E-5</v>
      </c>
      <c r="AB1119" s="20">
        <f t="shared" si="373"/>
        <v>-9999</v>
      </c>
      <c r="AC1119" s="20">
        <f t="shared" si="374"/>
        <v>0</v>
      </c>
      <c r="AD1119" s="20">
        <f t="shared" si="388"/>
        <v>-9999</v>
      </c>
      <c r="AE1119" s="20">
        <f t="shared" si="375"/>
        <v>0</v>
      </c>
      <c r="AF1119" s="20">
        <f t="shared" si="389"/>
        <v>-9999</v>
      </c>
      <c r="AG1119" s="21"/>
      <c r="AH1119" s="20">
        <f t="shared" si="380"/>
        <v>-1.178745064381952E-2</v>
      </c>
      <c r="AI1119" s="20">
        <f t="shared" si="381"/>
        <v>0.51386006167917275</v>
      </c>
      <c r="AJ1119" s="20">
        <f t="shared" si="382"/>
        <v>-0.2676446746983806</v>
      </c>
      <c r="AK1119" s="20">
        <f t="shared" si="383"/>
        <v>-2.096970307342862E-2</v>
      </c>
      <c r="AL1119" s="20">
        <f t="shared" si="384"/>
        <v>-3.0984842598046018</v>
      </c>
      <c r="AM1119" s="20">
        <f t="shared" si="385"/>
        <v>-46.387491914036289</v>
      </c>
      <c r="AN1119" s="20">
        <f t="shared" si="386"/>
        <v>3.2149255760746338</v>
      </c>
      <c r="AO1119" s="20">
        <f t="shared" si="386"/>
        <v>3.2156184383515991</v>
      </c>
      <c r="AP1119" s="20">
        <f t="shared" si="386"/>
        <v>3.2141906950560983</v>
      </c>
      <c r="AQ1119" s="20">
        <f t="shared" si="386"/>
        <v>3.2171329326505709</v>
      </c>
      <c r="AR1119" s="20">
        <f t="shared" si="386"/>
        <v>3.2110703717789146</v>
      </c>
      <c r="AS1119" s="20">
        <f t="shared" si="386"/>
        <v>3.2235654897824437</v>
      </c>
      <c r="AT1119" s="20">
        <f t="shared" si="386"/>
        <v>3.1978245068299773</v>
      </c>
      <c r="AU1119" s="20">
        <f t="shared" si="387"/>
        <v>3.2509130417697172</v>
      </c>
    </row>
    <row r="1120" spans="4:47">
      <c r="D1120" s="2"/>
      <c r="Z1120" s="20">
        <f t="shared" si="378"/>
        <v>0</v>
      </c>
      <c r="AA1120" s="20">
        <f t="shared" si="379"/>
        <v>1.1330551226500576E-5</v>
      </c>
      <c r="AB1120" s="20">
        <f t="shared" si="373"/>
        <v>-9999</v>
      </c>
      <c r="AC1120" s="20">
        <f t="shared" si="374"/>
        <v>0</v>
      </c>
      <c r="AD1120" s="20">
        <f t="shared" si="388"/>
        <v>-9999</v>
      </c>
      <c r="AE1120" s="20">
        <f t="shared" si="375"/>
        <v>0</v>
      </c>
      <c r="AF1120" s="20">
        <f t="shared" si="389"/>
        <v>-9999</v>
      </c>
      <c r="AG1120" s="21"/>
      <c r="AH1120" s="20">
        <f t="shared" si="380"/>
        <v>-1.178745064381952E-2</v>
      </c>
      <c r="AI1120" s="20">
        <f t="shared" si="381"/>
        <v>0.51386006167917275</v>
      </c>
      <c r="AJ1120" s="20">
        <f t="shared" si="382"/>
        <v>-0.2676446746983806</v>
      </c>
      <c r="AK1120" s="20">
        <f t="shared" si="383"/>
        <v>-2.096970307342862E-2</v>
      </c>
      <c r="AL1120" s="20">
        <f t="shared" si="384"/>
        <v>-3.0984842598046018</v>
      </c>
      <c r="AM1120" s="20">
        <f t="shared" si="385"/>
        <v>-46.387491914036289</v>
      </c>
      <c r="AN1120" s="20">
        <f t="shared" si="386"/>
        <v>3.2149255760746338</v>
      </c>
      <c r="AO1120" s="20">
        <f t="shared" si="386"/>
        <v>3.2156184383515991</v>
      </c>
      <c r="AP1120" s="20">
        <f t="shared" si="386"/>
        <v>3.2141906950560983</v>
      </c>
      <c r="AQ1120" s="20">
        <f t="shared" si="386"/>
        <v>3.2171329326505709</v>
      </c>
      <c r="AR1120" s="20">
        <f t="shared" si="386"/>
        <v>3.2110703717789146</v>
      </c>
      <c r="AS1120" s="20">
        <f t="shared" si="386"/>
        <v>3.2235654897824437</v>
      </c>
      <c r="AT1120" s="20">
        <f t="shared" si="386"/>
        <v>3.1978245068299773</v>
      </c>
      <c r="AU1120" s="20">
        <f t="shared" si="387"/>
        <v>3.2509130417697172</v>
      </c>
    </row>
    <row r="1121" spans="4:47">
      <c r="D1121" s="2"/>
      <c r="Z1121" s="20">
        <f t="shared" si="378"/>
        <v>0</v>
      </c>
      <c r="AA1121" s="20">
        <f t="shared" si="379"/>
        <v>1.1330551226500576E-5</v>
      </c>
      <c r="AB1121" s="20">
        <f t="shared" si="373"/>
        <v>-9999</v>
      </c>
      <c r="AC1121" s="20">
        <f t="shared" si="374"/>
        <v>0</v>
      </c>
      <c r="AD1121" s="20">
        <f t="shared" si="388"/>
        <v>-9999</v>
      </c>
      <c r="AE1121" s="20">
        <f t="shared" si="375"/>
        <v>0</v>
      </c>
      <c r="AF1121" s="20">
        <f t="shared" si="389"/>
        <v>-9999</v>
      </c>
      <c r="AG1121" s="21"/>
      <c r="AH1121" s="20">
        <f t="shared" si="380"/>
        <v>-1.178745064381952E-2</v>
      </c>
      <c r="AI1121" s="20">
        <f t="shared" si="381"/>
        <v>0.51386006167917275</v>
      </c>
      <c r="AJ1121" s="20">
        <f t="shared" si="382"/>
        <v>-0.2676446746983806</v>
      </c>
      <c r="AK1121" s="20">
        <f t="shared" si="383"/>
        <v>-2.096970307342862E-2</v>
      </c>
      <c r="AL1121" s="20">
        <f t="shared" si="384"/>
        <v>-3.0984842598046018</v>
      </c>
      <c r="AM1121" s="20">
        <f t="shared" si="385"/>
        <v>-46.387491914036289</v>
      </c>
      <c r="AN1121" s="20">
        <f t="shared" si="386"/>
        <v>3.2149255760746338</v>
      </c>
      <c r="AO1121" s="20">
        <f t="shared" si="386"/>
        <v>3.2156184383515991</v>
      </c>
      <c r="AP1121" s="20">
        <f t="shared" si="386"/>
        <v>3.2141906950560983</v>
      </c>
      <c r="AQ1121" s="20">
        <f t="shared" si="386"/>
        <v>3.2171329326505709</v>
      </c>
      <c r="AR1121" s="20">
        <f t="shared" si="386"/>
        <v>3.2110703717789146</v>
      </c>
      <c r="AS1121" s="20">
        <f t="shared" si="386"/>
        <v>3.2235654897824437</v>
      </c>
      <c r="AT1121" s="20">
        <f t="shared" si="386"/>
        <v>3.1978245068299773</v>
      </c>
      <c r="AU1121" s="20">
        <f t="shared" si="387"/>
        <v>3.2509130417697172</v>
      </c>
    </row>
    <row r="1122" spans="4:47">
      <c r="D1122" s="2"/>
      <c r="Z1122" s="20">
        <f t="shared" si="378"/>
        <v>0</v>
      </c>
      <c r="AA1122" s="20">
        <f t="shared" si="379"/>
        <v>1.1330551226500576E-5</v>
      </c>
      <c r="AB1122" s="20">
        <f t="shared" si="373"/>
        <v>-9999</v>
      </c>
      <c r="AC1122" s="20">
        <f t="shared" si="374"/>
        <v>0</v>
      </c>
      <c r="AD1122" s="20">
        <f t="shared" si="388"/>
        <v>-9999</v>
      </c>
      <c r="AE1122" s="20">
        <f t="shared" si="375"/>
        <v>0</v>
      </c>
      <c r="AF1122" s="20">
        <f t="shared" si="389"/>
        <v>-9999</v>
      </c>
      <c r="AG1122" s="21"/>
      <c r="AH1122" s="20">
        <f t="shared" si="380"/>
        <v>-1.178745064381952E-2</v>
      </c>
      <c r="AI1122" s="20">
        <f t="shared" si="381"/>
        <v>0.51386006167917275</v>
      </c>
      <c r="AJ1122" s="20">
        <f t="shared" si="382"/>
        <v>-0.2676446746983806</v>
      </c>
      <c r="AK1122" s="20">
        <f t="shared" si="383"/>
        <v>-2.096970307342862E-2</v>
      </c>
      <c r="AL1122" s="20">
        <f t="shared" si="384"/>
        <v>-3.0984842598046018</v>
      </c>
      <c r="AM1122" s="20">
        <f t="shared" si="385"/>
        <v>-46.387491914036289</v>
      </c>
      <c r="AN1122" s="20">
        <f t="shared" si="386"/>
        <v>3.2149255760746338</v>
      </c>
      <c r="AO1122" s="20">
        <f t="shared" si="386"/>
        <v>3.2156184383515991</v>
      </c>
      <c r="AP1122" s="20">
        <f t="shared" si="386"/>
        <v>3.2141906950560983</v>
      </c>
      <c r="AQ1122" s="20">
        <f t="shared" si="386"/>
        <v>3.2171329326505709</v>
      </c>
      <c r="AR1122" s="20">
        <f t="shared" si="386"/>
        <v>3.2110703717789146</v>
      </c>
      <c r="AS1122" s="20">
        <f t="shared" si="386"/>
        <v>3.2235654897824437</v>
      </c>
      <c r="AT1122" s="20">
        <f t="shared" si="386"/>
        <v>3.1978245068299773</v>
      </c>
      <c r="AU1122" s="20">
        <f t="shared" si="387"/>
        <v>3.2509130417697172</v>
      </c>
    </row>
    <row r="1123" spans="4:47">
      <c r="D1123" s="2"/>
      <c r="Z1123" s="20">
        <f t="shared" si="378"/>
        <v>0</v>
      </c>
      <c r="AA1123" s="20">
        <f t="shared" si="379"/>
        <v>1.1330551226500576E-5</v>
      </c>
      <c r="AB1123" s="20">
        <f t="shared" si="373"/>
        <v>-9999</v>
      </c>
      <c r="AC1123" s="20">
        <f t="shared" si="374"/>
        <v>0</v>
      </c>
      <c r="AD1123" s="20">
        <f t="shared" si="388"/>
        <v>-9999</v>
      </c>
      <c r="AE1123" s="20">
        <f t="shared" si="375"/>
        <v>0</v>
      </c>
      <c r="AF1123" s="20">
        <f t="shared" si="389"/>
        <v>-9999</v>
      </c>
      <c r="AG1123" s="21"/>
      <c r="AH1123" s="20">
        <f t="shared" si="380"/>
        <v>-1.178745064381952E-2</v>
      </c>
      <c r="AI1123" s="20">
        <f t="shared" si="381"/>
        <v>0.51386006167917275</v>
      </c>
      <c r="AJ1123" s="20">
        <f t="shared" si="382"/>
        <v>-0.2676446746983806</v>
      </c>
      <c r="AK1123" s="20">
        <f t="shared" si="383"/>
        <v>-2.096970307342862E-2</v>
      </c>
      <c r="AL1123" s="20">
        <f t="shared" si="384"/>
        <v>-3.0984842598046018</v>
      </c>
      <c r="AM1123" s="20">
        <f t="shared" si="385"/>
        <v>-46.387491914036289</v>
      </c>
      <c r="AN1123" s="20">
        <f t="shared" si="386"/>
        <v>3.2149255760746338</v>
      </c>
      <c r="AO1123" s="20">
        <f t="shared" si="386"/>
        <v>3.2156184383515991</v>
      </c>
      <c r="AP1123" s="20">
        <f t="shared" si="386"/>
        <v>3.2141906950560983</v>
      </c>
      <c r="AQ1123" s="20">
        <f t="shared" si="386"/>
        <v>3.2171329326505709</v>
      </c>
      <c r="AR1123" s="20">
        <f t="shared" si="386"/>
        <v>3.2110703717789146</v>
      </c>
      <c r="AS1123" s="20">
        <f t="shared" si="386"/>
        <v>3.2235654897824437</v>
      </c>
      <c r="AT1123" s="20">
        <f t="shared" si="386"/>
        <v>3.1978245068299773</v>
      </c>
      <c r="AU1123" s="20">
        <f t="shared" si="387"/>
        <v>3.2509130417697172</v>
      </c>
    </row>
    <row r="1124" spans="4:47">
      <c r="D1124" s="2"/>
      <c r="Z1124" s="20">
        <f t="shared" si="378"/>
        <v>0</v>
      </c>
      <c r="AA1124" s="20">
        <f t="shared" si="379"/>
        <v>1.1330551226500576E-5</v>
      </c>
      <c r="AB1124" s="20">
        <f t="shared" si="373"/>
        <v>-9999</v>
      </c>
      <c r="AC1124" s="20">
        <f t="shared" si="374"/>
        <v>0</v>
      </c>
      <c r="AD1124" s="20">
        <f t="shared" si="388"/>
        <v>-9999</v>
      </c>
      <c r="AE1124" s="20">
        <f t="shared" si="375"/>
        <v>0</v>
      </c>
      <c r="AF1124" s="20">
        <f t="shared" si="389"/>
        <v>-9999</v>
      </c>
      <c r="AG1124" s="21"/>
      <c r="AH1124" s="20">
        <f t="shared" si="380"/>
        <v>-1.178745064381952E-2</v>
      </c>
      <c r="AI1124" s="20">
        <f t="shared" si="381"/>
        <v>0.51386006167917275</v>
      </c>
      <c r="AJ1124" s="20">
        <f t="shared" si="382"/>
        <v>-0.2676446746983806</v>
      </c>
      <c r="AK1124" s="20">
        <f t="shared" si="383"/>
        <v>-2.096970307342862E-2</v>
      </c>
      <c r="AL1124" s="20">
        <f t="shared" si="384"/>
        <v>-3.0984842598046018</v>
      </c>
      <c r="AM1124" s="20">
        <f t="shared" si="385"/>
        <v>-46.387491914036289</v>
      </c>
      <c r="AN1124" s="20">
        <f t="shared" si="386"/>
        <v>3.2149255760746338</v>
      </c>
      <c r="AO1124" s="20">
        <f t="shared" si="386"/>
        <v>3.2156184383515991</v>
      </c>
      <c r="AP1124" s="20">
        <f t="shared" si="386"/>
        <v>3.2141906950560983</v>
      </c>
      <c r="AQ1124" s="20">
        <f t="shared" si="386"/>
        <v>3.2171329326505709</v>
      </c>
      <c r="AR1124" s="20">
        <f t="shared" si="386"/>
        <v>3.2110703717789146</v>
      </c>
      <c r="AS1124" s="20">
        <f t="shared" si="386"/>
        <v>3.2235654897824437</v>
      </c>
      <c r="AT1124" s="20">
        <f t="shared" si="386"/>
        <v>3.1978245068299773</v>
      </c>
      <c r="AU1124" s="20">
        <f t="shared" si="387"/>
        <v>3.2509130417697172</v>
      </c>
    </row>
    <row r="1125" spans="4:47">
      <c r="D1125" s="2"/>
      <c r="Z1125" s="20">
        <f t="shared" si="378"/>
        <v>0</v>
      </c>
      <c r="AA1125" s="20">
        <f t="shared" si="379"/>
        <v>1.1330551226500576E-5</v>
      </c>
      <c r="AB1125" s="20">
        <f t="shared" si="373"/>
        <v>-9999</v>
      </c>
      <c r="AC1125" s="20">
        <f t="shared" si="374"/>
        <v>0</v>
      </c>
      <c r="AD1125" s="20">
        <f t="shared" si="388"/>
        <v>-9999</v>
      </c>
      <c r="AE1125" s="20">
        <f t="shared" si="375"/>
        <v>0</v>
      </c>
      <c r="AF1125" s="20">
        <f t="shared" si="389"/>
        <v>-9999</v>
      </c>
      <c r="AG1125" s="21"/>
      <c r="AH1125" s="20">
        <f t="shared" si="380"/>
        <v>-1.178745064381952E-2</v>
      </c>
      <c r="AI1125" s="20">
        <f t="shared" si="381"/>
        <v>0.51386006167917275</v>
      </c>
      <c r="AJ1125" s="20">
        <f t="shared" si="382"/>
        <v>-0.2676446746983806</v>
      </c>
      <c r="AK1125" s="20">
        <f t="shared" si="383"/>
        <v>-2.096970307342862E-2</v>
      </c>
      <c r="AL1125" s="20">
        <f t="shared" si="384"/>
        <v>-3.0984842598046018</v>
      </c>
      <c r="AM1125" s="20">
        <f t="shared" si="385"/>
        <v>-46.387491914036289</v>
      </c>
      <c r="AN1125" s="20">
        <f t="shared" ref="AN1125:AT1140" si="390">$AU1125+$AB$7*SIN(AO1125)</f>
        <v>3.2149255760746338</v>
      </c>
      <c r="AO1125" s="20">
        <f t="shared" si="390"/>
        <v>3.2156184383515991</v>
      </c>
      <c r="AP1125" s="20">
        <f t="shared" si="390"/>
        <v>3.2141906950560983</v>
      </c>
      <c r="AQ1125" s="20">
        <f t="shared" si="390"/>
        <v>3.2171329326505709</v>
      </c>
      <c r="AR1125" s="20">
        <f t="shared" si="390"/>
        <v>3.2110703717789146</v>
      </c>
      <c r="AS1125" s="20">
        <f t="shared" si="390"/>
        <v>3.2235654897824437</v>
      </c>
      <c r="AT1125" s="20">
        <f t="shared" si="390"/>
        <v>3.1978245068299773</v>
      </c>
      <c r="AU1125" s="20">
        <f t="shared" si="387"/>
        <v>3.2509130417697172</v>
      </c>
    </row>
    <row r="1126" spans="4:47">
      <c r="D1126" s="2"/>
      <c r="Z1126" s="20">
        <f t="shared" si="378"/>
        <v>0</v>
      </c>
      <c r="AA1126" s="20">
        <f t="shared" si="379"/>
        <v>1.1330551226500576E-5</v>
      </c>
      <c r="AB1126" s="20">
        <f t="shared" si="373"/>
        <v>-9999</v>
      </c>
      <c r="AC1126" s="20">
        <f t="shared" si="374"/>
        <v>0</v>
      </c>
      <c r="AD1126" s="20">
        <f t="shared" si="388"/>
        <v>-9999</v>
      </c>
      <c r="AE1126" s="20">
        <f t="shared" si="375"/>
        <v>0</v>
      </c>
      <c r="AF1126" s="20">
        <f t="shared" si="389"/>
        <v>-9999</v>
      </c>
      <c r="AG1126" s="21"/>
      <c r="AH1126" s="20">
        <f t="shared" si="380"/>
        <v>-1.178745064381952E-2</v>
      </c>
      <c r="AI1126" s="20">
        <f t="shared" si="381"/>
        <v>0.51386006167917275</v>
      </c>
      <c r="AJ1126" s="20">
        <f t="shared" si="382"/>
        <v>-0.2676446746983806</v>
      </c>
      <c r="AK1126" s="20">
        <f t="shared" si="383"/>
        <v>-2.096970307342862E-2</v>
      </c>
      <c r="AL1126" s="20">
        <f t="shared" si="384"/>
        <v>-3.0984842598046018</v>
      </c>
      <c r="AM1126" s="20">
        <f t="shared" si="385"/>
        <v>-46.387491914036289</v>
      </c>
      <c r="AN1126" s="20">
        <f t="shared" si="390"/>
        <v>3.2149255760746338</v>
      </c>
      <c r="AO1126" s="20">
        <f t="shared" si="390"/>
        <v>3.2156184383515991</v>
      </c>
      <c r="AP1126" s="20">
        <f t="shared" si="390"/>
        <v>3.2141906950560983</v>
      </c>
      <c r="AQ1126" s="20">
        <f t="shared" si="390"/>
        <v>3.2171329326505709</v>
      </c>
      <c r="AR1126" s="20">
        <f t="shared" si="390"/>
        <v>3.2110703717789146</v>
      </c>
      <c r="AS1126" s="20">
        <f t="shared" si="390"/>
        <v>3.2235654897824437</v>
      </c>
      <c r="AT1126" s="20">
        <f t="shared" si="390"/>
        <v>3.1978245068299773</v>
      </c>
      <c r="AU1126" s="20">
        <f t="shared" si="387"/>
        <v>3.2509130417697172</v>
      </c>
    </row>
    <row r="1127" spans="4:47">
      <c r="D1127" s="2"/>
      <c r="Z1127" s="20">
        <f t="shared" si="378"/>
        <v>0</v>
      </c>
      <c r="AA1127" s="20">
        <f t="shared" si="379"/>
        <v>1.1330551226500576E-5</v>
      </c>
      <c r="AB1127" s="20">
        <f t="shared" ref="AB1127:AB1190" si="391">IF(S1127&lt;&gt;0,G1127-AH1127,-9999)</f>
        <v>-9999</v>
      </c>
      <c r="AC1127" s="20">
        <f t="shared" ref="AC1127:AC1190" si="392">+G1127-P1127</f>
        <v>0</v>
      </c>
      <c r="AD1127" s="20">
        <f t="shared" si="388"/>
        <v>-9999</v>
      </c>
      <c r="AE1127" s="20">
        <f t="shared" ref="AE1127:AE1190" si="393">+(G1127-AA1127)^2*S1127</f>
        <v>0</v>
      </c>
      <c r="AF1127" s="20">
        <f t="shared" si="389"/>
        <v>-9999</v>
      </c>
      <c r="AG1127" s="21"/>
      <c r="AH1127" s="20">
        <f t="shared" si="380"/>
        <v>-1.178745064381952E-2</v>
      </c>
      <c r="AI1127" s="20">
        <f t="shared" si="381"/>
        <v>0.51386006167917275</v>
      </c>
      <c r="AJ1127" s="20">
        <f t="shared" si="382"/>
        <v>-0.2676446746983806</v>
      </c>
      <c r="AK1127" s="20">
        <f t="shared" si="383"/>
        <v>-2.096970307342862E-2</v>
      </c>
      <c r="AL1127" s="20">
        <f t="shared" si="384"/>
        <v>-3.0984842598046018</v>
      </c>
      <c r="AM1127" s="20">
        <f t="shared" si="385"/>
        <v>-46.387491914036289</v>
      </c>
      <c r="AN1127" s="20">
        <f t="shared" si="390"/>
        <v>3.2149255760746338</v>
      </c>
      <c r="AO1127" s="20">
        <f t="shared" si="390"/>
        <v>3.2156184383515991</v>
      </c>
      <c r="AP1127" s="20">
        <f t="shared" si="390"/>
        <v>3.2141906950560983</v>
      </c>
      <c r="AQ1127" s="20">
        <f t="shared" si="390"/>
        <v>3.2171329326505709</v>
      </c>
      <c r="AR1127" s="20">
        <f t="shared" si="390"/>
        <v>3.2110703717789146</v>
      </c>
      <c r="AS1127" s="20">
        <f t="shared" si="390"/>
        <v>3.2235654897824437</v>
      </c>
      <c r="AT1127" s="20">
        <f t="shared" si="390"/>
        <v>3.1978245068299773</v>
      </c>
      <c r="AU1127" s="20">
        <f t="shared" si="387"/>
        <v>3.2509130417697172</v>
      </c>
    </row>
    <row r="1128" spans="4:47">
      <c r="D1128" s="2"/>
      <c r="Z1128" s="20">
        <f t="shared" si="378"/>
        <v>0</v>
      </c>
      <c r="AA1128" s="20">
        <f t="shared" si="379"/>
        <v>1.1330551226500576E-5</v>
      </c>
      <c r="AB1128" s="20">
        <f t="shared" si="391"/>
        <v>-9999</v>
      </c>
      <c r="AC1128" s="20">
        <f t="shared" si="392"/>
        <v>0</v>
      </c>
      <c r="AD1128" s="20">
        <f t="shared" si="388"/>
        <v>-9999</v>
      </c>
      <c r="AE1128" s="20">
        <f t="shared" si="393"/>
        <v>0</v>
      </c>
      <c r="AF1128" s="20">
        <f t="shared" si="389"/>
        <v>-9999</v>
      </c>
      <c r="AG1128" s="21"/>
      <c r="AH1128" s="20">
        <f t="shared" si="380"/>
        <v>-1.178745064381952E-2</v>
      </c>
      <c r="AI1128" s="20">
        <f t="shared" si="381"/>
        <v>0.51386006167917275</v>
      </c>
      <c r="AJ1128" s="20">
        <f t="shared" si="382"/>
        <v>-0.2676446746983806</v>
      </c>
      <c r="AK1128" s="20">
        <f t="shared" si="383"/>
        <v>-2.096970307342862E-2</v>
      </c>
      <c r="AL1128" s="20">
        <f t="shared" si="384"/>
        <v>-3.0984842598046018</v>
      </c>
      <c r="AM1128" s="20">
        <f t="shared" si="385"/>
        <v>-46.387491914036289</v>
      </c>
      <c r="AN1128" s="20">
        <f t="shared" si="390"/>
        <v>3.2149255760746338</v>
      </c>
      <c r="AO1128" s="20">
        <f t="shared" si="390"/>
        <v>3.2156184383515991</v>
      </c>
      <c r="AP1128" s="20">
        <f t="shared" si="390"/>
        <v>3.2141906950560983</v>
      </c>
      <c r="AQ1128" s="20">
        <f t="shared" si="390"/>
        <v>3.2171329326505709</v>
      </c>
      <c r="AR1128" s="20">
        <f t="shared" si="390"/>
        <v>3.2110703717789146</v>
      </c>
      <c r="AS1128" s="20">
        <f t="shared" si="390"/>
        <v>3.2235654897824437</v>
      </c>
      <c r="AT1128" s="20">
        <f t="shared" si="390"/>
        <v>3.1978245068299773</v>
      </c>
      <c r="AU1128" s="20">
        <f t="shared" si="387"/>
        <v>3.2509130417697172</v>
      </c>
    </row>
    <row r="1129" spans="4:47">
      <c r="D1129" s="2"/>
      <c r="Z1129" s="20">
        <f t="shared" si="378"/>
        <v>0</v>
      </c>
      <c r="AA1129" s="20">
        <f t="shared" si="379"/>
        <v>1.1330551226500576E-5</v>
      </c>
      <c r="AB1129" s="20">
        <f t="shared" si="391"/>
        <v>-9999</v>
      </c>
      <c r="AC1129" s="20">
        <f t="shared" si="392"/>
        <v>0</v>
      </c>
      <c r="AD1129" s="20">
        <f t="shared" si="388"/>
        <v>-9999</v>
      </c>
      <c r="AE1129" s="20">
        <f t="shared" si="393"/>
        <v>0</v>
      </c>
      <c r="AF1129" s="20">
        <f t="shared" si="389"/>
        <v>-9999</v>
      </c>
      <c r="AG1129" s="21"/>
      <c r="AH1129" s="20">
        <f t="shared" si="380"/>
        <v>-1.178745064381952E-2</v>
      </c>
      <c r="AI1129" s="20">
        <f t="shared" si="381"/>
        <v>0.51386006167917275</v>
      </c>
      <c r="AJ1129" s="20">
        <f t="shared" si="382"/>
        <v>-0.2676446746983806</v>
      </c>
      <c r="AK1129" s="20">
        <f t="shared" si="383"/>
        <v>-2.096970307342862E-2</v>
      </c>
      <c r="AL1129" s="20">
        <f t="shared" si="384"/>
        <v>-3.0984842598046018</v>
      </c>
      <c r="AM1129" s="20">
        <f t="shared" si="385"/>
        <v>-46.387491914036289</v>
      </c>
      <c r="AN1129" s="20">
        <f t="shared" si="390"/>
        <v>3.2149255760746338</v>
      </c>
      <c r="AO1129" s="20">
        <f t="shared" si="390"/>
        <v>3.2156184383515991</v>
      </c>
      <c r="AP1129" s="20">
        <f t="shared" si="390"/>
        <v>3.2141906950560983</v>
      </c>
      <c r="AQ1129" s="20">
        <f t="shared" si="390"/>
        <v>3.2171329326505709</v>
      </c>
      <c r="AR1129" s="20">
        <f t="shared" si="390"/>
        <v>3.2110703717789146</v>
      </c>
      <c r="AS1129" s="20">
        <f t="shared" si="390"/>
        <v>3.2235654897824437</v>
      </c>
      <c r="AT1129" s="20">
        <f t="shared" si="390"/>
        <v>3.1978245068299773</v>
      </c>
      <c r="AU1129" s="20">
        <f t="shared" si="387"/>
        <v>3.2509130417697172</v>
      </c>
    </row>
    <row r="1130" spans="4:47">
      <c r="D1130" s="2"/>
      <c r="Z1130" s="20">
        <f t="shared" si="378"/>
        <v>0</v>
      </c>
      <c r="AA1130" s="20">
        <f t="shared" si="379"/>
        <v>1.1330551226500576E-5</v>
      </c>
      <c r="AB1130" s="20">
        <f t="shared" si="391"/>
        <v>-9999</v>
      </c>
      <c r="AC1130" s="20">
        <f t="shared" si="392"/>
        <v>0</v>
      </c>
      <c r="AD1130" s="20">
        <f t="shared" si="388"/>
        <v>-9999</v>
      </c>
      <c r="AE1130" s="20">
        <f t="shared" si="393"/>
        <v>0</v>
      </c>
      <c r="AF1130" s="20">
        <f t="shared" si="389"/>
        <v>-9999</v>
      </c>
      <c r="AG1130" s="21"/>
      <c r="AH1130" s="20">
        <f t="shared" si="380"/>
        <v>-1.178745064381952E-2</v>
      </c>
      <c r="AI1130" s="20">
        <f t="shared" si="381"/>
        <v>0.51386006167917275</v>
      </c>
      <c r="AJ1130" s="20">
        <f t="shared" si="382"/>
        <v>-0.2676446746983806</v>
      </c>
      <c r="AK1130" s="20">
        <f t="shared" si="383"/>
        <v>-2.096970307342862E-2</v>
      </c>
      <c r="AL1130" s="20">
        <f t="shared" si="384"/>
        <v>-3.0984842598046018</v>
      </c>
      <c r="AM1130" s="20">
        <f t="shared" si="385"/>
        <v>-46.387491914036289</v>
      </c>
      <c r="AN1130" s="20">
        <f t="shared" si="390"/>
        <v>3.2149255760746338</v>
      </c>
      <c r="AO1130" s="20">
        <f t="shared" si="390"/>
        <v>3.2156184383515991</v>
      </c>
      <c r="AP1130" s="20">
        <f t="shared" si="390"/>
        <v>3.2141906950560983</v>
      </c>
      <c r="AQ1130" s="20">
        <f t="shared" si="390"/>
        <v>3.2171329326505709</v>
      </c>
      <c r="AR1130" s="20">
        <f t="shared" si="390"/>
        <v>3.2110703717789146</v>
      </c>
      <c r="AS1130" s="20">
        <f t="shared" si="390"/>
        <v>3.2235654897824437</v>
      </c>
      <c r="AT1130" s="20">
        <f t="shared" si="390"/>
        <v>3.1978245068299773</v>
      </c>
      <c r="AU1130" s="20">
        <f t="shared" si="387"/>
        <v>3.2509130417697172</v>
      </c>
    </row>
    <row r="1131" spans="4:47">
      <c r="D1131" s="2"/>
      <c r="Z1131" s="20">
        <f t="shared" si="378"/>
        <v>0</v>
      </c>
      <c r="AA1131" s="20">
        <f t="shared" si="379"/>
        <v>1.1330551226500576E-5</v>
      </c>
      <c r="AB1131" s="20">
        <f t="shared" si="391"/>
        <v>-9999</v>
      </c>
      <c r="AC1131" s="20">
        <f t="shared" si="392"/>
        <v>0</v>
      </c>
      <c r="AD1131" s="20">
        <f t="shared" si="388"/>
        <v>-9999</v>
      </c>
      <c r="AE1131" s="20">
        <f t="shared" si="393"/>
        <v>0</v>
      </c>
      <c r="AF1131" s="20">
        <f t="shared" si="389"/>
        <v>-9999</v>
      </c>
      <c r="AG1131" s="21"/>
      <c r="AH1131" s="20">
        <f t="shared" si="380"/>
        <v>-1.178745064381952E-2</v>
      </c>
      <c r="AI1131" s="20">
        <f t="shared" si="381"/>
        <v>0.51386006167917275</v>
      </c>
      <c r="AJ1131" s="20">
        <f t="shared" si="382"/>
        <v>-0.2676446746983806</v>
      </c>
      <c r="AK1131" s="20">
        <f t="shared" si="383"/>
        <v>-2.096970307342862E-2</v>
      </c>
      <c r="AL1131" s="20">
        <f t="shared" si="384"/>
        <v>-3.0984842598046018</v>
      </c>
      <c r="AM1131" s="20">
        <f t="shared" si="385"/>
        <v>-46.387491914036289</v>
      </c>
      <c r="AN1131" s="20">
        <f t="shared" si="390"/>
        <v>3.2149255760746338</v>
      </c>
      <c r="AO1131" s="20">
        <f t="shared" si="390"/>
        <v>3.2156184383515991</v>
      </c>
      <c r="AP1131" s="20">
        <f t="shared" si="390"/>
        <v>3.2141906950560983</v>
      </c>
      <c r="AQ1131" s="20">
        <f t="shared" si="390"/>
        <v>3.2171329326505709</v>
      </c>
      <c r="AR1131" s="20">
        <f t="shared" si="390"/>
        <v>3.2110703717789146</v>
      </c>
      <c r="AS1131" s="20">
        <f t="shared" si="390"/>
        <v>3.2235654897824437</v>
      </c>
      <c r="AT1131" s="20">
        <f t="shared" si="390"/>
        <v>3.1978245068299773</v>
      </c>
      <c r="AU1131" s="20">
        <f t="shared" si="387"/>
        <v>3.2509130417697172</v>
      </c>
    </row>
    <row r="1132" spans="4:47">
      <c r="D1132" s="2"/>
      <c r="Z1132" s="20">
        <f t="shared" si="378"/>
        <v>0</v>
      </c>
      <c r="AA1132" s="20">
        <f t="shared" si="379"/>
        <v>1.1330551226500576E-5</v>
      </c>
      <c r="AB1132" s="20">
        <f t="shared" si="391"/>
        <v>-9999</v>
      </c>
      <c r="AC1132" s="20">
        <f t="shared" si="392"/>
        <v>0</v>
      </c>
      <c r="AD1132" s="20">
        <f t="shared" si="388"/>
        <v>-9999</v>
      </c>
      <c r="AE1132" s="20">
        <f t="shared" si="393"/>
        <v>0</v>
      </c>
      <c r="AF1132" s="20">
        <f t="shared" si="389"/>
        <v>-9999</v>
      </c>
      <c r="AG1132" s="21"/>
      <c r="AH1132" s="20">
        <f t="shared" si="380"/>
        <v>-1.178745064381952E-2</v>
      </c>
      <c r="AI1132" s="20">
        <f t="shared" si="381"/>
        <v>0.51386006167917275</v>
      </c>
      <c r="AJ1132" s="20">
        <f t="shared" si="382"/>
        <v>-0.2676446746983806</v>
      </c>
      <c r="AK1132" s="20">
        <f t="shared" si="383"/>
        <v>-2.096970307342862E-2</v>
      </c>
      <c r="AL1132" s="20">
        <f t="shared" si="384"/>
        <v>-3.0984842598046018</v>
      </c>
      <c r="AM1132" s="20">
        <f t="shared" si="385"/>
        <v>-46.387491914036289</v>
      </c>
      <c r="AN1132" s="20">
        <f t="shared" si="390"/>
        <v>3.2149255760746338</v>
      </c>
      <c r="AO1132" s="20">
        <f t="shared" si="390"/>
        <v>3.2156184383515991</v>
      </c>
      <c r="AP1132" s="20">
        <f t="shared" si="390"/>
        <v>3.2141906950560983</v>
      </c>
      <c r="AQ1132" s="20">
        <f t="shared" si="390"/>
        <v>3.2171329326505709</v>
      </c>
      <c r="AR1132" s="20">
        <f t="shared" si="390"/>
        <v>3.2110703717789146</v>
      </c>
      <c r="AS1132" s="20">
        <f t="shared" si="390"/>
        <v>3.2235654897824437</v>
      </c>
      <c r="AT1132" s="20">
        <f t="shared" si="390"/>
        <v>3.1978245068299773</v>
      </c>
      <c r="AU1132" s="20">
        <f t="shared" si="387"/>
        <v>3.2509130417697172</v>
      </c>
    </row>
    <row r="1133" spans="4:47">
      <c r="D1133" s="2"/>
      <c r="Z1133" s="20">
        <f t="shared" si="378"/>
        <v>0</v>
      </c>
      <c r="AA1133" s="20">
        <f t="shared" si="379"/>
        <v>1.1330551226500576E-5</v>
      </c>
      <c r="AB1133" s="20">
        <f t="shared" si="391"/>
        <v>-9999</v>
      </c>
      <c r="AC1133" s="20">
        <f t="shared" si="392"/>
        <v>0</v>
      </c>
      <c r="AD1133" s="20">
        <f t="shared" si="388"/>
        <v>-9999</v>
      </c>
      <c r="AE1133" s="20">
        <f t="shared" si="393"/>
        <v>0</v>
      </c>
      <c r="AF1133" s="20">
        <f t="shared" si="389"/>
        <v>-9999</v>
      </c>
      <c r="AG1133" s="21"/>
      <c r="AH1133" s="20">
        <f t="shared" si="380"/>
        <v>-1.178745064381952E-2</v>
      </c>
      <c r="AI1133" s="20">
        <f t="shared" si="381"/>
        <v>0.51386006167917275</v>
      </c>
      <c r="AJ1133" s="20">
        <f t="shared" si="382"/>
        <v>-0.2676446746983806</v>
      </c>
      <c r="AK1133" s="20">
        <f t="shared" si="383"/>
        <v>-2.096970307342862E-2</v>
      </c>
      <c r="AL1133" s="20">
        <f t="shared" si="384"/>
        <v>-3.0984842598046018</v>
      </c>
      <c r="AM1133" s="20">
        <f t="shared" si="385"/>
        <v>-46.387491914036289</v>
      </c>
      <c r="AN1133" s="20">
        <f t="shared" si="390"/>
        <v>3.2149255760746338</v>
      </c>
      <c r="AO1133" s="20">
        <f t="shared" si="390"/>
        <v>3.2156184383515991</v>
      </c>
      <c r="AP1133" s="20">
        <f t="shared" si="390"/>
        <v>3.2141906950560983</v>
      </c>
      <c r="AQ1133" s="20">
        <f t="shared" si="390"/>
        <v>3.2171329326505709</v>
      </c>
      <c r="AR1133" s="20">
        <f t="shared" si="390"/>
        <v>3.2110703717789146</v>
      </c>
      <c r="AS1133" s="20">
        <f t="shared" si="390"/>
        <v>3.2235654897824437</v>
      </c>
      <c r="AT1133" s="20">
        <f t="shared" si="390"/>
        <v>3.1978245068299773</v>
      </c>
      <c r="AU1133" s="20">
        <f t="shared" si="387"/>
        <v>3.2509130417697172</v>
      </c>
    </row>
    <row r="1134" spans="4:47">
      <c r="D1134" s="2"/>
      <c r="Z1134" s="20">
        <f t="shared" si="378"/>
        <v>0</v>
      </c>
      <c r="AA1134" s="20">
        <f t="shared" si="379"/>
        <v>1.1330551226500576E-5</v>
      </c>
      <c r="AB1134" s="20">
        <f t="shared" si="391"/>
        <v>-9999</v>
      </c>
      <c r="AC1134" s="20">
        <f t="shared" si="392"/>
        <v>0</v>
      </c>
      <c r="AD1134" s="20">
        <f t="shared" si="388"/>
        <v>-9999</v>
      </c>
      <c r="AE1134" s="20">
        <f t="shared" si="393"/>
        <v>0</v>
      </c>
      <c r="AF1134" s="20">
        <f t="shared" si="389"/>
        <v>-9999</v>
      </c>
      <c r="AG1134" s="21"/>
      <c r="AH1134" s="20">
        <f t="shared" si="380"/>
        <v>-1.178745064381952E-2</v>
      </c>
      <c r="AI1134" s="20">
        <f t="shared" si="381"/>
        <v>0.51386006167917275</v>
      </c>
      <c r="AJ1134" s="20">
        <f t="shared" si="382"/>
        <v>-0.2676446746983806</v>
      </c>
      <c r="AK1134" s="20">
        <f t="shared" si="383"/>
        <v>-2.096970307342862E-2</v>
      </c>
      <c r="AL1134" s="20">
        <f t="shared" si="384"/>
        <v>-3.0984842598046018</v>
      </c>
      <c r="AM1134" s="20">
        <f t="shared" si="385"/>
        <v>-46.387491914036289</v>
      </c>
      <c r="AN1134" s="20">
        <f t="shared" si="390"/>
        <v>3.2149255760746338</v>
      </c>
      <c r="AO1134" s="20">
        <f t="shared" si="390"/>
        <v>3.2156184383515991</v>
      </c>
      <c r="AP1134" s="20">
        <f t="shared" si="390"/>
        <v>3.2141906950560983</v>
      </c>
      <c r="AQ1134" s="20">
        <f t="shared" si="390"/>
        <v>3.2171329326505709</v>
      </c>
      <c r="AR1134" s="20">
        <f t="shared" si="390"/>
        <v>3.2110703717789146</v>
      </c>
      <c r="AS1134" s="20">
        <f t="shared" si="390"/>
        <v>3.2235654897824437</v>
      </c>
      <c r="AT1134" s="20">
        <f t="shared" si="390"/>
        <v>3.1978245068299773</v>
      </c>
      <c r="AU1134" s="20">
        <f t="shared" si="387"/>
        <v>3.2509130417697172</v>
      </c>
    </row>
    <row r="1135" spans="4:47">
      <c r="D1135" s="2"/>
      <c r="Z1135" s="20">
        <f t="shared" si="378"/>
        <v>0</v>
      </c>
      <c r="AA1135" s="20">
        <f t="shared" si="379"/>
        <v>1.1330551226500576E-5</v>
      </c>
      <c r="AB1135" s="20">
        <f t="shared" si="391"/>
        <v>-9999</v>
      </c>
      <c r="AC1135" s="20">
        <f t="shared" si="392"/>
        <v>0</v>
      </c>
      <c r="AD1135" s="20">
        <f t="shared" si="388"/>
        <v>-9999</v>
      </c>
      <c r="AE1135" s="20">
        <f t="shared" si="393"/>
        <v>0</v>
      </c>
      <c r="AF1135" s="20">
        <f t="shared" si="389"/>
        <v>-9999</v>
      </c>
      <c r="AG1135" s="21"/>
      <c r="AH1135" s="20">
        <f t="shared" si="380"/>
        <v>-1.178745064381952E-2</v>
      </c>
      <c r="AI1135" s="20">
        <f t="shared" si="381"/>
        <v>0.51386006167917275</v>
      </c>
      <c r="AJ1135" s="20">
        <f t="shared" si="382"/>
        <v>-0.2676446746983806</v>
      </c>
      <c r="AK1135" s="20">
        <f t="shared" si="383"/>
        <v>-2.096970307342862E-2</v>
      </c>
      <c r="AL1135" s="20">
        <f t="shared" si="384"/>
        <v>-3.0984842598046018</v>
      </c>
      <c r="AM1135" s="20">
        <f t="shared" si="385"/>
        <v>-46.387491914036289</v>
      </c>
      <c r="AN1135" s="20">
        <f t="shared" si="390"/>
        <v>3.2149255760746338</v>
      </c>
      <c r="AO1135" s="20">
        <f t="shared" si="390"/>
        <v>3.2156184383515991</v>
      </c>
      <c r="AP1135" s="20">
        <f t="shared" si="390"/>
        <v>3.2141906950560983</v>
      </c>
      <c r="AQ1135" s="20">
        <f t="shared" si="390"/>
        <v>3.2171329326505709</v>
      </c>
      <c r="AR1135" s="20">
        <f t="shared" si="390"/>
        <v>3.2110703717789146</v>
      </c>
      <c r="AS1135" s="20">
        <f t="shared" si="390"/>
        <v>3.2235654897824437</v>
      </c>
      <c r="AT1135" s="20">
        <f t="shared" si="390"/>
        <v>3.1978245068299773</v>
      </c>
      <c r="AU1135" s="20">
        <f t="shared" si="387"/>
        <v>3.2509130417697172</v>
      </c>
    </row>
    <row r="1136" spans="4:47">
      <c r="D1136" s="2"/>
      <c r="Z1136" s="20">
        <f t="shared" si="378"/>
        <v>0</v>
      </c>
      <c r="AA1136" s="20">
        <f t="shared" si="379"/>
        <v>1.1330551226500576E-5</v>
      </c>
      <c r="AB1136" s="20">
        <f t="shared" si="391"/>
        <v>-9999</v>
      </c>
      <c r="AC1136" s="20">
        <f t="shared" si="392"/>
        <v>0</v>
      </c>
      <c r="AD1136" s="20">
        <f t="shared" si="388"/>
        <v>-9999</v>
      </c>
      <c r="AE1136" s="20">
        <f t="shared" si="393"/>
        <v>0</v>
      </c>
      <c r="AF1136" s="20">
        <f t="shared" si="389"/>
        <v>-9999</v>
      </c>
      <c r="AG1136" s="21"/>
      <c r="AH1136" s="20">
        <f t="shared" si="380"/>
        <v>-1.178745064381952E-2</v>
      </c>
      <c r="AI1136" s="20">
        <f t="shared" si="381"/>
        <v>0.51386006167917275</v>
      </c>
      <c r="AJ1136" s="20">
        <f t="shared" si="382"/>
        <v>-0.2676446746983806</v>
      </c>
      <c r="AK1136" s="20">
        <f t="shared" si="383"/>
        <v>-2.096970307342862E-2</v>
      </c>
      <c r="AL1136" s="20">
        <f t="shared" si="384"/>
        <v>-3.0984842598046018</v>
      </c>
      <c r="AM1136" s="20">
        <f t="shared" si="385"/>
        <v>-46.387491914036289</v>
      </c>
      <c r="AN1136" s="20">
        <f t="shared" si="390"/>
        <v>3.2149255760746338</v>
      </c>
      <c r="AO1136" s="20">
        <f t="shared" si="390"/>
        <v>3.2156184383515991</v>
      </c>
      <c r="AP1136" s="20">
        <f t="shared" si="390"/>
        <v>3.2141906950560983</v>
      </c>
      <c r="AQ1136" s="20">
        <f t="shared" si="390"/>
        <v>3.2171329326505709</v>
      </c>
      <c r="AR1136" s="20">
        <f t="shared" si="390"/>
        <v>3.2110703717789146</v>
      </c>
      <c r="AS1136" s="20">
        <f t="shared" si="390"/>
        <v>3.2235654897824437</v>
      </c>
      <c r="AT1136" s="20">
        <f t="shared" si="390"/>
        <v>3.1978245068299773</v>
      </c>
      <c r="AU1136" s="20">
        <f t="shared" si="387"/>
        <v>3.2509130417697172</v>
      </c>
    </row>
    <row r="1137" spans="4:47">
      <c r="D1137" s="2"/>
      <c r="Z1137" s="20">
        <f t="shared" si="378"/>
        <v>0</v>
      </c>
      <c r="AA1137" s="20">
        <f t="shared" si="379"/>
        <v>1.1330551226500576E-5</v>
      </c>
      <c r="AB1137" s="20">
        <f t="shared" si="391"/>
        <v>-9999</v>
      </c>
      <c r="AC1137" s="20">
        <f t="shared" si="392"/>
        <v>0</v>
      </c>
      <c r="AD1137" s="20">
        <f t="shared" si="388"/>
        <v>-9999</v>
      </c>
      <c r="AE1137" s="20">
        <f t="shared" si="393"/>
        <v>0</v>
      </c>
      <c r="AF1137" s="20">
        <f t="shared" si="389"/>
        <v>-9999</v>
      </c>
      <c r="AG1137" s="21"/>
      <c r="AH1137" s="20">
        <f t="shared" si="380"/>
        <v>-1.178745064381952E-2</v>
      </c>
      <c r="AI1137" s="20">
        <f t="shared" si="381"/>
        <v>0.51386006167917275</v>
      </c>
      <c r="AJ1137" s="20">
        <f t="shared" si="382"/>
        <v>-0.2676446746983806</v>
      </c>
      <c r="AK1137" s="20">
        <f t="shared" si="383"/>
        <v>-2.096970307342862E-2</v>
      </c>
      <c r="AL1137" s="20">
        <f t="shared" si="384"/>
        <v>-3.0984842598046018</v>
      </c>
      <c r="AM1137" s="20">
        <f t="shared" si="385"/>
        <v>-46.387491914036289</v>
      </c>
      <c r="AN1137" s="20">
        <f t="shared" si="390"/>
        <v>3.2149255760746338</v>
      </c>
      <c r="AO1137" s="20">
        <f t="shared" si="390"/>
        <v>3.2156184383515991</v>
      </c>
      <c r="AP1137" s="20">
        <f t="shared" si="390"/>
        <v>3.2141906950560983</v>
      </c>
      <c r="AQ1137" s="20">
        <f t="shared" si="390"/>
        <v>3.2171329326505709</v>
      </c>
      <c r="AR1137" s="20">
        <f t="shared" si="390"/>
        <v>3.2110703717789146</v>
      </c>
      <c r="AS1137" s="20">
        <f t="shared" si="390"/>
        <v>3.2235654897824437</v>
      </c>
      <c r="AT1137" s="20">
        <f t="shared" si="390"/>
        <v>3.1978245068299773</v>
      </c>
      <c r="AU1137" s="20">
        <f t="shared" si="387"/>
        <v>3.2509130417697172</v>
      </c>
    </row>
    <row r="1138" spans="4:47">
      <c r="D1138" s="2"/>
      <c r="Z1138" s="20">
        <f t="shared" si="378"/>
        <v>0</v>
      </c>
      <c r="AA1138" s="20">
        <f t="shared" si="379"/>
        <v>1.1330551226500576E-5</v>
      </c>
      <c r="AB1138" s="20">
        <f t="shared" si="391"/>
        <v>-9999</v>
      </c>
      <c r="AC1138" s="20">
        <f t="shared" si="392"/>
        <v>0</v>
      </c>
      <c r="AD1138" s="20">
        <f t="shared" si="388"/>
        <v>-9999</v>
      </c>
      <c r="AE1138" s="20">
        <f t="shared" si="393"/>
        <v>0</v>
      </c>
      <c r="AF1138" s="20">
        <f t="shared" si="389"/>
        <v>-9999</v>
      </c>
      <c r="AG1138" s="21"/>
      <c r="AH1138" s="20">
        <f t="shared" si="380"/>
        <v>-1.178745064381952E-2</v>
      </c>
      <c r="AI1138" s="20">
        <f t="shared" si="381"/>
        <v>0.51386006167917275</v>
      </c>
      <c r="AJ1138" s="20">
        <f t="shared" si="382"/>
        <v>-0.2676446746983806</v>
      </c>
      <c r="AK1138" s="20">
        <f t="shared" si="383"/>
        <v>-2.096970307342862E-2</v>
      </c>
      <c r="AL1138" s="20">
        <f t="shared" si="384"/>
        <v>-3.0984842598046018</v>
      </c>
      <c r="AM1138" s="20">
        <f t="shared" si="385"/>
        <v>-46.387491914036289</v>
      </c>
      <c r="AN1138" s="20">
        <f t="shared" si="390"/>
        <v>3.2149255760746338</v>
      </c>
      <c r="AO1138" s="20">
        <f t="shared" si="390"/>
        <v>3.2156184383515991</v>
      </c>
      <c r="AP1138" s="20">
        <f t="shared" si="390"/>
        <v>3.2141906950560983</v>
      </c>
      <c r="AQ1138" s="20">
        <f t="shared" si="390"/>
        <v>3.2171329326505709</v>
      </c>
      <c r="AR1138" s="20">
        <f t="shared" si="390"/>
        <v>3.2110703717789146</v>
      </c>
      <c r="AS1138" s="20">
        <f t="shared" si="390"/>
        <v>3.2235654897824437</v>
      </c>
      <c r="AT1138" s="20">
        <f t="shared" si="390"/>
        <v>3.1978245068299773</v>
      </c>
      <c r="AU1138" s="20">
        <f t="shared" si="387"/>
        <v>3.2509130417697172</v>
      </c>
    </row>
    <row r="1139" spans="4:47">
      <c r="D1139" s="2"/>
      <c r="Z1139" s="20">
        <f t="shared" si="378"/>
        <v>0</v>
      </c>
      <c r="AA1139" s="20">
        <f t="shared" si="379"/>
        <v>1.1330551226500576E-5</v>
      </c>
      <c r="AB1139" s="20">
        <f t="shared" si="391"/>
        <v>-9999</v>
      </c>
      <c r="AC1139" s="20">
        <f t="shared" si="392"/>
        <v>0</v>
      </c>
      <c r="AD1139" s="20">
        <f t="shared" si="388"/>
        <v>-9999</v>
      </c>
      <c r="AE1139" s="20">
        <f t="shared" si="393"/>
        <v>0</v>
      </c>
      <c r="AF1139" s="20">
        <f t="shared" si="389"/>
        <v>-9999</v>
      </c>
      <c r="AG1139" s="21"/>
      <c r="AH1139" s="20">
        <f t="shared" si="380"/>
        <v>-1.178745064381952E-2</v>
      </c>
      <c r="AI1139" s="20">
        <f t="shared" si="381"/>
        <v>0.51386006167917275</v>
      </c>
      <c r="AJ1139" s="20">
        <f t="shared" si="382"/>
        <v>-0.2676446746983806</v>
      </c>
      <c r="AK1139" s="20">
        <f t="shared" si="383"/>
        <v>-2.096970307342862E-2</v>
      </c>
      <c r="AL1139" s="20">
        <f t="shared" si="384"/>
        <v>-3.0984842598046018</v>
      </c>
      <c r="AM1139" s="20">
        <f t="shared" si="385"/>
        <v>-46.387491914036289</v>
      </c>
      <c r="AN1139" s="20">
        <f t="shared" si="390"/>
        <v>3.2149255760746338</v>
      </c>
      <c r="AO1139" s="20">
        <f t="shared" si="390"/>
        <v>3.2156184383515991</v>
      </c>
      <c r="AP1139" s="20">
        <f t="shared" si="390"/>
        <v>3.2141906950560983</v>
      </c>
      <c r="AQ1139" s="20">
        <f t="shared" si="390"/>
        <v>3.2171329326505709</v>
      </c>
      <c r="AR1139" s="20">
        <f t="shared" si="390"/>
        <v>3.2110703717789146</v>
      </c>
      <c r="AS1139" s="20">
        <f t="shared" si="390"/>
        <v>3.2235654897824437</v>
      </c>
      <c r="AT1139" s="20">
        <f t="shared" si="390"/>
        <v>3.1978245068299773</v>
      </c>
      <c r="AU1139" s="20">
        <f t="shared" si="387"/>
        <v>3.2509130417697172</v>
      </c>
    </row>
    <row r="1140" spans="4:47">
      <c r="D1140" s="2"/>
      <c r="Z1140" s="20">
        <f t="shared" si="378"/>
        <v>0</v>
      </c>
      <c r="AA1140" s="20">
        <f t="shared" si="379"/>
        <v>1.1330551226500576E-5</v>
      </c>
      <c r="AB1140" s="20">
        <f t="shared" si="391"/>
        <v>-9999</v>
      </c>
      <c r="AC1140" s="20">
        <f t="shared" si="392"/>
        <v>0</v>
      </c>
      <c r="AD1140" s="20">
        <f t="shared" si="388"/>
        <v>-9999</v>
      </c>
      <c r="AE1140" s="20">
        <f t="shared" si="393"/>
        <v>0</v>
      </c>
      <c r="AF1140" s="20">
        <f t="shared" si="389"/>
        <v>-9999</v>
      </c>
      <c r="AG1140" s="21"/>
      <c r="AH1140" s="20">
        <f t="shared" si="380"/>
        <v>-1.178745064381952E-2</v>
      </c>
      <c r="AI1140" s="20">
        <f t="shared" si="381"/>
        <v>0.51386006167917275</v>
      </c>
      <c r="AJ1140" s="20">
        <f t="shared" si="382"/>
        <v>-0.2676446746983806</v>
      </c>
      <c r="AK1140" s="20">
        <f t="shared" si="383"/>
        <v>-2.096970307342862E-2</v>
      </c>
      <c r="AL1140" s="20">
        <f t="shared" si="384"/>
        <v>-3.0984842598046018</v>
      </c>
      <c r="AM1140" s="20">
        <f t="shared" si="385"/>
        <v>-46.387491914036289</v>
      </c>
      <c r="AN1140" s="20">
        <f t="shared" si="390"/>
        <v>3.2149255760746338</v>
      </c>
      <c r="AO1140" s="20">
        <f t="shared" si="390"/>
        <v>3.2156184383515991</v>
      </c>
      <c r="AP1140" s="20">
        <f t="shared" si="390"/>
        <v>3.2141906950560983</v>
      </c>
      <c r="AQ1140" s="20">
        <f t="shared" si="390"/>
        <v>3.2171329326505709</v>
      </c>
      <c r="AR1140" s="20">
        <f t="shared" si="390"/>
        <v>3.2110703717789146</v>
      </c>
      <c r="AS1140" s="20">
        <f t="shared" si="390"/>
        <v>3.2235654897824437</v>
      </c>
      <c r="AT1140" s="20">
        <f t="shared" si="390"/>
        <v>3.1978245068299773</v>
      </c>
      <c r="AU1140" s="20">
        <f t="shared" si="387"/>
        <v>3.2509130417697172</v>
      </c>
    </row>
    <row r="1141" spans="4:47">
      <c r="D1141" s="2"/>
      <c r="Z1141" s="20">
        <f t="shared" si="378"/>
        <v>0</v>
      </c>
      <c r="AA1141" s="20">
        <f t="shared" si="379"/>
        <v>1.1330551226500576E-5</v>
      </c>
      <c r="AB1141" s="20">
        <f t="shared" si="391"/>
        <v>-9999</v>
      </c>
      <c r="AC1141" s="20">
        <f t="shared" si="392"/>
        <v>0</v>
      </c>
      <c r="AD1141" s="20">
        <f t="shared" si="388"/>
        <v>-9999</v>
      </c>
      <c r="AE1141" s="20">
        <f t="shared" si="393"/>
        <v>0</v>
      </c>
      <c r="AF1141" s="20">
        <f t="shared" si="389"/>
        <v>-9999</v>
      </c>
      <c r="AG1141" s="21"/>
      <c r="AH1141" s="20">
        <f t="shared" si="380"/>
        <v>-1.178745064381952E-2</v>
      </c>
      <c r="AI1141" s="20">
        <f t="shared" si="381"/>
        <v>0.51386006167917275</v>
      </c>
      <c r="AJ1141" s="20">
        <f t="shared" si="382"/>
        <v>-0.2676446746983806</v>
      </c>
      <c r="AK1141" s="20">
        <f t="shared" si="383"/>
        <v>-2.096970307342862E-2</v>
      </c>
      <c r="AL1141" s="20">
        <f t="shared" si="384"/>
        <v>-3.0984842598046018</v>
      </c>
      <c r="AM1141" s="20">
        <f t="shared" si="385"/>
        <v>-46.387491914036289</v>
      </c>
      <c r="AN1141" s="20">
        <f t="shared" ref="AN1141:AT1156" si="394">$AU1141+$AB$7*SIN(AO1141)</f>
        <v>3.2149255760746338</v>
      </c>
      <c r="AO1141" s="20">
        <f t="shared" si="394"/>
        <v>3.2156184383515991</v>
      </c>
      <c r="AP1141" s="20">
        <f t="shared" si="394"/>
        <v>3.2141906950560983</v>
      </c>
      <c r="AQ1141" s="20">
        <f t="shared" si="394"/>
        <v>3.2171329326505709</v>
      </c>
      <c r="AR1141" s="20">
        <f t="shared" si="394"/>
        <v>3.2110703717789146</v>
      </c>
      <c r="AS1141" s="20">
        <f t="shared" si="394"/>
        <v>3.2235654897824437</v>
      </c>
      <c r="AT1141" s="20">
        <f t="shared" si="394"/>
        <v>3.1978245068299773</v>
      </c>
      <c r="AU1141" s="20">
        <f t="shared" si="387"/>
        <v>3.2509130417697172</v>
      </c>
    </row>
    <row r="1142" spans="4:47">
      <c r="D1142" s="2"/>
      <c r="Z1142" s="20">
        <f t="shared" si="378"/>
        <v>0</v>
      </c>
      <c r="AA1142" s="20">
        <f t="shared" si="379"/>
        <v>1.1330551226500576E-5</v>
      </c>
      <c r="AB1142" s="20">
        <f t="shared" si="391"/>
        <v>-9999</v>
      </c>
      <c r="AC1142" s="20">
        <f t="shared" si="392"/>
        <v>0</v>
      </c>
      <c r="AD1142" s="20">
        <f t="shared" si="388"/>
        <v>-9999</v>
      </c>
      <c r="AE1142" s="20">
        <f t="shared" si="393"/>
        <v>0</v>
      </c>
      <c r="AF1142" s="20">
        <f t="shared" si="389"/>
        <v>-9999</v>
      </c>
      <c r="AG1142" s="21"/>
      <c r="AH1142" s="20">
        <f t="shared" si="380"/>
        <v>-1.178745064381952E-2</v>
      </c>
      <c r="AI1142" s="20">
        <f t="shared" si="381"/>
        <v>0.51386006167917275</v>
      </c>
      <c r="AJ1142" s="20">
        <f t="shared" si="382"/>
        <v>-0.2676446746983806</v>
      </c>
      <c r="AK1142" s="20">
        <f t="shared" si="383"/>
        <v>-2.096970307342862E-2</v>
      </c>
      <c r="AL1142" s="20">
        <f t="shared" si="384"/>
        <v>-3.0984842598046018</v>
      </c>
      <c r="AM1142" s="20">
        <f t="shared" si="385"/>
        <v>-46.387491914036289</v>
      </c>
      <c r="AN1142" s="20">
        <f t="shared" si="394"/>
        <v>3.2149255760746338</v>
      </c>
      <c r="AO1142" s="20">
        <f t="shared" si="394"/>
        <v>3.2156184383515991</v>
      </c>
      <c r="AP1142" s="20">
        <f t="shared" si="394"/>
        <v>3.2141906950560983</v>
      </c>
      <c r="AQ1142" s="20">
        <f t="shared" si="394"/>
        <v>3.2171329326505709</v>
      </c>
      <c r="AR1142" s="20">
        <f t="shared" si="394"/>
        <v>3.2110703717789146</v>
      </c>
      <c r="AS1142" s="20">
        <f t="shared" si="394"/>
        <v>3.2235654897824437</v>
      </c>
      <c r="AT1142" s="20">
        <f t="shared" si="394"/>
        <v>3.1978245068299773</v>
      </c>
      <c r="AU1142" s="20">
        <f t="shared" si="387"/>
        <v>3.2509130417697172</v>
      </c>
    </row>
    <row r="1143" spans="4:47">
      <c r="D1143" s="2"/>
      <c r="Z1143" s="20">
        <f t="shared" si="378"/>
        <v>0</v>
      </c>
      <c r="AA1143" s="20">
        <f t="shared" si="379"/>
        <v>1.1330551226500576E-5</v>
      </c>
      <c r="AB1143" s="20">
        <f t="shared" si="391"/>
        <v>-9999</v>
      </c>
      <c r="AC1143" s="20">
        <f t="shared" si="392"/>
        <v>0</v>
      </c>
      <c r="AD1143" s="20">
        <f t="shared" si="388"/>
        <v>-9999</v>
      </c>
      <c r="AE1143" s="20">
        <f t="shared" si="393"/>
        <v>0</v>
      </c>
      <c r="AF1143" s="20">
        <f t="shared" si="389"/>
        <v>-9999</v>
      </c>
      <c r="AG1143" s="21"/>
      <c r="AH1143" s="20">
        <f t="shared" si="380"/>
        <v>-1.178745064381952E-2</v>
      </c>
      <c r="AI1143" s="20">
        <f t="shared" si="381"/>
        <v>0.51386006167917275</v>
      </c>
      <c r="AJ1143" s="20">
        <f t="shared" si="382"/>
        <v>-0.2676446746983806</v>
      </c>
      <c r="AK1143" s="20">
        <f t="shared" si="383"/>
        <v>-2.096970307342862E-2</v>
      </c>
      <c r="AL1143" s="20">
        <f t="shared" si="384"/>
        <v>-3.0984842598046018</v>
      </c>
      <c r="AM1143" s="20">
        <f t="shared" si="385"/>
        <v>-46.387491914036289</v>
      </c>
      <c r="AN1143" s="20">
        <f t="shared" si="394"/>
        <v>3.2149255760746338</v>
      </c>
      <c r="AO1143" s="20">
        <f t="shared" si="394"/>
        <v>3.2156184383515991</v>
      </c>
      <c r="AP1143" s="20">
        <f t="shared" si="394"/>
        <v>3.2141906950560983</v>
      </c>
      <c r="AQ1143" s="20">
        <f t="shared" si="394"/>
        <v>3.2171329326505709</v>
      </c>
      <c r="AR1143" s="20">
        <f t="shared" si="394"/>
        <v>3.2110703717789146</v>
      </c>
      <c r="AS1143" s="20">
        <f t="shared" si="394"/>
        <v>3.2235654897824437</v>
      </c>
      <c r="AT1143" s="20">
        <f t="shared" si="394"/>
        <v>3.1978245068299773</v>
      </c>
      <c r="AU1143" s="20">
        <f t="shared" si="387"/>
        <v>3.2509130417697172</v>
      </c>
    </row>
    <row r="1144" spans="4:47">
      <c r="D1144" s="2"/>
      <c r="Z1144" s="20">
        <f t="shared" si="378"/>
        <v>0</v>
      </c>
      <c r="AA1144" s="20">
        <f t="shared" si="379"/>
        <v>1.1330551226500576E-5</v>
      </c>
      <c r="AB1144" s="20">
        <f t="shared" si="391"/>
        <v>-9999</v>
      </c>
      <c r="AC1144" s="20">
        <f t="shared" si="392"/>
        <v>0</v>
      </c>
      <c r="AD1144" s="20">
        <f t="shared" si="388"/>
        <v>-9999</v>
      </c>
      <c r="AE1144" s="20">
        <f t="shared" si="393"/>
        <v>0</v>
      </c>
      <c r="AF1144" s="20">
        <f t="shared" si="389"/>
        <v>-9999</v>
      </c>
      <c r="AG1144" s="21"/>
      <c r="AH1144" s="20">
        <f t="shared" si="380"/>
        <v>-1.178745064381952E-2</v>
      </c>
      <c r="AI1144" s="20">
        <f t="shared" si="381"/>
        <v>0.51386006167917275</v>
      </c>
      <c r="AJ1144" s="20">
        <f t="shared" si="382"/>
        <v>-0.2676446746983806</v>
      </c>
      <c r="AK1144" s="20">
        <f t="shared" si="383"/>
        <v>-2.096970307342862E-2</v>
      </c>
      <c r="AL1144" s="20">
        <f t="shared" si="384"/>
        <v>-3.0984842598046018</v>
      </c>
      <c r="AM1144" s="20">
        <f t="shared" si="385"/>
        <v>-46.387491914036289</v>
      </c>
      <c r="AN1144" s="20">
        <f t="shared" si="394"/>
        <v>3.2149255760746338</v>
      </c>
      <c r="AO1144" s="20">
        <f t="shared" si="394"/>
        <v>3.2156184383515991</v>
      </c>
      <c r="AP1144" s="20">
        <f t="shared" si="394"/>
        <v>3.2141906950560983</v>
      </c>
      <c r="AQ1144" s="20">
        <f t="shared" si="394"/>
        <v>3.2171329326505709</v>
      </c>
      <c r="AR1144" s="20">
        <f t="shared" si="394"/>
        <v>3.2110703717789146</v>
      </c>
      <c r="AS1144" s="20">
        <f t="shared" si="394"/>
        <v>3.2235654897824437</v>
      </c>
      <c r="AT1144" s="20">
        <f t="shared" si="394"/>
        <v>3.1978245068299773</v>
      </c>
      <c r="AU1144" s="20">
        <f t="shared" si="387"/>
        <v>3.2509130417697172</v>
      </c>
    </row>
    <row r="1145" spans="4:47">
      <c r="D1145" s="2"/>
      <c r="Z1145" s="20">
        <f t="shared" si="378"/>
        <v>0</v>
      </c>
      <c r="AA1145" s="20">
        <f t="shared" si="379"/>
        <v>1.1330551226500576E-5</v>
      </c>
      <c r="AB1145" s="20">
        <f t="shared" si="391"/>
        <v>-9999</v>
      </c>
      <c r="AC1145" s="20">
        <f t="shared" si="392"/>
        <v>0</v>
      </c>
      <c r="AD1145" s="20">
        <f t="shared" si="388"/>
        <v>-9999</v>
      </c>
      <c r="AE1145" s="20">
        <f t="shared" si="393"/>
        <v>0</v>
      </c>
      <c r="AF1145" s="20">
        <f t="shared" si="389"/>
        <v>-9999</v>
      </c>
      <c r="AG1145" s="21"/>
      <c r="AH1145" s="20">
        <f t="shared" si="380"/>
        <v>-1.178745064381952E-2</v>
      </c>
      <c r="AI1145" s="20">
        <f t="shared" si="381"/>
        <v>0.51386006167917275</v>
      </c>
      <c r="AJ1145" s="20">
        <f t="shared" si="382"/>
        <v>-0.2676446746983806</v>
      </c>
      <c r="AK1145" s="20">
        <f t="shared" si="383"/>
        <v>-2.096970307342862E-2</v>
      </c>
      <c r="AL1145" s="20">
        <f t="shared" si="384"/>
        <v>-3.0984842598046018</v>
      </c>
      <c r="AM1145" s="20">
        <f t="shared" si="385"/>
        <v>-46.387491914036289</v>
      </c>
      <c r="AN1145" s="20">
        <f t="shared" si="394"/>
        <v>3.2149255760746338</v>
      </c>
      <c r="AO1145" s="20">
        <f t="shared" si="394"/>
        <v>3.2156184383515991</v>
      </c>
      <c r="AP1145" s="20">
        <f t="shared" si="394"/>
        <v>3.2141906950560983</v>
      </c>
      <c r="AQ1145" s="20">
        <f t="shared" si="394"/>
        <v>3.2171329326505709</v>
      </c>
      <c r="AR1145" s="20">
        <f t="shared" si="394"/>
        <v>3.2110703717789146</v>
      </c>
      <c r="AS1145" s="20">
        <f t="shared" si="394"/>
        <v>3.2235654897824437</v>
      </c>
      <c r="AT1145" s="20">
        <f t="shared" si="394"/>
        <v>3.1978245068299773</v>
      </c>
      <c r="AU1145" s="20">
        <f t="shared" si="387"/>
        <v>3.2509130417697172</v>
      </c>
    </row>
    <row r="1146" spans="4:47">
      <c r="D1146" s="2"/>
      <c r="Z1146" s="20">
        <f t="shared" si="378"/>
        <v>0</v>
      </c>
      <c r="AA1146" s="20">
        <f t="shared" si="379"/>
        <v>1.1330551226500576E-5</v>
      </c>
      <c r="AB1146" s="20">
        <f t="shared" si="391"/>
        <v>-9999</v>
      </c>
      <c r="AC1146" s="20">
        <f t="shared" si="392"/>
        <v>0</v>
      </c>
      <c r="AD1146" s="20">
        <f t="shared" si="388"/>
        <v>-9999</v>
      </c>
      <c r="AE1146" s="20">
        <f t="shared" si="393"/>
        <v>0</v>
      </c>
      <c r="AF1146" s="20">
        <f t="shared" si="389"/>
        <v>-9999</v>
      </c>
      <c r="AG1146" s="21"/>
      <c r="AH1146" s="20">
        <f t="shared" si="380"/>
        <v>-1.178745064381952E-2</v>
      </c>
      <c r="AI1146" s="20">
        <f t="shared" si="381"/>
        <v>0.51386006167917275</v>
      </c>
      <c r="AJ1146" s="20">
        <f t="shared" si="382"/>
        <v>-0.2676446746983806</v>
      </c>
      <c r="AK1146" s="20">
        <f t="shared" si="383"/>
        <v>-2.096970307342862E-2</v>
      </c>
      <c r="AL1146" s="20">
        <f t="shared" si="384"/>
        <v>-3.0984842598046018</v>
      </c>
      <c r="AM1146" s="20">
        <f t="shared" si="385"/>
        <v>-46.387491914036289</v>
      </c>
      <c r="AN1146" s="20">
        <f t="shared" si="394"/>
        <v>3.2149255760746338</v>
      </c>
      <c r="AO1146" s="20">
        <f t="shared" si="394"/>
        <v>3.2156184383515991</v>
      </c>
      <c r="AP1146" s="20">
        <f t="shared" si="394"/>
        <v>3.2141906950560983</v>
      </c>
      <c r="AQ1146" s="20">
        <f t="shared" si="394"/>
        <v>3.2171329326505709</v>
      </c>
      <c r="AR1146" s="20">
        <f t="shared" si="394"/>
        <v>3.2110703717789146</v>
      </c>
      <c r="AS1146" s="20">
        <f t="shared" si="394"/>
        <v>3.2235654897824437</v>
      </c>
      <c r="AT1146" s="20">
        <f t="shared" si="394"/>
        <v>3.1978245068299773</v>
      </c>
      <c r="AU1146" s="20">
        <f t="shared" si="387"/>
        <v>3.2509130417697172</v>
      </c>
    </row>
    <row r="1147" spans="4:47">
      <c r="D1147" s="2"/>
      <c r="Z1147" s="20">
        <f t="shared" si="378"/>
        <v>0</v>
      </c>
      <c r="AA1147" s="20">
        <f t="shared" si="379"/>
        <v>1.1330551226500576E-5</v>
      </c>
      <c r="AB1147" s="20">
        <f t="shared" si="391"/>
        <v>-9999</v>
      </c>
      <c r="AC1147" s="20">
        <f t="shared" si="392"/>
        <v>0</v>
      </c>
      <c r="AD1147" s="20">
        <f t="shared" si="388"/>
        <v>-9999</v>
      </c>
      <c r="AE1147" s="20">
        <f t="shared" si="393"/>
        <v>0</v>
      </c>
      <c r="AF1147" s="20">
        <f t="shared" si="389"/>
        <v>-9999</v>
      </c>
      <c r="AG1147" s="21"/>
      <c r="AH1147" s="20">
        <f t="shared" si="380"/>
        <v>-1.178745064381952E-2</v>
      </c>
      <c r="AI1147" s="20">
        <f t="shared" si="381"/>
        <v>0.51386006167917275</v>
      </c>
      <c r="AJ1147" s="20">
        <f t="shared" si="382"/>
        <v>-0.2676446746983806</v>
      </c>
      <c r="AK1147" s="20">
        <f t="shared" si="383"/>
        <v>-2.096970307342862E-2</v>
      </c>
      <c r="AL1147" s="20">
        <f t="shared" si="384"/>
        <v>-3.0984842598046018</v>
      </c>
      <c r="AM1147" s="20">
        <f t="shared" si="385"/>
        <v>-46.387491914036289</v>
      </c>
      <c r="AN1147" s="20">
        <f t="shared" si="394"/>
        <v>3.2149255760746338</v>
      </c>
      <c r="AO1147" s="20">
        <f t="shared" si="394"/>
        <v>3.2156184383515991</v>
      </c>
      <c r="AP1147" s="20">
        <f t="shared" si="394"/>
        <v>3.2141906950560983</v>
      </c>
      <c r="AQ1147" s="20">
        <f t="shared" si="394"/>
        <v>3.2171329326505709</v>
      </c>
      <c r="AR1147" s="20">
        <f t="shared" si="394"/>
        <v>3.2110703717789146</v>
      </c>
      <c r="AS1147" s="20">
        <f t="shared" si="394"/>
        <v>3.2235654897824437</v>
      </c>
      <c r="AT1147" s="20">
        <f t="shared" si="394"/>
        <v>3.1978245068299773</v>
      </c>
      <c r="AU1147" s="20">
        <f t="shared" si="387"/>
        <v>3.2509130417697172</v>
      </c>
    </row>
    <row r="1148" spans="4:47">
      <c r="D1148" s="2"/>
      <c r="Z1148" s="20">
        <f t="shared" si="378"/>
        <v>0</v>
      </c>
      <c r="AA1148" s="20">
        <f t="shared" si="379"/>
        <v>1.1330551226500576E-5</v>
      </c>
      <c r="AB1148" s="20">
        <f t="shared" si="391"/>
        <v>-9999</v>
      </c>
      <c r="AC1148" s="20">
        <f t="shared" si="392"/>
        <v>0</v>
      </c>
      <c r="AD1148" s="20">
        <f t="shared" si="388"/>
        <v>-9999</v>
      </c>
      <c r="AE1148" s="20">
        <f t="shared" si="393"/>
        <v>0</v>
      </c>
      <c r="AF1148" s="20">
        <f t="shared" si="389"/>
        <v>-9999</v>
      </c>
      <c r="AG1148" s="21"/>
      <c r="AH1148" s="20">
        <f t="shared" si="380"/>
        <v>-1.178745064381952E-2</v>
      </c>
      <c r="AI1148" s="20">
        <f t="shared" si="381"/>
        <v>0.51386006167917275</v>
      </c>
      <c r="AJ1148" s="20">
        <f t="shared" si="382"/>
        <v>-0.2676446746983806</v>
      </c>
      <c r="AK1148" s="20">
        <f t="shared" si="383"/>
        <v>-2.096970307342862E-2</v>
      </c>
      <c r="AL1148" s="20">
        <f t="shared" si="384"/>
        <v>-3.0984842598046018</v>
      </c>
      <c r="AM1148" s="20">
        <f t="shared" si="385"/>
        <v>-46.387491914036289</v>
      </c>
      <c r="AN1148" s="20">
        <f t="shared" si="394"/>
        <v>3.2149255760746338</v>
      </c>
      <c r="AO1148" s="20">
        <f t="shared" si="394"/>
        <v>3.2156184383515991</v>
      </c>
      <c r="AP1148" s="20">
        <f t="shared" si="394"/>
        <v>3.2141906950560983</v>
      </c>
      <c r="AQ1148" s="20">
        <f t="shared" si="394"/>
        <v>3.2171329326505709</v>
      </c>
      <c r="AR1148" s="20">
        <f t="shared" si="394"/>
        <v>3.2110703717789146</v>
      </c>
      <c r="AS1148" s="20">
        <f t="shared" si="394"/>
        <v>3.2235654897824437</v>
      </c>
      <c r="AT1148" s="20">
        <f t="shared" si="394"/>
        <v>3.1978245068299773</v>
      </c>
      <c r="AU1148" s="20">
        <f t="shared" si="387"/>
        <v>3.2509130417697172</v>
      </c>
    </row>
    <row r="1149" spans="4:47">
      <c r="D1149" s="2"/>
      <c r="Z1149" s="20">
        <f t="shared" si="378"/>
        <v>0</v>
      </c>
      <c r="AA1149" s="20">
        <f t="shared" si="379"/>
        <v>1.1330551226500576E-5</v>
      </c>
      <c r="AB1149" s="20">
        <f t="shared" si="391"/>
        <v>-9999</v>
      </c>
      <c r="AC1149" s="20">
        <f t="shared" si="392"/>
        <v>0</v>
      </c>
      <c r="AD1149" s="20">
        <f t="shared" si="388"/>
        <v>-9999</v>
      </c>
      <c r="AE1149" s="20">
        <f t="shared" si="393"/>
        <v>0</v>
      </c>
      <c r="AF1149" s="20">
        <f t="shared" si="389"/>
        <v>-9999</v>
      </c>
      <c r="AG1149" s="21"/>
      <c r="AH1149" s="20">
        <f t="shared" si="380"/>
        <v>-1.178745064381952E-2</v>
      </c>
      <c r="AI1149" s="20">
        <f t="shared" si="381"/>
        <v>0.51386006167917275</v>
      </c>
      <c r="AJ1149" s="20">
        <f t="shared" si="382"/>
        <v>-0.2676446746983806</v>
      </c>
      <c r="AK1149" s="20">
        <f t="shared" si="383"/>
        <v>-2.096970307342862E-2</v>
      </c>
      <c r="AL1149" s="20">
        <f t="shared" si="384"/>
        <v>-3.0984842598046018</v>
      </c>
      <c r="AM1149" s="20">
        <f t="shared" si="385"/>
        <v>-46.387491914036289</v>
      </c>
      <c r="AN1149" s="20">
        <f t="shared" si="394"/>
        <v>3.2149255760746338</v>
      </c>
      <c r="AO1149" s="20">
        <f t="shared" si="394"/>
        <v>3.2156184383515991</v>
      </c>
      <c r="AP1149" s="20">
        <f t="shared" si="394"/>
        <v>3.2141906950560983</v>
      </c>
      <c r="AQ1149" s="20">
        <f t="shared" si="394"/>
        <v>3.2171329326505709</v>
      </c>
      <c r="AR1149" s="20">
        <f t="shared" si="394"/>
        <v>3.2110703717789146</v>
      </c>
      <c r="AS1149" s="20">
        <f t="shared" si="394"/>
        <v>3.2235654897824437</v>
      </c>
      <c r="AT1149" s="20">
        <f t="shared" si="394"/>
        <v>3.1978245068299773</v>
      </c>
      <c r="AU1149" s="20">
        <f t="shared" si="387"/>
        <v>3.2509130417697172</v>
      </c>
    </row>
    <row r="1150" spans="4:47">
      <c r="D1150" s="2"/>
      <c r="Z1150" s="20">
        <f t="shared" si="378"/>
        <v>0</v>
      </c>
      <c r="AA1150" s="20">
        <f t="shared" si="379"/>
        <v>1.1330551226500576E-5</v>
      </c>
      <c r="AB1150" s="20">
        <f t="shared" si="391"/>
        <v>-9999</v>
      </c>
      <c r="AC1150" s="20">
        <f t="shared" si="392"/>
        <v>0</v>
      </c>
      <c r="AD1150" s="20">
        <f t="shared" si="388"/>
        <v>-9999</v>
      </c>
      <c r="AE1150" s="20">
        <f t="shared" si="393"/>
        <v>0</v>
      </c>
      <c r="AF1150" s="20">
        <f t="shared" si="389"/>
        <v>-9999</v>
      </c>
      <c r="AG1150" s="21"/>
      <c r="AH1150" s="20">
        <f t="shared" si="380"/>
        <v>-1.178745064381952E-2</v>
      </c>
      <c r="AI1150" s="20">
        <f t="shared" si="381"/>
        <v>0.51386006167917275</v>
      </c>
      <c r="AJ1150" s="20">
        <f t="shared" si="382"/>
        <v>-0.2676446746983806</v>
      </c>
      <c r="AK1150" s="20">
        <f t="shared" si="383"/>
        <v>-2.096970307342862E-2</v>
      </c>
      <c r="AL1150" s="20">
        <f t="shared" si="384"/>
        <v>-3.0984842598046018</v>
      </c>
      <c r="AM1150" s="20">
        <f t="shared" si="385"/>
        <v>-46.387491914036289</v>
      </c>
      <c r="AN1150" s="20">
        <f t="shared" si="394"/>
        <v>3.2149255760746338</v>
      </c>
      <c r="AO1150" s="20">
        <f t="shared" si="394"/>
        <v>3.2156184383515991</v>
      </c>
      <c r="AP1150" s="20">
        <f t="shared" si="394"/>
        <v>3.2141906950560983</v>
      </c>
      <c r="AQ1150" s="20">
        <f t="shared" si="394"/>
        <v>3.2171329326505709</v>
      </c>
      <c r="AR1150" s="20">
        <f t="shared" si="394"/>
        <v>3.2110703717789146</v>
      </c>
      <c r="AS1150" s="20">
        <f t="shared" si="394"/>
        <v>3.2235654897824437</v>
      </c>
      <c r="AT1150" s="20">
        <f t="shared" si="394"/>
        <v>3.1978245068299773</v>
      </c>
      <c r="AU1150" s="20">
        <f t="shared" si="387"/>
        <v>3.2509130417697172</v>
      </c>
    </row>
    <row r="1151" spans="4:47">
      <c r="D1151" s="2"/>
      <c r="Z1151" s="20">
        <f t="shared" si="378"/>
        <v>0</v>
      </c>
      <c r="AA1151" s="20">
        <f t="shared" si="379"/>
        <v>1.1330551226500576E-5</v>
      </c>
      <c r="AB1151" s="20">
        <f t="shared" si="391"/>
        <v>-9999</v>
      </c>
      <c r="AC1151" s="20">
        <f t="shared" si="392"/>
        <v>0</v>
      </c>
      <c r="AD1151" s="20">
        <f t="shared" si="388"/>
        <v>-9999</v>
      </c>
      <c r="AE1151" s="20">
        <f t="shared" si="393"/>
        <v>0</v>
      </c>
      <c r="AF1151" s="20">
        <f t="shared" si="389"/>
        <v>-9999</v>
      </c>
      <c r="AG1151" s="21"/>
      <c r="AH1151" s="20">
        <f t="shared" si="380"/>
        <v>-1.178745064381952E-2</v>
      </c>
      <c r="AI1151" s="20">
        <f t="shared" si="381"/>
        <v>0.51386006167917275</v>
      </c>
      <c r="AJ1151" s="20">
        <f t="shared" si="382"/>
        <v>-0.2676446746983806</v>
      </c>
      <c r="AK1151" s="20">
        <f t="shared" si="383"/>
        <v>-2.096970307342862E-2</v>
      </c>
      <c r="AL1151" s="20">
        <f t="shared" si="384"/>
        <v>-3.0984842598046018</v>
      </c>
      <c r="AM1151" s="20">
        <f t="shared" si="385"/>
        <v>-46.387491914036289</v>
      </c>
      <c r="AN1151" s="20">
        <f t="shared" si="394"/>
        <v>3.2149255760746338</v>
      </c>
      <c r="AO1151" s="20">
        <f t="shared" si="394"/>
        <v>3.2156184383515991</v>
      </c>
      <c r="AP1151" s="20">
        <f t="shared" si="394"/>
        <v>3.2141906950560983</v>
      </c>
      <c r="AQ1151" s="20">
        <f t="shared" si="394"/>
        <v>3.2171329326505709</v>
      </c>
      <c r="AR1151" s="20">
        <f t="shared" si="394"/>
        <v>3.2110703717789146</v>
      </c>
      <c r="AS1151" s="20">
        <f t="shared" si="394"/>
        <v>3.2235654897824437</v>
      </c>
      <c r="AT1151" s="20">
        <f t="shared" si="394"/>
        <v>3.1978245068299773</v>
      </c>
      <c r="AU1151" s="20">
        <f t="shared" si="387"/>
        <v>3.2509130417697172</v>
      </c>
    </row>
    <row r="1152" spans="4:47">
      <c r="D1152" s="2"/>
      <c r="Z1152" s="20">
        <f t="shared" si="378"/>
        <v>0</v>
      </c>
      <c r="AA1152" s="20">
        <f t="shared" si="379"/>
        <v>1.1330551226500576E-5</v>
      </c>
      <c r="AB1152" s="20">
        <f t="shared" si="391"/>
        <v>-9999</v>
      </c>
      <c r="AC1152" s="20">
        <f t="shared" si="392"/>
        <v>0</v>
      </c>
      <c r="AD1152" s="20">
        <f t="shared" si="388"/>
        <v>-9999</v>
      </c>
      <c r="AE1152" s="20">
        <f t="shared" si="393"/>
        <v>0</v>
      </c>
      <c r="AF1152" s="20">
        <f t="shared" si="389"/>
        <v>-9999</v>
      </c>
      <c r="AG1152" s="21"/>
      <c r="AH1152" s="20">
        <f t="shared" si="380"/>
        <v>-1.178745064381952E-2</v>
      </c>
      <c r="AI1152" s="20">
        <f t="shared" si="381"/>
        <v>0.51386006167917275</v>
      </c>
      <c r="AJ1152" s="20">
        <f t="shared" si="382"/>
        <v>-0.2676446746983806</v>
      </c>
      <c r="AK1152" s="20">
        <f t="shared" si="383"/>
        <v>-2.096970307342862E-2</v>
      </c>
      <c r="AL1152" s="20">
        <f t="shared" si="384"/>
        <v>-3.0984842598046018</v>
      </c>
      <c r="AM1152" s="20">
        <f t="shared" si="385"/>
        <v>-46.387491914036289</v>
      </c>
      <c r="AN1152" s="20">
        <f t="shared" si="394"/>
        <v>3.2149255760746338</v>
      </c>
      <c r="AO1152" s="20">
        <f t="shared" si="394"/>
        <v>3.2156184383515991</v>
      </c>
      <c r="AP1152" s="20">
        <f t="shared" si="394"/>
        <v>3.2141906950560983</v>
      </c>
      <c r="AQ1152" s="20">
        <f t="shared" si="394"/>
        <v>3.2171329326505709</v>
      </c>
      <c r="AR1152" s="20">
        <f t="shared" si="394"/>
        <v>3.2110703717789146</v>
      </c>
      <c r="AS1152" s="20">
        <f t="shared" si="394"/>
        <v>3.2235654897824437</v>
      </c>
      <c r="AT1152" s="20">
        <f t="shared" si="394"/>
        <v>3.1978245068299773</v>
      </c>
      <c r="AU1152" s="20">
        <f t="shared" si="387"/>
        <v>3.2509130417697172</v>
      </c>
    </row>
    <row r="1153" spans="4:47">
      <c r="D1153" s="2"/>
      <c r="Z1153" s="20">
        <f t="shared" si="378"/>
        <v>0</v>
      </c>
      <c r="AA1153" s="20">
        <f t="shared" si="379"/>
        <v>1.1330551226500576E-5</v>
      </c>
      <c r="AB1153" s="20">
        <f t="shared" si="391"/>
        <v>-9999</v>
      </c>
      <c r="AC1153" s="20">
        <f t="shared" si="392"/>
        <v>0</v>
      </c>
      <c r="AD1153" s="20">
        <f t="shared" si="388"/>
        <v>-9999</v>
      </c>
      <c r="AE1153" s="20">
        <f t="shared" si="393"/>
        <v>0</v>
      </c>
      <c r="AF1153" s="20">
        <f t="shared" si="389"/>
        <v>-9999</v>
      </c>
      <c r="AG1153" s="21"/>
      <c r="AH1153" s="20">
        <f t="shared" si="380"/>
        <v>-1.178745064381952E-2</v>
      </c>
      <c r="AI1153" s="20">
        <f t="shared" si="381"/>
        <v>0.51386006167917275</v>
      </c>
      <c r="AJ1153" s="20">
        <f t="shared" si="382"/>
        <v>-0.2676446746983806</v>
      </c>
      <c r="AK1153" s="20">
        <f t="shared" si="383"/>
        <v>-2.096970307342862E-2</v>
      </c>
      <c r="AL1153" s="20">
        <f t="shared" si="384"/>
        <v>-3.0984842598046018</v>
      </c>
      <c r="AM1153" s="20">
        <f t="shared" si="385"/>
        <v>-46.387491914036289</v>
      </c>
      <c r="AN1153" s="20">
        <f t="shared" si="394"/>
        <v>3.2149255760746338</v>
      </c>
      <c r="AO1153" s="20">
        <f t="shared" si="394"/>
        <v>3.2156184383515991</v>
      </c>
      <c r="AP1153" s="20">
        <f t="shared" si="394"/>
        <v>3.2141906950560983</v>
      </c>
      <c r="AQ1153" s="20">
        <f t="shared" si="394"/>
        <v>3.2171329326505709</v>
      </c>
      <c r="AR1153" s="20">
        <f t="shared" si="394"/>
        <v>3.2110703717789146</v>
      </c>
      <c r="AS1153" s="20">
        <f t="shared" si="394"/>
        <v>3.2235654897824437</v>
      </c>
      <c r="AT1153" s="20">
        <f t="shared" si="394"/>
        <v>3.1978245068299773</v>
      </c>
      <c r="AU1153" s="20">
        <f t="shared" si="387"/>
        <v>3.2509130417697172</v>
      </c>
    </row>
    <row r="1154" spans="4:47">
      <c r="D1154" s="2"/>
      <c r="Z1154" s="20">
        <f t="shared" si="378"/>
        <v>0</v>
      </c>
      <c r="AA1154" s="20">
        <f t="shared" si="379"/>
        <v>1.1330551226500576E-5</v>
      </c>
      <c r="AB1154" s="20">
        <f t="shared" si="391"/>
        <v>-9999</v>
      </c>
      <c r="AC1154" s="20">
        <f t="shared" si="392"/>
        <v>0</v>
      </c>
      <c r="AD1154" s="20">
        <f t="shared" si="388"/>
        <v>-9999</v>
      </c>
      <c r="AE1154" s="20">
        <f t="shared" si="393"/>
        <v>0</v>
      </c>
      <c r="AF1154" s="20">
        <f t="shared" si="389"/>
        <v>-9999</v>
      </c>
      <c r="AG1154" s="21"/>
      <c r="AH1154" s="20">
        <f t="shared" si="380"/>
        <v>-1.178745064381952E-2</v>
      </c>
      <c r="AI1154" s="20">
        <f t="shared" si="381"/>
        <v>0.51386006167917275</v>
      </c>
      <c r="AJ1154" s="20">
        <f t="shared" si="382"/>
        <v>-0.2676446746983806</v>
      </c>
      <c r="AK1154" s="20">
        <f t="shared" si="383"/>
        <v>-2.096970307342862E-2</v>
      </c>
      <c r="AL1154" s="20">
        <f t="shared" si="384"/>
        <v>-3.0984842598046018</v>
      </c>
      <c r="AM1154" s="20">
        <f t="shared" si="385"/>
        <v>-46.387491914036289</v>
      </c>
      <c r="AN1154" s="20">
        <f t="shared" si="394"/>
        <v>3.2149255760746338</v>
      </c>
      <c r="AO1154" s="20">
        <f t="shared" si="394"/>
        <v>3.2156184383515991</v>
      </c>
      <c r="AP1154" s="20">
        <f t="shared" si="394"/>
        <v>3.2141906950560983</v>
      </c>
      <c r="AQ1154" s="20">
        <f t="shared" si="394"/>
        <v>3.2171329326505709</v>
      </c>
      <c r="AR1154" s="20">
        <f t="shared" si="394"/>
        <v>3.2110703717789146</v>
      </c>
      <c r="AS1154" s="20">
        <f t="shared" si="394"/>
        <v>3.2235654897824437</v>
      </c>
      <c r="AT1154" s="20">
        <f t="shared" si="394"/>
        <v>3.1978245068299773</v>
      </c>
      <c r="AU1154" s="20">
        <f t="shared" si="387"/>
        <v>3.2509130417697172</v>
      </c>
    </row>
    <row r="1155" spans="4:47">
      <c r="D1155" s="2"/>
      <c r="Z1155" s="20">
        <f t="shared" si="378"/>
        <v>0</v>
      </c>
      <c r="AA1155" s="20">
        <f t="shared" si="379"/>
        <v>1.1330551226500576E-5</v>
      </c>
      <c r="AB1155" s="20">
        <f t="shared" si="391"/>
        <v>-9999</v>
      </c>
      <c r="AC1155" s="20">
        <f t="shared" si="392"/>
        <v>0</v>
      </c>
      <c r="AD1155" s="20">
        <f t="shared" si="388"/>
        <v>-9999</v>
      </c>
      <c r="AE1155" s="20">
        <f t="shared" si="393"/>
        <v>0</v>
      </c>
      <c r="AF1155" s="20">
        <f t="shared" si="389"/>
        <v>-9999</v>
      </c>
      <c r="AG1155" s="21"/>
      <c r="AH1155" s="20">
        <f t="shared" si="380"/>
        <v>-1.178745064381952E-2</v>
      </c>
      <c r="AI1155" s="20">
        <f t="shared" si="381"/>
        <v>0.51386006167917275</v>
      </c>
      <c r="AJ1155" s="20">
        <f t="shared" si="382"/>
        <v>-0.2676446746983806</v>
      </c>
      <c r="AK1155" s="20">
        <f t="shared" si="383"/>
        <v>-2.096970307342862E-2</v>
      </c>
      <c r="AL1155" s="20">
        <f t="shared" si="384"/>
        <v>-3.0984842598046018</v>
      </c>
      <c r="AM1155" s="20">
        <f t="shared" si="385"/>
        <v>-46.387491914036289</v>
      </c>
      <c r="AN1155" s="20">
        <f t="shared" si="394"/>
        <v>3.2149255760746338</v>
      </c>
      <c r="AO1155" s="20">
        <f t="shared" si="394"/>
        <v>3.2156184383515991</v>
      </c>
      <c r="AP1155" s="20">
        <f t="shared" si="394"/>
        <v>3.2141906950560983</v>
      </c>
      <c r="AQ1155" s="20">
        <f t="shared" si="394"/>
        <v>3.2171329326505709</v>
      </c>
      <c r="AR1155" s="20">
        <f t="shared" si="394"/>
        <v>3.2110703717789146</v>
      </c>
      <c r="AS1155" s="20">
        <f t="shared" si="394"/>
        <v>3.2235654897824437</v>
      </c>
      <c r="AT1155" s="20">
        <f t="shared" si="394"/>
        <v>3.1978245068299773</v>
      </c>
      <c r="AU1155" s="20">
        <f t="shared" si="387"/>
        <v>3.2509130417697172</v>
      </c>
    </row>
    <row r="1156" spans="4:47">
      <c r="D1156" s="2"/>
      <c r="Z1156" s="20">
        <f t="shared" si="378"/>
        <v>0</v>
      </c>
      <c r="AA1156" s="20">
        <f t="shared" si="379"/>
        <v>1.1330551226500576E-5</v>
      </c>
      <c r="AB1156" s="20">
        <f t="shared" si="391"/>
        <v>-9999</v>
      </c>
      <c r="AC1156" s="20">
        <f t="shared" si="392"/>
        <v>0</v>
      </c>
      <c r="AD1156" s="20">
        <f t="shared" si="388"/>
        <v>-9999</v>
      </c>
      <c r="AE1156" s="20">
        <f t="shared" si="393"/>
        <v>0</v>
      </c>
      <c r="AF1156" s="20">
        <f t="shared" si="389"/>
        <v>-9999</v>
      </c>
      <c r="AG1156" s="21"/>
      <c r="AH1156" s="20">
        <f t="shared" si="380"/>
        <v>-1.178745064381952E-2</v>
      </c>
      <c r="AI1156" s="20">
        <f t="shared" si="381"/>
        <v>0.51386006167917275</v>
      </c>
      <c r="AJ1156" s="20">
        <f t="shared" si="382"/>
        <v>-0.2676446746983806</v>
      </c>
      <c r="AK1156" s="20">
        <f t="shared" si="383"/>
        <v>-2.096970307342862E-2</v>
      </c>
      <c r="AL1156" s="20">
        <f t="shared" si="384"/>
        <v>-3.0984842598046018</v>
      </c>
      <c r="AM1156" s="20">
        <f t="shared" si="385"/>
        <v>-46.387491914036289</v>
      </c>
      <c r="AN1156" s="20">
        <f t="shared" si="394"/>
        <v>3.2149255760746338</v>
      </c>
      <c r="AO1156" s="20">
        <f t="shared" si="394"/>
        <v>3.2156184383515991</v>
      </c>
      <c r="AP1156" s="20">
        <f t="shared" si="394"/>
        <v>3.2141906950560983</v>
      </c>
      <c r="AQ1156" s="20">
        <f t="shared" si="394"/>
        <v>3.2171329326505709</v>
      </c>
      <c r="AR1156" s="20">
        <f t="shared" si="394"/>
        <v>3.2110703717789146</v>
      </c>
      <c r="AS1156" s="20">
        <f t="shared" si="394"/>
        <v>3.2235654897824437</v>
      </c>
      <c r="AT1156" s="20">
        <f t="shared" si="394"/>
        <v>3.1978245068299773</v>
      </c>
      <c r="AU1156" s="20">
        <f t="shared" si="387"/>
        <v>3.2509130417697172</v>
      </c>
    </row>
    <row r="1157" spans="4:47">
      <c r="D1157" s="2"/>
      <c r="Z1157" s="20">
        <f t="shared" si="378"/>
        <v>0</v>
      </c>
      <c r="AA1157" s="20">
        <f t="shared" si="379"/>
        <v>1.1330551226500576E-5</v>
      </c>
      <c r="AB1157" s="20">
        <f t="shared" si="391"/>
        <v>-9999</v>
      </c>
      <c r="AC1157" s="20">
        <f t="shared" si="392"/>
        <v>0</v>
      </c>
      <c r="AD1157" s="20">
        <f t="shared" si="388"/>
        <v>-9999</v>
      </c>
      <c r="AE1157" s="20">
        <f t="shared" si="393"/>
        <v>0</v>
      </c>
      <c r="AF1157" s="20">
        <f t="shared" si="389"/>
        <v>-9999</v>
      </c>
      <c r="AG1157" s="21"/>
      <c r="AH1157" s="20">
        <f t="shared" si="380"/>
        <v>-1.178745064381952E-2</v>
      </c>
      <c r="AI1157" s="20">
        <f t="shared" si="381"/>
        <v>0.51386006167917275</v>
      </c>
      <c r="AJ1157" s="20">
        <f t="shared" si="382"/>
        <v>-0.2676446746983806</v>
      </c>
      <c r="AK1157" s="20">
        <f t="shared" si="383"/>
        <v>-2.096970307342862E-2</v>
      </c>
      <c r="AL1157" s="20">
        <f t="shared" si="384"/>
        <v>-3.0984842598046018</v>
      </c>
      <c r="AM1157" s="20">
        <f t="shared" si="385"/>
        <v>-46.387491914036289</v>
      </c>
      <c r="AN1157" s="20">
        <f t="shared" ref="AN1157:AT1172" si="395">$AU1157+$AB$7*SIN(AO1157)</f>
        <v>3.2149255760746338</v>
      </c>
      <c r="AO1157" s="20">
        <f t="shared" si="395"/>
        <v>3.2156184383515991</v>
      </c>
      <c r="AP1157" s="20">
        <f t="shared" si="395"/>
        <v>3.2141906950560983</v>
      </c>
      <c r="AQ1157" s="20">
        <f t="shared" si="395"/>
        <v>3.2171329326505709</v>
      </c>
      <c r="AR1157" s="20">
        <f t="shared" si="395"/>
        <v>3.2110703717789146</v>
      </c>
      <c r="AS1157" s="20">
        <f t="shared" si="395"/>
        <v>3.2235654897824437</v>
      </c>
      <c r="AT1157" s="20">
        <f t="shared" si="395"/>
        <v>3.1978245068299773</v>
      </c>
      <c r="AU1157" s="20">
        <f t="shared" si="387"/>
        <v>3.2509130417697172</v>
      </c>
    </row>
    <row r="1158" spans="4:47">
      <c r="D1158" s="2"/>
      <c r="Z1158" s="20">
        <f t="shared" si="378"/>
        <v>0</v>
      </c>
      <c r="AA1158" s="20">
        <f t="shared" si="379"/>
        <v>1.1330551226500576E-5</v>
      </c>
      <c r="AB1158" s="20">
        <f t="shared" si="391"/>
        <v>-9999</v>
      </c>
      <c r="AC1158" s="20">
        <f t="shared" si="392"/>
        <v>0</v>
      </c>
      <c r="AD1158" s="20">
        <f t="shared" si="388"/>
        <v>-9999</v>
      </c>
      <c r="AE1158" s="20">
        <f t="shared" si="393"/>
        <v>0</v>
      </c>
      <c r="AF1158" s="20">
        <f t="shared" si="389"/>
        <v>-9999</v>
      </c>
      <c r="AG1158" s="21"/>
      <c r="AH1158" s="20">
        <f t="shared" si="380"/>
        <v>-1.178745064381952E-2</v>
      </c>
      <c r="AI1158" s="20">
        <f t="shared" si="381"/>
        <v>0.51386006167917275</v>
      </c>
      <c r="AJ1158" s="20">
        <f t="shared" si="382"/>
        <v>-0.2676446746983806</v>
      </c>
      <c r="AK1158" s="20">
        <f t="shared" si="383"/>
        <v>-2.096970307342862E-2</v>
      </c>
      <c r="AL1158" s="20">
        <f t="shared" si="384"/>
        <v>-3.0984842598046018</v>
      </c>
      <c r="AM1158" s="20">
        <f t="shared" si="385"/>
        <v>-46.387491914036289</v>
      </c>
      <c r="AN1158" s="20">
        <f t="shared" si="395"/>
        <v>3.2149255760746338</v>
      </c>
      <c r="AO1158" s="20">
        <f t="shared" si="395"/>
        <v>3.2156184383515991</v>
      </c>
      <c r="AP1158" s="20">
        <f t="shared" si="395"/>
        <v>3.2141906950560983</v>
      </c>
      <c r="AQ1158" s="20">
        <f t="shared" si="395"/>
        <v>3.2171329326505709</v>
      </c>
      <c r="AR1158" s="20">
        <f t="shared" si="395"/>
        <v>3.2110703717789146</v>
      </c>
      <c r="AS1158" s="20">
        <f t="shared" si="395"/>
        <v>3.2235654897824437</v>
      </c>
      <c r="AT1158" s="20">
        <f t="shared" si="395"/>
        <v>3.1978245068299773</v>
      </c>
      <c r="AU1158" s="20">
        <f t="shared" si="387"/>
        <v>3.2509130417697172</v>
      </c>
    </row>
    <row r="1159" spans="4:47">
      <c r="D1159" s="2"/>
      <c r="Z1159" s="20">
        <f t="shared" si="378"/>
        <v>0</v>
      </c>
      <c r="AA1159" s="20">
        <f t="shared" si="379"/>
        <v>1.1330551226500576E-5</v>
      </c>
      <c r="AB1159" s="20">
        <f t="shared" si="391"/>
        <v>-9999</v>
      </c>
      <c r="AC1159" s="20">
        <f t="shared" si="392"/>
        <v>0</v>
      </c>
      <c r="AD1159" s="20">
        <f t="shared" si="388"/>
        <v>-9999</v>
      </c>
      <c r="AE1159" s="20">
        <f t="shared" si="393"/>
        <v>0</v>
      </c>
      <c r="AF1159" s="20">
        <f t="shared" si="389"/>
        <v>-9999</v>
      </c>
      <c r="AG1159" s="21"/>
      <c r="AH1159" s="20">
        <f t="shared" si="380"/>
        <v>-1.178745064381952E-2</v>
      </c>
      <c r="AI1159" s="20">
        <f t="shared" si="381"/>
        <v>0.51386006167917275</v>
      </c>
      <c r="AJ1159" s="20">
        <f t="shared" si="382"/>
        <v>-0.2676446746983806</v>
      </c>
      <c r="AK1159" s="20">
        <f t="shared" si="383"/>
        <v>-2.096970307342862E-2</v>
      </c>
      <c r="AL1159" s="20">
        <f t="shared" si="384"/>
        <v>-3.0984842598046018</v>
      </c>
      <c r="AM1159" s="20">
        <f t="shared" si="385"/>
        <v>-46.387491914036289</v>
      </c>
      <c r="AN1159" s="20">
        <f t="shared" si="395"/>
        <v>3.2149255760746338</v>
      </c>
      <c r="AO1159" s="20">
        <f t="shared" si="395"/>
        <v>3.2156184383515991</v>
      </c>
      <c r="AP1159" s="20">
        <f t="shared" si="395"/>
        <v>3.2141906950560983</v>
      </c>
      <c r="AQ1159" s="20">
        <f t="shared" si="395"/>
        <v>3.2171329326505709</v>
      </c>
      <c r="AR1159" s="20">
        <f t="shared" si="395"/>
        <v>3.2110703717789146</v>
      </c>
      <c r="AS1159" s="20">
        <f t="shared" si="395"/>
        <v>3.2235654897824437</v>
      </c>
      <c r="AT1159" s="20">
        <f t="shared" si="395"/>
        <v>3.1978245068299773</v>
      </c>
      <c r="AU1159" s="20">
        <f t="shared" si="387"/>
        <v>3.2509130417697172</v>
      </c>
    </row>
    <row r="1160" spans="4:47">
      <c r="D1160" s="2"/>
      <c r="Z1160" s="20">
        <f t="shared" si="378"/>
        <v>0</v>
      </c>
      <c r="AA1160" s="20">
        <f t="shared" si="379"/>
        <v>1.1330551226500576E-5</v>
      </c>
      <c r="AB1160" s="20">
        <f t="shared" si="391"/>
        <v>-9999</v>
      </c>
      <c r="AC1160" s="20">
        <f t="shared" si="392"/>
        <v>0</v>
      </c>
      <c r="AD1160" s="20">
        <f t="shared" si="388"/>
        <v>-9999</v>
      </c>
      <c r="AE1160" s="20">
        <f t="shared" si="393"/>
        <v>0</v>
      </c>
      <c r="AF1160" s="20">
        <f t="shared" si="389"/>
        <v>-9999</v>
      </c>
      <c r="AG1160" s="21"/>
      <c r="AH1160" s="20">
        <f t="shared" si="380"/>
        <v>-1.178745064381952E-2</v>
      </c>
      <c r="AI1160" s="20">
        <f t="shared" si="381"/>
        <v>0.51386006167917275</v>
      </c>
      <c r="AJ1160" s="20">
        <f t="shared" si="382"/>
        <v>-0.2676446746983806</v>
      </c>
      <c r="AK1160" s="20">
        <f t="shared" si="383"/>
        <v>-2.096970307342862E-2</v>
      </c>
      <c r="AL1160" s="20">
        <f t="shared" si="384"/>
        <v>-3.0984842598046018</v>
      </c>
      <c r="AM1160" s="20">
        <f t="shared" si="385"/>
        <v>-46.387491914036289</v>
      </c>
      <c r="AN1160" s="20">
        <f t="shared" si="395"/>
        <v>3.2149255760746338</v>
      </c>
      <c r="AO1160" s="20">
        <f t="shared" si="395"/>
        <v>3.2156184383515991</v>
      </c>
      <c r="AP1160" s="20">
        <f t="shared" si="395"/>
        <v>3.2141906950560983</v>
      </c>
      <c r="AQ1160" s="20">
        <f t="shared" si="395"/>
        <v>3.2171329326505709</v>
      </c>
      <c r="AR1160" s="20">
        <f t="shared" si="395"/>
        <v>3.2110703717789146</v>
      </c>
      <c r="AS1160" s="20">
        <f t="shared" si="395"/>
        <v>3.2235654897824437</v>
      </c>
      <c r="AT1160" s="20">
        <f t="shared" si="395"/>
        <v>3.1978245068299773</v>
      </c>
      <c r="AU1160" s="20">
        <f t="shared" si="387"/>
        <v>3.2509130417697172</v>
      </c>
    </row>
    <row r="1161" spans="4:47">
      <c r="D1161" s="2"/>
      <c r="Z1161" s="20">
        <f t="shared" si="378"/>
        <v>0</v>
      </c>
      <c r="AA1161" s="20">
        <f t="shared" si="379"/>
        <v>1.1330551226500576E-5</v>
      </c>
      <c r="AB1161" s="20">
        <f t="shared" si="391"/>
        <v>-9999</v>
      </c>
      <c r="AC1161" s="20">
        <f t="shared" si="392"/>
        <v>0</v>
      </c>
      <c r="AD1161" s="20">
        <f t="shared" si="388"/>
        <v>-9999</v>
      </c>
      <c r="AE1161" s="20">
        <f t="shared" si="393"/>
        <v>0</v>
      </c>
      <c r="AF1161" s="20">
        <f t="shared" si="389"/>
        <v>-9999</v>
      </c>
      <c r="AG1161" s="21"/>
      <c r="AH1161" s="20">
        <f t="shared" si="380"/>
        <v>-1.178745064381952E-2</v>
      </c>
      <c r="AI1161" s="20">
        <f t="shared" si="381"/>
        <v>0.51386006167917275</v>
      </c>
      <c r="AJ1161" s="20">
        <f t="shared" si="382"/>
        <v>-0.2676446746983806</v>
      </c>
      <c r="AK1161" s="20">
        <f t="shared" si="383"/>
        <v>-2.096970307342862E-2</v>
      </c>
      <c r="AL1161" s="20">
        <f t="shared" si="384"/>
        <v>-3.0984842598046018</v>
      </c>
      <c r="AM1161" s="20">
        <f t="shared" si="385"/>
        <v>-46.387491914036289</v>
      </c>
      <c r="AN1161" s="20">
        <f t="shared" si="395"/>
        <v>3.2149255760746338</v>
      </c>
      <c r="AO1161" s="20">
        <f t="shared" si="395"/>
        <v>3.2156184383515991</v>
      </c>
      <c r="AP1161" s="20">
        <f t="shared" si="395"/>
        <v>3.2141906950560983</v>
      </c>
      <c r="AQ1161" s="20">
        <f t="shared" si="395"/>
        <v>3.2171329326505709</v>
      </c>
      <c r="AR1161" s="20">
        <f t="shared" si="395"/>
        <v>3.2110703717789146</v>
      </c>
      <c r="AS1161" s="20">
        <f t="shared" si="395"/>
        <v>3.2235654897824437</v>
      </c>
      <c r="AT1161" s="20">
        <f t="shared" si="395"/>
        <v>3.1978245068299773</v>
      </c>
      <c r="AU1161" s="20">
        <f t="shared" si="387"/>
        <v>3.2509130417697172</v>
      </c>
    </row>
    <row r="1162" spans="4:47">
      <c r="D1162" s="2"/>
      <c r="Z1162" s="20">
        <f t="shared" si="378"/>
        <v>0</v>
      </c>
      <c r="AA1162" s="20">
        <f t="shared" si="379"/>
        <v>1.1330551226500576E-5</v>
      </c>
      <c r="AB1162" s="20">
        <f t="shared" si="391"/>
        <v>-9999</v>
      </c>
      <c r="AC1162" s="20">
        <f t="shared" si="392"/>
        <v>0</v>
      </c>
      <c r="AD1162" s="20">
        <f t="shared" si="388"/>
        <v>-9999</v>
      </c>
      <c r="AE1162" s="20">
        <f t="shared" si="393"/>
        <v>0</v>
      </c>
      <c r="AF1162" s="20">
        <f t="shared" si="389"/>
        <v>-9999</v>
      </c>
      <c r="AG1162" s="21"/>
      <c r="AH1162" s="20">
        <f t="shared" si="380"/>
        <v>-1.178745064381952E-2</v>
      </c>
      <c r="AI1162" s="20">
        <f t="shared" si="381"/>
        <v>0.51386006167917275</v>
      </c>
      <c r="AJ1162" s="20">
        <f t="shared" si="382"/>
        <v>-0.2676446746983806</v>
      </c>
      <c r="AK1162" s="20">
        <f t="shared" si="383"/>
        <v>-2.096970307342862E-2</v>
      </c>
      <c r="AL1162" s="20">
        <f t="shared" si="384"/>
        <v>-3.0984842598046018</v>
      </c>
      <c r="AM1162" s="20">
        <f t="shared" si="385"/>
        <v>-46.387491914036289</v>
      </c>
      <c r="AN1162" s="20">
        <f t="shared" si="395"/>
        <v>3.2149255760746338</v>
      </c>
      <c r="AO1162" s="20">
        <f t="shared" si="395"/>
        <v>3.2156184383515991</v>
      </c>
      <c r="AP1162" s="20">
        <f t="shared" si="395"/>
        <v>3.2141906950560983</v>
      </c>
      <c r="AQ1162" s="20">
        <f t="shared" si="395"/>
        <v>3.2171329326505709</v>
      </c>
      <c r="AR1162" s="20">
        <f t="shared" si="395"/>
        <v>3.2110703717789146</v>
      </c>
      <c r="AS1162" s="20">
        <f t="shared" si="395"/>
        <v>3.2235654897824437</v>
      </c>
      <c r="AT1162" s="20">
        <f t="shared" si="395"/>
        <v>3.1978245068299773</v>
      </c>
      <c r="AU1162" s="20">
        <f t="shared" si="387"/>
        <v>3.2509130417697172</v>
      </c>
    </row>
    <row r="1163" spans="4:47">
      <c r="D1163" s="2"/>
      <c r="Z1163" s="20">
        <f t="shared" si="378"/>
        <v>0</v>
      </c>
      <c r="AA1163" s="20">
        <f t="shared" si="379"/>
        <v>1.1330551226500576E-5</v>
      </c>
      <c r="AB1163" s="20">
        <f t="shared" si="391"/>
        <v>-9999</v>
      </c>
      <c r="AC1163" s="20">
        <f t="shared" si="392"/>
        <v>0</v>
      </c>
      <c r="AD1163" s="20">
        <f t="shared" si="388"/>
        <v>-9999</v>
      </c>
      <c r="AE1163" s="20">
        <f t="shared" si="393"/>
        <v>0</v>
      </c>
      <c r="AF1163" s="20">
        <f t="shared" si="389"/>
        <v>-9999</v>
      </c>
      <c r="AG1163" s="21"/>
      <c r="AH1163" s="20">
        <f t="shared" si="380"/>
        <v>-1.178745064381952E-2</v>
      </c>
      <c r="AI1163" s="20">
        <f t="shared" si="381"/>
        <v>0.51386006167917275</v>
      </c>
      <c r="AJ1163" s="20">
        <f t="shared" si="382"/>
        <v>-0.2676446746983806</v>
      </c>
      <c r="AK1163" s="20">
        <f t="shared" si="383"/>
        <v>-2.096970307342862E-2</v>
      </c>
      <c r="AL1163" s="20">
        <f t="shared" si="384"/>
        <v>-3.0984842598046018</v>
      </c>
      <c r="AM1163" s="20">
        <f t="shared" si="385"/>
        <v>-46.387491914036289</v>
      </c>
      <c r="AN1163" s="20">
        <f t="shared" si="395"/>
        <v>3.2149255760746338</v>
      </c>
      <c r="AO1163" s="20">
        <f t="shared" si="395"/>
        <v>3.2156184383515991</v>
      </c>
      <c r="AP1163" s="20">
        <f t="shared" si="395"/>
        <v>3.2141906950560983</v>
      </c>
      <c r="AQ1163" s="20">
        <f t="shared" si="395"/>
        <v>3.2171329326505709</v>
      </c>
      <c r="AR1163" s="20">
        <f t="shared" si="395"/>
        <v>3.2110703717789146</v>
      </c>
      <c r="AS1163" s="20">
        <f t="shared" si="395"/>
        <v>3.2235654897824437</v>
      </c>
      <c r="AT1163" s="20">
        <f t="shared" si="395"/>
        <v>3.1978245068299773</v>
      </c>
      <c r="AU1163" s="20">
        <f t="shared" si="387"/>
        <v>3.2509130417697172</v>
      </c>
    </row>
    <row r="1164" spans="4:47">
      <c r="D1164" s="2"/>
      <c r="Z1164" s="20">
        <f t="shared" si="378"/>
        <v>0</v>
      </c>
      <c r="AA1164" s="20">
        <f t="shared" si="379"/>
        <v>1.1330551226500576E-5</v>
      </c>
      <c r="AB1164" s="20">
        <f t="shared" si="391"/>
        <v>-9999</v>
      </c>
      <c r="AC1164" s="20">
        <f t="shared" si="392"/>
        <v>0</v>
      </c>
      <c r="AD1164" s="20">
        <f t="shared" si="388"/>
        <v>-9999</v>
      </c>
      <c r="AE1164" s="20">
        <f t="shared" si="393"/>
        <v>0</v>
      </c>
      <c r="AF1164" s="20">
        <f t="shared" si="389"/>
        <v>-9999</v>
      </c>
      <c r="AG1164" s="21"/>
      <c r="AH1164" s="20">
        <f t="shared" si="380"/>
        <v>-1.178745064381952E-2</v>
      </c>
      <c r="AI1164" s="20">
        <f t="shared" si="381"/>
        <v>0.51386006167917275</v>
      </c>
      <c r="AJ1164" s="20">
        <f t="shared" si="382"/>
        <v>-0.2676446746983806</v>
      </c>
      <c r="AK1164" s="20">
        <f t="shared" si="383"/>
        <v>-2.096970307342862E-2</v>
      </c>
      <c r="AL1164" s="20">
        <f t="shared" si="384"/>
        <v>-3.0984842598046018</v>
      </c>
      <c r="AM1164" s="20">
        <f t="shared" si="385"/>
        <v>-46.387491914036289</v>
      </c>
      <c r="AN1164" s="20">
        <f t="shared" si="395"/>
        <v>3.2149255760746338</v>
      </c>
      <c r="AO1164" s="20">
        <f t="shared" si="395"/>
        <v>3.2156184383515991</v>
      </c>
      <c r="AP1164" s="20">
        <f t="shared" si="395"/>
        <v>3.2141906950560983</v>
      </c>
      <c r="AQ1164" s="20">
        <f t="shared" si="395"/>
        <v>3.2171329326505709</v>
      </c>
      <c r="AR1164" s="20">
        <f t="shared" si="395"/>
        <v>3.2110703717789146</v>
      </c>
      <c r="AS1164" s="20">
        <f t="shared" si="395"/>
        <v>3.2235654897824437</v>
      </c>
      <c r="AT1164" s="20">
        <f t="shared" si="395"/>
        <v>3.1978245068299773</v>
      </c>
      <c r="AU1164" s="20">
        <f t="shared" si="387"/>
        <v>3.2509130417697172</v>
      </c>
    </row>
    <row r="1165" spans="4:47">
      <c r="D1165" s="2"/>
      <c r="Z1165" s="20">
        <f t="shared" si="378"/>
        <v>0</v>
      </c>
      <c r="AA1165" s="20">
        <f t="shared" si="379"/>
        <v>1.1330551226500576E-5</v>
      </c>
      <c r="AB1165" s="20">
        <f t="shared" si="391"/>
        <v>-9999</v>
      </c>
      <c r="AC1165" s="20">
        <f t="shared" si="392"/>
        <v>0</v>
      </c>
      <c r="AD1165" s="20">
        <f t="shared" si="388"/>
        <v>-9999</v>
      </c>
      <c r="AE1165" s="20">
        <f t="shared" si="393"/>
        <v>0</v>
      </c>
      <c r="AF1165" s="20">
        <f t="shared" si="389"/>
        <v>-9999</v>
      </c>
      <c r="AG1165" s="21"/>
      <c r="AH1165" s="20">
        <f t="shared" si="380"/>
        <v>-1.178745064381952E-2</v>
      </c>
      <c r="AI1165" s="20">
        <f t="shared" si="381"/>
        <v>0.51386006167917275</v>
      </c>
      <c r="AJ1165" s="20">
        <f t="shared" si="382"/>
        <v>-0.2676446746983806</v>
      </c>
      <c r="AK1165" s="20">
        <f t="shared" si="383"/>
        <v>-2.096970307342862E-2</v>
      </c>
      <c r="AL1165" s="20">
        <f t="shared" si="384"/>
        <v>-3.0984842598046018</v>
      </c>
      <c r="AM1165" s="20">
        <f t="shared" si="385"/>
        <v>-46.387491914036289</v>
      </c>
      <c r="AN1165" s="20">
        <f t="shared" si="395"/>
        <v>3.2149255760746338</v>
      </c>
      <c r="AO1165" s="20">
        <f t="shared" si="395"/>
        <v>3.2156184383515991</v>
      </c>
      <c r="AP1165" s="20">
        <f t="shared" si="395"/>
        <v>3.2141906950560983</v>
      </c>
      <c r="AQ1165" s="20">
        <f t="shared" si="395"/>
        <v>3.2171329326505709</v>
      </c>
      <c r="AR1165" s="20">
        <f t="shared" si="395"/>
        <v>3.2110703717789146</v>
      </c>
      <c r="AS1165" s="20">
        <f t="shared" si="395"/>
        <v>3.2235654897824437</v>
      </c>
      <c r="AT1165" s="20">
        <f t="shared" si="395"/>
        <v>3.1978245068299773</v>
      </c>
      <c r="AU1165" s="20">
        <f t="shared" si="387"/>
        <v>3.2509130417697172</v>
      </c>
    </row>
    <row r="1166" spans="4:47">
      <c r="D1166" s="2"/>
      <c r="Z1166" s="20">
        <f t="shared" si="378"/>
        <v>0</v>
      </c>
      <c r="AA1166" s="20">
        <f t="shared" si="379"/>
        <v>1.1330551226500576E-5</v>
      </c>
      <c r="AB1166" s="20">
        <f t="shared" si="391"/>
        <v>-9999</v>
      </c>
      <c r="AC1166" s="20">
        <f t="shared" si="392"/>
        <v>0</v>
      </c>
      <c r="AD1166" s="20">
        <f t="shared" si="388"/>
        <v>-9999</v>
      </c>
      <c r="AE1166" s="20">
        <f t="shared" si="393"/>
        <v>0</v>
      </c>
      <c r="AF1166" s="20">
        <f t="shared" si="389"/>
        <v>-9999</v>
      </c>
      <c r="AG1166" s="21"/>
      <c r="AH1166" s="20">
        <f t="shared" si="380"/>
        <v>-1.178745064381952E-2</v>
      </c>
      <c r="AI1166" s="20">
        <f t="shared" si="381"/>
        <v>0.51386006167917275</v>
      </c>
      <c r="AJ1166" s="20">
        <f t="shared" si="382"/>
        <v>-0.2676446746983806</v>
      </c>
      <c r="AK1166" s="20">
        <f t="shared" si="383"/>
        <v>-2.096970307342862E-2</v>
      </c>
      <c r="AL1166" s="20">
        <f t="shared" si="384"/>
        <v>-3.0984842598046018</v>
      </c>
      <c r="AM1166" s="20">
        <f t="shared" si="385"/>
        <v>-46.387491914036289</v>
      </c>
      <c r="AN1166" s="20">
        <f t="shared" si="395"/>
        <v>3.2149255760746338</v>
      </c>
      <c r="AO1166" s="20">
        <f t="shared" si="395"/>
        <v>3.2156184383515991</v>
      </c>
      <c r="AP1166" s="20">
        <f t="shared" si="395"/>
        <v>3.2141906950560983</v>
      </c>
      <c r="AQ1166" s="20">
        <f t="shared" si="395"/>
        <v>3.2171329326505709</v>
      </c>
      <c r="AR1166" s="20">
        <f t="shared" si="395"/>
        <v>3.2110703717789146</v>
      </c>
      <c r="AS1166" s="20">
        <f t="shared" si="395"/>
        <v>3.2235654897824437</v>
      </c>
      <c r="AT1166" s="20">
        <f t="shared" si="395"/>
        <v>3.1978245068299773</v>
      </c>
      <c r="AU1166" s="20">
        <f t="shared" si="387"/>
        <v>3.2509130417697172</v>
      </c>
    </row>
    <row r="1167" spans="4:47">
      <c r="D1167" s="2"/>
      <c r="Z1167" s="20">
        <f t="shared" si="378"/>
        <v>0</v>
      </c>
      <c r="AA1167" s="20">
        <f t="shared" si="379"/>
        <v>1.1330551226500576E-5</v>
      </c>
      <c r="AB1167" s="20">
        <f t="shared" si="391"/>
        <v>-9999</v>
      </c>
      <c r="AC1167" s="20">
        <f t="shared" si="392"/>
        <v>0</v>
      </c>
      <c r="AD1167" s="20">
        <f t="shared" si="388"/>
        <v>-9999</v>
      </c>
      <c r="AE1167" s="20">
        <f t="shared" si="393"/>
        <v>0</v>
      </c>
      <c r="AF1167" s="20">
        <f t="shared" si="389"/>
        <v>-9999</v>
      </c>
      <c r="AG1167" s="21"/>
      <c r="AH1167" s="20">
        <f t="shared" si="380"/>
        <v>-1.178745064381952E-2</v>
      </c>
      <c r="AI1167" s="20">
        <f t="shared" si="381"/>
        <v>0.51386006167917275</v>
      </c>
      <c r="AJ1167" s="20">
        <f t="shared" si="382"/>
        <v>-0.2676446746983806</v>
      </c>
      <c r="AK1167" s="20">
        <f t="shared" si="383"/>
        <v>-2.096970307342862E-2</v>
      </c>
      <c r="AL1167" s="20">
        <f t="shared" si="384"/>
        <v>-3.0984842598046018</v>
      </c>
      <c r="AM1167" s="20">
        <f t="shared" si="385"/>
        <v>-46.387491914036289</v>
      </c>
      <c r="AN1167" s="20">
        <f t="shared" si="395"/>
        <v>3.2149255760746338</v>
      </c>
      <c r="AO1167" s="20">
        <f t="shared" si="395"/>
        <v>3.2156184383515991</v>
      </c>
      <c r="AP1167" s="20">
        <f t="shared" si="395"/>
        <v>3.2141906950560983</v>
      </c>
      <c r="AQ1167" s="20">
        <f t="shared" si="395"/>
        <v>3.2171329326505709</v>
      </c>
      <c r="AR1167" s="20">
        <f t="shared" si="395"/>
        <v>3.2110703717789146</v>
      </c>
      <c r="AS1167" s="20">
        <f t="shared" si="395"/>
        <v>3.2235654897824437</v>
      </c>
      <c r="AT1167" s="20">
        <f t="shared" si="395"/>
        <v>3.1978245068299773</v>
      </c>
      <c r="AU1167" s="20">
        <f t="shared" si="387"/>
        <v>3.2509130417697172</v>
      </c>
    </row>
    <row r="1168" spans="4:47">
      <c r="D1168" s="2"/>
      <c r="Z1168" s="20">
        <f t="shared" si="378"/>
        <v>0</v>
      </c>
      <c r="AA1168" s="20">
        <f t="shared" si="379"/>
        <v>1.1330551226500576E-5</v>
      </c>
      <c r="AB1168" s="20">
        <f t="shared" si="391"/>
        <v>-9999</v>
      </c>
      <c r="AC1168" s="20">
        <f t="shared" si="392"/>
        <v>0</v>
      </c>
      <c r="AD1168" s="20">
        <f t="shared" si="388"/>
        <v>-9999</v>
      </c>
      <c r="AE1168" s="20">
        <f t="shared" si="393"/>
        <v>0</v>
      </c>
      <c r="AF1168" s="20">
        <f t="shared" si="389"/>
        <v>-9999</v>
      </c>
      <c r="AG1168" s="21"/>
      <c r="AH1168" s="20">
        <f t="shared" si="380"/>
        <v>-1.178745064381952E-2</v>
      </c>
      <c r="AI1168" s="20">
        <f t="shared" si="381"/>
        <v>0.51386006167917275</v>
      </c>
      <c r="AJ1168" s="20">
        <f t="shared" si="382"/>
        <v>-0.2676446746983806</v>
      </c>
      <c r="AK1168" s="20">
        <f t="shared" si="383"/>
        <v>-2.096970307342862E-2</v>
      </c>
      <c r="AL1168" s="20">
        <f t="shared" si="384"/>
        <v>-3.0984842598046018</v>
      </c>
      <c r="AM1168" s="20">
        <f t="shared" si="385"/>
        <v>-46.387491914036289</v>
      </c>
      <c r="AN1168" s="20">
        <f t="shared" si="395"/>
        <v>3.2149255760746338</v>
      </c>
      <c r="AO1168" s="20">
        <f t="shared" si="395"/>
        <v>3.2156184383515991</v>
      </c>
      <c r="AP1168" s="20">
        <f t="shared" si="395"/>
        <v>3.2141906950560983</v>
      </c>
      <c r="AQ1168" s="20">
        <f t="shared" si="395"/>
        <v>3.2171329326505709</v>
      </c>
      <c r="AR1168" s="20">
        <f t="shared" si="395"/>
        <v>3.2110703717789146</v>
      </c>
      <c r="AS1168" s="20">
        <f t="shared" si="395"/>
        <v>3.2235654897824437</v>
      </c>
      <c r="AT1168" s="20">
        <f t="shared" si="395"/>
        <v>3.1978245068299773</v>
      </c>
      <c r="AU1168" s="20">
        <f t="shared" si="387"/>
        <v>3.2509130417697172</v>
      </c>
    </row>
    <row r="1169" spans="4:47">
      <c r="D1169" s="2"/>
      <c r="Z1169" s="20">
        <f t="shared" si="378"/>
        <v>0</v>
      </c>
      <c r="AA1169" s="20">
        <f t="shared" si="379"/>
        <v>1.1330551226500576E-5</v>
      </c>
      <c r="AB1169" s="20">
        <f t="shared" si="391"/>
        <v>-9999</v>
      </c>
      <c r="AC1169" s="20">
        <f t="shared" si="392"/>
        <v>0</v>
      </c>
      <c r="AD1169" s="20">
        <f t="shared" si="388"/>
        <v>-9999</v>
      </c>
      <c r="AE1169" s="20">
        <f t="shared" si="393"/>
        <v>0</v>
      </c>
      <c r="AF1169" s="20">
        <f t="shared" si="389"/>
        <v>-9999</v>
      </c>
      <c r="AG1169" s="21"/>
      <c r="AH1169" s="20">
        <f t="shared" si="380"/>
        <v>-1.178745064381952E-2</v>
      </c>
      <c r="AI1169" s="20">
        <f t="shared" si="381"/>
        <v>0.51386006167917275</v>
      </c>
      <c r="AJ1169" s="20">
        <f t="shared" si="382"/>
        <v>-0.2676446746983806</v>
      </c>
      <c r="AK1169" s="20">
        <f t="shared" si="383"/>
        <v>-2.096970307342862E-2</v>
      </c>
      <c r="AL1169" s="20">
        <f t="shared" si="384"/>
        <v>-3.0984842598046018</v>
      </c>
      <c r="AM1169" s="20">
        <f t="shared" si="385"/>
        <v>-46.387491914036289</v>
      </c>
      <c r="AN1169" s="20">
        <f t="shared" si="395"/>
        <v>3.2149255760746338</v>
      </c>
      <c r="AO1169" s="20">
        <f t="shared" si="395"/>
        <v>3.2156184383515991</v>
      </c>
      <c r="AP1169" s="20">
        <f t="shared" si="395"/>
        <v>3.2141906950560983</v>
      </c>
      <c r="AQ1169" s="20">
        <f t="shared" si="395"/>
        <v>3.2171329326505709</v>
      </c>
      <c r="AR1169" s="20">
        <f t="shared" si="395"/>
        <v>3.2110703717789146</v>
      </c>
      <c r="AS1169" s="20">
        <f t="shared" si="395"/>
        <v>3.2235654897824437</v>
      </c>
      <c r="AT1169" s="20">
        <f t="shared" si="395"/>
        <v>3.1978245068299773</v>
      </c>
      <c r="AU1169" s="20">
        <f t="shared" si="387"/>
        <v>3.2509130417697172</v>
      </c>
    </row>
    <row r="1170" spans="4:47">
      <c r="D1170" s="2"/>
      <c r="Z1170" s="20">
        <f t="shared" si="378"/>
        <v>0</v>
      </c>
      <c r="AA1170" s="20">
        <f t="shared" si="379"/>
        <v>1.1330551226500576E-5</v>
      </c>
      <c r="AB1170" s="20">
        <f t="shared" si="391"/>
        <v>-9999</v>
      </c>
      <c r="AC1170" s="20">
        <f t="shared" si="392"/>
        <v>0</v>
      </c>
      <c r="AD1170" s="20">
        <f t="shared" si="388"/>
        <v>-9999</v>
      </c>
      <c r="AE1170" s="20">
        <f t="shared" si="393"/>
        <v>0</v>
      </c>
      <c r="AF1170" s="20">
        <f t="shared" si="389"/>
        <v>-9999</v>
      </c>
      <c r="AG1170" s="21"/>
      <c r="AH1170" s="20">
        <f t="shared" si="380"/>
        <v>-1.178745064381952E-2</v>
      </c>
      <c r="AI1170" s="20">
        <f t="shared" si="381"/>
        <v>0.51386006167917275</v>
      </c>
      <c r="AJ1170" s="20">
        <f t="shared" si="382"/>
        <v>-0.2676446746983806</v>
      </c>
      <c r="AK1170" s="20">
        <f t="shared" si="383"/>
        <v>-2.096970307342862E-2</v>
      </c>
      <c r="AL1170" s="20">
        <f t="shared" si="384"/>
        <v>-3.0984842598046018</v>
      </c>
      <c r="AM1170" s="20">
        <f t="shared" si="385"/>
        <v>-46.387491914036289</v>
      </c>
      <c r="AN1170" s="20">
        <f t="shared" si="395"/>
        <v>3.2149255760746338</v>
      </c>
      <c r="AO1170" s="20">
        <f t="shared" si="395"/>
        <v>3.2156184383515991</v>
      </c>
      <c r="AP1170" s="20">
        <f t="shared" si="395"/>
        <v>3.2141906950560983</v>
      </c>
      <c r="AQ1170" s="20">
        <f t="shared" si="395"/>
        <v>3.2171329326505709</v>
      </c>
      <c r="AR1170" s="20">
        <f t="shared" si="395"/>
        <v>3.2110703717789146</v>
      </c>
      <c r="AS1170" s="20">
        <f t="shared" si="395"/>
        <v>3.2235654897824437</v>
      </c>
      <c r="AT1170" s="20">
        <f t="shared" si="395"/>
        <v>3.1978245068299773</v>
      </c>
      <c r="AU1170" s="20">
        <f t="shared" si="387"/>
        <v>3.2509130417697172</v>
      </c>
    </row>
    <row r="1171" spans="4:47">
      <c r="D1171" s="2"/>
      <c r="Z1171" s="20">
        <f t="shared" si="378"/>
        <v>0</v>
      </c>
      <c r="AA1171" s="20">
        <f t="shared" si="379"/>
        <v>1.1330551226500576E-5</v>
      </c>
      <c r="AB1171" s="20">
        <f t="shared" si="391"/>
        <v>-9999</v>
      </c>
      <c r="AC1171" s="20">
        <f t="shared" si="392"/>
        <v>0</v>
      </c>
      <c r="AD1171" s="20">
        <f t="shared" si="388"/>
        <v>-9999</v>
      </c>
      <c r="AE1171" s="20">
        <f t="shared" si="393"/>
        <v>0</v>
      </c>
      <c r="AF1171" s="20">
        <f t="shared" si="389"/>
        <v>-9999</v>
      </c>
      <c r="AG1171" s="21"/>
      <c r="AH1171" s="20">
        <f t="shared" si="380"/>
        <v>-1.178745064381952E-2</v>
      </c>
      <c r="AI1171" s="20">
        <f t="shared" si="381"/>
        <v>0.51386006167917275</v>
      </c>
      <c r="AJ1171" s="20">
        <f t="shared" si="382"/>
        <v>-0.2676446746983806</v>
      </c>
      <c r="AK1171" s="20">
        <f t="shared" si="383"/>
        <v>-2.096970307342862E-2</v>
      </c>
      <c r="AL1171" s="20">
        <f t="shared" si="384"/>
        <v>-3.0984842598046018</v>
      </c>
      <c r="AM1171" s="20">
        <f t="shared" si="385"/>
        <v>-46.387491914036289</v>
      </c>
      <c r="AN1171" s="20">
        <f t="shared" si="395"/>
        <v>3.2149255760746338</v>
      </c>
      <c r="AO1171" s="20">
        <f t="shared" si="395"/>
        <v>3.2156184383515991</v>
      </c>
      <c r="AP1171" s="20">
        <f t="shared" si="395"/>
        <v>3.2141906950560983</v>
      </c>
      <c r="AQ1171" s="20">
        <f t="shared" si="395"/>
        <v>3.2171329326505709</v>
      </c>
      <c r="AR1171" s="20">
        <f t="shared" si="395"/>
        <v>3.2110703717789146</v>
      </c>
      <c r="AS1171" s="20">
        <f t="shared" si="395"/>
        <v>3.2235654897824437</v>
      </c>
      <c r="AT1171" s="20">
        <f t="shared" si="395"/>
        <v>3.1978245068299773</v>
      </c>
      <c r="AU1171" s="20">
        <f t="shared" si="387"/>
        <v>3.2509130417697172</v>
      </c>
    </row>
    <row r="1172" spans="4:47">
      <c r="D1172" s="2"/>
      <c r="Z1172" s="20">
        <f t="shared" si="378"/>
        <v>0</v>
      </c>
      <c r="AA1172" s="20">
        <f t="shared" si="379"/>
        <v>1.1330551226500576E-5</v>
      </c>
      <c r="AB1172" s="20">
        <f t="shared" si="391"/>
        <v>-9999</v>
      </c>
      <c r="AC1172" s="20">
        <f t="shared" si="392"/>
        <v>0</v>
      </c>
      <c r="AD1172" s="20">
        <f t="shared" si="388"/>
        <v>-9999</v>
      </c>
      <c r="AE1172" s="20">
        <f t="shared" si="393"/>
        <v>0</v>
      </c>
      <c r="AF1172" s="20">
        <f t="shared" si="389"/>
        <v>-9999</v>
      </c>
      <c r="AG1172" s="21"/>
      <c r="AH1172" s="20">
        <f t="shared" si="380"/>
        <v>-1.178745064381952E-2</v>
      </c>
      <c r="AI1172" s="20">
        <f t="shared" si="381"/>
        <v>0.51386006167917275</v>
      </c>
      <c r="AJ1172" s="20">
        <f t="shared" si="382"/>
        <v>-0.2676446746983806</v>
      </c>
      <c r="AK1172" s="20">
        <f t="shared" si="383"/>
        <v>-2.096970307342862E-2</v>
      </c>
      <c r="AL1172" s="20">
        <f t="shared" si="384"/>
        <v>-3.0984842598046018</v>
      </c>
      <c r="AM1172" s="20">
        <f t="shared" si="385"/>
        <v>-46.387491914036289</v>
      </c>
      <c r="AN1172" s="20">
        <f t="shared" si="395"/>
        <v>3.2149255760746338</v>
      </c>
      <c r="AO1172" s="20">
        <f t="shared" si="395"/>
        <v>3.2156184383515991</v>
      </c>
      <c r="AP1172" s="20">
        <f t="shared" si="395"/>
        <v>3.2141906950560983</v>
      </c>
      <c r="AQ1172" s="20">
        <f t="shared" si="395"/>
        <v>3.2171329326505709</v>
      </c>
      <c r="AR1172" s="20">
        <f t="shared" si="395"/>
        <v>3.2110703717789146</v>
      </c>
      <c r="AS1172" s="20">
        <f t="shared" si="395"/>
        <v>3.2235654897824437</v>
      </c>
      <c r="AT1172" s="20">
        <f t="shared" si="395"/>
        <v>3.1978245068299773</v>
      </c>
      <c r="AU1172" s="20">
        <f t="shared" si="387"/>
        <v>3.2509130417697172</v>
      </c>
    </row>
    <row r="1173" spans="4:47">
      <c r="D1173" s="2"/>
      <c r="Z1173" s="20">
        <f t="shared" ref="Z1173:Z1236" si="396">F1173</f>
        <v>0</v>
      </c>
      <c r="AA1173" s="20">
        <f t="shared" ref="AA1173:AA1236" si="397">AB$3+AB$4*Z1173+AB$5*Z1173^2+AH1173</f>
        <v>1.1330551226500576E-5</v>
      </c>
      <c r="AB1173" s="20">
        <f t="shared" si="391"/>
        <v>-9999</v>
      </c>
      <c r="AC1173" s="20">
        <f t="shared" si="392"/>
        <v>0</v>
      </c>
      <c r="AD1173" s="20">
        <f t="shared" si="388"/>
        <v>-9999</v>
      </c>
      <c r="AE1173" s="20">
        <f t="shared" si="393"/>
        <v>0</v>
      </c>
      <c r="AF1173" s="20">
        <f t="shared" si="389"/>
        <v>-9999</v>
      </c>
      <c r="AG1173" s="21"/>
      <c r="AH1173" s="20">
        <f t="shared" ref="AH1173:AH1236" si="398">$AB$6*($AB$11/AI1173*AJ1173+$AB$12)</f>
        <v>-1.178745064381952E-2</v>
      </c>
      <c r="AI1173" s="20">
        <f t="shared" ref="AI1173:AI1236" si="399">1+$AB$7*COS(AL1173)</f>
        <v>0.51386006167917275</v>
      </c>
      <c r="AJ1173" s="20">
        <f t="shared" ref="AJ1173:AJ1236" si="400">SIN(AL1173+RADIANS($AB$9))</f>
        <v>-0.2676446746983806</v>
      </c>
      <c r="AK1173" s="20">
        <f t="shared" ref="AK1173:AK1236" si="401">$AB$7*SIN(AL1173)</f>
        <v>-2.096970307342862E-2</v>
      </c>
      <c r="AL1173" s="20">
        <f t="shared" ref="AL1173:AL1236" si="402">2*ATAN(AM1173)</f>
        <v>-3.0984842598046018</v>
      </c>
      <c r="AM1173" s="20">
        <f t="shared" ref="AM1173:AM1236" si="403">SQRT((1+$AB$7)/(1-$AB$7))*TAN(AN1173/2)</f>
        <v>-46.387491914036289</v>
      </c>
      <c r="AN1173" s="20">
        <f t="shared" ref="AN1173:AT1188" si="404">$AU1173+$AB$7*SIN(AO1173)</f>
        <v>3.2149255760746338</v>
      </c>
      <c r="AO1173" s="20">
        <f t="shared" si="404"/>
        <v>3.2156184383515991</v>
      </c>
      <c r="AP1173" s="20">
        <f t="shared" si="404"/>
        <v>3.2141906950560983</v>
      </c>
      <c r="AQ1173" s="20">
        <f t="shared" si="404"/>
        <v>3.2171329326505709</v>
      </c>
      <c r="AR1173" s="20">
        <f t="shared" si="404"/>
        <v>3.2110703717789146</v>
      </c>
      <c r="AS1173" s="20">
        <f t="shared" si="404"/>
        <v>3.2235654897824437</v>
      </c>
      <c r="AT1173" s="20">
        <f t="shared" si="404"/>
        <v>3.1978245068299773</v>
      </c>
      <c r="AU1173" s="20">
        <f t="shared" ref="AU1173:AU1236" si="405">RADIANS($AB$9)+$AB$18*(F1173-AB$15)</f>
        <v>3.2509130417697172</v>
      </c>
    </row>
    <row r="1174" spans="4:47">
      <c r="D1174" s="2"/>
      <c r="Z1174" s="20">
        <f t="shared" si="396"/>
        <v>0</v>
      </c>
      <c r="AA1174" s="20">
        <f t="shared" si="397"/>
        <v>1.1330551226500576E-5</v>
      </c>
      <c r="AB1174" s="20">
        <f t="shared" si="391"/>
        <v>-9999</v>
      </c>
      <c r="AC1174" s="20">
        <f t="shared" si="392"/>
        <v>0</v>
      </c>
      <c r="AD1174" s="20">
        <f t="shared" ref="AD1174:AD1237" si="406">IF(S1174&lt;&gt;0,G1174-AA1174,-9999)</f>
        <v>-9999</v>
      </c>
      <c r="AE1174" s="20">
        <f t="shared" si="393"/>
        <v>0</v>
      </c>
      <c r="AF1174" s="20">
        <f t="shared" ref="AF1174:AF1237" si="407">IF(S1174&lt;&gt;0,G1174-P1174,-9999)</f>
        <v>-9999</v>
      </c>
      <c r="AG1174" s="21"/>
      <c r="AH1174" s="20">
        <f t="shared" si="398"/>
        <v>-1.178745064381952E-2</v>
      </c>
      <c r="AI1174" s="20">
        <f t="shared" si="399"/>
        <v>0.51386006167917275</v>
      </c>
      <c r="AJ1174" s="20">
        <f t="shared" si="400"/>
        <v>-0.2676446746983806</v>
      </c>
      <c r="AK1174" s="20">
        <f t="shared" si="401"/>
        <v>-2.096970307342862E-2</v>
      </c>
      <c r="AL1174" s="20">
        <f t="shared" si="402"/>
        <v>-3.0984842598046018</v>
      </c>
      <c r="AM1174" s="20">
        <f t="shared" si="403"/>
        <v>-46.387491914036289</v>
      </c>
      <c r="AN1174" s="20">
        <f t="shared" si="404"/>
        <v>3.2149255760746338</v>
      </c>
      <c r="AO1174" s="20">
        <f t="shared" si="404"/>
        <v>3.2156184383515991</v>
      </c>
      <c r="AP1174" s="20">
        <f t="shared" si="404"/>
        <v>3.2141906950560983</v>
      </c>
      <c r="AQ1174" s="20">
        <f t="shared" si="404"/>
        <v>3.2171329326505709</v>
      </c>
      <c r="AR1174" s="20">
        <f t="shared" si="404"/>
        <v>3.2110703717789146</v>
      </c>
      <c r="AS1174" s="20">
        <f t="shared" si="404"/>
        <v>3.2235654897824437</v>
      </c>
      <c r="AT1174" s="20">
        <f t="shared" si="404"/>
        <v>3.1978245068299773</v>
      </c>
      <c r="AU1174" s="20">
        <f t="shared" si="405"/>
        <v>3.2509130417697172</v>
      </c>
    </row>
    <row r="1175" spans="4:47">
      <c r="D1175" s="2"/>
      <c r="Z1175" s="20">
        <f t="shared" si="396"/>
        <v>0</v>
      </c>
      <c r="AA1175" s="20">
        <f t="shared" si="397"/>
        <v>1.1330551226500576E-5</v>
      </c>
      <c r="AB1175" s="20">
        <f t="shared" si="391"/>
        <v>-9999</v>
      </c>
      <c r="AC1175" s="20">
        <f t="shared" si="392"/>
        <v>0</v>
      </c>
      <c r="AD1175" s="20">
        <f t="shared" si="406"/>
        <v>-9999</v>
      </c>
      <c r="AE1175" s="20">
        <f t="shared" si="393"/>
        <v>0</v>
      </c>
      <c r="AF1175" s="20">
        <f t="shared" si="407"/>
        <v>-9999</v>
      </c>
      <c r="AG1175" s="21"/>
      <c r="AH1175" s="20">
        <f t="shared" si="398"/>
        <v>-1.178745064381952E-2</v>
      </c>
      <c r="AI1175" s="20">
        <f t="shared" si="399"/>
        <v>0.51386006167917275</v>
      </c>
      <c r="AJ1175" s="20">
        <f t="shared" si="400"/>
        <v>-0.2676446746983806</v>
      </c>
      <c r="AK1175" s="20">
        <f t="shared" si="401"/>
        <v>-2.096970307342862E-2</v>
      </c>
      <c r="AL1175" s="20">
        <f t="shared" si="402"/>
        <v>-3.0984842598046018</v>
      </c>
      <c r="AM1175" s="20">
        <f t="shared" si="403"/>
        <v>-46.387491914036289</v>
      </c>
      <c r="AN1175" s="20">
        <f t="shared" si="404"/>
        <v>3.2149255760746338</v>
      </c>
      <c r="AO1175" s="20">
        <f t="shared" si="404"/>
        <v>3.2156184383515991</v>
      </c>
      <c r="AP1175" s="20">
        <f t="shared" si="404"/>
        <v>3.2141906950560983</v>
      </c>
      <c r="AQ1175" s="20">
        <f t="shared" si="404"/>
        <v>3.2171329326505709</v>
      </c>
      <c r="AR1175" s="20">
        <f t="shared" si="404"/>
        <v>3.2110703717789146</v>
      </c>
      <c r="AS1175" s="20">
        <f t="shared" si="404"/>
        <v>3.2235654897824437</v>
      </c>
      <c r="AT1175" s="20">
        <f t="shared" si="404"/>
        <v>3.1978245068299773</v>
      </c>
      <c r="AU1175" s="20">
        <f t="shared" si="405"/>
        <v>3.2509130417697172</v>
      </c>
    </row>
    <row r="1176" spans="4:47">
      <c r="D1176" s="2"/>
      <c r="Z1176" s="20">
        <f t="shared" si="396"/>
        <v>0</v>
      </c>
      <c r="AA1176" s="20">
        <f t="shared" si="397"/>
        <v>1.1330551226500576E-5</v>
      </c>
      <c r="AB1176" s="20">
        <f t="shared" si="391"/>
        <v>-9999</v>
      </c>
      <c r="AC1176" s="20">
        <f t="shared" si="392"/>
        <v>0</v>
      </c>
      <c r="AD1176" s="20">
        <f t="shared" si="406"/>
        <v>-9999</v>
      </c>
      <c r="AE1176" s="20">
        <f t="shared" si="393"/>
        <v>0</v>
      </c>
      <c r="AF1176" s="20">
        <f t="shared" si="407"/>
        <v>-9999</v>
      </c>
      <c r="AG1176" s="21"/>
      <c r="AH1176" s="20">
        <f t="shared" si="398"/>
        <v>-1.178745064381952E-2</v>
      </c>
      <c r="AI1176" s="20">
        <f t="shared" si="399"/>
        <v>0.51386006167917275</v>
      </c>
      <c r="AJ1176" s="20">
        <f t="shared" si="400"/>
        <v>-0.2676446746983806</v>
      </c>
      <c r="AK1176" s="20">
        <f t="shared" si="401"/>
        <v>-2.096970307342862E-2</v>
      </c>
      <c r="AL1176" s="20">
        <f t="shared" si="402"/>
        <v>-3.0984842598046018</v>
      </c>
      <c r="AM1176" s="20">
        <f t="shared" si="403"/>
        <v>-46.387491914036289</v>
      </c>
      <c r="AN1176" s="20">
        <f t="shared" si="404"/>
        <v>3.2149255760746338</v>
      </c>
      <c r="AO1176" s="20">
        <f t="shared" si="404"/>
        <v>3.2156184383515991</v>
      </c>
      <c r="AP1176" s="20">
        <f t="shared" si="404"/>
        <v>3.2141906950560983</v>
      </c>
      <c r="AQ1176" s="20">
        <f t="shared" si="404"/>
        <v>3.2171329326505709</v>
      </c>
      <c r="AR1176" s="20">
        <f t="shared" si="404"/>
        <v>3.2110703717789146</v>
      </c>
      <c r="AS1176" s="20">
        <f t="shared" si="404"/>
        <v>3.2235654897824437</v>
      </c>
      <c r="AT1176" s="20">
        <f t="shared" si="404"/>
        <v>3.1978245068299773</v>
      </c>
      <c r="AU1176" s="20">
        <f t="shared" si="405"/>
        <v>3.2509130417697172</v>
      </c>
    </row>
    <row r="1177" spans="4:47">
      <c r="D1177" s="2"/>
      <c r="Z1177" s="20">
        <f t="shared" si="396"/>
        <v>0</v>
      </c>
      <c r="AA1177" s="20">
        <f t="shared" si="397"/>
        <v>1.1330551226500576E-5</v>
      </c>
      <c r="AB1177" s="20">
        <f t="shared" si="391"/>
        <v>-9999</v>
      </c>
      <c r="AC1177" s="20">
        <f t="shared" si="392"/>
        <v>0</v>
      </c>
      <c r="AD1177" s="20">
        <f t="shared" si="406"/>
        <v>-9999</v>
      </c>
      <c r="AE1177" s="20">
        <f t="shared" si="393"/>
        <v>0</v>
      </c>
      <c r="AF1177" s="20">
        <f t="shared" si="407"/>
        <v>-9999</v>
      </c>
      <c r="AG1177" s="21"/>
      <c r="AH1177" s="20">
        <f t="shared" si="398"/>
        <v>-1.178745064381952E-2</v>
      </c>
      <c r="AI1177" s="20">
        <f t="shared" si="399"/>
        <v>0.51386006167917275</v>
      </c>
      <c r="AJ1177" s="20">
        <f t="shared" si="400"/>
        <v>-0.2676446746983806</v>
      </c>
      <c r="AK1177" s="20">
        <f t="shared" si="401"/>
        <v>-2.096970307342862E-2</v>
      </c>
      <c r="AL1177" s="20">
        <f t="shared" si="402"/>
        <v>-3.0984842598046018</v>
      </c>
      <c r="AM1177" s="20">
        <f t="shared" si="403"/>
        <v>-46.387491914036289</v>
      </c>
      <c r="AN1177" s="20">
        <f t="shared" si="404"/>
        <v>3.2149255760746338</v>
      </c>
      <c r="AO1177" s="20">
        <f t="shared" si="404"/>
        <v>3.2156184383515991</v>
      </c>
      <c r="AP1177" s="20">
        <f t="shared" si="404"/>
        <v>3.2141906950560983</v>
      </c>
      <c r="AQ1177" s="20">
        <f t="shared" si="404"/>
        <v>3.2171329326505709</v>
      </c>
      <c r="AR1177" s="20">
        <f t="shared" si="404"/>
        <v>3.2110703717789146</v>
      </c>
      <c r="AS1177" s="20">
        <f t="shared" si="404"/>
        <v>3.2235654897824437</v>
      </c>
      <c r="AT1177" s="20">
        <f t="shared" si="404"/>
        <v>3.1978245068299773</v>
      </c>
      <c r="AU1177" s="20">
        <f t="shared" si="405"/>
        <v>3.2509130417697172</v>
      </c>
    </row>
    <row r="1178" spans="4:47">
      <c r="D1178" s="2"/>
      <c r="Z1178" s="20">
        <f t="shared" si="396"/>
        <v>0</v>
      </c>
      <c r="AA1178" s="20">
        <f t="shared" si="397"/>
        <v>1.1330551226500576E-5</v>
      </c>
      <c r="AB1178" s="20">
        <f t="shared" si="391"/>
        <v>-9999</v>
      </c>
      <c r="AC1178" s="20">
        <f t="shared" si="392"/>
        <v>0</v>
      </c>
      <c r="AD1178" s="20">
        <f t="shared" si="406"/>
        <v>-9999</v>
      </c>
      <c r="AE1178" s="20">
        <f t="shared" si="393"/>
        <v>0</v>
      </c>
      <c r="AF1178" s="20">
        <f t="shared" si="407"/>
        <v>-9999</v>
      </c>
      <c r="AG1178" s="21"/>
      <c r="AH1178" s="20">
        <f t="shared" si="398"/>
        <v>-1.178745064381952E-2</v>
      </c>
      <c r="AI1178" s="20">
        <f t="shared" si="399"/>
        <v>0.51386006167917275</v>
      </c>
      <c r="AJ1178" s="20">
        <f t="shared" si="400"/>
        <v>-0.2676446746983806</v>
      </c>
      <c r="AK1178" s="20">
        <f t="shared" si="401"/>
        <v>-2.096970307342862E-2</v>
      </c>
      <c r="AL1178" s="20">
        <f t="shared" si="402"/>
        <v>-3.0984842598046018</v>
      </c>
      <c r="AM1178" s="20">
        <f t="shared" si="403"/>
        <v>-46.387491914036289</v>
      </c>
      <c r="AN1178" s="20">
        <f t="shared" si="404"/>
        <v>3.2149255760746338</v>
      </c>
      <c r="AO1178" s="20">
        <f t="shared" si="404"/>
        <v>3.2156184383515991</v>
      </c>
      <c r="AP1178" s="20">
        <f t="shared" si="404"/>
        <v>3.2141906950560983</v>
      </c>
      <c r="AQ1178" s="20">
        <f t="shared" si="404"/>
        <v>3.2171329326505709</v>
      </c>
      <c r="AR1178" s="20">
        <f t="shared" si="404"/>
        <v>3.2110703717789146</v>
      </c>
      <c r="AS1178" s="20">
        <f t="shared" si="404"/>
        <v>3.2235654897824437</v>
      </c>
      <c r="AT1178" s="20">
        <f t="shared" si="404"/>
        <v>3.1978245068299773</v>
      </c>
      <c r="AU1178" s="20">
        <f t="shared" si="405"/>
        <v>3.2509130417697172</v>
      </c>
    </row>
    <row r="1179" spans="4:47">
      <c r="D1179" s="2"/>
      <c r="Z1179" s="20">
        <f t="shared" si="396"/>
        <v>0</v>
      </c>
      <c r="AA1179" s="20">
        <f t="shared" si="397"/>
        <v>1.1330551226500576E-5</v>
      </c>
      <c r="AB1179" s="20">
        <f t="shared" si="391"/>
        <v>-9999</v>
      </c>
      <c r="AC1179" s="20">
        <f t="shared" si="392"/>
        <v>0</v>
      </c>
      <c r="AD1179" s="20">
        <f t="shared" si="406"/>
        <v>-9999</v>
      </c>
      <c r="AE1179" s="20">
        <f t="shared" si="393"/>
        <v>0</v>
      </c>
      <c r="AF1179" s="20">
        <f t="shared" si="407"/>
        <v>-9999</v>
      </c>
      <c r="AG1179" s="21"/>
      <c r="AH1179" s="20">
        <f t="shared" si="398"/>
        <v>-1.178745064381952E-2</v>
      </c>
      <c r="AI1179" s="20">
        <f t="shared" si="399"/>
        <v>0.51386006167917275</v>
      </c>
      <c r="AJ1179" s="20">
        <f t="shared" si="400"/>
        <v>-0.2676446746983806</v>
      </c>
      <c r="AK1179" s="20">
        <f t="shared" si="401"/>
        <v>-2.096970307342862E-2</v>
      </c>
      <c r="AL1179" s="20">
        <f t="shared" si="402"/>
        <v>-3.0984842598046018</v>
      </c>
      <c r="AM1179" s="20">
        <f t="shared" si="403"/>
        <v>-46.387491914036289</v>
      </c>
      <c r="AN1179" s="20">
        <f t="shared" si="404"/>
        <v>3.2149255760746338</v>
      </c>
      <c r="AO1179" s="20">
        <f t="shared" si="404"/>
        <v>3.2156184383515991</v>
      </c>
      <c r="AP1179" s="20">
        <f t="shared" si="404"/>
        <v>3.2141906950560983</v>
      </c>
      <c r="AQ1179" s="20">
        <f t="shared" si="404"/>
        <v>3.2171329326505709</v>
      </c>
      <c r="AR1179" s="20">
        <f t="shared" si="404"/>
        <v>3.2110703717789146</v>
      </c>
      <c r="AS1179" s="20">
        <f t="shared" si="404"/>
        <v>3.2235654897824437</v>
      </c>
      <c r="AT1179" s="20">
        <f t="shared" si="404"/>
        <v>3.1978245068299773</v>
      </c>
      <c r="AU1179" s="20">
        <f t="shared" si="405"/>
        <v>3.2509130417697172</v>
      </c>
    </row>
    <row r="1180" spans="4:47">
      <c r="D1180" s="2"/>
      <c r="Z1180" s="20">
        <f t="shared" si="396"/>
        <v>0</v>
      </c>
      <c r="AA1180" s="20">
        <f t="shared" si="397"/>
        <v>1.1330551226500576E-5</v>
      </c>
      <c r="AB1180" s="20">
        <f t="shared" si="391"/>
        <v>-9999</v>
      </c>
      <c r="AC1180" s="20">
        <f t="shared" si="392"/>
        <v>0</v>
      </c>
      <c r="AD1180" s="20">
        <f t="shared" si="406"/>
        <v>-9999</v>
      </c>
      <c r="AE1180" s="20">
        <f t="shared" si="393"/>
        <v>0</v>
      </c>
      <c r="AF1180" s="20">
        <f t="shared" si="407"/>
        <v>-9999</v>
      </c>
      <c r="AG1180" s="21"/>
      <c r="AH1180" s="20">
        <f t="shared" si="398"/>
        <v>-1.178745064381952E-2</v>
      </c>
      <c r="AI1180" s="20">
        <f t="shared" si="399"/>
        <v>0.51386006167917275</v>
      </c>
      <c r="AJ1180" s="20">
        <f t="shared" si="400"/>
        <v>-0.2676446746983806</v>
      </c>
      <c r="AK1180" s="20">
        <f t="shared" si="401"/>
        <v>-2.096970307342862E-2</v>
      </c>
      <c r="AL1180" s="20">
        <f t="shared" si="402"/>
        <v>-3.0984842598046018</v>
      </c>
      <c r="AM1180" s="20">
        <f t="shared" si="403"/>
        <v>-46.387491914036289</v>
      </c>
      <c r="AN1180" s="20">
        <f t="shared" si="404"/>
        <v>3.2149255760746338</v>
      </c>
      <c r="AO1180" s="20">
        <f t="shared" si="404"/>
        <v>3.2156184383515991</v>
      </c>
      <c r="AP1180" s="20">
        <f t="shared" si="404"/>
        <v>3.2141906950560983</v>
      </c>
      <c r="AQ1180" s="20">
        <f t="shared" si="404"/>
        <v>3.2171329326505709</v>
      </c>
      <c r="AR1180" s="20">
        <f t="shared" si="404"/>
        <v>3.2110703717789146</v>
      </c>
      <c r="AS1180" s="20">
        <f t="shared" si="404"/>
        <v>3.2235654897824437</v>
      </c>
      <c r="AT1180" s="20">
        <f t="shared" si="404"/>
        <v>3.1978245068299773</v>
      </c>
      <c r="AU1180" s="20">
        <f t="shared" si="405"/>
        <v>3.2509130417697172</v>
      </c>
    </row>
    <row r="1181" spans="4:47">
      <c r="D1181" s="2"/>
      <c r="Z1181" s="20">
        <f t="shared" si="396"/>
        <v>0</v>
      </c>
      <c r="AA1181" s="20">
        <f t="shared" si="397"/>
        <v>1.1330551226500576E-5</v>
      </c>
      <c r="AB1181" s="20">
        <f t="shared" si="391"/>
        <v>-9999</v>
      </c>
      <c r="AC1181" s="20">
        <f t="shared" si="392"/>
        <v>0</v>
      </c>
      <c r="AD1181" s="20">
        <f t="shared" si="406"/>
        <v>-9999</v>
      </c>
      <c r="AE1181" s="20">
        <f t="shared" si="393"/>
        <v>0</v>
      </c>
      <c r="AF1181" s="20">
        <f t="shared" si="407"/>
        <v>-9999</v>
      </c>
      <c r="AG1181" s="21"/>
      <c r="AH1181" s="20">
        <f t="shared" si="398"/>
        <v>-1.178745064381952E-2</v>
      </c>
      <c r="AI1181" s="20">
        <f t="shared" si="399"/>
        <v>0.51386006167917275</v>
      </c>
      <c r="AJ1181" s="20">
        <f t="shared" si="400"/>
        <v>-0.2676446746983806</v>
      </c>
      <c r="AK1181" s="20">
        <f t="shared" si="401"/>
        <v>-2.096970307342862E-2</v>
      </c>
      <c r="AL1181" s="20">
        <f t="shared" si="402"/>
        <v>-3.0984842598046018</v>
      </c>
      <c r="AM1181" s="20">
        <f t="shared" si="403"/>
        <v>-46.387491914036289</v>
      </c>
      <c r="AN1181" s="20">
        <f t="shared" si="404"/>
        <v>3.2149255760746338</v>
      </c>
      <c r="AO1181" s="20">
        <f t="shared" si="404"/>
        <v>3.2156184383515991</v>
      </c>
      <c r="AP1181" s="20">
        <f t="shared" si="404"/>
        <v>3.2141906950560983</v>
      </c>
      <c r="AQ1181" s="20">
        <f t="shared" si="404"/>
        <v>3.2171329326505709</v>
      </c>
      <c r="AR1181" s="20">
        <f t="shared" si="404"/>
        <v>3.2110703717789146</v>
      </c>
      <c r="AS1181" s="20">
        <f t="shared" si="404"/>
        <v>3.2235654897824437</v>
      </c>
      <c r="AT1181" s="20">
        <f t="shared" si="404"/>
        <v>3.1978245068299773</v>
      </c>
      <c r="AU1181" s="20">
        <f t="shared" si="405"/>
        <v>3.2509130417697172</v>
      </c>
    </row>
    <row r="1182" spans="4:47">
      <c r="D1182" s="2"/>
      <c r="Z1182" s="20">
        <f t="shared" si="396"/>
        <v>0</v>
      </c>
      <c r="AA1182" s="20">
        <f t="shared" si="397"/>
        <v>1.1330551226500576E-5</v>
      </c>
      <c r="AB1182" s="20">
        <f t="shared" si="391"/>
        <v>-9999</v>
      </c>
      <c r="AC1182" s="20">
        <f t="shared" si="392"/>
        <v>0</v>
      </c>
      <c r="AD1182" s="20">
        <f t="shared" si="406"/>
        <v>-9999</v>
      </c>
      <c r="AE1182" s="20">
        <f t="shared" si="393"/>
        <v>0</v>
      </c>
      <c r="AF1182" s="20">
        <f t="shared" si="407"/>
        <v>-9999</v>
      </c>
      <c r="AG1182" s="21"/>
      <c r="AH1182" s="20">
        <f t="shared" si="398"/>
        <v>-1.178745064381952E-2</v>
      </c>
      <c r="AI1182" s="20">
        <f t="shared" si="399"/>
        <v>0.51386006167917275</v>
      </c>
      <c r="AJ1182" s="20">
        <f t="shared" si="400"/>
        <v>-0.2676446746983806</v>
      </c>
      <c r="AK1182" s="20">
        <f t="shared" si="401"/>
        <v>-2.096970307342862E-2</v>
      </c>
      <c r="AL1182" s="20">
        <f t="shared" si="402"/>
        <v>-3.0984842598046018</v>
      </c>
      <c r="AM1182" s="20">
        <f t="shared" si="403"/>
        <v>-46.387491914036289</v>
      </c>
      <c r="AN1182" s="20">
        <f t="shared" si="404"/>
        <v>3.2149255760746338</v>
      </c>
      <c r="AO1182" s="20">
        <f t="shared" si="404"/>
        <v>3.2156184383515991</v>
      </c>
      <c r="AP1182" s="20">
        <f t="shared" si="404"/>
        <v>3.2141906950560983</v>
      </c>
      <c r="AQ1182" s="20">
        <f t="shared" si="404"/>
        <v>3.2171329326505709</v>
      </c>
      <c r="AR1182" s="20">
        <f t="shared" si="404"/>
        <v>3.2110703717789146</v>
      </c>
      <c r="AS1182" s="20">
        <f t="shared" si="404"/>
        <v>3.2235654897824437</v>
      </c>
      <c r="AT1182" s="20">
        <f t="shared" si="404"/>
        <v>3.1978245068299773</v>
      </c>
      <c r="AU1182" s="20">
        <f t="shared" si="405"/>
        <v>3.2509130417697172</v>
      </c>
    </row>
    <row r="1183" spans="4:47">
      <c r="D1183" s="2"/>
      <c r="Z1183" s="20">
        <f t="shared" si="396"/>
        <v>0</v>
      </c>
      <c r="AA1183" s="20">
        <f t="shared" si="397"/>
        <v>1.1330551226500576E-5</v>
      </c>
      <c r="AB1183" s="20">
        <f t="shared" si="391"/>
        <v>-9999</v>
      </c>
      <c r="AC1183" s="20">
        <f t="shared" si="392"/>
        <v>0</v>
      </c>
      <c r="AD1183" s="20">
        <f t="shared" si="406"/>
        <v>-9999</v>
      </c>
      <c r="AE1183" s="20">
        <f t="shared" si="393"/>
        <v>0</v>
      </c>
      <c r="AF1183" s="20">
        <f t="shared" si="407"/>
        <v>-9999</v>
      </c>
      <c r="AG1183" s="21"/>
      <c r="AH1183" s="20">
        <f t="shared" si="398"/>
        <v>-1.178745064381952E-2</v>
      </c>
      <c r="AI1183" s="20">
        <f t="shared" si="399"/>
        <v>0.51386006167917275</v>
      </c>
      <c r="AJ1183" s="20">
        <f t="shared" si="400"/>
        <v>-0.2676446746983806</v>
      </c>
      <c r="AK1183" s="20">
        <f t="shared" si="401"/>
        <v>-2.096970307342862E-2</v>
      </c>
      <c r="AL1183" s="20">
        <f t="shared" si="402"/>
        <v>-3.0984842598046018</v>
      </c>
      <c r="AM1183" s="20">
        <f t="shared" si="403"/>
        <v>-46.387491914036289</v>
      </c>
      <c r="AN1183" s="20">
        <f t="shared" si="404"/>
        <v>3.2149255760746338</v>
      </c>
      <c r="AO1183" s="20">
        <f t="shared" si="404"/>
        <v>3.2156184383515991</v>
      </c>
      <c r="AP1183" s="20">
        <f t="shared" si="404"/>
        <v>3.2141906950560983</v>
      </c>
      <c r="AQ1183" s="20">
        <f t="shared" si="404"/>
        <v>3.2171329326505709</v>
      </c>
      <c r="AR1183" s="20">
        <f t="shared" si="404"/>
        <v>3.2110703717789146</v>
      </c>
      <c r="AS1183" s="20">
        <f t="shared" si="404"/>
        <v>3.2235654897824437</v>
      </c>
      <c r="AT1183" s="20">
        <f t="shared" si="404"/>
        <v>3.1978245068299773</v>
      </c>
      <c r="AU1183" s="20">
        <f t="shared" si="405"/>
        <v>3.2509130417697172</v>
      </c>
    </row>
    <row r="1184" spans="4:47">
      <c r="D1184" s="2"/>
      <c r="Z1184" s="20">
        <f t="shared" si="396"/>
        <v>0</v>
      </c>
      <c r="AA1184" s="20">
        <f t="shared" si="397"/>
        <v>1.1330551226500576E-5</v>
      </c>
      <c r="AB1184" s="20">
        <f t="shared" si="391"/>
        <v>-9999</v>
      </c>
      <c r="AC1184" s="20">
        <f t="shared" si="392"/>
        <v>0</v>
      </c>
      <c r="AD1184" s="20">
        <f t="shared" si="406"/>
        <v>-9999</v>
      </c>
      <c r="AE1184" s="20">
        <f t="shared" si="393"/>
        <v>0</v>
      </c>
      <c r="AF1184" s="20">
        <f t="shared" si="407"/>
        <v>-9999</v>
      </c>
      <c r="AG1184" s="21"/>
      <c r="AH1184" s="20">
        <f t="shared" si="398"/>
        <v>-1.178745064381952E-2</v>
      </c>
      <c r="AI1184" s="20">
        <f t="shared" si="399"/>
        <v>0.51386006167917275</v>
      </c>
      <c r="AJ1184" s="20">
        <f t="shared" si="400"/>
        <v>-0.2676446746983806</v>
      </c>
      <c r="AK1184" s="20">
        <f t="shared" si="401"/>
        <v>-2.096970307342862E-2</v>
      </c>
      <c r="AL1184" s="20">
        <f t="shared" si="402"/>
        <v>-3.0984842598046018</v>
      </c>
      <c r="AM1184" s="20">
        <f t="shared" si="403"/>
        <v>-46.387491914036289</v>
      </c>
      <c r="AN1184" s="20">
        <f t="shared" si="404"/>
        <v>3.2149255760746338</v>
      </c>
      <c r="AO1184" s="20">
        <f t="shared" si="404"/>
        <v>3.2156184383515991</v>
      </c>
      <c r="AP1184" s="20">
        <f t="shared" si="404"/>
        <v>3.2141906950560983</v>
      </c>
      <c r="AQ1184" s="20">
        <f t="shared" si="404"/>
        <v>3.2171329326505709</v>
      </c>
      <c r="AR1184" s="20">
        <f t="shared" si="404"/>
        <v>3.2110703717789146</v>
      </c>
      <c r="AS1184" s="20">
        <f t="shared" si="404"/>
        <v>3.2235654897824437</v>
      </c>
      <c r="AT1184" s="20">
        <f t="shared" si="404"/>
        <v>3.1978245068299773</v>
      </c>
      <c r="AU1184" s="20">
        <f t="shared" si="405"/>
        <v>3.2509130417697172</v>
      </c>
    </row>
    <row r="1185" spans="4:47">
      <c r="D1185" s="2"/>
      <c r="Z1185" s="20">
        <f t="shared" si="396"/>
        <v>0</v>
      </c>
      <c r="AA1185" s="20">
        <f t="shared" si="397"/>
        <v>1.1330551226500576E-5</v>
      </c>
      <c r="AB1185" s="20">
        <f t="shared" si="391"/>
        <v>-9999</v>
      </c>
      <c r="AC1185" s="20">
        <f t="shared" si="392"/>
        <v>0</v>
      </c>
      <c r="AD1185" s="20">
        <f t="shared" si="406"/>
        <v>-9999</v>
      </c>
      <c r="AE1185" s="20">
        <f t="shared" si="393"/>
        <v>0</v>
      </c>
      <c r="AF1185" s="20">
        <f t="shared" si="407"/>
        <v>-9999</v>
      </c>
      <c r="AG1185" s="21"/>
      <c r="AH1185" s="20">
        <f t="shared" si="398"/>
        <v>-1.178745064381952E-2</v>
      </c>
      <c r="AI1185" s="20">
        <f t="shared" si="399"/>
        <v>0.51386006167917275</v>
      </c>
      <c r="AJ1185" s="20">
        <f t="shared" si="400"/>
        <v>-0.2676446746983806</v>
      </c>
      <c r="AK1185" s="20">
        <f t="shared" si="401"/>
        <v>-2.096970307342862E-2</v>
      </c>
      <c r="AL1185" s="20">
        <f t="shared" si="402"/>
        <v>-3.0984842598046018</v>
      </c>
      <c r="AM1185" s="20">
        <f t="shared" si="403"/>
        <v>-46.387491914036289</v>
      </c>
      <c r="AN1185" s="20">
        <f t="shared" si="404"/>
        <v>3.2149255760746338</v>
      </c>
      <c r="AO1185" s="20">
        <f t="shared" si="404"/>
        <v>3.2156184383515991</v>
      </c>
      <c r="AP1185" s="20">
        <f t="shared" si="404"/>
        <v>3.2141906950560983</v>
      </c>
      <c r="AQ1185" s="20">
        <f t="shared" si="404"/>
        <v>3.2171329326505709</v>
      </c>
      <c r="AR1185" s="20">
        <f t="shared" si="404"/>
        <v>3.2110703717789146</v>
      </c>
      <c r="AS1185" s="20">
        <f t="shared" si="404"/>
        <v>3.2235654897824437</v>
      </c>
      <c r="AT1185" s="20">
        <f t="shared" si="404"/>
        <v>3.1978245068299773</v>
      </c>
      <c r="AU1185" s="20">
        <f t="shared" si="405"/>
        <v>3.2509130417697172</v>
      </c>
    </row>
    <row r="1186" spans="4:47">
      <c r="D1186" s="2"/>
      <c r="Z1186" s="20">
        <f t="shared" si="396"/>
        <v>0</v>
      </c>
      <c r="AA1186" s="20">
        <f t="shared" si="397"/>
        <v>1.1330551226500576E-5</v>
      </c>
      <c r="AB1186" s="20">
        <f t="shared" si="391"/>
        <v>-9999</v>
      </c>
      <c r="AC1186" s="20">
        <f t="shared" si="392"/>
        <v>0</v>
      </c>
      <c r="AD1186" s="20">
        <f t="shared" si="406"/>
        <v>-9999</v>
      </c>
      <c r="AE1186" s="20">
        <f t="shared" si="393"/>
        <v>0</v>
      </c>
      <c r="AF1186" s="20">
        <f t="shared" si="407"/>
        <v>-9999</v>
      </c>
      <c r="AG1186" s="21"/>
      <c r="AH1186" s="20">
        <f t="shared" si="398"/>
        <v>-1.178745064381952E-2</v>
      </c>
      <c r="AI1186" s="20">
        <f t="shared" si="399"/>
        <v>0.51386006167917275</v>
      </c>
      <c r="AJ1186" s="20">
        <f t="shared" si="400"/>
        <v>-0.2676446746983806</v>
      </c>
      <c r="AK1186" s="20">
        <f t="shared" si="401"/>
        <v>-2.096970307342862E-2</v>
      </c>
      <c r="AL1186" s="20">
        <f t="shared" si="402"/>
        <v>-3.0984842598046018</v>
      </c>
      <c r="AM1186" s="20">
        <f t="shared" si="403"/>
        <v>-46.387491914036289</v>
      </c>
      <c r="AN1186" s="20">
        <f t="shared" si="404"/>
        <v>3.2149255760746338</v>
      </c>
      <c r="AO1186" s="20">
        <f t="shared" si="404"/>
        <v>3.2156184383515991</v>
      </c>
      <c r="AP1186" s="20">
        <f t="shared" si="404"/>
        <v>3.2141906950560983</v>
      </c>
      <c r="AQ1186" s="20">
        <f t="shared" si="404"/>
        <v>3.2171329326505709</v>
      </c>
      <c r="AR1186" s="20">
        <f t="shared" si="404"/>
        <v>3.2110703717789146</v>
      </c>
      <c r="AS1186" s="20">
        <f t="shared" si="404"/>
        <v>3.2235654897824437</v>
      </c>
      <c r="AT1186" s="20">
        <f t="shared" si="404"/>
        <v>3.1978245068299773</v>
      </c>
      <c r="AU1186" s="20">
        <f t="shared" si="405"/>
        <v>3.2509130417697172</v>
      </c>
    </row>
    <row r="1187" spans="4:47">
      <c r="D1187" s="2"/>
      <c r="Z1187" s="20">
        <f t="shared" si="396"/>
        <v>0</v>
      </c>
      <c r="AA1187" s="20">
        <f t="shared" si="397"/>
        <v>1.1330551226500576E-5</v>
      </c>
      <c r="AB1187" s="20">
        <f t="shared" si="391"/>
        <v>-9999</v>
      </c>
      <c r="AC1187" s="20">
        <f t="shared" si="392"/>
        <v>0</v>
      </c>
      <c r="AD1187" s="20">
        <f t="shared" si="406"/>
        <v>-9999</v>
      </c>
      <c r="AE1187" s="20">
        <f t="shared" si="393"/>
        <v>0</v>
      </c>
      <c r="AF1187" s="20">
        <f t="shared" si="407"/>
        <v>-9999</v>
      </c>
      <c r="AG1187" s="21"/>
      <c r="AH1187" s="20">
        <f t="shared" si="398"/>
        <v>-1.178745064381952E-2</v>
      </c>
      <c r="AI1187" s="20">
        <f t="shared" si="399"/>
        <v>0.51386006167917275</v>
      </c>
      <c r="AJ1187" s="20">
        <f t="shared" si="400"/>
        <v>-0.2676446746983806</v>
      </c>
      <c r="AK1187" s="20">
        <f t="shared" si="401"/>
        <v>-2.096970307342862E-2</v>
      </c>
      <c r="AL1187" s="20">
        <f t="shared" si="402"/>
        <v>-3.0984842598046018</v>
      </c>
      <c r="AM1187" s="20">
        <f t="shared" si="403"/>
        <v>-46.387491914036289</v>
      </c>
      <c r="AN1187" s="20">
        <f t="shared" si="404"/>
        <v>3.2149255760746338</v>
      </c>
      <c r="AO1187" s="20">
        <f t="shared" si="404"/>
        <v>3.2156184383515991</v>
      </c>
      <c r="AP1187" s="20">
        <f t="shared" si="404"/>
        <v>3.2141906950560983</v>
      </c>
      <c r="AQ1187" s="20">
        <f t="shared" si="404"/>
        <v>3.2171329326505709</v>
      </c>
      <c r="AR1187" s="20">
        <f t="shared" si="404"/>
        <v>3.2110703717789146</v>
      </c>
      <c r="AS1187" s="20">
        <f t="shared" si="404"/>
        <v>3.2235654897824437</v>
      </c>
      <c r="AT1187" s="20">
        <f t="shared" si="404"/>
        <v>3.1978245068299773</v>
      </c>
      <c r="AU1187" s="20">
        <f t="shared" si="405"/>
        <v>3.2509130417697172</v>
      </c>
    </row>
    <row r="1188" spans="4:47">
      <c r="D1188" s="2"/>
      <c r="Z1188" s="20">
        <f t="shared" si="396"/>
        <v>0</v>
      </c>
      <c r="AA1188" s="20">
        <f t="shared" si="397"/>
        <v>1.1330551226500576E-5</v>
      </c>
      <c r="AB1188" s="20">
        <f t="shared" si="391"/>
        <v>-9999</v>
      </c>
      <c r="AC1188" s="20">
        <f t="shared" si="392"/>
        <v>0</v>
      </c>
      <c r="AD1188" s="20">
        <f t="shared" si="406"/>
        <v>-9999</v>
      </c>
      <c r="AE1188" s="20">
        <f t="shared" si="393"/>
        <v>0</v>
      </c>
      <c r="AF1188" s="20">
        <f t="shared" si="407"/>
        <v>-9999</v>
      </c>
      <c r="AG1188" s="21"/>
      <c r="AH1188" s="20">
        <f t="shared" si="398"/>
        <v>-1.178745064381952E-2</v>
      </c>
      <c r="AI1188" s="20">
        <f t="shared" si="399"/>
        <v>0.51386006167917275</v>
      </c>
      <c r="AJ1188" s="20">
        <f t="shared" si="400"/>
        <v>-0.2676446746983806</v>
      </c>
      <c r="AK1188" s="20">
        <f t="shared" si="401"/>
        <v>-2.096970307342862E-2</v>
      </c>
      <c r="AL1188" s="20">
        <f t="shared" si="402"/>
        <v>-3.0984842598046018</v>
      </c>
      <c r="AM1188" s="20">
        <f t="shared" si="403"/>
        <v>-46.387491914036289</v>
      </c>
      <c r="AN1188" s="20">
        <f t="shared" si="404"/>
        <v>3.2149255760746338</v>
      </c>
      <c r="AO1188" s="20">
        <f t="shared" si="404"/>
        <v>3.2156184383515991</v>
      </c>
      <c r="AP1188" s="20">
        <f t="shared" si="404"/>
        <v>3.2141906950560983</v>
      </c>
      <c r="AQ1188" s="20">
        <f t="shared" si="404"/>
        <v>3.2171329326505709</v>
      </c>
      <c r="AR1188" s="20">
        <f t="shared" si="404"/>
        <v>3.2110703717789146</v>
      </c>
      <c r="AS1188" s="20">
        <f t="shared" si="404"/>
        <v>3.2235654897824437</v>
      </c>
      <c r="AT1188" s="20">
        <f t="shared" si="404"/>
        <v>3.1978245068299773</v>
      </c>
      <c r="AU1188" s="20">
        <f t="shared" si="405"/>
        <v>3.2509130417697172</v>
      </c>
    </row>
    <row r="1189" spans="4:47">
      <c r="D1189" s="2"/>
      <c r="Z1189" s="20">
        <f t="shared" si="396"/>
        <v>0</v>
      </c>
      <c r="AA1189" s="20">
        <f t="shared" si="397"/>
        <v>1.1330551226500576E-5</v>
      </c>
      <c r="AB1189" s="20">
        <f t="shared" si="391"/>
        <v>-9999</v>
      </c>
      <c r="AC1189" s="20">
        <f t="shared" si="392"/>
        <v>0</v>
      </c>
      <c r="AD1189" s="20">
        <f t="shared" si="406"/>
        <v>-9999</v>
      </c>
      <c r="AE1189" s="20">
        <f t="shared" si="393"/>
        <v>0</v>
      </c>
      <c r="AF1189" s="20">
        <f t="shared" si="407"/>
        <v>-9999</v>
      </c>
      <c r="AG1189" s="21"/>
      <c r="AH1189" s="20">
        <f t="shared" si="398"/>
        <v>-1.178745064381952E-2</v>
      </c>
      <c r="AI1189" s="20">
        <f t="shared" si="399"/>
        <v>0.51386006167917275</v>
      </c>
      <c r="AJ1189" s="20">
        <f t="shared" si="400"/>
        <v>-0.2676446746983806</v>
      </c>
      <c r="AK1189" s="20">
        <f t="shared" si="401"/>
        <v>-2.096970307342862E-2</v>
      </c>
      <c r="AL1189" s="20">
        <f t="shared" si="402"/>
        <v>-3.0984842598046018</v>
      </c>
      <c r="AM1189" s="20">
        <f t="shared" si="403"/>
        <v>-46.387491914036289</v>
      </c>
      <c r="AN1189" s="20">
        <f t="shared" ref="AN1189:AT1204" si="408">$AU1189+$AB$7*SIN(AO1189)</f>
        <v>3.2149255760746338</v>
      </c>
      <c r="AO1189" s="20">
        <f t="shared" si="408"/>
        <v>3.2156184383515991</v>
      </c>
      <c r="AP1189" s="20">
        <f t="shared" si="408"/>
        <v>3.2141906950560983</v>
      </c>
      <c r="AQ1189" s="20">
        <f t="shared" si="408"/>
        <v>3.2171329326505709</v>
      </c>
      <c r="AR1189" s="20">
        <f t="shared" si="408"/>
        <v>3.2110703717789146</v>
      </c>
      <c r="AS1189" s="20">
        <f t="shared" si="408"/>
        <v>3.2235654897824437</v>
      </c>
      <c r="AT1189" s="20">
        <f t="shared" si="408"/>
        <v>3.1978245068299773</v>
      </c>
      <c r="AU1189" s="20">
        <f t="shared" si="405"/>
        <v>3.2509130417697172</v>
      </c>
    </row>
    <row r="1190" spans="4:47">
      <c r="D1190" s="2"/>
      <c r="Z1190" s="20">
        <f t="shared" si="396"/>
        <v>0</v>
      </c>
      <c r="AA1190" s="20">
        <f t="shared" si="397"/>
        <v>1.1330551226500576E-5</v>
      </c>
      <c r="AB1190" s="20">
        <f t="shared" si="391"/>
        <v>-9999</v>
      </c>
      <c r="AC1190" s="20">
        <f t="shared" si="392"/>
        <v>0</v>
      </c>
      <c r="AD1190" s="20">
        <f t="shared" si="406"/>
        <v>-9999</v>
      </c>
      <c r="AE1190" s="20">
        <f t="shared" si="393"/>
        <v>0</v>
      </c>
      <c r="AF1190" s="20">
        <f t="shared" si="407"/>
        <v>-9999</v>
      </c>
      <c r="AG1190" s="21"/>
      <c r="AH1190" s="20">
        <f t="shared" si="398"/>
        <v>-1.178745064381952E-2</v>
      </c>
      <c r="AI1190" s="20">
        <f t="shared" si="399"/>
        <v>0.51386006167917275</v>
      </c>
      <c r="AJ1190" s="20">
        <f t="shared" si="400"/>
        <v>-0.2676446746983806</v>
      </c>
      <c r="AK1190" s="20">
        <f t="shared" si="401"/>
        <v>-2.096970307342862E-2</v>
      </c>
      <c r="AL1190" s="20">
        <f t="shared" si="402"/>
        <v>-3.0984842598046018</v>
      </c>
      <c r="AM1190" s="20">
        <f t="shared" si="403"/>
        <v>-46.387491914036289</v>
      </c>
      <c r="AN1190" s="20">
        <f t="shared" si="408"/>
        <v>3.2149255760746338</v>
      </c>
      <c r="AO1190" s="20">
        <f t="shared" si="408"/>
        <v>3.2156184383515991</v>
      </c>
      <c r="AP1190" s="20">
        <f t="shared" si="408"/>
        <v>3.2141906950560983</v>
      </c>
      <c r="AQ1190" s="20">
        <f t="shared" si="408"/>
        <v>3.2171329326505709</v>
      </c>
      <c r="AR1190" s="20">
        <f t="shared" si="408"/>
        <v>3.2110703717789146</v>
      </c>
      <c r="AS1190" s="20">
        <f t="shared" si="408"/>
        <v>3.2235654897824437</v>
      </c>
      <c r="AT1190" s="20">
        <f t="shared" si="408"/>
        <v>3.1978245068299773</v>
      </c>
      <c r="AU1190" s="20">
        <f t="shared" si="405"/>
        <v>3.2509130417697172</v>
      </c>
    </row>
    <row r="1191" spans="4:47">
      <c r="D1191" s="2"/>
      <c r="Z1191" s="20">
        <f t="shared" si="396"/>
        <v>0</v>
      </c>
      <c r="AA1191" s="20">
        <f t="shared" si="397"/>
        <v>1.1330551226500576E-5</v>
      </c>
      <c r="AB1191" s="20">
        <f t="shared" ref="AB1191:AB1254" si="409">IF(S1191&lt;&gt;0,G1191-AH1191,-9999)</f>
        <v>-9999</v>
      </c>
      <c r="AC1191" s="20">
        <f t="shared" ref="AC1191:AC1254" si="410">+G1191-P1191</f>
        <v>0</v>
      </c>
      <c r="AD1191" s="20">
        <f t="shared" si="406"/>
        <v>-9999</v>
      </c>
      <c r="AE1191" s="20">
        <f t="shared" ref="AE1191:AE1254" si="411">+(G1191-AA1191)^2*S1191</f>
        <v>0</v>
      </c>
      <c r="AF1191" s="20">
        <f t="shared" si="407"/>
        <v>-9999</v>
      </c>
      <c r="AG1191" s="21"/>
      <c r="AH1191" s="20">
        <f t="shared" si="398"/>
        <v>-1.178745064381952E-2</v>
      </c>
      <c r="AI1191" s="20">
        <f t="shared" si="399"/>
        <v>0.51386006167917275</v>
      </c>
      <c r="AJ1191" s="20">
        <f t="shared" si="400"/>
        <v>-0.2676446746983806</v>
      </c>
      <c r="AK1191" s="20">
        <f t="shared" si="401"/>
        <v>-2.096970307342862E-2</v>
      </c>
      <c r="AL1191" s="20">
        <f t="shared" si="402"/>
        <v>-3.0984842598046018</v>
      </c>
      <c r="AM1191" s="20">
        <f t="shared" si="403"/>
        <v>-46.387491914036289</v>
      </c>
      <c r="AN1191" s="20">
        <f t="shared" si="408"/>
        <v>3.2149255760746338</v>
      </c>
      <c r="AO1191" s="20">
        <f t="shared" si="408"/>
        <v>3.2156184383515991</v>
      </c>
      <c r="AP1191" s="20">
        <f t="shared" si="408"/>
        <v>3.2141906950560983</v>
      </c>
      <c r="AQ1191" s="20">
        <f t="shared" si="408"/>
        <v>3.2171329326505709</v>
      </c>
      <c r="AR1191" s="20">
        <f t="shared" si="408"/>
        <v>3.2110703717789146</v>
      </c>
      <c r="AS1191" s="20">
        <f t="shared" si="408"/>
        <v>3.2235654897824437</v>
      </c>
      <c r="AT1191" s="20">
        <f t="shared" si="408"/>
        <v>3.1978245068299773</v>
      </c>
      <c r="AU1191" s="20">
        <f t="shared" si="405"/>
        <v>3.2509130417697172</v>
      </c>
    </row>
    <row r="1192" spans="4:47">
      <c r="D1192" s="2"/>
      <c r="Z1192" s="20">
        <f t="shared" si="396"/>
        <v>0</v>
      </c>
      <c r="AA1192" s="20">
        <f t="shared" si="397"/>
        <v>1.1330551226500576E-5</v>
      </c>
      <c r="AB1192" s="20">
        <f t="shared" si="409"/>
        <v>-9999</v>
      </c>
      <c r="AC1192" s="20">
        <f t="shared" si="410"/>
        <v>0</v>
      </c>
      <c r="AD1192" s="20">
        <f t="shared" si="406"/>
        <v>-9999</v>
      </c>
      <c r="AE1192" s="20">
        <f t="shared" si="411"/>
        <v>0</v>
      </c>
      <c r="AF1192" s="20">
        <f t="shared" si="407"/>
        <v>-9999</v>
      </c>
      <c r="AG1192" s="21"/>
      <c r="AH1192" s="20">
        <f t="shared" si="398"/>
        <v>-1.178745064381952E-2</v>
      </c>
      <c r="AI1192" s="20">
        <f t="shared" si="399"/>
        <v>0.51386006167917275</v>
      </c>
      <c r="AJ1192" s="20">
        <f t="shared" si="400"/>
        <v>-0.2676446746983806</v>
      </c>
      <c r="AK1192" s="20">
        <f t="shared" si="401"/>
        <v>-2.096970307342862E-2</v>
      </c>
      <c r="AL1192" s="20">
        <f t="shared" si="402"/>
        <v>-3.0984842598046018</v>
      </c>
      <c r="AM1192" s="20">
        <f t="shared" si="403"/>
        <v>-46.387491914036289</v>
      </c>
      <c r="AN1192" s="20">
        <f t="shared" si="408"/>
        <v>3.2149255760746338</v>
      </c>
      <c r="AO1192" s="20">
        <f t="shared" si="408"/>
        <v>3.2156184383515991</v>
      </c>
      <c r="AP1192" s="20">
        <f t="shared" si="408"/>
        <v>3.2141906950560983</v>
      </c>
      <c r="AQ1192" s="20">
        <f t="shared" si="408"/>
        <v>3.2171329326505709</v>
      </c>
      <c r="AR1192" s="20">
        <f t="shared" si="408"/>
        <v>3.2110703717789146</v>
      </c>
      <c r="AS1192" s="20">
        <f t="shared" si="408"/>
        <v>3.2235654897824437</v>
      </c>
      <c r="AT1192" s="20">
        <f t="shared" si="408"/>
        <v>3.1978245068299773</v>
      </c>
      <c r="AU1192" s="20">
        <f t="shared" si="405"/>
        <v>3.2509130417697172</v>
      </c>
    </row>
    <row r="1193" spans="4:47">
      <c r="D1193" s="2"/>
      <c r="Z1193" s="20">
        <f t="shared" si="396"/>
        <v>0</v>
      </c>
      <c r="AA1193" s="20">
        <f t="shared" si="397"/>
        <v>1.1330551226500576E-5</v>
      </c>
      <c r="AB1193" s="20">
        <f t="shared" si="409"/>
        <v>-9999</v>
      </c>
      <c r="AC1193" s="20">
        <f t="shared" si="410"/>
        <v>0</v>
      </c>
      <c r="AD1193" s="20">
        <f t="shared" si="406"/>
        <v>-9999</v>
      </c>
      <c r="AE1193" s="20">
        <f t="shared" si="411"/>
        <v>0</v>
      </c>
      <c r="AF1193" s="20">
        <f t="shared" si="407"/>
        <v>-9999</v>
      </c>
      <c r="AG1193" s="21"/>
      <c r="AH1193" s="20">
        <f t="shared" si="398"/>
        <v>-1.178745064381952E-2</v>
      </c>
      <c r="AI1193" s="20">
        <f t="shared" si="399"/>
        <v>0.51386006167917275</v>
      </c>
      <c r="AJ1193" s="20">
        <f t="shared" si="400"/>
        <v>-0.2676446746983806</v>
      </c>
      <c r="AK1193" s="20">
        <f t="shared" si="401"/>
        <v>-2.096970307342862E-2</v>
      </c>
      <c r="AL1193" s="20">
        <f t="shared" si="402"/>
        <v>-3.0984842598046018</v>
      </c>
      <c r="AM1193" s="20">
        <f t="shared" si="403"/>
        <v>-46.387491914036289</v>
      </c>
      <c r="AN1193" s="20">
        <f t="shared" si="408"/>
        <v>3.2149255760746338</v>
      </c>
      <c r="AO1193" s="20">
        <f t="shared" si="408"/>
        <v>3.2156184383515991</v>
      </c>
      <c r="AP1193" s="20">
        <f t="shared" si="408"/>
        <v>3.2141906950560983</v>
      </c>
      <c r="AQ1193" s="20">
        <f t="shared" si="408"/>
        <v>3.2171329326505709</v>
      </c>
      <c r="AR1193" s="20">
        <f t="shared" si="408"/>
        <v>3.2110703717789146</v>
      </c>
      <c r="AS1193" s="20">
        <f t="shared" si="408"/>
        <v>3.2235654897824437</v>
      </c>
      <c r="AT1193" s="20">
        <f t="shared" si="408"/>
        <v>3.1978245068299773</v>
      </c>
      <c r="AU1193" s="20">
        <f t="shared" si="405"/>
        <v>3.2509130417697172</v>
      </c>
    </row>
    <row r="1194" spans="4:47">
      <c r="D1194" s="2"/>
      <c r="Z1194" s="20">
        <f t="shared" si="396"/>
        <v>0</v>
      </c>
      <c r="AA1194" s="20">
        <f t="shared" si="397"/>
        <v>1.1330551226500576E-5</v>
      </c>
      <c r="AB1194" s="20">
        <f t="shared" si="409"/>
        <v>-9999</v>
      </c>
      <c r="AC1194" s="20">
        <f t="shared" si="410"/>
        <v>0</v>
      </c>
      <c r="AD1194" s="20">
        <f t="shared" si="406"/>
        <v>-9999</v>
      </c>
      <c r="AE1194" s="20">
        <f t="shared" si="411"/>
        <v>0</v>
      </c>
      <c r="AF1194" s="20">
        <f t="shared" si="407"/>
        <v>-9999</v>
      </c>
      <c r="AG1194" s="21"/>
      <c r="AH1194" s="20">
        <f t="shared" si="398"/>
        <v>-1.178745064381952E-2</v>
      </c>
      <c r="AI1194" s="20">
        <f t="shared" si="399"/>
        <v>0.51386006167917275</v>
      </c>
      <c r="AJ1194" s="20">
        <f t="shared" si="400"/>
        <v>-0.2676446746983806</v>
      </c>
      <c r="AK1194" s="20">
        <f t="shared" si="401"/>
        <v>-2.096970307342862E-2</v>
      </c>
      <c r="AL1194" s="20">
        <f t="shared" si="402"/>
        <v>-3.0984842598046018</v>
      </c>
      <c r="AM1194" s="20">
        <f t="shared" si="403"/>
        <v>-46.387491914036289</v>
      </c>
      <c r="AN1194" s="20">
        <f t="shared" si="408"/>
        <v>3.2149255760746338</v>
      </c>
      <c r="AO1194" s="20">
        <f t="shared" si="408"/>
        <v>3.2156184383515991</v>
      </c>
      <c r="AP1194" s="20">
        <f t="shared" si="408"/>
        <v>3.2141906950560983</v>
      </c>
      <c r="AQ1194" s="20">
        <f t="shared" si="408"/>
        <v>3.2171329326505709</v>
      </c>
      <c r="AR1194" s="20">
        <f t="shared" si="408"/>
        <v>3.2110703717789146</v>
      </c>
      <c r="AS1194" s="20">
        <f t="shared" si="408"/>
        <v>3.2235654897824437</v>
      </c>
      <c r="AT1194" s="20">
        <f t="shared" si="408"/>
        <v>3.1978245068299773</v>
      </c>
      <c r="AU1194" s="20">
        <f t="shared" si="405"/>
        <v>3.2509130417697172</v>
      </c>
    </row>
    <row r="1195" spans="4:47">
      <c r="D1195" s="2"/>
      <c r="Z1195" s="20">
        <f t="shared" si="396"/>
        <v>0</v>
      </c>
      <c r="AA1195" s="20">
        <f t="shared" si="397"/>
        <v>1.1330551226500576E-5</v>
      </c>
      <c r="AB1195" s="20">
        <f t="shared" si="409"/>
        <v>-9999</v>
      </c>
      <c r="AC1195" s="20">
        <f t="shared" si="410"/>
        <v>0</v>
      </c>
      <c r="AD1195" s="20">
        <f t="shared" si="406"/>
        <v>-9999</v>
      </c>
      <c r="AE1195" s="20">
        <f t="shared" si="411"/>
        <v>0</v>
      </c>
      <c r="AF1195" s="20">
        <f t="shared" si="407"/>
        <v>-9999</v>
      </c>
      <c r="AG1195" s="21"/>
      <c r="AH1195" s="20">
        <f t="shared" si="398"/>
        <v>-1.178745064381952E-2</v>
      </c>
      <c r="AI1195" s="20">
        <f t="shared" si="399"/>
        <v>0.51386006167917275</v>
      </c>
      <c r="AJ1195" s="20">
        <f t="shared" si="400"/>
        <v>-0.2676446746983806</v>
      </c>
      <c r="AK1195" s="20">
        <f t="shared" si="401"/>
        <v>-2.096970307342862E-2</v>
      </c>
      <c r="AL1195" s="20">
        <f t="shared" si="402"/>
        <v>-3.0984842598046018</v>
      </c>
      <c r="AM1195" s="20">
        <f t="shared" si="403"/>
        <v>-46.387491914036289</v>
      </c>
      <c r="AN1195" s="20">
        <f t="shared" si="408"/>
        <v>3.2149255760746338</v>
      </c>
      <c r="AO1195" s="20">
        <f t="shared" si="408"/>
        <v>3.2156184383515991</v>
      </c>
      <c r="AP1195" s="20">
        <f t="shared" si="408"/>
        <v>3.2141906950560983</v>
      </c>
      <c r="AQ1195" s="20">
        <f t="shared" si="408"/>
        <v>3.2171329326505709</v>
      </c>
      <c r="AR1195" s="20">
        <f t="shared" si="408"/>
        <v>3.2110703717789146</v>
      </c>
      <c r="AS1195" s="20">
        <f t="shared" si="408"/>
        <v>3.2235654897824437</v>
      </c>
      <c r="AT1195" s="20">
        <f t="shared" si="408"/>
        <v>3.1978245068299773</v>
      </c>
      <c r="AU1195" s="20">
        <f t="shared" si="405"/>
        <v>3.2509130417697172</v>
      </c>
    </row>
    <row r="1196" spans="4:47">
      <c r="D1196" s="2"/>
      <c r="Z1196" s="20">
        <f t="shared" si="396"/>
        <v>0</v>
      </c>
      <c r="AA1196" s="20">
        <f t="shared" si="397"/>
        <v>1.1330551226500576E-5</v>
      </c>
      <c r="AB1196" s="20">
        <f t="shared" si="409"/>
        <v>-9999</v>
      </c>
      <c r="AC1196" s="20">
        <f t="shared" si="410"/>
        <v>0</v>
      </c>
      <c r="AD1196" s="20">
        <f t="shared" si="406"/>
        <v>-9999</v>
      </c>
      <c r="AE1196" s="20">
        <f t="shared" si="411"/>
        <v>0</v>
      </c>
      <c r="AF1196" s="20">
        <f t="shared" si="407"/>
        <v>-9999</v>
      </c>
      <c r="AG1196" s="21"/>
      <c r="AH1196" s="20">
        <f t="shared" si="398"/>
        <v>-1.178745064381952E-2</v>
      </c>
      <c r="AI1196" s="20">
        <f t="shared" si="399"/>
        <v>0.51386006167917275</v>
      </c>
      <c r="AJ1196" s="20">
        <f t="shared" si="400"/>
        <v>-0.2676446746983806</v>
      </c>
      <c r="AK1196" s="20">
        <f t="shared" si="401"/>
        <v>-2.096970307342862E-2</v>
      </c>
      <c r="AL1196" s="20">
        <f t="shared" si="402"/>
        <v>-3.0984842598046018</v>
      </c>
      <c r="AM1196" s="20">
        <f t="shared" si="403"/>
        <v>-46.387491914036289</v>
      </c>
      <c r="AN1196" s="20">
        <f t="shared" si="408"/>
        <v>3.2149255760746338</v>
      </c>
      <c r="AO1196" s="20">
        <f t="shared" si="408"/>
        <v>3.2156184383515991</v>
      </c>
      <c r="AP1196" s="20">
        <f t="shared" si="408"/>
        <v>3.2141906950560983</v>
      </c>
      <c r="AQ1196" s="20">
        <f t="shared" si="408"/>
        <v>3.2171329326505709</v>
      </c>
      <c r="AR1196" s="20">
        <f t="shared" si="408"/>
        <v>3.2110703717789146</v>
      </c>
      <c r="AS1196" s="20">
        <f t="shared" si="408"/>
        <v>3.2235654897824437</v>
      </c>
      <c r="AT1196" s="20">
        <f t="shared" si="408"/>
        <v>3.1978245068299773</v>
      </c>
      <c r="AU1196" s="20">
        <f t="shared" si="405"/>
        <v>3.2509130417697172</v>
      </c>
    </row>
    <row r="1197" spans="4:47">
      <c r="D1197" s="2"/>
      <c r="Z1197" s="20">
        <f t="shared" si="396"/>
        <v>0</v>
      </c>
      <c r="AA1197" s="20">
        <f t="shared" si="397"/>
        <v>1.1330551226500576E-5</v>
      </c>
      <c r="AB1197" s="20">
        <f t="shared" si="409"/>
        <v>-9999</v>
      </c>
      <c r="AC1197" s="20">
        <f t="shared" si="410"/>
        <v>0</v>
      </c>
      <c r="AD1197" s="20">
        <f t="shared" si="406"/>
        <v>-9999</v>
      </c>
      <c r="AE1197" s="20">
        <f t="shared" si="411"/>
        <v>0</v>
      </c>
      <c r="AF1197" s="20">
        <f t="shared" si="407"/>
        <v>-9999</v>
      </c>
      <c r="AG1197" s="21"/>
      <c r="AH1197" s="20">
        <f t="shared" si="398"/>
        <v>-1.178745064381952E-2</v>
      </c>
      <c r="AI1197" s="20">
        <f t="shared" si="399"/>
        <v>0.51386006167917275</v>
      </c>
      <c r="AJ1197" s="20">
        <f t="shared" si="400"/>
        <v>-0.2676446746983806</v>
      </c>
      <c r="AK1197" s="20">
        <f t="shared" si="401"/>
        <v>-2.096970307342862E-2</v>
      </c>
      <c r="AL1197" s="20">
        <f t="shared" si="402"/>
        <v>-3.0984842598046018</v>
      </c>
      <c r="AM1197" s="20">
        <f t="shared" si="403"/>
        <v>-46.387491914036289</v>
      </c>
      <c r="AN1197" s="20">
        <f t="shared" si="408"/>
        <v>3.2149255760746338</v>
      </c>
      <c r="AO1197" s="20">
        <f t="shared" si="408"/>
        <v>3.2156184383515991</v>
      </c>
      <c r="AP1197" s="20">
        <f t="shared" si="408"/>
        <v>3.2141906950560983</v>
      </c>
      <c r="AQ1197" s="20">
        <f t="shared" si="408"/>
        <v>3.2171329326505709</v>
      </c>
      <c r="AR1197" s="20">
        <f t="shared" si="408"/>
        <v>3.2110703717789146</v>
      </c>
      <c r="AS1197" s="20">
        <f t="shared" si="408"/>
        <v>3.2235654897824437</v>
      </c>
      <c r="AT1197" s="20">
        <f t="shared" si="408"/>
        <v>3.1978245068299773</v>
      </c>
      <c r="AU1197" s="20">
        <f t="shared" si="405"/>
        <v>3.2509130417697172</v>
      </c>
    </row>
    <row r="1198" spans="4:47">
      <c r="D1198" s="2"/>
      <c r="Z1198" s="20">
        <f t="shared" si="396"/>
        <v>0</v>
      </c>
      <c r="AA1198" s="20">
        <f t="shared" si="397"/>
        <v>1.1330551226500576E-5</v>
      </c>
      <c r="AB1198" s="20">
        <f t="shared" si="409"/>
        <v>-9999</v>
      </c>
      <c r="AC1198" s="20">
        <f t="shared" si="410"/>
        <v>0</v>
      </c>
      <c r="AD1198" s="20">
        <f t="shared" si="406"/>
        <v>-9999</v>
      </c>
      <c r="AE1198" s="20">
        <f t="shared" si="411"/>
        <v>0</v>
      </c>
      <c r="AF1198" s="20">
        <f t="shared" si="407"/>
        <v>-9999</v>
      </c>
      <c r="AG1198" s="21"/>
      <c r="AH1198" s="20">
        <f t="shared" si="398"/>
        <v>-1.178745064381952E-2</v>
      </c>
      <c r="AI1198" s="20">
        <f t="shared" si="399"/>
        <v>0.51386006167917275</v>
      </c>
      <c r="AJ1198" s="20">
        <f t="shared" si="400"/>
        <v>-0.2676446746983806</v>
      </c>
      <c r="AK1198" s="20">
        <f t="shared" si="401"/>
        <v>-2.096970307342862E-2</v>
      </c>
      <c r="AL1198" s="20">
        <f t="shared" si="402"/>
        <v>-3.0984842598046018</v>
      </c>
      <c r="AM1198" s="20">
        <f t="shared" si="403"/>
        <v>-46.387491914036289</v>
      </c>
      <c r="AN1198" s="20">
        <f t="shared" si="408"/>
        <v>3.2149255760746338</v>
      </c>
      <c r="AO1198" s="20">
        <f t="shared" si="408"/>
        <v>3.2156184383515991</v>
      </c>
      <c r="AP1198" s="20">
        <f t="shared" si="408"/>
        <v>3.2141906950560983</v>
      </c>
      <c r="AQ1198" s="20">
        <f t="shared" si="408"/>
        <v>3.2171329326505709</v>
      </c>
      <c r="AR1198" s="20">
        <f t="shared" si="408"/>
        <v>3.2110703717789146</v>
      </c>
      <c r="AS1198" s="20">
        <f t="shared" si="408"/>
        <v>3.2235654897824437</v>
      </c>
      <c r="AT1198" s="20">
        <f t="shared" si="408"/>
        <v>3.1978245068299773</v>
      </c>
      <c r="AU1198" s="20">
        <f t="shared" si="405"/>
        <v>3.2509130417697172</v>
      </c>
    </row>
    <row r="1199" spans="4:47">
      <c r="D1199" s="2"/>
      <c r="Z1199" s="20">
        <f t="shared" si="396"/>
        <v>0</v>
      </c>
      <c r="AA1199" s="20">
        <f t="shared" si="397"/>
        <v>1.1330551226500576E-5</v>
      </c>
      <c r="AB1199" s="20">
        <f t="shared" si="409"/>
        <v>-9999</v>
      </c>
      <c r="AC1199" s="20">
        <f t="shared" si="410"/>
        <v>0</v>
      </c>
      <c r="AD1199" s="20">
        <f t="shared" si="406"/>
        <v>-9999</v>
      </c>
      <c r="AE1199" s="20">
        <f t="shared" si="411"/>
        <v>0</v>
      </c>
      <c r="AF1199" s="20">
        <f t="shared" si="407"/>
        <v>-9999</v>
      </c>
      <c r="AG1199" s="21"/>
      <c r="AH1199" s="20">
        <f t="shared" si="398"/>
        <v>-1.178745064381952E-2</v>
      </c>
      <c r="AI1199" s="20">
        <f t="shared" si="399"/>
        <v>0.51386006167917275</v>
      </c>
      <c r="AJ1199" s="20">
        <f t="shared" si="400"/>
        <v>-0.2676446746983806</v>
      </c>
      <c r="AK1199" s="20">
        <f t="shared" si="401"/>
        <v>-2.096970307342862E-2</v>
      </c>
      <c r="AL1199" s="20">
        <f t="shared" si="402"/>
        <v>-3.0984842598046018</v>
      </c>
      <c r="AM1199" s="20">
        <f t="shared" si="403"/>
        <v>-46.387491914036289</v>
      </c>
      <c r="AN1199" s="20">
        <f t="shared" si="408"/>
        <v>3.2149255760746338</v>
      </c>
      <c r="AO1199" s="20">
        <f t="shared" si="408"/>
        <v>3.2156184383515991</v>
      </c>
      <c r="AP1199" s="20">
        <f t="shared" si="408"/>
        <v>3.2141906950560983</v>
      </c>
      <c r="AQ1199" s="20">
        <f t="shared" si="408"/>
        <v>3.2171329326505709</v>
      </c>
      <c r="AR1199" s="20">
        <f t="shared" si="408"/>
        <v>3.2110703717789146</v>
      </c>
      <c r="AS1199" s="20">
        <f t="shared" si="408"/>
        <v>3.2235654897824437</v>
      </c>
      <c r="AT1199" s="20">
        <f t="shared" si="408"/>
        <v>3.1978245068299773</v>
      </c>
      <c r="AU1199" s="20">
        <f t="shared" si="405"/>
        <v>3.2509130417697172</v>
      </c>
    </row>
    <row r="1200" spans="4:47">
      <c r="D1200" s="2"/>
      <c r="Z1200" s="20">
        <f t="shared" si="396"/>
        <v>0</v>
      </c>
      <c r="AA1200" s="20">
        <f t="shared" si="397"/>
        <v>1.1330551226500576E-5</v>
      </c>
      <c r="AB1200" s="20">
        <f t="shared" si="409"/>
        <v>-9999</v>
      </c>
      <c r="AC1200" s="20">
        <f t="shared" si="410"/>
        <v>0</v>
      </c>
      <c r="AD1200" s="20">
        <f t="shared" si="406"/>
        <v>-9999</v>
      </c>
      <c r="AE1200" s="20">
        <f t="shared" si="411"/>
        <v>0</v>
      </c>
      <c r="AF1200" s="20">
        <f t="shared" si="407"/>
        <v>-9999</v>
      </c>
      <c r="AG1200" s="21"/>
      <c r="AH1200" s="20">
        <f t="shared" si="398"/>
        <v>-1.178745064381952E-2</v>
      </c>
      <c r="AI1200" s="20">
        <f t="shared" si="399"/>
        <v>0.51386006167917275</v>
      </c>
      <c r="AJ1200" s="20">
        <f t="shared" si="400"/>
        <v>-0.2676446746983806</v>
      </c>
      <c r="AK1200" s="20">
        <f t="shared" si="401"/>
        <v>-2.096970307342862E-2</v>
      </c>
      <c r="AL1200" s="20">
        <f t="shared" si="402"/>
        <v>-3.0984842598046018</v>
      </c>
      <c r="AM1200" s="20">
        <f t="shared" si="403"/>
        <v>-46.387491914036289</v>
      </c>
      <c r="AN1200" s="20">
        <f t="shared" si="408"/>
        <v>3.2149255760746338</v>
      </c>
      <c r="AO1200" s="20">
        <f t="shared" si="408"/>
        <v>3.2156184383515991</v>
      </c>
      <c r="AP1200" s="20">
        <f t="shared" si="408"/>
        <v>3.2141906950560983</v>
      </c>
      <c r="AQ1200" s="20">
        <f t="shared" si="408"/>
        <v>3.2171329326505709</v>
      </c>
      <c r="AR1200" s="20">
        <f t="shared" si="408"/>
        <v>3.2110703717789146</v>
      </c>
      <c r="AS1200" s="20">
        <f t="shared" si="408"/>
        <v>3.2235654897824437</v>
      </c>
      <c r="AT1200" s="20">
        <f t="shared" si="408"/>
        <v>3.1978245068299773</v>
      </c>
      <c r="AU1200" s="20">
        <f t="shared" si="405"/>
        <v>3.2509130417697172</v>
      </c>
    </row>
    <row r="1201" spans="4:47">
      <c r="D1201" s="2"/>
      <c r="Z1201" s="20">
        <f t="shared" si="396"/>
        <v>0</v>
      </c>
      <c r="AA1201" s="20">
        <f t="shared" si="397"/>
        <v>1.1330551226500576E-5</v>
      </c>
      <c r="AB1201" s="20">
        <f t="shared" si="409"/>
        <v>-9999</v>
      </c>
      <c r="AC1201" s="20">
        <f t="shared" si="410"/>
        <v>0</v>
      </c>
      <c r="AD1201" s="20">
        <f t="shared" si="406"/>
        <v>-9999</v>
      </c>
      <c r="AE1201" s="20">
        <f t="shared" si="411"/>
        <v>0</v>
      </c>
      <c r="AF1201" s="20">
        <f t="shared" si="407"/>
        <v>-9999</v>
      </c>
      <c r="AG1201" s="21"/>
      <c r="AH1201" s="20">
        <f t="shared" si="398"/>
        <v>-1.178745064381952E-2</v>
      </c>
      <c r="AI1201" s="20">
        <f t="shared" si="399"/>
        <v>0.51386006167917275</v>
      </c>
      <c r="AJ1201" s="20">
        <f t="shared" si="400"/>
        <v>-0.2676446746983806</v>
      </c>
      <c r="AK1201" s="20">
        <f t="shared" si="401"/>
        <v>-2.096970307342862E-2</v>
      </c>
      <c r="AL1201" s="20">
        <f t="shared" si="402"/>
        <v>-3.0984842598046018</v>
      </c>
      <c r="AM1201" s="20">
        <f t="shared" si="403"/>
        <v>-46.387491914036289</v>
      </c>
      <c r="AN1201" s="20">
        <f t="shared" si="408"/>
        <v>3.2149255760746338</v>
      </c>
      <c r="AO1201" s="20">
        <f t="shared" si="408"/>
        <v>3.2156184383515991</v>
      </c>
      <c r="AP1201" s="20">
        <f t="shared" si="408"/>
        <v>3.2141906950560983</v>
      </c>
      <c r="AQ1201" s="20">
        <f t="shared" si="408"/>
        <v>3.2171329326505709</v>
      </c>
      <c r="AR1201" s="20">
        <f t="shared" si="408"/>
        <v>3.2110703717789146</v>
      </c>
      <c r="AS1201" s="20">
        <f t="shared" si="408"/>
        <v>3.2235654897824437</v>
      </c>
      <c r="AT1201" s="20">
        <f t="shared" si="408"/>
        <v>3.1978245068299773</v>
      </c>
      <c r="AU1201" s="20">
        <f t="shared" si="405"/>
        <v>3.2509130417697172</v>
      </c>
    </row>
    <row r="1202" spans="4:47">
      <c r="D1202" s="2"/>
      <c r="Z1202" s="20">
        <f t="shared" si="396"/>
        <v>0</v>
      </c>
      <c r="AA1202" s="20">
        <f t="shared" si="397"/>
        <v>1.1330551226500576E-5</v>
      </c>
      <c r="AB1202" s="20">
        <f t="shared" si="409"/>
        <v>-9999</v>
      </c>
      <c r="AC1202" s="20">
        <f t="shared" si="410"/>
        <v>0</v>
      </c>
      <c r="AD1202" s="20">
        <f t="shared" si="406"/>
        <v>-9999</v>
      </c>
      <c r="AE1202" s="20">
        <f t="shared" si="411"/>
        <v>0</v>
      </c>
      <c r="AF1202" s="20">
        <f t="shared" si="407"/>
        <v>-9999</v>
      </c>
      <c r="AG1202" s="21"/>
      <c r="AH1202" s="20">
        <f t="shared" si="398"/>
        <v>-1.178745064381952E-2</v>
      </c>
      <c r="AI1202" s="20">
        <f t="shared" si="399"/>
        <v>0.51386006167917275</v>
      </c>
      <c r="AJ1202" s="20">
        <f t="shared" si="400"/>
        <v>-0.2676446746983806</v>
      </c>
      <c r="AK1202" s="20">
        <f t="shared" si="401"/>
        <v>-2.096970307342862E-2</v>
      </c>
      <c r="AL1202" s="20">
        <f t="shared" si="402"/>
        <v>-3.0984842598046018</v>
      </c>
      <c r="AM1202" s="20">
        <f t="shared" si="403"/>
        <v>-46.387491914036289</v>
      </c>
      <c r="AN1202" s="20">
        <f t="shared" si="408"/>
        <v>3.2149255760746338</v>
      </c>
      <c r="AO1202" s="20">
        <f t="shared" si="408"/>
        <v>3.2156184383515991</v>
      </c>
      <c r="AP1202" s="20">
        <f t="shared" si="408"/>
        <v>3.2141906950560983</v>
      </c>
      <c r="AQ1202" s="20">
        <f t="shared" si="408"/>
        <v>3.2171329326505709</v>
      </c>
      <c r="AR1202" s="20">
        <f t="shared" si="408"/>
        <v>3.2110703717789146</v>
      </c>
      <c r="AS1202" s="20">
        <f t="shared" si="408"/>
        <v>3.2235654897824437</v>
      </c>
      <c r="AT1202" s="20">
        <f t="shared" si="408"/>
        <v>3.1978245068299773</v>
      </c>
      <c r="AU1202" s="20">
        <f t="shared" si="405"/>
        <v>3.2509130417697172</v>
      </c>
    </row>
    <row r="1203" spans="4:47">
      <c r="D1203" s="2"/>
      <c r="Z1203" s="20">
        <f t="shared" si="396"/>
        <v>0</v>
      </c>
      <c r="AA1203" s="20">
        <f t="shared" si="397"/>
        <v>1.1330551226500576E-5</v>
      </c>
      <c r="AB1203" s="20">
        <f t="shared" si="409"/>
        <v>-9999</v>
      </c>
      <c r="AC1203" s="20">
        <f t="shared" si="410"/>
        <v>0</v>
      </c>
      <c r="AD1203" s="20">
        <f t="shared" si="406"/>
        <v>-9999</v>
      </c>
      <c r="AE1203" s="20">
        <f t="shared" si="411"/>
        <v>0</v>
      </c>
      <c r="AF1203" s="20">
        <f t="shared" si="407"/>
        <v>-9999</v>
      </c>
      <c r="AG1203" s="21"/>
      <c r="AH1203" s="20">
        <f t="shared" si="398"/>
        <v>-1.178745064381952E-2</v>
      </c>
      <c r="AI1203" s="20">
        <f t="shared" si="399"/>
        <v>0.51386006167917275</v>
      </c>
      <c r="AJ1203" s="20">
        <f t="shared" si="400"/>
        <v>-0.2676446746983806</v>
      </c>
      <c r="AK1203" s="20">
        <f t="shared" si="401"/>
        <v>-2.096970307342862E-2</v>
      </c>
      <c r="AL1203" s="20">
        <f t="shared" si="402"/>
        <v>-3.0984842598046018</v>
      </c>
      <c r="AM1203" s="20">
        <f t="shared" si="403"/>
        <v>-46.387491914036289</v>
      </c>
      <c r="AN1203" s="20">
        <f t="shared" si="408"/>
        <v>3.2149255760746338</v>
      </c>
      <c r="AO1203" s="20">
        <f t="shared" si="408"/>
        <v>3.2156184383515991</v>
      </c>
      <c r="AP1203" s="20">
        <f t="shared" si="408"/>
        <v>3.2141906950560983</v>
      </c>
      <c r="AQ1203" s="20">
        <f t="shared" si="408"/>
        <v>3.2171329326505709</v>
      </c>
      <c r="AR1203" s="20">
        <f t="shared" si="408"/>
        <v>3.2110703717789146</v>
      </c>
      <c r="AS1203" s="20">
        <f t="shared" si="408"/>
        <v>3.2235654897824437</v>
      </c>
      <c r="AT1203" s="20">
        <f t="shared" si="408"/>
        <v>3.1978245068299773</v>
      </c>
      <c r="AU1203" s="20">
        <f t="shared" si="405"/>
        <v>3.2509130417697172</v>
      </c>
    </row>
    <row r="1204" spans="4:47">
      <c r="D1204" s="2"/>
      <c r="Z1204" s="20">
        <f t="shared" si="396"/>
        <v>0</v>
      </c>
      <c r="AA1204" s="20">
        <f t="shared" si="397"/>
        <v>1.1330551226500576E-5</v>
      </c>
      <c r="AB1204" s="20">
        <f t="shared" si="409"/>
        <v>-9999</v>
      </c>
      <c r="AC1204" s="20">
        <f t="shared" si="410"/>
        <v>0</v>
      </c>
      <c r="AD1204" s="20">
        <f t="shared" si="406"/>
        <v>-9999</v>
      </c>
      <c r="AE1204" s="20">
        <f t="shared" si="411"/>
        <v>0</v>
      </c>
      <c r="AF1204" s="20">
        <f t="shared" si="407"/>
        <v>-9999</v>
      </c>
      <c r="AG1204" s="21"/>
      <c r="AH1204" s="20">
        <f t="shared" si="398"/>
        <v>-1.178745064381952E-2</v>
      </c>
      <c r="AI1204" s="20">
        <f t="shared" si="399"/>
        <v>0.51386006167917275</v>
      </c>
      <c r="AJ1204" s="20">
        <f t="shared" si="400"/>
        <v>-0.2676446746983806</v>
      </c>
      <c r="AK1204" s="20">
        <f t="shared" si="401"/>
        <v>-2.096970307342862E-2</v>
      </c>
      <c r="AL1204" s="20">
        <f t="shared" si="402"/>
        <v>-3.0984842598046018</v>
      </c>
      <c r="AM1204" s="20">
        <f t="shared" si="403"/>
        <v>-46.387491914036289</v>
      </c>
      <c r="AN1204" s="20">
        <f t="shared" si="408"/>
        <v>3.2149255760746338</v>
      </c>
      <c r="AO1204" s="20">
        <f t="shared" si="408"/>
        <v>3.2156184383515991</v>
      </c>
      <c r="AP1204" s="20">
        <f t="shared" si="408"/>
        <v>3.2141906950560983</v>
      </c>
      <c r="AQ1204" s="20">
        <f t="shared" si="408"/>
        <v>3.2171329326505709</v>
      </c>
      <c r="AR1204" s="20">
        <f t="shared" si="408"/>
        <v>3.2110703717789146</v>
      </c>
      <c r="AS1204" s="20">
        <f t="shared" si="408"/>
        <v>3.2235654897824437</v>
      </c>
      <c r="AT1204" s="20">
        <f t="shared" si="408"/>
        <v>3.1978245068299773</v>
      </c>
      <c r="AU1204" s="20">
        <f t="shared" si="405"/>
        <v>3.2509130417697172</v>
      </c>
    </row>
    <row r="1205" spans="4:47">
      <c r="D1205" s="2"/>
      <c r="Z1205" s="20">
        <f t="shared" si="396"/>
        <v>0</v>
      </c>
      <c r="AA1205" s="20">
        <f t="shared" si="397"/>
        <v>1.1330551226500576E-5</v>
      </c>
      <c r="AB1205" s="20">
        <f t="shared" si="409"/>
        <v>-9999</v>
      </c>
      <c r="AC1205" s="20">
        <f t="shared" si="410"/>
        <v>0</v>
      </c>
      <c r="AD1205" s="20">
        <f t="shared" si="406"/>
        <v>-9999</v>
      </c>
      <c r="AE1205" s="20">
        <f t="shared" si="411"/>
        <v>0</v>
      </c>
      <c r="AF1205" s="20">
        <f t="shared" si="407"/>
        <v>-9999</v>
      </c>
      <c r="AG1205" s="21"/>
      <c r="AH1205" s="20">
        <f t="shared" si="398"/>
        <v>-1.178745064381952E-2</v>
      </c>
      <c r="AI1205" s="20">
        <f t="shared" si="399"/>
        <v>0.51386006167917275</v>
      </c>
      <c r="AJ1205" s="20">
        <f t="shared" si="400"/>
        <v>-0.2676446746983806</v>
      </c>
      <c r="AK1205" s="20">
        <f t="shared" si="401"/>
        <v>-2.096970307342862E-2</v>
      </c>
      <c r="AL1205" s="20">
        <f t="shared" si="402"/>
        <v>-3.0984842598046018</v>
      </c>
      <c r="AM1205" s="20">
        <f t="shared" si="403"/>
        <v>-46.387491914036289</v>
      </c>
      <c r="AN1205" s="20">
        <f t="shared" ref="AN1205:AT1220" si="412">$AU1205+$AB$7*SIN(AO1205)</f>
        <v>3.2149255760746338</v>
      </c>
      <c r="AO1205" s="20">
        <f t="shared" si="412"/>
        <v>3.2156184383515991</v>
      </c>
      <c r="AP1205" s="20">
        <f t="shared" si="412"/>
        <v>3.2141906950560983</v>
      </c>
      <c r="AQ1205" s="20">
        <f t="shared" si="412"/>
        <v>3.2171329326505709</v>
      </c>
      <c r="AR1205" s="20">
        <f t="shared" si="412"/>
        <v>3.2110703717789146</v>
      </c>
      <c r="AS1205" s="20">
        <f t="shared" si="412"/>
        <v>3.2235654897824437</v>
      </c>
      <c r="AT1205" s="20">
        <f t="shared" si="412"/>
        <v>3.1978245068299773</v>
      </c>
      <c r="AU1205" s="20">
        <f t="shared" si="405"/>
        <v>3.2509130417697172</v>
      </c>
    </row>
    <row r="1206" spans="4:47">
      <c r="D1206" s="2"/>
      <c r="Z1206" s="20">
        <f t="shared" si="396"/>
        <v>0</v>
      </c>
      <c r="AA1206" s="20">
        <f t="shared" si="397"/>
        <v>1.1330551226500576E-5</v>
      </c>
      <c r="AB1206" s="20">
        <f t="shared" si="409"/>
        <v>-9999</v>
      </c>
      <c r="AC1206" s="20">
        <f t="shared" si="410"/>
        <v>0</v>
      </c>
      <c r="AD1206" s="20">
        <f t="shared" si="406"/>
        <v>-9999</v>
      </c>
      <c r="AE1206" s="20">
        <f t="shared" si="411"/>
        <v>0</v>
      </c>
      <c r="AF1206" s="20">
        <f t="shared" si="407"/>
        <v>-9999</v>
      </c>
      <c r="AG1206" s="21"/>
      <c r="AH1206" s="20">
        <f t="shared" si="398"/>
        <v>-1.178745064381952E-2</v>
      </c>
      <c r="AI1206" s="20">
        <f t="shared" si="399"/>
        <v>0.51386006167917275</v>
      </c>
      <c r="AJ1206" s="20">
        <f t="shared" si="400"/>
        <v>-0.2676446746983806</v>
      </c>
      <c r="AK1206" s="20">
        <f t="shared" si="401"/>
        <v>-2.096970307342862E-2</v>
      </c>
      <c r="AL1206" s="20">
        <f t="shared" si="402"/>
        <v>-3.0984842598046018</v>
      </c>
      <c r="AM1206" s="20">
        <f t="shared" si="403"/>
        <v>-46.387491914036289</v>
      </c>
      <c r="AN1206" s="20">
        <f t="shared" si="412"/>
        <v>3.2149255760746338</v>
      </c>
      <c r="AO1206" s="20">
        <f t="shared" si="412"/>
        <v>3.2156184383515991</v>
      </c>
      <c r="AP1206" s="20">
        <f t="shared" si="412"/>
        <v>3.2141906950560983</v>
      </c>
      <c r="AQ1206" s="20">
        <f t="shared" si="412"/>
        <v>3.2171329326505709</v>
      </c>
      <c r="AR1206" s="20">
        <f t="shared" si="412"/>
        <v>3.2110703717789146</v>
      </c>
      <c r="AS1206" s="20">
        <f t="shared" si="412"/>
        <v>3.2235654897824437</v>
      </c>
      <c r="AT1206" s="20">
        <f t="shared" si="412"/>
        <v>3.1978245068299773</v>
      </c>
      <c r="AU1206" s="20">
        <f t="shared" si="405"/>
        <v>3.2509130417697172</v>
      </c>
    </row>
    <row r="1207" spans="4:47">
      <c r="D1207" s="2"/>
      <c r="Z1207" s="20">
        <f t="shared" si="396"/>
        <v>0</v>
      </c>
      <c r="AA1207" s="20">
        <f t="shared" si="397"/>
        <v>1.1330551226500576E-5</v>
      </c>
      <c r="AB1207" s="20">
        <f t="shared" si="409"/>
        <v>-9999</v>
      </c>
      <c r="AC1207" s="20">
        <f t="shared" si="410"/>
        <v>0</v>
      </c>
      <c r="AD1207" s="20">
        <f t="shared" si="406"/>
        <v>-9999</v>
      </c>
      <c r="AE1207" s="20">
        <f t="shared" si="411"/>
        <v>0</v>
      </c>
      <c r="AF1207" s="20">
        <f t="shared" si="407"/>
        <v>-9999</v>
      </c>
      <c r="AG1207" s="21"/>
      <c r="AH1207" s="20">
        <f t="shared" si="398"/>
        <v>-1.178745064381952E-2</v>
      </c>
      <c r="AI1207" s="20">
        <f t="shared" si="399"/>
        <v>0.51386006167917275</v>
      </c>
      <c r="AJ1207" s="20">
        <f t="shared" si="400"/>
        <v>-0.2676446746983806</v>
      </c>
      <c r="AK1207" s="20">
        <f t="shared" si="401"/>
        <v>-2.096970307342862E-2</v>
      </c>
      <c r="AL1207" s="20">
        <f t="shared" si="402"/>
        <v>-3.0984842598046018</v>
      </c>
      <c r="AM1207" s="20">
        <f t="shared" si="403"/>
        <v>-46.387491914036289</v>
      </c>
      <c r="AN1207" s="20">
        <f t="shared" si="412"/>
        <v>3.2149255760746338</v>
      </c>
      <c r="AO1207" s="20">
        <f t="shared" si="412"/>
        <v>3.2156184383515991</v>
      </c>
      <c r="AP1207" s="20">
        <f t="shared" si="412"/>
        <v>3.2141906950560983</v>
      </c>
      <c r="AQ1207" s="20">
        <f t="shared" si="412"/>
        <v>3.2171329326505709</v>
      </c>
      <c r="AR1207" s="20">
        <f t="shared" si="412"/>
        <v>3.2110703717789146</v>
      </c>
      <c r="AS1207" s="20">
        <f t="shared" si="412"/>
        <v>3.2235654897824437</v>
      </c>
      <c r="AT1207" s="20">
        <f t="shared" si="412"/>
        <v>3.1978245068299773</v>
      </c>
      <c r="AU1207" s="20">
        <f t="shared" si="405"/>
        <v>3.2509130417697172</v>
      </c>
    </row>
    <row r="1208" spans="4:47">
      <c r="D1208" s="2"/>
      <c r="Z1208" s="20">
        <f t="shared" si="396"/>
        <v>0</v>
      </c>
      <c r="AA1208" s="20">
        <f t="shared" si="397"/>
        <v>1.1330551226500576E-5</v>
      </c>
      <c r="AB1208" s="20">
        <f t="shared" si="409"/>
        <v>-9999</v>
      </c>
      <c r="AC1208" s="20">
        <f t="shared" si="410"/>
        <v>0</v>
      </c>
      <c r="AD1208" s="20">
        <f t="shared" si="406"/>
        <v>-9999</v>
      </c>
      <c r="AE1208" s="20">
        <f t="shared" si="411"/>
        <v>0</v>
      </c>
      <c r="AF1208" s="20">
        <f t="shared" si="407"/>
        <v>-9999</v>
      </c>
      <c r="AG1208" s="21"/>
      <c r="AH1208" s="20">
        <f t="shared" si="398"/>
        <v>-1.178745064381952E-2</v>
      </c>
      <c r="AI1208" s="20">
        <f t="shared" si="399"/>
        <v>0.51386006167917275</v>
      </c>
      <c r="AJ1208" s="20">
        <f t="shared" si="400"/>
        <v>-0.2676446746983806</v>
      </c>
      <c r="AK1208" s="20">
        <f t="shared" si="401"/>
        <v>-2.096970307342862E-2</v>
      </c>
      <c r="AL1208" s="20">
        <f t="shared" si="402"/>
        <v>-3.0984842598046018</v>
      </c>
      <c r="AM1208" s="20">
        <f t="shared" si="403"/>
        <v>-46.387491914036289</v>
      </c>
      <c r="AN1208" s="20">
        <f t="shared" si="412"/>
        <v>3.2149255760746338</v>
      </c>
      <c r="AO1208" s="20">
        <f t="shared" si="412"/>
        <v>3.2156184383515991</v>
      </c>
      <c r="AP1208" s="20">
        <f t="shared" si="412"/>
        <v>3.2141906950560983</v>
      </c>
      <c r="AQ1208" s="20">
        <f t="shared" si="412"/>
        <v>3.2171329326505709</v>
      </c>
      <c r="AR1208" s="20">
        <f t="shared" si="412"/>
        <v>3.2110703717789146</v>
      </c>
      <c r="AS1208" s="20">
        <f t="shared" si="412"/>
        <v>3.2235654897824437</v>
      </c>
      <c r="AT1208" s="20">
        <f t="shared" si="412"/>
        <v>3.1978245068299773</v>
      </c>
      <c r="AU1208" s="20">
        <f t="shared" si="405"/>
        <v>3.2509130417697172</v>
      </c>
    </row>
    <row r="1209" spans="4:47">
      <c r="D1209" s="2"/>
      <c r="Z1209" s="20">
        <f t="shared" si="396"/>
        <v>0</v>
      </c>
      <c r="AA1209" s="20">
        <f t="shared" si="397"/>
        <v>1.1330551226500576E-5</v>
      </c>
      <c r="AB1209" s="20">
        <f t="shared" si="409"/>
        <v>-9999</v>
      </c>
      <c r="AC1209" s="20">
        <f t="shared" si="410"/>
        <v>0</v>
      </c>
      <c r="AD1209" s="20">
        <f t="shared" si="406"/>
        <v>-9999</v>
      </c>
      <c r="AE1209" s="20">
        <f t="shared" si="411"/>
        <v>0</v>
      </c>
      <c r="AF1209" s="20">
        <f t="shared" si="407"/>
        <v>-9999</v>
      </c>
      <c r="AG1209" s="21"/>
      <c r="AH1209" s="20">
        <f t="shared" si="398"/>
        <v>-1.178745064381952E-2</v>
      </c>
      <c r="AI1209" s="20">
        <f t="shared" si="399"/>
        <v>0.51386006167917275</v>
      </c>
      <c r="AJ1209" s="20">
        <f t="shared" si="400"/>
        <v>-0.2676446746983806</v>
      </c>
      <c r="AK1209" s="20">
        <f t="shared" si="401"/>
        <v>-2.096970307342862E-2</v>
      </c>
      <c r="AL1209" s="20">
        <f t="shared" si="402"/>
        <v>-3.0984842598046018</v>
      </c>
      <c r="AM1209" s="20">
        <f t="shared" si="403"/>
        <v>-46.387491914036289</v>
      </c>
      <c r="AN1209" s="20">
        <f t="shared" si="412"/>
        <v>3.2149255760746338</v>
      </c>
      <c r="AO1209" s="20">
        <f t="shared" si="412"/>
        <v>3.2156184383515991</v>
      </c>
      <c r="AP1209" s="20">
        <f t="shared" si="412"/>
        <v>3.2141906950560983</v>
      </c>
      <c r="AQ1209" s="20">
        <f t="shared" si="412"/>
        <v>3.2171329326505709</v>
      </c>
      <c r="AR1209" s="20">
        <f t="shared" si="412"/>
        <v>3.2110703717789146</v>
      </c>
      <c r="AS1209" s="20">
        <f t="shared" si="412"/>
        <v>3.2235654897824437</v>
      </c>
      <c r="AT1209" s="20">
        <f t="shared" si="412"/>
        <v>3.1978245068299773</v>
      </c>
      <c r="AU1209" s="20">
        <f t="shared" si="405"/>
        <v>3.2509130417697172</v>
      </c>
    </row>
    <row r="1210" spans="4:47">
      <c r="D1210" s="2"/>
      <c r="Z1210" s="20">
        <f t="shared" si="396"/>
        <v>0</v>
      </c>
      <c r="AA1210" s="20">
        <f t="shared" si="397"/>
        <v>1.1330551226500576E-5</v>
      </c>
      <c r="AB1210" s="20">
        <f t="shared" si="409"/>
        <v>-9999</v>
      </c>
      <c r="AC1210" s="20">
        <f t="shared" si="410"/>
        <v>0</v>
      </c>
      <c r="AD1210" s="20">
        <f t="shared" si="406"/>
        <v>-9999</v>
      </c>
      <c r="AE1210" s="20">
        <f t="shared" si="411"/>
        <v>0</v>
      </c>
      <c r="AF1210" s="20">
        <f t="shared" si="407"/>
        <v>-9999</v>
      </c>
      <c r="AG1210" s="21"/>
      <c r="AH1210" s="20">
        <f t="shared" si="398"/>
        <v>-1.178745064381952E-2</v>
      </c>
      <c r="AI1210" s="20">
        <f t="shared" si="399"/>
        <v>0.51386006167917275</v>
      </c>
      <c r="AJ1210" s="20">
        <f t="shared" si="400"/>
        <v>-0.2676446746983806</v>
      </c>
      <c r="AK1210" s="20">
        <f t="shared" si="401"/>
        <v>-2.096970307342862E-2</v>
      </c>
      <c r="AL1210" s="20">
        <f t="shared" si="402"/>
        <v>-3.0984842598046018</v>
      </c>
      <c r="AM1210" s="20">
        <f t="shared" si="403"/>
        <v>-46.387491914036289</v>
      </c>
      <c r="AN1210" s="20">
        <f t="shared" si="412"/>
        <v>3.2149255760746338</v>
      </c>
      <c r="AO1210" s="20">
        <f t="shared" si="412"/>
        <v>3.2156184383515991</v>
      </c>
      <c r="AP1210" s="20">
        <f t="shared" si="412"/>
        <v>3.2141906950560983</v>
      </c>
      <c r="AQ1210" s="20">
        <f t="shared" si="412"/>
        <v>3.2171329326505709</v>
      </c>
      <c r="AR1210" s="20">
        <f t="shared" si="412"/>
        <v>3.2110703717789146</v>
      </c>
      <c r="AS1210" s="20">
        <f t="shared" si="412"/>
        <v>3.2235654897824437</v>
      </c>
      <c r="AT1210" s="20">
        <f t="shared" si="412"/>
        <v>3.1978245068299773</v>
      </c>
      <c r="AU1210" s="20">
        <f t="shared" si="405"/>
        <v>3.2509130417697172</v>
      </c>
    </row>
    <row r="1211" spans="4:47">
      <c r="D1211" s="2"/>
      <c r="Z1211" s="20">
        <f t="shared" si="396"/>
        <v>0</v>
      </c>
      <c r="AA1211" s="20">
        <f t="shared" si="397"/>
        <v>1.1330551226500576E-5</v>
      </c>
      <c r="AB1211" s="20">
        <f t="shared" si="409"/>
        <v>-9999</v>
      </c>
      <c r="AC1211" s="20">
        <f t="shared" si="410"/>
        <v>0</v>
      </c>
      <c r="AD1211" s="20">
        <f t="shared" si="406"/>
        <v>-9999</v>
      </c>
      <c r="AE1211" s="20">
        <f t="shared" si="411"/>
        <v>0</v>
      </c>
      <c r="AF1211" s="20">
        <f t="shared" si="407"/>
        <v>-9999</v>
      </c>
      <c r="AG1211" s="21"/>
      <c r="AH1211" s="20">
        <f t="shared" si="398"/>
        <v>-1.178745064381952E-2</v>
      </c>
      <c r="AI1211" s="20">
        <f t="shared" si="399"/>
        <v>0.51386006167917275</v>
      </c>
      <c r="AJ1211" s="20">
        <f t="shared" si="400"/>
        <v>-0.2676446746983806</v>
      </c>
      <c r="AK1211" s="20">
        <f t="shared" si="401"/>
        <v>-2.096970307342862E-2</v>
      </c>
      <c r="AL1211" s="20">
        <f t="shared" si="402"/>
        <v>-3.0984842598046018</v>
      </c>
      <c r="AM1211" s="20">
        <f t="shared" si="403"/>
        <v>-46.387491914036289</v>
      </c>
      <c r="AN1211" s="20">
        <f t="shared" si="412"/>
        <v>3.2149255760746338</v>
      </c>
      <c r="AO1211" s="20">
        <f t="shared" si="412"/>
        <v>3.2156184383515991</v>
      </c>
      <c r="AP1211" s="20">
        <f t="shared" si="412"/>
        <v>3.2141906950560983</v>
      </c>
      <c r="AQ1211" s="20">
        <f t="shared" si="412"/>
        <v>3.2171329326505709</v>
      </c>
      <c r="AR1211" s="20">
        <f t="shared" si="412"/>
        <v>3.2110703717789146</v>
      </c>
      <c r="AS1211" s="20">
        <f t="shared" si="412"/>
        <v>3.2235654897824437</v>
      </c>
      <c r="AT1211" s="20">
        <f t="shared" si="412"/>
        <v>3.1978245068299773</v>
      </c>
      <c r="AU1211" s="20">
        <f t="shared" si="405"/>
        <v>3.2509130417697172</v>
      </c>
    </row>
    <row r="1212" spans="4:47">
      <c r="D1212" s="2"/>
      <c r="Z1212" s="20">
        <f t="shared" si="396"/>
        <v>0</v>
      </c>
      <c r="AA1212" s="20">
        <f t="shared" si="397"/>
        <v>1.1330551226500576E-5</v>
      </c>
      <c r="AB1212" s="20">
        <f t="shared" si="409"/>
        <v>-9999</v>
      </c>
      <c r="AC1212" s="20">
        <f t="shared" si="410"/>
        <v>0</v>
      </c>
      <c r="AD1212" s="20">
        <f t="shared" si="406"/>
        <v>-9999</v>
      </c>
      <c r="AE1212" s="20">
        <f t="shared" si="411"/>
        <v>0</v>
      </c>
      <c r="AF1212" s="20">
        <f t="shared" si="407"/>
        <v>-9999</v>
      </c>
      <c r="AG1212" s="21"/>
      <c r="AH1212" s="20">
        <f t="shared" si="398"/>
        <v>-1.178745064381952E-2</v>
      </c>
      <c r="AI1212" s="20">
        <f t="shared" si="399"/>
        <v>0.51386006167917275</v>
      </c>
      <c r="AJ1212" s="20">
        <f t="shared" si="400"/>
        <v>-0.2676446746983806</v>
      </c>
      <c r="AK1212" s="20">
        <f t="shared" si="401"/>
        <v>-2.096970307342862E-2</v>
      </c>
      <c r="AL1212" s="20">
        <f t="shared" si="402"/>
        <v>-3.0984842598046018</v>
      </c>
      <c r="AM1212" s="20">
        <f t="shared" si="403"/>
        <v>-46.387491914036289</v>
      </c>
      <c r="AN1212" s="20">
        <f t="shared" si="412"/>
        <v>3.2149255760746338</v>
      </c>
      <c r="AO1212" s="20">
        <f t="shared" si="412"/>
        <v>3.2156184383515991</v>
      </c>
      <c r="AP1212" s="20">
        <f t="shared" si="412"/>
        <v>3.2141906950560983</v>
      </c>
      <c r="AQ1212" s="20">
        <f t="shared" si="412"/>
        <v>3.2171329326505709</v>
      </c>
      <c r="AR1212" s="20">
        <f t="shared" si="412"/>
        <v>3.2110703717789146</v>
      </c>
      <c r="AS1212" s="20">
        <f t="shared" si="412"/>
        <v>3.2235654897824437</v>
      </c>
      <c r="AT1212" s="20">
        <f t="shared" si="412"/>
        <v>3.1978245068299773</v>
      </c>
      <c r="AU1212" s="20">
        <f t="shared" si="405"/>
        <v>3.2509130417697172</v>
      </c>
    </row>
    <row r="1213" spans="4:47">
      <c r="D1213" s="2"/>
      <c r="Z1213" s="20">
        <f t="shared" si="396"/>
        <v>0</v>
      </c>
      <c r="AA1213" s="20">
        <f t="shared" si="397"/>
        <v>1.1330551226500576E-5</v>
      </c>
      <c r="AB1213" s="20">
        <f t="shared" si="409"/>
        <v>-9999</v>
      </c>
      <c r="AC1213" s="20">
        <f t="shared" si="410"/>
        <v>0</v>
      </c>
      <c r="AD1213" s="20">
        <f t="shared" si="406"/>
        <v>-9999</v>
      </c>
      <c r="AE1213" s="20">
        <f t="shared" si="411"/>
        <v>0</v>
      </c>
      <c r="AF1213" s="20">
        <f t="shared" si="407"/>
        <v>-9999</v>
      </c>
      <c r="AG1213" s="21"/>
      <c r="AH1213" s="20">
        <f t="shared" si="398"/>
        <v>-1.178745064381952E-2</v>
      </c>
      <c r="AI1213" s="20">
        <f t="shared" si="399"/>
        <v>0.51386006167917275</v>
      </c>
      <c r="AJ1213" s="20">
        <f t="shared" si="400"/>
        <v>-0.2676446746983806</v>
      </c>
      <c r="AK1213" s="20">
        <f t="shared" si="401"/>
        <v>-2.096970307342862E-2</v>
      </c>
      <c r="AL1213" s="20">
        <f t="shared" si="402"/>
        <v>-3.0984842598046018</v>
      </c>
      <c r="AM1213" s="20">
        <f t="shared" si="403"/>
        <v>-46.387491914036289</v>
      </c>
      <c r="AN1213" s="20">
        <f t="shared" si="412"/>
        <v>3.2149255760746338</v>
      </c>
      <c r="AO1213" s="20">
        <f t="shared" si="412"/>
        <v>3.2156184383515991</v>
      </c>
      <c r="AP1213" s="20">
        <f t="shared" si="412"/>
        <v>3.2141906950560983</v>
      </c>
      <c r="AQ1213" s="20">
        <f t="shared" si="412"/>
        <v>3.2171329326505709</v>
      </c>
      <c r="AR1213" s="20">
        <f t="shared" si="412"/>
        <v>3.2110703717789146</v>
      </c>
      <c r="AS1213" s="20">
        <f t="shared" si="412"/>
        <v>3.2235654897824437</v>
      </c>
      <c r="AT1213" s="20">
        <f t="shared" si="412"/>
        <v>3.1978245068299773</v>
      </c>
      <c r="AU1213" s="20">
        <f t="shared" si="405"/>
        <v>3.2509130417697172</v>
      </c>
    </row>
    <row r="1214" spans="4:47">
      <c r="D1214" s="2"/>
      <c r="Z1214" s="20">
        <f t="shared" si="396"/>
        <v>0</v>
      </c>
      <c r="AA1214" s="20">
        <f t="shared" si="397"/>
        <v>1.1330551226500576E-5</v>
      </c>
      <c r="AB1214" s="20">
        <f t="shared" si="409"/>
        <v>-9999</v>
      </c>
      <c r="AC1214" s="20">
        <f t="shared" si="410"/>
        <v>0</v>
      </c>
      <c r="AD1214" s="20">
        <f t="shared" si="406"/>
        <v>-9999</v>
      </c>
      <c r="AE1214" s="20">
        <f t="shared" si="411"/>
        <v>0</v>
      </c>
      <c r="AF1214" s="20">
        <f t="shared" si="407"/>
        <v>-9999</v>
      </c>
      <c r="AG1214" s="21"/>
      <c r="AH1214" s="20">
        <f t="shared" si="398"/>
        <v>-1.178745064381952E-2</v>
      </c>
      <c r="AI1214" s="20">
        <f t="shared" si="399"/>
        <v>0.51386006167917275</v>
      </c>
      <c r="AJ1214" s="20">
        <f t="shared" si="400"/>
        <v>-0.2676446746983806</v>
      </c>
      <c r="AK1214" s="20">
        <f t="shared" si="401"/>
        <v>-2.096970307342862E-2</v>
      </c>
      <c r="AL1214" s="20">
        <f t="shared" si="402"/>
        <v>-3.0984842598046018</v>
      </c>
      <c r="AM1214" s="20">
        <f t="shared" si="403"/>
        <v>-46.387491914036289</v>
      </c>
      <c r="AN1214" s="20">
        <f t="shared" si="412"/>
        <v>3.2149255760746338</v>
      </c>
      <c r="AO1214" s="20">
        <f t="shared" si="412"/>
        <v>3.2156184383515991</v>
      </c>
      <c r="AP1214" s="20">
        <f t="shared" si="412"/>
        <v>3.2141906950560983</v>
      </c>
      <c r="AQ1214" s="20">
        <f t="shared" si="412"/>
        <v>3.2171329326505709</v>
      </c>
      <c r="AR1214" s="20">
        <f t="shared" si="412"/>
        <v>3.2110703717789146</v>
      </c>
      <c r="AS1214" s="20">
        <f t="shared" si="412"/>
        <v>3.2235654897824437</v>
      </c>
      <c r="AT1214" s="20">
        <f t="shared" si="412"/>
        <v>3.1978245068299773</v>
      </c>
      <c r="AU1214" s="20">
        <f t="shared" si="405"/>
        <v>3.2509130417697172</v>
      </c>
    </row>
    <row r="1215" spans="4:47">
      <c r="D1215" s="2"/>
      <c r="Z1215" s="20">
        <f t="shared" si="396"/>
        <v>0</v>
      </c>
      <c r="AA1215" s="20">
        <f t="shared" si="397"/>
        <v>1.1330551226500576E-5</v>
      </c>
      <c r="AB1215" s="20">
        <f t="shared" si="409"/>
        <v>-9999</v>
      </c>
      <c r="AC1215" s="20">
        <f t="shared" si="410"/>
        <v>0</v>
      </c>
      <c r="AD1215" s="20">
        <f t="shared" si="406"/>
        <v>-9999</v>
      </c>
      <c r="AE1215" s="20">
        <f t="shared" si="411"/>
        <v>0</v>
      </c>
      <c r="AF1215" s="20">
        <f t="shared" si="407"/>
        <v>-9999</v>
      </c>
      <c r="AG1215" s="21"/>
      <c r="AH1215" s="20">
        <f t="shared" si="398"/>
        <v>-1.178745064381952E-2</v>
      </c>
      <c r="AI1215" s="20">
        <f t="shared" si="399"/>
        <v>0.51386006167917275</v>
      </c>
      <c r="AJ1215" s="20">
        <f t="shared" si="400"/>
        <v>-0.2676446746983806</v>
      </c>
      <c r="AK1215" s="20">
        <f t="shared" si="401"/>
        <v>-2.096970307342862E-2</v>
      </c>
      <c r="AL1215" s="20">
        <f t="shared" si="402"/>
        <v>-3.0984842598046018</v>
      </c>
      <c r="AM1215" s="20">
        <f t="shared" si="403"/>
        <v>-46.387491914036289</v>
      </c>
      <c r="AN1215" s="20">
        <f t="shared" si="412"/>
        <v>3.2149255760746338</v>
      </c>
      <c r="AO1215" s="20">
        <f t="shared" si="412"/>
        <v>3.2156184383515991</v>
      </c>
      <c r="AP1215" s="20">
        <f t="shared" si="412"/>
        <v>3.2141906950560983</v>
      </c>
      <c r="AQ1215" s="20">
        <f t="shared" si="412"/>
        <v>3.2171329326505709</v>
      </c>
      <c r="AR1215" s="20">
        <f t="shared" si="412"/>
        <v>3.2110703717789146</v>
      </c>
      <c r="AS1215" s="20">
        <f t="shared" si="412"/>
        <v>3.2235654897824437</v>
      </c>
      <c r="AT1215" s="20">
        <f t="shared" si="412"/>
        <v>3.1978245068299773</v>
      </c>
      <c r="AU1215" s="20">
        <f t="shared" si="405"/>
        <v>3.2509130417697172</v>
      </c>
    </row>
    <row r="1216" spans="4:47">
      <c r="D1216" s="2"/>
      <c r="Z1216" s="20">
        <f t="shared" si="396"/>
        <v>0</v>
      </c>
      <c r="AA1216" s="20">
        <f t="shared" si="397"/>
        <v>1.1330551226500576E-5</v>
      </c>
      <c r="AB1216" s="20">
        <f t="shared" si="409"/>
        <v>-9999</v>
      </c>
      <c r="AC1216" s="20">
        <f t="shared" si="410"/>
        <v>0</v>
      </c>
      <c r="AD1216" s="20">
        <f t="shared" si="406"/>
        <v>-9999</v>
      </c>
      <c r="AE1216" s="20">
        <f t="shared" si="411"/>
        <v>0</v>
      </c>
      <c r="AF1216" s="20">
        <f t="shared" si="407"/>
        <v>-9999</v>
      </c>
      <c r="AG1216" s="21"/>
      <c r="AH1216" s="20">
        <f t="shared" si="398"/>
        <v>-1.178745064381952E-2</v>
      </c>
      <c r="AI1216" s="20">
        <f t="shared" si="399"/>
        <v>0.51386006167917275</v>
      </c>
      <c r="AJ1216" s="20">
        <f t="shared" si="400"/>
        <v>-0.2676446746983806</v>
      </c>
      <c r="AK1216" s="20">
        <f t="shared" si="401"/>
        <v>-2.096970307342862E-2</v>
      </c>
      <c r="AL1216" s="20">
        <f t="shared" si="402"/>
        <v>-3.0984842598046018</v>
      </c>
      <c r="AM1216" s="20">
        <f t="shared" si="403"/>
        <v>-46.387491914036289</v>
      </c>
      <c r="AN1216" s="20">
        <f t="shared" si="412"/>
        <v>3.2149255760746338</v>
      </c>
      <c r="AO1216" s="20">
        <f t="shared" si="412"/>
        <v>3.2156184383515991</v>
      </c>
      <c r="AP1216" s="20">
        <f t="shared" si="412"/>
        <v>3.2141906950560983</v>
      </c>
      <c r="AQ1216" s="20">
        <f t="shared" si="412"/>
        <v>3.2171329326505709</v>
      </c>
      <c r="AR1216" s="20">
        <f t="shared" si="412"/>
        <v>3.2110703717789146</v>
      </c>
      <c r="AS1216" s="20">
        <f t="shared" si="412"/>
        <v>3.2235654897824437</v>
      </c>
      <c r="AT1216" s="20">
        <f t="shared" si="412"/>
        <v>3.1978245068299773</v>
      </c>
      <c r="AU1216" s="20">
        <f t="shared" si="405"/>
        <v>3.2509130417697172</v>
      </c>
    </row>
    <row r="1217" spans="4:47">
      <c r="D1217" s="2"/>
      <c r="Z1217" s="20">
        <f t="shared" si="396"/>
        <v>0</v>
      </c>
      <c r="AA1217" s="20">
        <f t="shared" si="397"/>
        <v>1.1330551226500576E-5</v>
      </c>
      <c r="AB1217" s="20">
        <f t="shared" si="409"/>
        <v>-9999</v>
      </c>
      <c r="AC1217" s="20">
        <f t="shared" si="410"/>
        <v>0</v>
      </c>
      <c r="AD1217" s="20">
        <f t="shared" si="406"/>
        <v>-9999</v>
      </c>
      <c r="AE1217" s="20">
        <f t="shared" si="411"/>
        <v>0</v>
      </c>
      <c r="AF1217" s="20">
        <f t="shared" si="407"/>
        <v>-9999</v>
      </c>
      <c r="AG1217" s="21"/>
      <c r="AH1217" s="20">
        <f t="shared" si="398"/>
        <v>-1.178745064381952E-2</v>
      </c>
      <c r="AI1217" s="20">
        <f t="shared" si="399"/>
        <v>0.51386006167917275</v>
      </c>
      <c r="AJ1217" s="20">
        <f t="shared" si="400"/>
        <v>-0.2676446746983806</v>
      </c>
      <c r="AK1217" s="20">
        <f t="shared" si="401"/>
        <v>-2.096970307342862E-2</v>
      </c>
      <c r="AL1217" s="20">
        <f t="shared" si="402"/>
        <v>-3.0984842598046018</v>
      </c>
      <c r="AM1217" s="20">
        <f t="shared" si="403"/>
        <v>-46.387491914036289</v>
      </c>
      <c r="AN1217" s="20">
        <f t="shared" si="412"/>
        <v>3.2149255760746338</v>
      </c>
      <c r="AO1217" s="20">
        <f t="shared" si="412"/>
        <v>3.2156184383515991</v>
      </c>
      <c r="AP1217" s="20">
        <f t="shared" si="412"/>
        <v>3.2141906950560983</v>
      </c>
      <c r="AQ1217" s="20">
        <f t="shared" si="412"/>
        <v>3.2171329326505709</v>
      </c>
      <c r="AR1217" s="20">
        <f t="shared" si="412"/>
        <v>3.2110703717789146</v>
      </c>
      <c r="AS1217" s="20">
        <f t="shared" si="412"/>
        <v>3.2235654897824437</v>
      </c>
      <c r="AT1217" s="20">
        <f t="shared" si="412"/>
        <v>3.1978245068299773</v>
      </c>
      <c r="AU1217" s="20">
        <f t="shared" si="405"/>
        <v>3.2509130417697172</v>
      </c>
    </row>
    <row r="1218" spans="4:47">
      <c r="D1218" s="2"/>
      <c r="Z1218" s="20">
        <f t="shared" si="396"/>
        <v>0</v>
      </c>
      <c r="AA1218" s="20">
        <f t="shared" si="397"/>
        <v>1.1330551226500576E-5</v>
      </c>
      <c r="AB1218" s="20">
        <f t="shared" si="409"/>
        <v>-9999</v>
      </c>
      <c r="AC1218" s="20">
        <f t="shared" si="410"/>
        <v>0</v>
      </c>
      <c r="AD1218" s="20">
        <f t="shared" si="406"/>
        <v>-9999</v>
      </c>
      <c r="AE1218" s="20">
        <f t="shared" si="411"/>
        <v>0</v>
      </c>
      <c r="AF1218" s="20">
        <f t="shared" si="407"/>
        <v>-9999</v>
      </c>
      <c r="AG1218" s="21"/>
      <c r="AH1218" s="20">
        <f t="shared" si="398"/>
        <v>-1.178745064381952E-2</v>
      </c>
      <c r="AI1218" s="20">
        <f t="shared" si="399"/>
        <v>0.51386006167917275</v>
      </c>
      <c r="AJ1218" s="20">
        <f t="shared" si="400"/>
        <v>-0.2676446746983806</v>
      </c>
      <c r="AK1218" s="20">
        <f t="shared" si="401"/>
        <v>-2.096970307342862E-2</v>
      </c>
      <c r="AL1218" s="20">
        <f t="shared" si="402"/>
        <v>-3.0984842598046018</v>
      </c>
      <c r="AM1218" s="20">
        <f t="shared" si="403"/>
        <v>-46.387491914036289</v>
      </c>
      <c r="AN1218" s="20">
        <f t="shared" si="412"/>
        <v>3.2149255760746338</v>
      </c>
      <c r="AO1218" s="20">
        <f t="shared" si="412"/>
        <v>3.2156184383515991</v>
      </c>
      <c r="AP1218" s="20">
        <f t="shared" si="412"/>
        <v>3.2141906950560983</v>
      </c>
      <c r="AQ1218" s="20">
        <f t="shared" si="412"/>
        <v>3.2171329326505709</v>
      </c>
      <c r="AR1218" s="20">
        <f t="shared" si="412"/>
        <v>3.2110703717789146</v>
      </c>
      <c r="AS1218" s="20">
        <f t="shared" si="412"/>
        <v>3.2235654897824437</v>
      </c>
      <c r="AT1218" s="20">
        <f t="shared" si="412"/>
        <v>3.1978245068299773</v>
      </c>
      <c r="AU1218" s="20">
        <f t="shared" si="405"/>
        <v>3.2509130417697172</v>
      </c>
    </row>
    <row r="1219" spans="4:47">
      <c r="D1219" s="2"/>
      <c r="Z1219" s="20">
        <f t="shared" si="396"/>
        <v>0</v>
      </c>
      <c r="AA1219" s="20">
        <f t="shared" si="397"/>
        <v>1.1330551226500576E-5</v>
      </c>
      <c r="AB1219" s="20">
        <f t="shared" si="409"/>
        <v>-9999</v>
      </c>
      <c r="AC1219" s="20">
        <f t="shared" si="410"/>
        <v>0</v>
      </c>
      <c r="AD1219" s="20">
        <f t="shared" si="406"/>
        <v>-9999</v>
      </c>
      <c r="AE1219" s="20">
        <f t="shared" si="411"/>
        <v>0</v>
      </c>
      <c r="AF1219" s="20">
        <f t="shared" si="407"/>
        <v>-9999</v>
      </c>
      <c r="AG1219" s="21"/>
      <c r="AH1219" s="20">
        <f t="shared" si="398"/>
        <v>-1.178745064381952E-2</v>
      </c>
      <c r="AI1219" s="20">
        <f t="shared" si="399"/>
        <v>0.51386006167917275</v>
      </c>
      <c r="AJ1219" s="20">
        <f t="shared" si="400"/>
        <v>-0.2676446746983806</v>
      </c>
      <c r="AK1219" s="20">
        <f t="shared" si="401"/>
        <v>-2.096970307342862E-2</v>
      </c>
      <c r="AL1219" s="20">
        <f t="shared" si="402"/>
        <v>-3.0984842598046018</v>
      </c>
      <c r="AM1219" s="20">
        <f t="shared" si="403"/>
        <v>-46.387491914036289</v>
      </c>
      <c r="AN1219" s="20">
        <f t="shared" si="412"/>
        <v>3.2149255760746338</v>
      </c>
      <c r="AO1219" s="20">
        <f t="shared" si="412"/>
        <v>3.2156184383515991</v>
      </c>
      <c r="AP1219" s="20">
        <f t="shared" si="412"/>
        <v>3.2141906950560983</v>
      </c>
      <c r="AQ1219" s="20">
        <f t="shared" si="412"/>
        <v>3.2171329326505709</v>
      </c>
      <c r="AR1219" s="20">
        <f t="shared" si="412"/>
        <v>3.2110703717789146</v>
      </c>
      <c r="AS1219" s="20">
        <f t="shared" si="412"/>
        <v>3.2235654897824437</v>
      </c>
      <c r="AT1219" s="20">
        <f t="shared" si="412"/>
        <v>3.1978245068299773</v>
      </c>
      <c r="AU1219" s="20">
        <f t="shared" si="405"/>
        <v>3.2509130417697172</v>
      </c>
    </row>
    <row r="1220" spans="4:47">
      <c r="D1220" s="2"/>
      <c r="Z1220" s="20">
        <f t="shared" si="396"/>
        <v>0</v>
      </c>
      <c r="AA1220" s="20">
        <f t="shared" si="397"/>
        <v>1.1330551226500576E-5</v>
      </c>
      <c r="AB1220" s="20">
        <f t="shared" si="409"/>
        <v>-9999</v>
      </c>
      <c r="AC1220" s="20">
        <f t="shared" si="410"/>
        <v>0</v>
      </c>
      <c r="AD1220" s="20">
        <f t="shared" si="406"/>
        <v>-9999</v>
      </c>
      <c r="AE1220" s="20">
        <f t="shared" si="411"/>
        <v>0</v>
      </c>
      <c r="AF1220" s="20">
        <f t="shared" si="407"/>
        <v>-9999</v>
      </c>
      <c r="AG1220" s="21"/>
      <c r="AH1220" s="20">
        <f t="shared" si="398"/>
        <v>-1.178745064381952E-2</v>
      </c>
      <c r="AI1220" s="20">
        <f t="shared" si="399"/>
        <v>0.51386006167917275</v>
      </c>
      <c r="AJ1220" s="20">
        <f t="shared" si="400"/>
        <v>-0.2676446746983806</v>
      </c>
      <c r="AK1220" s="20">
        <f t="shared" si="401"/>
        <v>-2.096970307342862E-2</v>
      </c>
      <c r="AL1220" s="20">
        <f t="shared" si="402"/>
        <v>-3.0984842598046018</v>
      </c>
      <c r="AM1220" s="20">
        <f t="shared" si="403"/>
        <v>-46.387491914036289</v>
      </c>
      <c r="AN1220" s="20">
        <f t="shared" si="412"/>
        <v>3.2149255760746338</v>
      </c>
      <c r="AO1220" s="20">
        <f t="shared" si="412"/>
        <v>3.2156184383515991</v>
      </c>
      <c r="AP1220" s="20">
        <f t="shared" si="412"/>
        <v>3.2141906950560983</v>
      </c>
      <c r="AQ1220" s="20">
        <f t="shared" si="412"/>
        <v>3.2171329326505709</v>
      </c>
      <c r="AR1220" s="20">
        <f t="shared" si="412"/>
        <v>3.2110703717789146</v>
      </c>
      <c r="AS1220" s="20">
        <f t="shared" si="412"/>
        <v>3.2235654897824437</v>
      </c>
      <c r="AT1220" s="20">
        <f t="shared" si="412"/>
        <v>3.1978245068299773</v>
      </c>
      <c r="AU1220" s="20">
        <f t="shared" si="405"/>
        <v>3.2509130417697172</v>
      </c>
    </row>
    <row r="1221" spans="4:47">
      <c r="D1221" s="2"/>
      <c r="Z1221" s="20">
        <f t="shared" si="396"/>
        <v>0</v>
      </c>
      <c r="AA1221" s="20">
        <f t="shared" si="397"/>
        <v>1.1330551226500576E-5</v>
      </c>
      <c r="AB1221" s="20">
        <f t="shared" si="409"/>
        <v>-9999</v>
      </c>
      <c r="AC1221" s="20">
        <f t="shared" si="410"/>
        <v>0</v>
      </c>
      <c r="AD1221" s="20">
        <f t="shared" si="406"/>
        <v>-9999</v>
      </c>
      <c r="AE1221" s="20">
        <f t="shared" si="411"/>
        <v>0</v>
      </c>
      <c r="AF1221" s="20">
        <f t="shared" si="407"/>
        <v>-9999</v>
      </c>
      <c r="AG1221" s="21"/>
      <c r="AH1221" s="20">
        <f t="shared" si="398"/>
        <v>-1.178745064381952E-2</v>
      </c>
      <c r="AI1221" s="20">
        <f t="shared" si="399"/>
        <v>0.51386006167917275</v>
      </c>
      <c r="AJ1221" s="20">
        <f t="shared" si="400"/>
        <v>-0.2676446746983806</v>
      </c>
      <c r="AK1221" s="20">
        <f t="shared" si="401"/>
        <v>-2.096970307342862E-2</v>
      </c>
      <c r="AL1221" s="20">
        <f t="shared" si="402"/>
        <v>-3.0984842598046018</v>
      </c>
      <c r="AM1221" s="20">
        <f t="shared" si="403"/>
        <v>-46.387491914036289</v>
      </c>
      <c r="AN1221" s="20">
        <f t="shared" ref="AN1221:AT1236" si="413">$AU1221+$AB$7*SIN(AO1221)</f>
        <v>3.2149255760746338</v>
      </c>
      <c r="AO1221" s="20">
        <f t="shared" si="413"/>
        <v>3.2156184383515991</v>
      </c>
      <c r="AP1221" s="20">
        <f t="shared" si="413"/>
        <v>3.2141906950560983</v>
      </c>
      <c r="AQ1221" s="20">
        <f t="shared" si="413"/>
        <v>3.2171329326505709</v>
      </c>
      <c r="AR1221" s="20">
        <f t="shared" si="413"/>
        <v>3.2110703717789146</v>
      </c>
      <c r="AS1221" s="20">
        <f t="shared" si="413"/>
        <v>3.2235654897824437</v>
      </c>
      <c r="AT1221" s="20">
        <f t="shared" si="413"/>
        <v>3.1978245068299773</v>
      </c>
      <c r="AU1221" s="20">
        <f t="shared" si="405"/>
        <v>3.2509130417697172</v>
      </c>
    </row>
    <row r="1222" spans="4:47">
      <c r="D1222" s="2"/>
      <c r="Z1222" s="20">
        <f t="shared" si="396"/>
        <v>0</v>
      </c>
      <c r="AA1222" s="20">
        <f t="shared" si="397"/>
        <v>1.1330551226500576E-5</v>
      </c>
      <c r="AB1222" s="20">
        <f t="shared" si="409"/>
        <v>-9999</v>
      </c>
      <c r="AC1222" s="20">
        <f t="shared" si="410"/>
        <v>0</v>
      </c>
      <c r="AD1222" s="20">
        <f t="shared" si="406"/>
        <v>-9999</v>
      </c>
      <c r="AE1222" s="20">
        <f t="shared" si="411"/>
        <v>0</v>
      </c>
      <c r="AF1222" s="20">
        <f t="shared" si="407"/>
        <v>-9999</v>
      </c>
      <c r="AG1222" s="21"/>
      <c r="AH1222" s="20">
        <f t="shared" si="398"/>
        <v>-1.178745064381952E-2</v>
      </c>
      <c r="AI1222" s="20">
        <f t="shared" si="399"/>
        <v>0.51386006167917275</v>
      </c>
      <c r="AJ1222" s="20">
        <f t="shared" si="400"/>
        <v>-0.2676446746983806</v>
      </c>
      <c r="AK1222" s="20">
        <f t="shared" si="401"/>
        <v>-2.096970307342862E-2</v>
      </c>
      <c r="AL1222" s="20">
        <f t="shared" si="402"/>
        <v>-3.0984842598046018</v>
      </c>
      <c r="AM1222" s="20">
        <f t="shared" si="403"/>
        <v>-46.387491914036289</v>
      </c>
      <c r="AN1222" s="20">
        <f t="shared" si="413"/>
        <v>3.2149255760746338</v>
      </c>
      <c r="AO1222" s="20">
        <f t="shared" si="413"/>
        <v>3.2156184383515991</v>
      </c>
      <c r="AP1222" s="20">
        <f t="shared" si="413"/>
        <v>3.2141906950560983</v>
      </c>
      <c r="AQ1222" s="20">
        <f t="shared" si="413"/>
        <v>3.2171329326505709</v>
      </c>
      <c r="AR1222" s="20">
        <f t="shared" si="413"/>
        <v>3.2110703717789146</v>
      </c>
      <c r="AS1222" s="20">
        <f t="shared" si="413"/>
        <v>3.2235654897824437</v>
      </c>
      <c r="AT1222" s="20">
        <f t="shared" si="413"/>
        <v>3.1978245068299773</v>
      </c>
      <c r="AU1222" s="20">
        <f t="shared" si="405"/>
        <v>3.2509130417697172</v>
      </c>
    </row>
    <row r="1223" spans="4:47">
      <c r="D1223" s="2"/>
      <c r="Z1223" s="20">
        <f t="shared" si="396"/>
        <v>0</v>
      </c>
      <c r="AA1223" s="20">
        <f t="shared" si="397"/>
        <v>1.1330551226500576E-5</v>
      </c>
      <c r="AB1223" s="20">
        <f t="shared" si="409"/>
        <v>-9999</v>
      </c>
      <c r="AC1223" s="20">
        <f t="shared" si="410"/>
        <v>0</v>
      </c>
      <c r="AD1223" s="20">
        <f t="shared" si="406"/>
        <v>-9999</v>
      </c>
      <c r="AE1223" s="20">
        <f t="shared" si="411"/>
        <v>0</v>
      </c>
      <c r="AF1223" s="20">
        <f t="shared" si="407"/>
        <v>-9999</v>
      </c>
      <c r="AG1223" s="21"/>
      <c r="AH1223" s="20">
        <f t="shared" si="398"/>
        <v>-1.178745064381952E-2</v>
      </c>
      <c r="AI1223" s="20">
        <f t="shared" si="399"/>
        <v>0.51386006167917275</v>
      </c>
      <c r="AJ1223" s="20">
        <f t="shared" si="400"/>
        <v>-0.2676446746983806</v>
      </c>
      <c r="AK1223" s="20">
        <f t="shared" si="401"/>
        <v>-2.096970307342862E-2</v>
      </c>
      <c r="AL1223" s="20">
        <f t="shared" si="402"/>
        <v>-3.0984842598046018</v>
      </c>
      <c r="AM1223" s="20">
        <f t="shared" si="403"/>
        <v>-46.387491914036289</v>
      </c>
      <c r="AN1223" s="20">
        <f t="shared" si="413"/>
        <v>3.2149255760746338</v>
      </c>
      <c r="AO1223" s="20">
        <f t="shared" si="413"/>
        <v>3.2156184383515991</v>
      </c>
      <c r="AP1223" s="20">
        <f t="shared" si="413"/>
        <v>3.2141906950560983</v>
      </c>
      <c r="AQ1223" s="20">
        <f t="shared" si="413"/>
        <v>3.2171329326505709</v>
      </c>
      <c r="AR1223" s="20">
        <f t="shared" si="413"/>
        <v>3.2110703717789146</v>
      </c>
      <c r="AS1223" s="20">
        <f t="shared" si="413"/>
        <v>3.2235654897824437</v>
      </c>
      <c r="AT1223" s="20">
        <f t="shared" si="413"/>
        <v>3.1978245068299773</v>
      </c>
      <c r="AU1223" s="20">
        <f t="shared" si="405"/>
        <v>3.2509130417697172</v>
      </c>
    </row>
    <row r="1224" spans="4:47">
      <c r="D1224" s="2"/>
      <c r="Z1224" s="20">
        <f t="shared" si="396"/>
        <v>0</v>
      </c>
      <c r="AA1224" s="20">
        <f t="shared" si="397"/>
        <v>1.1330551226500576E-5</v>
      </c>
      <c r="AB1224" s="20">
        <f t="shared" si="409"/>
        <v>-9999</v>
      </c>
      <c r="AC1224" s="20">
        <f t="shared" si="410"/>
        <v>0</v>
      </c>
      <c r="AD1224" s="20">
        <f t="shared" si="406"/>
        <v>-9999</v>
      </c>
      <c r="AE1224" s="20">
        <f t="shared" si="411"/>
        <v>0</v>
      </c>
      <c r="AF1224" s="20">
        <f t="shared" si="407"/>
        <v>-9999</v>
      </c>
      <c r="AG1224" s="21"/>
      <c r="AH1224" s="20">
        <f t="shared" si="398"/>
        <v>-1.178745064381952E-2</v>
      </c>
      <c r="AI1224" s="20">
        <f t="shared" si="399"/>
        <v>0.51386006167917275</v>
      </c>
      <c r="AJ1224" s="20">
        <f t="shared" si="400"/>
        <v>-0.2676446746983806</v>
      </c>
      <c r="AK1224" s="20">
        <f t="shared" si="401"/>
        <v>-2.096970307342862E-2</v>
      </c>
      <c r="AL1224" s="20">
        <f t="shared" si="402"/>
        <v>-3.0984842598046018</v>
      </c>
      <c r="AM1224" s="20">
        <f t="shared" si="403"/>
        <v>-46.387491914036289</v>
      </c>
      <c r="AN1224" s="20">
        <f t="shared" si="413"/>
        <v>3.2149255760746338</v>
      </c>
      <c r="AO1224" s="20">
        <f t="shared" si="413"/>
        <v>3.2156184383515991</v>
      </c>
      <c r="AP1224" s="20">
        <f t="shared" si="413"/>
        <v>3.2141906950560983</v>
      </c>
      <c r="AQ1224" s="20">
        <f t="shared" si="413"/>
        <v>3.2171329326505709</v>
      </c>
      <c r="AR1224" s="20">
        <f t="shared" si="413"/>
        <v>3.2110703717789146</v>
      </c>
      <c r="AS1224" s="20">
        <f t="shared" si="413"/>
        <v>3.2235654897824437</v>
      </c>
      <c r="AT1224" s="20">
        <f t="shared" si="413"/>
        <v>3.1978245068299773</v>
      </c>
      <c r="AU1224" s="20">
        <f t="shared" si="405"/>
        <v>3.2509130417697172</v>
      </c>
    </row>
    <row r="1225" spans="4:47">
      <c r="D1225" s="2"/>
      <c r="Z1225" s="20">
        <f t="shared" si="396"/>
        <v>0</v>
      </c>
      <c r="AA1225" s="20">
        <f t="shared" si="397"/>
        <v>1.1330551226500576E-5</v>
      </c>
      <c r="AB1225" s="20">
        <f t="shared" si="409"/>
        <v>-9999</v>
      </c>
      <c r="AC1225" s="20">
        <f t="shared" si="410"/>
        <v>0</v>
      </c>
      <c r="AD1225" s="20">
        <f t="shared" si="406"/>
        <v>-9999</v>
      </c>
      <c r="AE1225" s="20">
        <f t="shared" si="411"/>
        <v>0</v>
      </c>
      <c r="AF1225" s="20">
        <f t="shared" si="407"/>
        <v>-9999</v>
      </c>
      <c r="AG1225" s="21"/>
      <c r="AH1225" s="20">
        <f t="shared" si="398"/>
        <v>-1.178745064381952E-2</v>
      </c>
      <c r="AI1225" s="20">
        <f t="shared" si="399"/>
        <v>0.51386006167917275</v>
      </c>
      <c r="AJ1225" s="20">
        <f t="shared" si="400"/>
        <v>-0.2676446746983806</v>
      </c>
      <c r="AK1225" s="20">
        <f t="shared" si="401"/>
        <v>-2.096970307342862E-2</v>
      </c>
      <c r="AL1225" s="20">
        <f t="shared" si="402"/>
        <v>-3.0984842598046018</v>
      </c>
      <c r="AM1225" s="20">
        <f t="shared" si="403"/>
        <v>-46.387491914036289</v>
      </c>
      <c r="AN1225" s="20">
        <f t="shared" si="413"/>
        <v>3.2149255760746338</v>
      </c>
      <c r="AO1225" s="20">
        <f t="shared" si="413"/>
        <v>3.2156184383515991</v>
      </c>
      <c r="AP1225" s="20">
        <f t="shared" si="413"/>
        <v>3.2141906950560983</v>
      </c>
      <c r="AQ1225" s="20">
        <f t="shared" si="413"/>
        <v>3.2171329326505709</v>
      </c>
      <c r="AR1225" s="20">
        <f t="shared" si="413"/>
        <v>3.2110703717789146</v>
      </c>
      <c r="AS1225" s="20">
        <f t="shared" si="413"/>
        <v>3.2235654897824437</v>
      </c>
      <c r="AT1225" s="20">
        <f t="shared" si="413"/>
        <v>3.1978245068299773</v>
      </c>
      <c r="AU1225" s="20">
        <f t="shared" si="405"/>
        <v>3.2509130417697172</v>
      </c>
    </row>
    <row r="1226" spans="4:47">
      <c r="D1226" s="2"/>
      <c r="Z1226" s="20">
        <f t="shared" si="396"/>
        <v>0</v>
      </c>
      <c r="AA1226" s="20">
        <f t="shared" si="397"/>
        <v>1.1330551226500576E-5</v>
      </c>
      <c r="AB1226" s="20">
        <f t="shared" si="409"/>
        <v>-9999</v>
      </c>
      <c r="AC1226" s="20">
        <f t="shared" si="410"/>
        <v>0</v>
      </c>
      <c r="AD1226" s="20">
        <f t="shared" si="406"/>
        <v>-9999</v>
      </c>
      <c r="AE1226" s="20">
        <f t="shared" si="411"/>
        <v>0</v>
      </c>
      <c r="AF1226" s="20">
        <f t="shared" si="407"/>
        <v>-9999</v>
      </c>
      <c r="AG1226" s="21"/>
      <c r="AH1226" s="20">
        <f t="shared" si="398"/>
        <v>-1.178745064381952E-2</v>
      </c>
      <c r="AI1226" s="20">
        <f t="shared" si="399"/>
        <v>0.51386006167917275</v>
      </c>
      <c r="AJ1226" s="20">
        <f t="shared" si="400"/>
        <v>-0.2676446746983806</v>
      </c>
      <c r="AK1226" s="20">
        <f t="shared" si="401"/>
        <v>-2.096970307342862E-2</v>
      </c>
      <c r="AL1226" s="20">
        <f t="shared" si="402"/>
        <v>-3.0984842598046018</v>
      </c>
      <c r="AM1226" s="20">
        <f t="shared" si="403"/>
        <v>-46.387491914036289</v>
      </c>
      <c r="AN1226" s="20">
        <f t="shared" si="413"/>
        <v>3.2149255760746338</v>
      </c>
      <c r="AO1226" s="20">
        <f t="shared" si="413"/>
        <v>3.2156184383515991</v>
      </c>
      <c r="AP1226" s="20">
        <f t="shared" si="413"/>
        <v>3.2141906950560983</v>
      </c>
      <c r="AQ1226" s="20">
        <f t="shared" si="413"/>
        <v>3.2171329326505709</v>
      </c>
      <c r="AR1226" s="20">
        <f t="shared" si="413"/>
        <v>3.2110703717789146</v>
      </c>
      <c r="AS1226" s="20">
        <f t="shared" si="413"/>
        <v>3.2235654897824437</v>
      </c>
      <c r="AT1226" s="20">
        <f t="shared" si="413"/>
        <v>3.1978245068299773</v>
      </c>
      <c r="AU1226" s="20">
        <f t="shared" si="405"/>
        <v>3.2509130417697172</v>
      </c>
    </row>
    <row r="1227" spans="4:47">
      <c r="D1227" s="2"/>
      <c r="Z1227" s="20">
        <f t="shared" si="396"/>
        <v>0</v>
      </c>
      <c r="AA1227" s="20">
        <f t="shared" si="397"/>
        <v>1.1330551226500576E-5</v>
      </c>
      <c r="AB1227" s="20">
        <f t="shared" si="409"/>
        <v>-9999</v>
      </c>
      <c r="AC1227" s="20">
        <f t="shared" si="410"/>
        <v>0</v>
      </c>
      <c r="AD1227" s="20">
        <f t="shared" si="406"/>
        <v>-9999</v>
      </c>
      <c r="AE1227" s="20">
        <f t="shared" si="411"/>
        <v>0</v>
      </c>
      <c r="AF1227" s="20">
        <f t="shared" si="407"/>
        <v>-9999</v>
      </c>
      <c r="AG1227" s="21"/>
      <c r="AH1227" s="20">
        <f t="shared" si="398"/>
        <v>-1.178745064381952E-2</v>
      </c>
      <c r="AI1227" s="20">
        <f t="shared" si="399"/>
        <v>0.51386006167917275</v>
      </c>
      <c r="AJ1227" s="20">
        <f t="shared" si="400"/>
        <v>-0.2676446746983806</v>
      </c>
      <c r="AK1227" s="20">
        <f t="shared" si="401"/>
        <v>-2.096970307342862E-2</v>
      </c>
      <c r="AL1227" s="20">
        <f t="shared" si="402"/>
        <v>-3.0984842598046018</v>
      </c>
      <c r="AM1227" s="20">
        <f t="shared" si="403"/>
        <v>-46.387491914036289</v>
      </c>
      <c r="AN1227" s="20">
        <f t="shared" si="413"/>
        <v>3.2149255760746338</v>
      </c>
      <c r="AO1227" s="20">
        <f t="shared" si="413"/>
        <v>3.2156184383515991</v>
      </c>
      <c r="AP1227" s="20">
        <f t="shared" si="413"/>
        <v>3.2141906950560983</v>
      </c>
      <c r="AQ1227" s="20">
        <f t="shared" si="413"/>
        <v>3.2171329326505709</v>
      </c>
      <c r="AR1227" s="20">
        <f t="shared" si="413"/>
        <v>3.2110703717789146</v>
      </c>
      <c r="AS1227" s="20">
        <f t="shared" si="413"/>
        <v>3.2235654897824437</v>
      </c>
      <c r="AT1227" s="20">
        <f t="shared" si="413"/>
        <v>3.1978245068299773</v>
      </c>
      <c r="AU1227" s="20">
        <f t="shared" si="405"/>
        <v>3.2509130417697172</v>
      </c>
    </row>
    <row r="1228" spans="4:47">
      <c r="D1228" s="2"/>
      <c r="Z1228" s="20">
        <f t="shared" si="396"/>
        <v>0</v>
      </c>
      <c r="AA1228" s="20">
        <f t="shared" si="397"/>
        <v>1.1330551226500576E-5</v>
      </c>
      <c r="AB1228" s="20">
        <f t="shared" si="409"/>
        <v>-9999</v>
      </c>
      <c r="AC1228" s="20">
        <f t="shared" si="410"/>
        <v>0</v>
      </c>
      <c r="AD1228" s="20">
        <f t="shared" si="406"/>
        <v>-9999</v>
      </c>
      <c r="AE1228" s="20">
        <f t="shared" si="411"/>
        <v>0</v>
      </c>
      <c r="AF1228" s="20">
        <f t="shared" si="407"/>
        <v>-9999</v>
      </c>
      <c r="AG1228" s="21"/>
      <c r="AH1228" s="20">
        <f t="shared" si="398"/>
        <v>-1.178745064381952E-2</v>
      </c>
      <c r="AI1228" s="20">
        <f t="shared" si="399"/>
        <v>0.51386006167917275</v>
      </c>
      <c r="AJ1228" s="20">
        <f t="shared" si="400"/>
        <v>-0.2676446746983806</v>
      </c>
      <c r="AK1228" s="20">
        <f t="shared" si="401"/>
        <v>-2.096970307342862E-2</v>
      </c>
      <c r="AL1228" s="20">
        <f t="shared" si="402"/>
        <v>-3.0984842598046018</v>
      </c>
      <c r="AM1228" s="20">
        <f t="shared" si="403"/>
        <v>-46.387491914036289</v>
      </c>
      <c r="AN1228" s="20">
        <f t="shared" si="413"/>
        <v>3.2149255760746338</v>
      </c>
      <c r="AO1228" s="20">
        <f t="shared" si="413"/>
        <v>3.2156184383515991</v>
      </c>
      <c r="AP1228" s="20">
        <f t="shared" si="413"/>
        <v>3.2141906950560983</v>
      </c>
      <c r="AQ1228" s="20">
        <f t="shared" si="413"/>
        <v>3.2171329326505709</v>
      </c>
      <c r="AR1228" s="20">
        <f t="shared" si="413"/>
        <v>3.2110703717789146</v>
      </c>
      <c r="AS1228" s="20">
        <f t="shared" si="413"/>
        <v>3.2235654897824437</v>
      </c>
      <c r="AT1228" s="20">
        <f t="shared" si="413"/>
        <v>3.1978245068299773</v>
      </c>
      <c r="AU1228" s="20">
        <f t="shared" si="405"/>
        <v>3.2509130417697172</v>
      </c>
    </row>
    <row r="1229" spans="4:47">
      <c r="D1229" s="2"/>
      <c r="Z1229" s="20">
        <f t="shared" si="396"/>
        <v>0</v>
      </c>
      <c r="AA1229" s="20">
        <f t="shared" si="397"/>
        <v>1.1330551226500576E-5</v>
      </c>
      <c r="AB1229" s="20">
        <f t="shared" si="409"/>
        <v>-9999</v>
      </c>
      <c r="AC1229" s="20">
        <f t="shared" si="410"/>
        <v>0</v>
      </c>
      <c r="AD1229" s="20">
        <f t="shared" si="406"/>
        <v>-9999</v>
      </c>
      <c r="AE1229" s="20">
        <f t="shared" si="411"/>
        <v>0</v>
      </c>
      <c r="AF1229" s="20">
        <f t="shared" si="407"/>
        <v>-9999</v>
      </c>
      <c r="AG1229" s="21"/>
      <c r="AH1229" s="20">
        <f t="shared" si="398"/>
        <v>-1.178745064381952E-2</v>
      </c>
      <c r="AI1229" s="20">
        <f t="shared" si="399"/>
        <v>0.51386006167917275</v>
      </c>
      <c r="AJ1229" s="20">
        <f t="shared" si="400"/>
        <v>-0.2676446746983806</v>
      </c>
      <c r="AK1229" s="20">
        <f t="shared" si="401"/>
        <v>-2.096970307342862E-2</v>
      </c>
      <c r="AL1229" s="20">
        <f t="shared" si="402"/>
        <v>-3.0984842598046018</v>
      </c>
      <c r="AM1229" s="20">
        <f t="shared" si="403"/>
        <v>-46.387491914036289</v>
      </c>
      <c r="AN1229" s="20">
        <f t="shared" si="413"/>
        <v>3.2149255760746338</v>
      </c>
      <c r="AO1229" s="20">
        <f t="shared" si="413"/>
        <v>3.2156184383515991</v>
      </c>
      <c r="AP1229" s="20">
        <f t="shared" si="413"/>
        <v>3.2141906950560983</v>
      </c>
      <c r="AQ1229" s="20">
        <f t="shared" si="413"/>
        <v>3.2171329326505709</v>
      </c>
      <c r="AR1229" s="20">
        <f t="shared" si="413"/>
        <v>3.2110703717789146</v>
      </c>
      <c r="AS1229" s="20">
        <f t="shared" si="413"/>
        <v>3.2235654897824437</v>
      </c>
      <c r="AT1229" s="20">
        <f t="shared" si="413"/>
        <v>3.1978245068299773</v>
      </c>
      <c r="AU1229" s="20">
        <f t="shared" si="405"/>
        <v>3.2509130417697172</v>
      </c>
    </row>
    <row r="1230" spans="4:47">
      <c r="D1230" s="2"/>
      <c r="Z1230" s="20">
        <f t="shared" si="396"/>
        <v>0</v>
      </c>
      <c r="AA1230" s="20">
        <f t="shared" si="397"/>
        <v>1.1330551226500576E-5</v>
      </c>
      <c r="AB1230" s="20">
        <f t="shared" si="409"/>
        <v>-9999</v>
      </c>
      <c r="AC1230" s="20">
        <f t="shared" si="410"/>
        <v>0</v>
      </c>
      <c r="AD1230" s="20">
        <f t="shared" si="406"/>
        <v>-9999</v>
      </c>
      <c r="AE1230" s="20">
        <f t="shared" si="411"/>
        <v>0</v>
      </c>
      <c r="AF1230" s="20">
        <f t="shared" si="407"/>
        <v>-9999</v>
      </c>
      <c r="AG1230" s="21"/>
      <c r="AH1230" s="20">
        <f t="shared" si="398"/>
        <v>-1.178745064381952E-2</v>
      </c>
      <c r="AI1230" s="20">
        <f t="shared" si="399"/>
        <v>0.51386006167917275</v>
      </c>
      <c r="AJ1230" s="20">
        <f t="shared" si="400"/>
        <v>-0.2676446746983806</v>
      </c>
      <c r="AK1230" s="20">
        <f t="shared" si="401"/>
        <v>-2.096970307342862E-2</v>
      </c>
      <c r="AL1230" s="20">
        <f t="shared" si="402"/>
        <v>-3.0984842598046018</v>
      </c>
      <c r="AM1230" s="20">
        <f t="shared" si="403"/>
        <v>-46.387491914036289</v>
      </c>
      <c r="AN1230" s="20">
        <f t="shared" si="413"/>
        <v>3.2149255760746338</v>
      </c>
      <c r="AO1230" s="20">
        <f t="shared" si="413"/>
        <v>3.2156184383515991</v>
      </c>
      <c r="AP1230" s="20">
        <f t="shared" si="413"/>
        <v>3.2141906950560983</v>
      </c>
      <c r="AQ1230" s="20">
        <f t="shared" si="413"/>
        <v>3.2171329326505709</v>
      </c>
      <c r="AR1230" s="20">
        <f t="shared" si="413"/>
        <v>3.2110703717789146</v>
      </c>
      <c r="AS1230" s="20">
        <f t="shared" si="413"/>
        <v>3.2235654897824437</v>
      </c>
      <c r="AT1230" s="20">
        <f t="shared" si="413"/>
        <v>3.1978245068299773</v>
      </c>
      <c r="AU1230" s="20">
        <f t="shared" si="405"/>
        <v>3.2509130417697172</v>
      </c>
    </row>
    <row r="1231" spans="4:47">
      <c r="D1231" s="2"/>
      <c r="Z1231" s="20">
        <f t="shared" si="396"/>
        <v>0</v>
      </c>
      <c r="AA1231" s="20">
        <f t="shared" si="397"/>
        <v>1.1330551226500576E-5</v>
      </c>
      <c r="AB1231" s="20">
        <f t="shared" si="409"/>
        <v>-9999</v>
      </c>
      <c r="AC1231" s="20">
        <f t="shared" si="410"/>
        <v>0</v>
      </c>
      <c r="AD1231" s="20">
        <f t="shared" si="406"/>
        <v>-9999</v>
      </c>
      <c r="AE1231" s="20">
        <f t="shared" si="411"/>
        <v>0</v>
      </c>
      <c r="AF1231" s="20">
        <f t="shared" si="407"/>
        <v>-9999</v>
      </c>
      <c r="AG1231" s="21"/>
      <c r="AH1231" s="20">
        <f t="shared" si="398"/>
        <v>-1.178745064381952E-2</v>
      </c>
      <c r="AI1231" s="20">
        <f t="shared" si="399"/>
        <v>0.51386006167917275</v>
      </c>
      <c r="AJ1231" s="20">
        <f t="shared" si="400"/>
        <v>-0.2676446746983806</v>
      </c>
      <c r="AK1231" s="20">
        <f t="shared" si="401"/>
        <v>-2.096970307342862E-2</v>
      </c>
      <c r="AL1231" s="20">
        <f t="shared" si="402"/>
        <v>-3.0984842598046018</v>
      </c>
      <c r="AM1231" s="20">
        <f t="shared" si="403"/>
        <v>-46.387491914036289</v>
      </c>
      <c r="AN1231" s="20">
        <f t="shared" si="413"/>
        <v>3.2149255760746338</v>
      </c>
      <c r="AO1231" s="20">
        <f t="shared" si="413"/>
        <v>3.2156184383515991</v>
      </c>
      <c r="AP1231" s="20">
        <f t="shared" si="413"/>
        <v>3.2141906950560983</v>
      </c>
      <c r="AQ1231" s="20">
        <f t="shared" si="413"/>
        <v>3.2171329326505709</v>
      </c>
      <c r="AR1231" s="20">
        <f t="shared" si="413"/>
        <v>3.2110703717789146</v>
      </c>
      <c r="AS1231" s="20">
        <f t="shared" si="413"/>
        <v>3.2235654897824437</v>
      </c>
      <c r="AT1231" s="20">
        <f t="shared" si="413"/>
        <v>3.1978245068299773</v>
      </c>
      <c r="AU1231" s="20">
        <f t="shared" si="405"/>
        <v>3.2509130417697172</v>
      </c>
    </row>
    <row r="1232" spans="4:47">
      <c r="D1232" s="2"/>
      <c r="Z1232" s="20">
        <f t="shared" si="396"/>
        <v>0</v>
      </c>
      <c r="AA1232" s="20">
        <f t="shared" si="397"/>
        <v>1.1330551226500576E-5</v>
      </c>
      <c r="AB1232" s="20">
        <f t="shared" si="409"/>
        <v>-9999</v>
      </c>
      <c r="AC1232" s="20">
        <f t="shared" si="410"/>
        <v>0</v>
      </c>
      <c r="AD1232" s="20">
        <f t="shared" si="406"/>
        <v>-9999</v>
      </c>
      <c r="AE1232" s="20">
        <f t="shared" si="411"/>
        <v>0</v>
      </c>
      <c r="AF1232" s="20">
        <f t="shared" si="407"/>
        <v>-9999</v>
      </c>
      <c r="AG1232" s="21"/>
      <c r="AH1232" s="20">
        <f t="shared" si="398"/>
        <v>-1.178745064381952E-2</v>
      </c>
      <c r="AI1232" s="20">
        <f t="shared" si="399"/>
        <v>0.51386006167917275</v>
      </c>
      <c r="AJ1232" s="20">
        <f t="shared" si="400"/>
        <v>-0.2676446746983806</v>
      </c>
      <c r="AK1232" s="20">
        <f t="shared" si="401"/>
        <v>-2.096970307342862E-2</v>
      </c>
      <c r="AL1232" s="20">
        <f t="shared" si="402"/>
        <v>-3.0984842598046018</v>
      </c>
      <c r="AM1232" s="20">
        <f t="shared" si="403"/>
        <v>-46.387491914036289</v>
      </c>
      <c r="AN1232" s="20">
        <f t="shared" si="413"/>
        <v>3.2149255760746338</v>
      </c>
      <c r="AO1232" s="20">
        <f t="shared" si="413"/>
        <v>3.2156184383515991</v>
      </c>
      <c r="AP1232" s="20">
        <f t="shared" si="413"/>
        <v>3.2141906950560983</v>
      </c>
      <c r="AQ1232" s="20">
        <f t="shared" si="413"/>
        <v>3.2171329326505709</v>
      </c>
      <c r="AR1232" s="20">
        <f t="shared" si="413"/>
        <v>3.2110703717789146</v>
      </c>
      <c r="AS1232" s="20">
        <f t="shared" si="413"/>
        <v>3.2235654897824437</v>
      </c>
      <c r="AT1232" s="20">
        <f t="shared" si="413"/>
        <v>3.1978245068299773</v>
      </c>
      <c r="AU1232" s="20">
        <f t="shared" si="405"/>
        <v>3.2509130417697172</v>
      </c>
    </row>
    <row r="1233" spans="4:47">
      <c r="D1233" s="2"/>
      <c r="Z1233" s="20">
        <f t="shared" si="396"/>
        <v>0</v>
      </c>
      <c r="AA1233" s="20">
        <f t="shared" si="397"/>
        <v>1.1330551226500576E-5</v>
      </c>
      <c r="AB1233" s="20">
        <f t="shared" si="409"/>
        <v>-9999</v>
      </c>
      <c r="AC1233" s="20">
        <f t="shared" si="410"/>
        <v>0</v>
      </c>
      <c r="AD1233" s="20">
        <f t="shared" si="406"/>
        <v>-9999</v>
      </c>
      <c r="AE1233" s="20">
        <f t="shared" si="411"/>
        <v>0</v>
      </c>
      <c r="AF1233" s="20">
        <f t="shared" si="407"/>
        <v>-9999</v>
      </c>
      <c r="AG1233" s="21"/>
      <c r="AH1233" s="20">
        <f t="shared" si="398"/>
        <v>-1.178745064381952E-2</v>
      </c>
      <c r="AI1233" s="20">
        <f t="shared" si="399"/>
        <v>0.51386006167917275</v>
      </c>
      <c r="AJ1233" s="20">
        <f t="shared" si="400"/>
        <v>-0.2676446746983806</v>
      </c>
      <c r="AK1233" s="20">
        <f t="shared" si="401"/>
        <v>-2.096970307342862E-2</v>
      </c>
      <c r="AL1233" s="20">
        <f t="shared" si="402"/>
        <v>-3.0984842598046018</v>
      </c>
      <c r="AM1233" s="20">
        <f t="shared" si="403"/>
        <v>-46.387491914036289</v>
      </c>
      <c r="AN1233" s="20">
        <f t="shared" si="413"/>
        <v>3.2149255760746338</v>
      </c>
      <c r="AO1233" s="20">
        <f t="shared" si="413"/>
        <v>3.2156184383515991</v>
      </c>
      <c r="AP1233" s="20">
        <f t="shared" si="413"/>
        <v>3.2141906950560983</v>
      </c>
      <c r="AQ1233" s="20">
        <f t="shared" si="413"/>
        <v>3.2171329326505709</v>
      </c>
      <c r="AR1233" s="20">
        <f t="shared" si="413"/>
        <v>3.2110703717789146</v>
      </c>
      <c r="AS1233" s="20">
        <f t="shared" si="413"/>
        <v>3.2235654897824437</v>
      </c>
      <c r="AT1233" s="20">
        <f t="shared" si="413"/>
        <v>3.1978245068299773</v>
      </c>
      <c r="AU1233" s="20">
        <f t="shared" si="405"/>
        <v>3.2509130417697172</v>
      </c>
    </row>
    <row r="1234" spans="4:47">
      <c r="D1234" s="2"/>
      <c r="Z1234" s="20">
        <f t="shared" si="396"/>
        <v>0</v>
      </c>
      <c r="AA1234" s="20">
        <f t="shared" si="397"/>
        <v>1.1330551226500576E-5</v>
      </c>
      <c r="AB1234" s="20">
        <f t="shared" si="409"/>
        <v>-9999</v>
      </c>
      <c r="AC1234" s="20">
        <f t="shared" si="410"/>
        <v>0</v>
      </c>
      <c r="AD1234" s="20">
        <f t="shared" si="406"/>
        <v>-9999</v>
      </c>
      <c r="AE1234" s="20">
        <f t="shared" si="411"/>
        <v>0</v>
      </c>
      <c r="AF1234" s="20">
        <f t="shared" si="407"/>
        <v>-9999</v>
      </c>
      <c r="AG1234" s="21"/>
      <c r="AH1234" s="20">
        <f t="shared" si="398"/>
        <v>-1.178745064381952E-2</v>
      </c>
      <c r="AI1234" s="20">
        <f t="shared" si="399"/>
        <v>0.51386006167917275</v>
      </c>
      <c r="AJ1234" s="20">
        <f t="shared" si="400"/>
        <v>-0.2676446746983806</v>
      </c>
      <c r="AK1234" s="20">
        <f t="shared" si="401"/>
        <v>-2.096970307342862E-2</v>
      </c>
      <c r="AL1234" s="20">
        <f t="shared" si="402"/>
        <v>-3.0984842598046018</v>
      </c>
      <c r="AM1234" s="20">
        <f t="shared" si="403"/>
        <v>-46.387491914036289</v>
      </c>
      <c r="AN1234" s="20">
        <f t="shared" si="413"/>
        <v>3.2149255760746338</v>
      </c>
      <c r="AO1234" s="20">
        <f t="shared" si="413"/>
        <v>3.2156184383515991</v>
      </c>
      <c r="AP1234" s="20">
        <f t="shared" si="413"/>
        <v>3.2141906950560983</v>
      </c>
      <c r="AQ1234" s="20">
        <f t="shared" si="413"/>
        <v>3.2171329326505709</v>
      </c>
      <c r="AR1234" s="20">
        <f t="shared" si="413"/>
        <v>3.2110703717789146</v>
      </c>
      <c r="AS1234" s="20">
        <f t="shared" si="413"/>
        <v>3.2235654897824437</v>
      </c>
      <c r="AT1234" s="20">
        <f t="shared" si="413"/>
        <v>3.1978245068299773</v>
      </c>
      <c r="AU1234" s="20">
        <f t="shared" si="405"/>
        <v>3.2509130417697172</v>
      </c>
    </row>
    <row r="1235" spans="4:47">
      <c r="D1235" s="2"/>
      <c r="Z1235" s="20">
        <f t="shared" si="396"/>
        <v>0</v>
      </c>
      <c r="AA1235" s="20">
        <f t="shared" si="397"/>
        <v>1.1330551226500576E-5</v>
      </c>
      <c r="AB1235" s="20">
        <f t="shared" si="409"/>
        <v>-9999</v>
      </c>
      <c r="AC1235" s="20">
        <f t="shared" si="410"/>
        <v>0</v>
      </c>
      <c r="AD1235" s="20">
        <f t="shared" si="406"/>
        <v>-9999</v>
      </c>
      <c r="AE1235" s="20">
        <f t="shared" si="411"/>
        <v>0</v>
      </c>
      <c r="AF1235" s="20">
        <f t="shared" si="407"/>
        <v>-9999</v>
      </c>
      <c r="AG1235" s="21"/>
      <c r="AH1235" s="20">
        <f t="shared" si="398"/>
        <v>-1.178745064381952E-2</v>
      </c>
      <c r="AI1235" s="20">
        <f t="shared" si="399"/>
        <v>0.51386006167917275</v>
      </c>
      <c r="AJ1235" s="20">
        <f t="shared" si="400"/>
        <v>-0.2676446746983806</v>
      </c>
      <c r="AK1235" s="20">
        <f t="shared" si="401"/>
        <v>-2.096970307342862E-2</v>
      </c>
      <c r="AL1235" s="20">
        <f t="shared" si="402"/>
        <v>-3.0984842598046018</v>
      </c>
      <c r="AM1235" s="20">
        <f t="shared" si="403"/>
        <v>-46.387491914036289</v>
      </c>
      <c r="AN1235" s="20">
        <f t="shared" si="413"/>
        <v>3.2149255760746338</v>
      </c>
      <c r="AO1235" s="20">
        <f t="shared" si="413"/>
        <v>3.2156184383515991</v>
      </c>
      <c r="AP1235" s="20">
        <f t="shared" si="413"/>
        <v>3.2141906950560983</v>
      </c>
      <c r="AQ1235" s="20">
        <f t="shared" si="413"/>
        <v>3.2171329326505709</v>
      </c>
      <c r="AR1235" s="20">
        <f t="shared" si="413"/>
        <v>3.2110703717789146</v>
      </c>
      <c r="AS1235" s="20">
        <f t="shared" si="413"/>
        <v>3.2235654897824437</v>
      </c>
      <c r="AT1235" s="20">
        <f t="shared" si="413"/>
        <v>3.1978245068299773</v>
      </c>
      <c r="AU1235" s="20">
        <f t="shared" si="405"/>
        <v>3.2509130417697172</v>
      </c>
    </row>
    <row r="1236" spans="4:47">
      <c r="D1236" s="2"/>
      <c r="Z1236" s="20">
        <f t="shared" si="396"/>
        <v>0</v>
      </c>
      <c r="AA1236" s="20">
        <f t="shared" si="397"/>
        <v>1.1330551226500576E-5</v>
      </c>
      <c r="AB1236" s="20">
        <f t="shared" si="409"/>
        <v>-9999</v>
      </c>
      <c r="AC1236" s="20">
        <f t="shared" si="410"/>
        <v>0</v>
      </c>
      <c r="AD1236" s="20">
        <f t="shared" si="406"/>
        <v>-9999</v>
      </c>
      <c r="AE1236" s="20">
        <f t="shared" si="411"/>
        <v>0</v>
      </c>
      <c r="AF1236" s="20">
        <f t="shared" si="407"/>
        <v>-9999</v>
      </c>
      <c r="AG1236" s="21"/>
      <c r="AH1236" s="20">
        <f t="shared" si="398"/>
        <v>-1.178745064381952E-2</v>
      </c>
      <c r="AI1236" s="20">
        <f t="shared" si="399"/>
        <v>0.51386006167917275</v>
      </c>
      <c r="AJ1236" s="20">
        <f t="shared" si="400"/>
        <v>-0.2676446746983806</v>
      </c>
      <c r="AK1236" s="20">
        <f t="shared" si="401"/>
        <v>-2.096970307342862E-2</v>
      </c>
      <c r="AL1236" s="20">
        <f t="shared" si="402"/>
        <v>-3.0984842598046018</v>
      </c>
      <c r="AM1236" s="20">
        <f t="shared" si="403"/>
        <v>-46.387491914036289</v>
      </c>
      <c r="AN1236" s="20">
        <f t="shared" si="413"/>
        <v>3.2149255760746338</v>
      </c>
      <c r="AO1236" s="20">
        <f t="shared" si="413"/>
        <v>3.2156184383515991</v>
      </c>
      <c r="AP1236" s="20">
        <f t="shared" si="413"/>
        <v>3.2141906950560983</v>
      </c>
      <c r="AQ1236" s="20">
        <f t="shared" si="413"/>
        <v>3.2171329326505709</v>
      </c>
      <c r="AR1236" s="20">
        <f t="shared" si="413"/>
        <v>3.2110703717789146</v>
      </c>
      <c r="AS1236" s="20">
        <f t="shared" si="413"/>
        <v>3.2235654897824437</v>
      </c>
      <c r="AT1236" s="20">
        <f t="shared" si="413"/>
        <v>3.1978245068299773</v>
      </c>
      <c r="AU1236" s="20">
        <f t="shared" si="405"/>
        <v>3.2509130417697172</v>
      </c>
    </row>
    <row r="1237" spans="4:47">
      <c r="D1237" s="2"/>
      <c r="Z1237" s="20">
        <f t="shared" ref="Z1237:Z1300" si="414">F1237</f>
        <v>0</v>
      </c>
      <c r="AA1237" s="20">
        <f t="shared" ref="AA1237:AA1300" si="415">AB$3+AB$4*Z1237+AB$5*Z1237^2+AH1237</f>
        <v>1.1330551226500576E-5</v>
      </c>
      <c r="AB1237" s="20">
        <f t="shared" si="409"/>
        <v>-9999</v>
      </c>
      <c r="AC1237" s="20">
        <f t="shared" si="410"/>
        <v>0</v>
      </c>
      <c r="AD1237" s="20">
        <f t="shared" si="406"/>
        <v>-9999</v>
      </c>
      <c r="AE1237" s="20">
        <f t="shared" si="411"/>
        <v>0</v>
      </c>
      <c r="AF1237" s="20">
        <f t="shared" si="407"/>
        <v>-9999</v>
      </c>
      <c r="AG1237" s="21"/>
      <c r="AH1237" s="20">
        <f t="shared" ref="AH1237:AH1300" si="416">$AB$6*($AB$11/AI1237*AJ1237+$AB$12)</f>
        <v>-1.178745064381952E-2</v>
      </c>
      <c r="AI1237" s="20">
        <f t="shared" ref="AI1237:AI1300" si="417">1+$AB$7*COS(AL1237)</f>
        <v>0.51386006167917275</v>
      </c>
      <c r="AJ1237" s="20">
        <f t="shared" ref="AJ1237:AJ1300" si="418">SIN(AL1237+RADIANS($AB$9))</f>
        <v>-0.2676446746983806</v>
      </c>
      <c r="AK1237" s="20">
        <f t="shared" ref="AK1237:AK1300" si="419">$AB$7*SIN(AL1237)</f>
        <v>-2.096970307342862E-2</v>
      </c>
      <c r="AL1237" s="20">
        <f t="shared" ref="AL1237:AL1300" si="420">2*ATAN(AM1237)</f>
        <v>-3.0984842598046018</v>
      </c>
      <c r="AM1237" s="20">
        <f t="shared" ref="AM1237:AM1300" si="421">SQRT((1+$AB$7)/(1-$AB$7))*TAN(AN1237/2)</f>
        <v>-46.387491914036289</v>
      </c>
      <c r="AN1237" s="20">
        <f t="shared" ref="AN1237:AT1252" si="422">$AU1237+$AB$7*SIN(AO1237)</f>
        <v>3.2149255760746338</v>
      </c>
      <c r="AO1237" s="20">
        <f t="shared" si="422"/>
        <v>3.2156184383515991</v>
      </c>
      <c r="AP1237" s="20">
        <f t="shared" si="422"/>
        <v>3.2141906950560983</v>
      </c>
      <c r="AQ1237" s="20">
        <f t="shared" si="422"/>
        <v>3.2171329326505709</v>
      </c>
      <c r="AR1237" s="20">
        <f t="shared" si="422"/>
        <v>3.2110703717789146</v>
      </c>
      <c r="AS1237" s="20">
        <f t="shared" si="422"/>
        <v>3.2235654897824437</v>
      </c>
      <c r="AT1237" s="20">
        <f t="shared" si="422"/>
        <v>3.1978245068299773</v>
      </c>
      <c r="AU1237" s="20">
        <f t="shared" ref="AU1237:AU1300" si="423">RADIANS($AB$9)+$AB$18*(F1237-AB$15)</f>
        <v>3.2509130417697172</v>
      </c>
    </row>
    <row r="1238" spans="4:47">
      <c r="D1238" s="2"/>
      <c r="Z1238" s="20">
        <f t="shared" si="414"/>
        <v>0</v>
      </c>
      <c r="AA1238" s="20">
        <f t="shared" si="415"/>
        <v>1.1330551226500576E-5</v>
      </c>
      <c r="AB1238" s="20">
        <f t="shared" si="409"/>
        <v>-9999</v>
      </c>
      <c r="AC1238" s="20">
        <f t="shared" si="410"/>
        <v>0</v>
      </c>
      <c r="AD1238" s="20">
        <f t="shared" ref="AD1238:AD1301" si="424">IF(S1238&lt;&gt;0,G1238-AA1238,-9999)</f>
        <v>-9999</v>
      </c>
      <c r="AE1238" s="20">
        <f t="shared" si="411"/>
        <v>0</v>
      </c>
      <c r="AF1238" s="20">
        <f t="shared" ref="AF1238:AF1301" si="425">IF(S1238&lt;&gt;0,G1238-P1238,-9999)</f>
        <v>-9999</v>
      </c>
      <c r="AG1238" s="21"/>
      <c r="AH1238" s="20">
        <f t="shared" si="416"/>
        <v>-1.178745064381952E-2</v>
      </c>
      <c r="AI1238" s="20">
        <f t="shared" si="417"/>
        <v>0.51386006167917275</v>
      </c>
      <c r="AJ1238" s="20">
        <f t="shared" si="418"/>
        <v>-0.2676446746983806</v>
      </c>
      <c r="AK1238" s="20">
        <f t="shared" si="419"/>
        <v>-2.096970307342862E-2</v>
      </c>
      <c r="AL1238" s="20">
        <f t="shared" si="420"/>
        <v>-3.0984842598046018</v>
      </c>
      <c r="AM1238" s="20">
        <f t="shared" si="421"/>
        <v>-46.387491914036289</v>
      </c>
      <c r="AN1238" s="20">
        <f t="shared" si="422"/>
        <v>3.2149255760746338</v>
      </c>
      <c r="AO1238" s="20">
        <f t="shared" si="422"/>
        <v>3.2156184383515991</v>
      </c>
      <c r="AP1238" s="20">
        <f t="shared" si="422"/>
        <v>3.2141906950560983</v>
      </c>
      <c r="AQ1238" s="20">
        <f t="shared" si="422"/>
        <v>3.2171329326505709</v>
      </c>
      <c r="AR1238" s="20">
        <f t="shared" si="422"/>
        <v>3.2110703717789146</v>
      </c>
      <c r="AS1238" s="20">
        <f t="shared" si="422"/>
        <v>3.2235654897824437</v>
      </c>
      <c r="AT1238" s="20">
        <f t="shared" si="422"/>
        <v>3.1978245068299773</v>
      </c>
      <c r="AU1238" s="20">
        <f t="shared" si="423"/>
        <v>3.2509130417697172</v>
      </c>
    </row>
    <row r="1239" spans="4:47">
      <c r="D1239" s="2"/>
      <c r="Z1239" s="20">
        <f t="shared" si="414"/>
        <v>0</v>
      </c>
      <c r="AA1239" s="20">
        <f t="shared" si="415"/>
        <v>1.1330551226500576E-5</v>
      </c>
      <c r="AB1239" s="20">
        <f t="shared" si="409"/>
        <v>-9999</v>
      </c>
      <c r="AC1239" s="20">
        <f t="shared" si="410"/>
        <v>0</v>
      </c>
      <c r="AD1239" s="20">
        <f t="shared" si="424"/>
        <v>-9999</v>
      </c>
      <c r="AE1239" s="20">
        <f t="shared" si="411"/>
        <v>0</v>
      </c>
      <c r="AF1239" s="20">
        <f t="shared" si="425"/>
        <v>-9999</v>
      </c>
      <c r="AG1239" s="21"/>
      <c r="AH1239" s="20">
        <f t="shared" si="416"/>
        <v>-1.178745064381952E-2</v>
      </c>
      <c r="AI1239" s="20">
        <f t="shared" si="417"/>
        <v>0.51386006167917275</v>
      </c>
      <c r="AJ1239" s="20">
        <f t="shared" si="418"/>
        <v>-0.2676446746983806</v>
      </c>
      <c r="AK1239" s="20">
        <f t="shared" si="419"/>
        <v>-2.096970307342862E-2</v>
      </c>
      <c r="AL1239" s="20">
        <f t="shared" si="420"/>
        <v>-3.0984842598046018</v>
      </c>
      <c r="AM1239" s="20">
        <f t="shared" si="421"/>
        <v>-46.387491914036289</v>
      </c>
      <c r="AN1239" s="20">
        <f t="shared" si="422"/>
        <v>3.2149255760746338</v>
      </c>
      <c r="AO1239" s="20">
        <f t="shared" si="422"/>
        <v>3.2156184383515991</v>
      </c>
      <c r="AP1239" s="20">
        <f t="shared" si="422"/>
        <v>3.2141906950560983</v>
      </c>
      <c r="AQ1239" s="20">
        <f t="shared" si="422"/>
        <v>3.2171329326505709</v>
      </c>
      <c r="AR1239" s="20">
        <f t="shared" si="422"/>
        <v>3.2110703717789146</v>
      </c>
      <c r="AS1239" s="20">
        <f t="shared" si="422"/>
        <v>3.2235654897824437</v>
      </c>
      <c r="AT1239" s="20">
        <f t="shared" si="422"/>
        <v>3.1978245068299773</v>
      </c>
      <c r="AU1239" s="20">
        <f t="shared" si="423"/>
        <v>3.2509130417697172</v>
      </c>
    </row>
    <row r="1240" spans="4:47">
      <c r="D1240" s="2"/>
      <c r="Z1240" s="20">
        <f t="shared" si="414"/>
        <v>0</v>
      </c>
      <c r="AA1240" s="20">
        <f t="shared" si="415"/>
        <v>1.1330551226500576E-5</v>
      </c>
      <c r="AB1240" s="20">
        <f t="shared" si="409"/>
        <v>-9999</v>
      </c>
      <c r="AC1240" s="20">
        <f t="shared" si="410"/>
        <v>0</v>
      </c>
      <c r="AD1240" s="20">
        <f t="shared" si="424"/>
        <v>-9999</v>
      </c>
      <c r="AE1240" s="20">
        <f t="shared" si="411"/>
        <v>0</v>
      </c>
      <c r="AF1240" s="20">
        <f t="shared" si="425"/>
        <v>-9999</v>
      </c>
      <c r="AG1240" s="21"/>
      <c r="AH1240" s="20">
        <f t="shared" si="416"/>
        <v>-1.178745064381952E-2</v>
      </c>
      <c r="AI1240" s="20">
        <f t="shared" si="417"/>
        <v>0.51386006167917275</v>
      </c>
      <c r="AJ1240" s="20">
        <f t="shared" si="418"/>
        <v>-0.2676446746983806</v>
      </c>
      <c r="AK1240" s="20">
        <f t="shared" si="419"/>
        <v>-2.096970307342862E-2</v>
      </c>
      <c r="AL1240" s="20">
        <f t="shared" si="420"/>
        <v>-3.0984842598046018</v>
      </c>
      <c r="AM1240" s="20">
        <f t="shared" si="421"/>
        <v>-46.387491914036289</v>
      </c>
      <c r="AN1240" s="20">
        <f t="shared" si="422"/>
        <v>3.2149255760746338</v>
      </c>
      <c r="AO1240" s="20">
        <f t="shared" si="422"/>
        <v>3.2156184383515991</v>
      </c>
      <c r="AP1240" s="20">
        <f t="shared" si="422"/>
        <v>3.2141906950560983</v>
      </c>
      <c r="AQ1240" s="20">
        <f t="shared" si="422"/>
        <v>3.2171329326505709</v>
      </c>
      <c r="AR1240" s="20">
        <f t="shared" si="422"/>
        <v>3.2110703717789146</v>
      </c>
      <c r="AS1240" s="20">
        <f t="shared" si="422"/>
        <v>3.2235654897824437</v>
      </c>
      <c r="AT1240" s="20">
        <f t="shared" si="422"/>
        <v>3.1978245068299773</v>
      </c>
      <c r="AU1240" s="20">
        <f t="shared" si="423"/>
        <v>3.2509130417697172</v>
      </c>
    </row>
    <row r="1241" spans="4:47">
      <c r="D1241" s="2"/>
      <c r="Z1241" s="20">
        <f t="shared" si="414"/>
        <v>0</v>
      </c>
      <c r="AA1241" s="20">
        <f t="shared" si="415"/>
        <v>1.1330551226500576E-5</v>
      </c>
      <c r="AB1241" s="20">
        <f t="shared" si="409"/>
        <v>-9999</v>
      </c>
      <c r="AC1241" s="20">
        <f t="shared" si="410"/>
        <v>0</v>
      </c>
      <c r="AD1241" s="20">
        <f t="shared" si="424"/>
        <v>-9999</v>
      </c>
      <c r="AE1241" s="20">
        <f t="shared" si="411"/>
        <v>0</v>
      </c>
      <c r="AF1241" s="20">
        <f t="shared" si="425"/>
        <v>-9999</v>
      </c>
      <c r="AG1241" s="21"/>
      <c r="AH1241" s="20">
        <f t="shared" si="416"/>
        <v>-1.178745064381952E-2</v>
      </c>
      <c r="AI1241" s="20">
        <f t="shared" si="417"/>
        <v>0.51386006167917275</v>
      </c>
      <c r="AJ1241" s="20">
        <f t="shared" si="418"/>
        <v>-0.2676446746983806</v>
      </c>
      <c r="AK1241" s="20">
        <f t="shared" si="419"/>
        <v>-2.096970307342862E-2</v>
      </c>
      <c r="AL1241" s="20">
        <f t="shared" si="420"/>
        <v>-3.0984842598046018</v>
      </c>
      <c r="AM1241" s="20">
        <f t="shared" si="421"/>
        <v>-46.387491914036289</v>
      </c>
      <c r="AN1241" s="20">
        <f t="shared" si="422"/>
        <v>3.2149255760746338</v>
      </c>
      <c r="AO1241" s="20">
        <f t="shared" si="422"/>
        <v>3.2156184383515991</v>
      </c>
      <c r="AP1241" s="20">
        <f t="shared" si="422"/>
        <v>3.2141906950560983</v>
      </c>
      <c r="AQ1241" s="20">
        <f t="shared" si="422"/>
        <v>3.2171329326505709</v>
      </c>
      <c r="AR1241" s="20">
        <f t="shared" si="422"/>
        <v>3.2110703717789146</v>
      </c>
      <c r="AS1241" s="20">
        <f t="shared" si="422"/>
        <v>3.2235654897824437</v>
      </c>
      <c r="AT1241" s="20">
        <f t="shared" si="422"/>
        <v>3.1978245068299773</v>
      </c>
      <c r="AU1241" s="20">
        <f t="shared" si="423"/>
        <v>3.2509130417697172</v>
      </c>
    </row>
    <row r="1242" spans="4:47">
      <c r="D1242" s="2"/>
      <c r="Z1242" s="20">
        <f t="shared" si="414"/>
        <v>0</v>
      </c>
      <c r="AA1242" s="20">
        <f t="shared" si="415"/>
        <v>1.1330551226500576E-5</v>
      </c>
      <c r="AB1242" s="20">
        <f t="shared" si="409"/>
        <v>-9999</v>
      </c>
      <c r="AC1242" s="20">
        <f t="shared" si="410"/>
        <v>0</v>
      </c>
      <c r="AD1242" s="20">
        <f t="shared" si="424"/>
        <v>-9999</v>
      </c>
      <c r="AE1242" s="20">
        <f t="shared" si="411"/>
        <v>0</v>
      </c>
      <c r="AF1242" s="20">
        <f t="shared" si="425"/>
        <v>-9999</v>
      </c>
      <c r="AG1242" s="21"/>
      <c r="AH1242" s="20">
        <f t="shared" si="416"/>
        <v>-1.178745064381952E-2</v>
      </c>
      <c r="AI1242" s="20">
        <f t="shared" si="417"/>
        <v>0.51386006167917275</v>
      </c>
      <c r="AJ1242" s="20">
        <f t="shared" si="418"/>
        <v>-0.2676446746983806</v>
      </c>
      <c r="AK1242" s="20">
        <f t="shared" si="419"/>
        <v>-2.096970307342862E-2</v>
      </c>
      <c r="AL1242" s="20">
        <f t="shared" si="420"/>
        <v>-3.0984842598046018</v>
      </c>
      <c r="AM1242" s="20">
        <f t="shared" si="421"/>
        <v>-46.387491914036289</v>
      </c>
      <c r="AN1242" s="20">
        <f t="shared" si="422"/>
        <v>3.2149255760746338</v>
      </c>
      <c r="AO1242" s="20">
        <f t="shared" si="422"/>
        <v>3.2156184383515991</v>
      </c>
      <c r="AP1242" s="20">
        <f t="shared" si="422"/>
        <v>3.2141906950560983</v>
      </c>
      <c r="AQ1242" s="20">
        <f t="shared" si="422"/>
        <v>3.2171329326505709</v>
      </c>
      <c r="AR1242" s="20">
        <f t="shared" si="422"/>
        <v>3.2110703717789146</v>
      </c>
      <c r="AS1242" s="20">
        <f t="shared" si="422"/>
        <v>3.2235654897824437</v>
      </c>
      <c r="AT1242" s="20">
        <f t="shared" si="422"/>
        <v>3.1978245068299773</v>
      </c>
      <c r="AU1242" s="20">
        <f t="shared" si="423"/>
        <v>3.2509130417697172</v>
      </c>
    </row>
    <row r="1243" spans="4:47">
      <c r="D1243" s="2"/>
      <c r="Z1243" s="20">
        <f t="shared" si="414"/>
        <v>0</v>
      </c>
      <c r="AA1243" s="20">
        <f t="shared" si="415"/>
        <v>1.1330551226500576E-5</v>
      </c>
      <c r="AB1243" s="20">
        <f t="shared" si="409"/>
        <v>-9999</v>
      </c>
      <c r="AC1243" s="20">
        <f t="shared" si="410"/>
        <v>0</v>
      </c>
      <c r="AD1243" s="20">
        <f t="shared" si="424"/>
        <v>-9999</v>
      </c>
      <c r="AE1243" s="20">
        <f t="shared" si="411"/>
        <v>0</v>
      </c>
      <c r="AF1243" s="20">
        <f t="shared" si="425"/>
        <v>-9999</v>
      </c>
      <c r="AG1243" s="21"/>
      <c r="AH1243" s="20">
        <f t="shared" si="416"/>
        <v>-1.178745064381952E-2</v>
      </c>
      <c r="AI1243" s="20">
        <f t="shared" si="417"/>
        <v>0.51386006167917275</v>
      </c>
      <c r="AJ1243" s="20">
        <f t="shared" si="418"/>
        <v>-0.2676446746983806</v>
      </c>
      <c r="AK1243" s="20">
        <f t="shared" si="419"/>
        <v>-2.096970307342862E-2</v>
      </c>
      <c r="AL1243" s="20">
        <f t="shared" si="420"/>
        <v>-3.0984842598046018</v>
      </c>
      <c r="AM1243" s="20">
        <f t="shared" si="421"/>
        <v>-46.387491914036289</v>
      </c>
      <c r="AN1243" s="20">
        <f t="shared" si="422"/>
        <v>3.2149255760746338</v>
      </c>
      <c r="AO1243" s="20">
        <f t="shared" si="422"/>
        <v>3.2156184383515991</v>
      </c>
      <c r="AP1243" s="20">
        <f t="shared" si="422"/>
        <v>3.2141906950560983</v>
      </c>
      <c r="AQ1243" s="20">
        <f t="shared" si="422"/>
        <v>3.2171329326505709</v>
      </c>
      <c r="AR1243" s="20">
        <f t="shared" si="422"/>
        <v>3.2110703717789146</v>
      </c>
      <c r="AS1243" s="20">
        <f t="shared" si="422"/>
        <v>3.2235654897824437</v>
      </c>
      <c r="AT1243" s="20">
        <f t="shared" si="422"/>
        <v>3.1978245068299773</v>
      </c>
      <c r="AU1243" s="20">
        <f t="shared" si="423"/>
        <v>3.2509130417697172</v>
      </c>
    </row>
    <row r="1244" spans="4:47">
      <c r="D1244" s="2"/>
      <c r="Z1244" s="20">
        <f t="shared" si="414"/>
        <v>0</v>
      </c>
      <c r="AA1244" s="20">
        <f t="shared" si="415"/>
        <v>1.1330551226500576E-5</v>
      </c>
      <c r="AB1244" s="20">
        <f t="shared" si="409"/>
        <v>-9999</v>
      </c>
      <c r="AC1244" s="20">
        <f t="shared" si="410"/>
        <v>0</v>
      </c>
      <c r="AD1244" s="20">
        <f t="shared" si="424"/>
        <v>-9999</v>
      </c>
      <c r="AE1244" s="20">
        <f t="shared" si="411"/>
        <v>0</v>
      </c>
      <c r="AF1244" s="20">
        <f t="shared" si="425"/>
        <v>-9999</v>
      </c>
      <c r="AG1244" s="21"/>
      <c r="AH1244" s="20">
        <f t="shared" si="416"/>
        <v>-1.178745064381952E-2</v>
      </c>
      <c r="AI1244" s="20">
        <f t="shared" si="417"/>
        <v>0.51386006167917275</v>
      </c>
      <c r="AJ1244" s="20">
        <f t="shared" si="418"/>
        <v>-0.2676446746983806</v>
      </c>
      <c r="AK1244" s="20">
        <f t="shared" si="419"/>
        <v>-2.096970307342862E-2</v>
      </c>
      <c r="AL1244" s="20">
        <f t="shared" si="420"/>
        <v>-3.0984842598046018</v>
      </c>
      <c r="AM1244" s="20">
        <f t="shared" si="421"/>
        <v>-46.387491914036289</v>
      </c>
      <c r="AN1244" s="20">
        <f t="shared" si="422"/>
        <v>3.2149255760746338</v>
      </c>
      <c r="AO1244" s="20">
        <f t="shared" si="422"/>
        <v>3.2156184383515991</v>
      </c>
      <c r="AP1244" s="20">
        <f t="shared" si="422"/>
        <v>3.2141906950560983</v>
      </c>
      <c r="AQ1244" s="20">
        <f t="shared" si="422"/>
        <v>3.2171329326505709</v>
      </c>
      <c r="AR1244" s="20">
        <f t="shared" si="422"/>
        <v>3.2110703717789146</v>
      </c>
      <c r="AS1244" s="20">
        <f t="shared" si="422"/>
        <v>3.2235654897824437</v>
      </c>
      <c r="AT1244" s="20">
        <f t="shared" si="422"/>
        <v>3.1978245068299773</v>
      </c>
      <c r="AU1244" s="20">
        <f t="shared" si="423"/>
        <v>3.2509130417697172</v>
      </c>
    </row>
    <row r="1245" spans="4:47">
      <c r="D1245" s="2"/>
      <c r="Z1245" s="20">
        <f t="shared" si="414"/>
        <v>0</v>
      </c>
      <c r="AA1245" s="20">
        <f t="shared" si="415"/>
        <v>1.1330551226500576E-5</v>
      </c>
      <c r="AB1245" s="20">
        <f t="shared" si="409"/>
        <v>-9999</v>
      </c>
      <c r="AC1245" s="20">
        <f t="shared" si="410"/>
        <v>0</v>
      </c>
      <c r="AD1245" s="20">
        <f t="shared" si="424"/>
        <v>-9999</v>
      </c>
      <c r="AE1245" s="20">
        <f t="shared" si="411"/>
        <v>0</v>
      </c>
      <c r="AF1245" s="20">
        <f t="shared" si="425"/>
        <v>-9999</v>
      </c>
      <c r="AG1245" s="21"/>
      <c r="AH1245" s="20">
        <f t="shared" si="416"/>
        <v>-1.178745064381952E-2</v>
      </c>
      <c r="AI1245" s="20">
        <f t="shared" si="417"/>
        <v>0.51386006167917275</v>
      </c>
      <c r="AJ1245" s="20">
        <f t="shared" si="418"/>
        <v>-0.2676446746983806</v>
      </c>
      <c r="AK1245" s="20">
        <f t="shared" si="419"/>
        <v>-2.096970307342862E-2</v>
      </c>
      <c r="AL1245" s="20">
        <f t="shared" si="420"/>
        <v>-3.0984842598046018</v>
      </c>
      <c r="AM1245" s="20">
        <f t="shared" si="421"/>
        <v>-46.387491914036289</v>
      </c>
      <c r="AN1245" s="20">
        <f t="shared" si="422"/>
        <v>3.2149255760746338</v>
      </c>
      <c r="AO1245" s="20">
        <f t="shared" si="422"/>
        <v>3.2156184383515991</v>
      </c>
      <c r="AP1245" s="20">
        <f t="shared" si="422"/>
        <v>3.2141906950560983</v>
      </c>
      <c r="AQ1245" s="20">
        <f t="shared" si="422"/>
        <v>3.2171329326505709</v>
      </c>
      <c r="AR1245" s="20">
        <f t="shared" si="422"/>
        <v>3.2110703717789146</v>
      </c>
      <c r="AS1245" s="20">
        <f t="shared" si="422"/>
        <v>3.2235654897824437</v>
      </c>
      <c r="AT1245" s="20">
        <f t="shared" si="422"/>
        <v>3.1978245068299773</v>
      </c>
      <c r="AU1245" s="20">
        <f t="shared" si="423"/>
        <v>3.2509130417697172</v>
      </c>
    </row>
    <row r="1246" spans="4:47">
      <c r="D1246" s="2"/>
      <c r="Z1246" s="20">
        <f t="shared" si="414"/>
        <v>0</v>
      </c>
      <c r="AA1246" s="20">
        <f t="shared" si="415"/>
        <v>1.1330551226500576E-5</v>
      </c>
      <c r="AB1246" s="20">
        <f t="shared" si="409"/>
        <v>-9999</v>
      </c>
      <c r="AC1246" s="20">
        <f t="shared" si="410"/>
        <v>0</v>
      </c>
      <c r="AD1246" s="20">
        <f t="shared" si="424"/>
        <v>-9999</v>
      </c>
      <c r="AE1246" s="20">
        <f t="shared" si="411"/>
        <v>0</v>
      </c>
      <c r="AF1246" s="20">
        <f t="shared" si="425"/>
        <v>-9999</v>
      </c>
      <c r="AG1246" s="21"/>
      <c r="AH1246" s="20">
        <f t="shared" si="416"/>
        <v>-1.178745064381952E-2</v>
      </c>
      <c r="AI1246" s="20">
        <f t="shared" si="417"/>
        <v>0.51386006167917275</v>
      </c>
      <c r="AJ1246" s="20">
        <f t="shared" si="418"/>
        <v>-0.2676446746983806</v>
      </c>
      <c r="AK1246" s="20">
        <f t="shared" si="419"/>
        <v>-2.096970307342862E-2</v>
      </c>
      <c r="AL1246" s="20">
        <f t="shared" si="420"/>
        <v>-3.0984842598046018</v>
      </c>
      <c r="AM1246" s="20">
        <f t="shared" si="421"/>
        <v>-46.387491914036289</v>
      </c>
      <c r="AN1246" s="20">
        <f t="shared" si="422"/>
        <v>3.2149255760746338</v>
      </c>
      <c r="AO1246" s="20">
        <f t="shared" si="422"/>
        <v>3.2156184383515991</v>
      </c>
      <c r="AP1246" s="20">
        <f t="shared" si="422"/>
        <v>3.2141906950560983</v>
      </c>
      <c r="AQ1246" s="20">
        <f t="shared" si="422"/>
        <v>3.2171329326505709</v>
      </c>
      <c r="AR1246" s="20">
        <f t="shared" si="422"/>
        <v>3.2110703717789146</v>
      </c>
      <c r="AS1246" s="20">
        <f t="shared" si="422"/>
        <v>3.2235654897824437</v>
      </c>
      <c r="AT1246" s="20">
        <f t="shared" si="422"/>
        <v>3.1978245068299773</v>
      </c>
      <c r="AU1246" s="20">
        <f t="shared" si="423"/>
        <v>3.2509130417697172</v>
      </c>
    </row>
    <row r="1247" spans="4:47">
      <c r="D1247" s="2"/>
      <c r="Z1247" s="20">
        <f t="shared" si="414"/>
        <v>0</v>
      </c>
      <c r="AA1247" s="20">
        <f t="shared" si="415"/>
        <v>1.1330551226500576E-5</v>
      </c>
      <c r="AB1247" s="20">
        <f t="shared" si="409"/>
        <v>-9999</v>
      </c>
      <c r="AC1247" s="20">
        <f t="shared" si="410"/>
        <v>0</v>
      </c>
      <c r="AD1247" s="20">
        <f t="shared" si="424"/>
        <v>-9999</v>
      </c>
      <c r="AE1247" s="20">
        <f t="shared" si="411"/>
        <v>0</v>
      </c>
      <c r="AF1247" s="20">
        <f t="shared" si="425"/>
        <v>-9999</v>
      </c>
      <c r="AG1247" s="21"/>
      <c r="AH1247" s="20">
        <f t="shared" si="416"/>
        <v>-1.178745064381952E-2</v>
      </c>
      <c r="AI1247" s="20">
        <f t="shared" si="417"/>
        <v>0.51386006167917275</v>
      </c>
      <c r="AJ1247" s="20">
        <f t="shared" si="418"/>
        <v>-0.2676446746983806</v>
      </c>
      <c r="AK1247" s="20">
        <f t="shared" si="419"/>
        <v>-2.096970307342862E-2</v>
      </c>
      <c r="AL1247" s="20">
        <f t="shared" si="420"/>
        <v>-3.0984842598046018</v>
      </c>
      <c r="AM1247" s="20">
        <f t="shared" si="421"/>
        <v>-46.387491914036289</v>
      </c>
      <c r="AN1247" s="20">
        <f t="shared" si="422"/>
        <v>3.2149255760746338</v>
      </c>
      <c r="AO1247" s="20">
        <f t="shared" si="422"/>
        <v>3.2156184383515991</v>
      </c>
      <c r="AP1247" s="20">
        <f t="shared" si="422"/>
        <v>3.2141906950560983</v>
      </c>
      <c r="AQ1247" s="20">
        <f t="shared" si="422"/>
        <v>3.2171329326505709</v>
      </c>
      <c r="AR1247" s="20">
        <f t="shared" si="422"/>
        <v>3.2110703717789146</v>
      </c>
      <c r="AS1247" s="20">
        <f t="shared" si="422"/>
        <v>3.2235654897824437</v>
      </c>
      <c r="AT1247" s="20">
        <f t="shared" si="422"/>
        <v>3.1978245068299773</v>
      </c>
      <c r="AU1247" s="20">
        <f t="shared" si="423"/>
        <v>3.2509130417697172</v>
      </c>
    </row>
    <row r="1248" spans="4:47">
      <c r="D1248" s="2"/>
      <c r="Z1248" s="20">
        <f t="shared" si="414"/>
        <v>0</v>
      </c>
      <c r="AA1248" s="20">
        <f t="shared" si="415"/>
        <v>1.1330551226500576E-5</v>
      </c>
      <c r="AB1248" s="20">
        <f t="shared" si="409"/>
        <v>-9999</v>
      </c>
      <c r="AC1248" s="20">
        <f t="shared" si="410"/>
        <v>0</v>
      </c>
      <c r="AD1248" s="20">
        <f t="shared" si="424"/>
        <v>-9999</v>
      </c>
      <c r="AE1248" s="20">
        <f t="shared" si="411"/>
        <v>0</v>
      </c>
      <c r="AF1248" s="20">
        <f t="shared" si="425"/>
        <v>-9999</v>
      </c>
      <c r="AG1248" s="21"/>
      <c r="AH1248" s="20">
        <f t="shared" si="416"/>
        <v>-1.178745064381952E-2</v>
      </c>
      <c r="AI1248" s="20">
        <f t="shared" si="417"/>
        <v>0.51386006167917275</v>
      </c>
      <c r="AJ1248" s="20">
        <f t="shared" si="418"/>
        <v>-0.2676446746983806</v>
      </c>
      <c r="AK1248" s="20">
        <f t="shared" si="419"/>
        <v>-2.096970307342862E-2</v>
      </c>
      <c r="AL1248" s="20">
        <f t="shared" si="420"/>
        <v>-3.0984842598046018</v>
      </c>
      <c r="AM1248" s="20">
        <f t="shared" si="421"/>
        <v>-46.387491914036289</v>
      </c>
      <c r="AN1248" s="20">
        <f t="shared" si="422"/>
        <v>3.2149255760746338</v>
      </c>
      <c r="AO1248" s="20">
        <f t="shared" si="422"/>
        <v>3.2156184383515991</v>
      </c>
      <c r="AP1248" s="20">
        <f t="shared" si="422"/>
        <v>3.2141906950560983</v>
      </c>
      <c r="AQ1248" s="20">
        <f t="shared" si="422"/>
        <v>3.2171329326505709</v>
      </c>
      <c r="AR1248" s="20">
        <f t="shared" si="422"/>
        <v>3.2110703717789146</v>
      </c>
      <c r="AS1248" s="20">
        <f t="shared" si="422"/>
        <v>3.2235654897824437</v>
      </c>
      <c r="AT1248" s="20">
        <f t="shared" si="422"/>
        <v>3.1978245068299773</v>
      </c>
      <c r="AU1248" s="20">
        <f t="shared" si="423"/>
        <v>3.2509130417697172</v>
      </c>
    </row>
    <row r="1249" spans="4:47">
      <c r="D1249" s="2"/>
      <c r="Z1249" s="20">
        <f t="shared" si="414"/>
        <v>0</v>
      </c>
      <c r="AA1249" s="20">
        <f t="shared" si="415"/>
        <v>1.1330551226500576E-5</v>
      </c>
      <c r="AB1249" s="20">
        <f t="shared" si="409"/>
        <v>-9999</v>
      </c>
      <c r="AC1249" s="20">
        <f t="shared" si="410"/>
        <v>0</v>
      </c>
      <c r="AD1249" s="20">
        <f t="shared" si="424"/>
        <v>-9999</v>
      </c>
      <c r="AE1249" s="20">
        <f t="shared" si="411"/>
        <v>0</v>
      </c>
      <c r="AF1249" s="20">
        <f t="shared" si="425"/>
        <v>-9999</v>
      </c>
      <c r="AG1249" s="21"/>
      <c r="AH1249" s="20">
        <f t="shared" si="416"/>
        <v>-1.178745064381952E-2</v>
      </c>
      <c r="AI1249" s="20">
        <f t="shared" si="417"/>
        <v>0.51386006167917275</v>
      </c>
      <c r="AJ1249" s="20">
        <f t="shared" si="418"/>
        <v>-0.2676446746983806</v>
      </c>
      <c r="AK1249" s="20">
        <f t="shared" si="419"/>
        <v>-2.096970307342862E-2</v>
      </c>
      <c r="AL1249" s="20">
        <f t="shared" si="420"/>
        <v>-3.0984842598046018</v>
      </c>
      <c r="AM1249" s="20">
        <f t="shared" si="421"/>
        <v>-46.387491914036289</v>
      </c>
      <c r="AN1249" s="20">
        <f t="shared" si="422"/>
        <v>3.2149255760746338</v>
      </c>
      <c r="AO1249" s="20">
        <f t="shared" si="422"/>
        <v>3.2156184383515991</v>
      </c>
      <c r="AP1249" s="20">
        <f t="shared" si="422"/>
        <v>3.2141906950560983</v>
      </c>
      <c r="AQ1249" s="20">
        <f t="shared" si="422"/>
        <v>3.2171329326505709</v>
      </c>
      <c r="AR1249" s="20">
        <f t="shared" si="422"/>
        <v>3.2110703717789146</v>
      </c>
      <c r="AS1249" s="20">
        <f t="shared" si="422"/>
        <v>3.2235654897824437</v>
      </c>
      <c r="AT1249" s="20">
        <f t="shared" si="422"/>
        <v>3.1978245068299773</v>
      </c>
      <c r="AU1249" s="20">
        <f t="shared" si="423"/>
        <v>3.2509130417697172</v>
      </c>
    </row>
    <row r="1250" spans="4:47">
      <c r="D1250" s="2"/>
      <c r="Z1250" s="20">
        <f t="shared" si="414"/>
        <v>0</v>
      </c>
      <c r="AA1250" s="20">
        <f t="shared" si="415"/>
        <v>1.1330551226500576E-5</v>
      </c>
      <c r="AB1250" s="20">
        <f t="shared" si="409"/>
        <v>-9999</v>
      </c>
      <c r="AC1250" s="20">
        <f t="shared" si="410"/>
        <v>0</v>
      </c>
      <c r="AD1250" s="20">
        <f t="shared" si="424"/>
        <v>-9999</v>
      </c>
      <c r="AE1250" s="20">
        <f t="shared" si="411"/>
        <v>0</v>
      </c>
      <c r="AF1250" s="20">
        <f t="shared" si="425"/>
        <v>-9999</v>
      </c>
      <c r="AG1250" s="21"/>
      <c r="AH1250" s="20">
        <f t="shared" si="416"/>
        <v>-1.178745064381952E-2</v>
      </c>
      <c r="AI1250" s="20">
        <f t="shared" si="417"/>
        <v>0.51386006167917275</v>
      </c>
      <c r="AJ1250" s="20">
        <f t="shared" si="418"/>
        <v>-0.2676446746983806</v>
      </c>
      <c r="AK1250" s="20">
        <f t="shared" si="419"/>
        <v>-2.096970307342862E-2</v>
      </c>
      <c r="AL1250" s="20">
        <f t="shared" si="420"/>
        <v>-3.0984842598046018</v>
      </c>
      <c r="AM1250" s="20">
        <f t="shared" si="421"/>
        <v>-46.387491914036289</v>
      </c>
      <c r="AN1250" s="20">
        <f t="shared" si="422"/>
        <v>3.2149255760746338</v>
      </c>
      <c r="AO1250" s="20">
        <f t="shared" si="422"/>
        <v>3.2156184383515991</v>
      </c>
      <c r="AP1250" s="20">
        <f t="shared" si="422"/>
        <v>3.2141906950560983</v>
      </c>
      <c r="AQ1250" s="20">
        <f t="shared" si="422"/>
        <v>3.2171329326505709</v>
      </c>
      <c r="AR1250" s="20">
        <f t="shared" si="422"/>
        <v>3.2110703717789146</v>
      </c>
      <c r="AS1250" s="20">
        <f t="shared" si="422"/>
        <v>3.2235654897824437</v>
      </c>
      <c r="AT1250" s="20">
        <f t="shared" si="422"/>
        <v>3.1978245068299773</v>
      </c>
      <c r="AU1250" s="20">
        <f t="shared" si="423"/>
        <v>3.2509130417697172</v>
      </c>
    </row>
    <row r="1251" spans="4:47">
      <c r="D1251" s="2"/>
      <c r="Z1251" s="20">
        <f t="shared" si="414"/>
        <v>0</v>
      </c>
      <c r="AA1251" s="20">
        <f t="shared" si="415"/>
        <v>1.1330551226500576E-5</v>
      </c>
      <c r="AB1251" s="20">
        <f t="shared" si="409"/>
        <v>-9999</v>
      </c>
      <c r="AC1251" s="20">
        <f t="shared" si="410"/>
        <v>0</v>
      </c>
      <c r="AD1251" s="20">
        <f t="shared" si="424"/>
        <v>-9999</v>
      </c>
      <c r="AE1251" s="20">
        <f t="shared" si="411"/>
        <v>0</v>
      </c>
      <c r="AF1251" s="20">
        <f t="shared" si="425"/>
        <v>-9999</v>
      </c>
      <c r="AG1251" s="21"/>
      <c r="AH1251" s="20">
        <f t="shared" si="416"/>
        <v>-1.178745064381952E-2</v>
      </c>
      <c r="AI1251" s="20">
        <f t="shared" si="417"/>
        <v>0.51386006167917275</v>
      </c>
      <c r="AJ1251" s="20">
        <f t="shared" si="418"/>
        <v>-0.2676446746983806</v>
      </c>
      <c r="AK1251" s="20">
        <f t="shared" si="419"/>
        <v>-2.096970307342862E-2</v>
      </c>
      <c r="AL1251" s="20">
        <f t="shared" si="420"/>
        <v>-3.0984842598046018</v>
      </c>
      <c r="AM1251" s="20">
        <f t="shared" si="421"/>
        <v>-46.387491914036289</v>
      </c>
      <c r="AN1251" s="20">
        <f t="shared" si="422"/>
        <v>3.2149255760746338</v>
      </c>
      <c r="AO1251" s="20">
        <f t="shared" si="422"/>
        <v>3.2156184383515991</v>
      </c>
      <c r="AP1251" s="20">
        <f t="shared" si="422"/>
        <v>3.2141906950560983</v>
      </c>
      <c r="AQ1251" s="20">
        <f t="shared" si="422"/>
        <v>3.2171329326505709</v>
      </c>
      <c r="AR1251" s="20">
        <f t="shared" si="422"/>
        <v>3.2110703717789146</v>
      </c>
      <c r="AS1251" s="20">
        <f t="shared" si="422"/>
        <v>3.2235654897824437</v>
      </c>
      <c r="AT1251" s="20">
        <f t="shared" si="422"/>
        <v>3.1978245068299773</v>
      </c>
      <c r="AU1251" s="20">
        <f t="shared" si="423"/>
        <v>3.2509130417697172</v>
      </c>
    </row>
    <row r="1252" spans="4:47">
      <c r="D1252" s="2"/>
      <c r="Z1252" s="20">
        <f t="shared" si="414"/>
        <v>0</v>
      </c>
      <c r="AA1252" s="20">
        <f t="shared" si="415"/>
        <v>1.1330551226500576E-5</v>
      </c>
      <c r="AB1252" s="20">
        <f t="shared" si="409"/>
        <v>-9999</v>
      </c>
      <c r="AC1252" s="20">
        <f t="shared" si="410"/>
        <v>0</v>
      </c>
      <c r="AD1252" s="20">
        <f t="shared" si="424"/>
        <v>-9999</v>
      </c>
      <c r="AE1252" s="20">
        <f t="shared" si="411"/>
        <v>0</v>
      </c>
      <c r="AF1252" s="20">
        <f t="shared" si="425"/>
        <v>-9999</v>
      </c>
      <c r="AG1252" s="21"/>
      <c r="AH1252" s="20">
        <f t="shared" si="416"/>
        <v>-1.178745064381952E-2</v>
      </c>
      <c r="AI1252" s="20">
        <f t="shared" si="417"/>
        <v>0.51386006167917275</v>
      </c>
      <c r="AJ1252" s="20">
        <f t="shared" si="418"/>
        <v>-0.2676446746983806</v>
      </c>
      <c r="AK1252" s="20">
        <f t="shared" si="419"/>
        <v>-2.096970307342862E-2</v>
      </c>
      <c r="AL1252" s="20">
        <f t="shared" si="420"/>
        <v>-3.0984842598046018</v>
      </c>
      <c r="AM1252" s="20">
        <f t="shared" si="421"/>
        <v>-46.387491914036289</v>
      </c>
      <c r="AN1252" s="20">
        <f t="shared" si="422"/>
        <v>3.2149255760746338</v>
      </c>
      <c r="AO1252" s="20">
        <f t="shared" si="422"/>
        <v>3.2156184383515991</v>
      </c>
      <c r="AP1252" s="20">
        <f t="shared" si="422"/>
        <v>3.2141906950560983</v>
      </c>
      <c r="AQ1252" s="20">
        <f t="shared" si="422"/>
        <v>3.2171329326505709</v>
      </c>
      <c r="AR1252" s="20">
        <f t="shared" si="422"/>
        <v>3.2110703717789146</v>
      </c>
      <c r="AS1252" s="20">
        <f t="shared" si="422"/>
        <v>3.2235654897824437</v>
      </c>
      <c r="AT1252" s="20">
        <f t="shared" si="422"/>
        <v>3.1978245068299773</v>
      </c>
      <c r="AU1252" s="20">
        <f t="shared" si="423"/>
        <v>3.2509130417697172</v>
      </c>
    </row>
    <row r="1253" spans="4:47">
      <c r="D1253" s="2"/>
      <c r="Z1253" s="20">
        <f t="shared" si="414"/>
        <v>0</v>
      </c>
      <c r="AA1253" s="20">
        <f t="shared" si="415"/>
        <v>1.1330551226500576E-5</v>
      </c>
      <c r="AB1253" s="20">
        <f t="shared" si="409"/>
        <v>-9999</v>
      </c>
      <c r="AC1253" s="20">
        <f t="shared" si="410"/>
        <v>0</v>
      </c>
      <c r="AD1253" s="20">
        <f t="shared" si="424"/>
        <v>-9999</v>
      </c>
      <c r="AE1253" s="20">
        <f t="shared" si="411"/>
        <v>0</v>
      </c>
      <c r="AF1253" s="20">
        <f t="shared" si="425"/>
        <v>-9999</v>
      </c>
      <c r="AG1253" s="21"/>
      <c r="AH1253" s="20">
        <f t="shared" si="416"/>
        <v>-1.178745064381952E-2</v>
      </c>
      <c r="AI1253" s="20">
        <f t="shared" si="417"/>
        <v>0.51386006167917275</v>
      </c>
      <c r="AJ1253" s="20">
        <f t="shared" si="418"/>
        <v>-0.2676446746983806</v>
      </c>
      <c r="AK1253" s="20">
        <f t="shared" si="419"/>
        <v>-2.096970307342862E-2</v>
      </c>
      <c r="AL1253" s="20">
        <f t="shared" si="420"/>
        <v>-3.0984842598046018</v>
      </c>
      <c r="AM1253" s="20">
        <f t="shared" si="421"/>
        <v>-46.387491914036289</v>
      </c>
      <c r="AN1253" s="20">
        <f t="shared" ref="AN1253:AT1268" si="426">$AU1253+$AB$7*SIN(AO1253)</f>
        <v>3.2149255760746338</v>
      </c>
      <c r="AO1253" s="20">
        <f t="shared" si="426"/>
        <v>3.2156184383515991</v>
      </c>
      <c r="AP1253" s="20">
        <f t="shared" si="426"/>
        <v>3.2141906950560983</v>
      </c>
      <c r="AQ1253" s="20">
        <f t="shared" si="426"/>
        <v>3.2171329326505709</v>
      </c>
      <c r="AR1253" s="20">
        <f t="shared" si="426"/>
        <v>3.2110703717789146</v>
      </c>
      <c r="AS1253" s="20">
        <f t="shared" si="426"/>
        <v>3.2235654897824437</v>
      </c>
      <c r="AT1253" s="20">
        <f t="shared" si="426"/>
        <v>3.1978245068299773</v>
      </c>
      <c r="AU1253" s="20">
        <f t="shared" si="423"/>
        <v>3.2509130417697172</v>
      </c>
    </row>
    <row r="1254" spans="4:47">
      <c r="D1254" s="2"/>
      <c r="Z1254" s="20">
        <f t="shared" si="414"/>
        <v>0</v>
      </c>
      <c r="AA1254" s="20">
        <f t="shared" si="415"/>
        <v>1.1330551226500576E-5</v>
      </c>
      <c r="AB1254" s="20">
        <f t="shared" si="409"/>
        <v>-9999</v>
      </c>
      <c r="AC1254" s="20">
        <f t="shared" si="410"/>
        <v>0</v>
      </c>
      <c r="AD1254" s="20">
        <f t="shared" si="424"/>
        <v>-9999</v>
      </c>
      <c r="AE1254" s="20">
        <f t="shared" si="411"/>
        <v>0</v>
      </c>
      <c r="AF1254" s="20">
        <f t="shared" si="425"/>
        <v>-9999</v>
      </c>
      <c r="AG1254" s="21"/>
      <c r="AH1254" s="20">
        <f t="shared" si="416"/>
        <v>-1.178745064381952E-2</v>
      </c>
      <c r="AI1254" s="20">
        <f t="shared" si="417"/>
        <v>0.51386006167917275</v>
      </c>
      <c r="AJ1254" s="20">
        <f t="shared" si="418"/>
        <v>-0.2676446746983806</v>
      </c>
      <c r="AK1254" s="20">
        <f t="shared" si="419"/>
        <v>-2.096970307342862E-2</v>
      </c>
      <c r="AL1254" s="20">
        <f t="shared" si="420"/>
        <v>-3.0984842598046018</v>
      </c>
      <c r="AM1254" s="20">
        <f t="shared" si="421"/>
        <v>-46.387491914036289</v>
      </c>
      <c r="AN1254" s="20">
        <f t="shared" si="426"/>
        <v>3.2149255760746338</v>
      </c>
      <c r="AO1254" s="20">
        <f t="shared" si="426"/>
        <v>3.2156184383515991</v>
      </c>
      <c r="AP1254" s="20">
        <f t="shared" si="426"/>
        <v>3.2141906950560983</v>
      </c>
      <c r="AQ1254" s="20">
        <f t="shared" si="426"/>
        <v>3.2171329326505709</v>
      </c>
      <c r="AR1254" s="20">
        <f t="shared" si="426"/>
        <v>3.2110703717789146</v>
      </c>
      <c r="AS1254" s="20">
        <f t="shared" si="426"/>
        <v>3.2235654897824437</v>
      </c>
      <c r="AT1254" s="20">
        <f t="shared" si="426"/>
        <v>3.1978245068299773</v>
      </c>
      <c r="AU1254" s="20">
        <f t="shared" si="423"/>
        <v>3.2509130417697172</v>
      </c>
    </row>
    <row r="1255" spans="4:47">
      <c r="D1255" s="2"/>
      <c r="Z1255" s="20">
        <f t="shared" si="414"/>
        <v>0</v>
      </c>
      <c r="AA1255" s="20">
        <f t="shared" si="415"/>
        <v>1.1330551226500576E-5</v>
      </c>
      <c r="AB1255" s="20">
        <f t="shared" ref="AB1255:AB1318" si="427">IF(S1255&lt;&gt;0,G1255-AH1255,-9999)</f>
        <v>-9999</v>
      </c>
      <c r="AC1255" s="20">
        <f t="shared" ref="AC1255:AC1318" si="428">+G1255-P1255</f>
        <v>0</v>
      </c>
      <c r="AD1255" s="20">
        <f t="shared" si="424"/>
        <v>-9999</v>
      </c>
      <c r="AE1255" s="20">
        <f t="shared" ref="AE1255:AE1318" si="429">+(G1255-AA1255)^2*S1255</f>
        <v>0</v>
      </c>
      <c r="AF1255" s="20">
        <f t="shared" si="425"/>
        <v>-9999</v>
      </c>
      <c r="AG1255" s="21"/>
      <c r="AH1255" s="20">
        <f t="shared" si="416"/>
        <v>-1.178745064381952E-2</v>
      </c>
      <c r="AI1255" s="20">
        <f t="shared" si="417"/>
        <v>0.51386006167917275</v>
      </c>
      <c r="AJ1255" s="20">
        <f t="shared" si="418"/>
        <v>-0.2676446746983806</v>
      </c>
      <c r="AK1255" s="20">
        <f t="shared" si="419"/>
        <v>-2.096970307342862E-2</v>
      </c>
      <c r="AL1255" s="20">
        <f t="shared" si="420"/>
        <v>-3.0984842598046018</v>
      </c>
      <c r="AM1255" s="20">
        <f t="shared" si="421"/>
        <v>-46.387491914036289</v>
      </c>
      <c r="AN1255" s="20">
        <f t="shared" si="426"/>
        <v>3.2149255760746338</v>
      </c>
      <c r="AO1255" s="20">
        <f t="shared" si="426"/>
        <v>3.2156184383515991</v>
      </c>
      <c r="AP1255" s="20">
        <f t="shared" si="426"/>
        <v>3.2141906950560983</v>
      </c>
      <c r="AQ1255" s="20">
        <f t="shared" si="426"/>
        <v>3.2171329326505709</v>
      </c>
      <c r="AR1255" s="20">
        <f t="shared" si="426"/>
        <v>3.2110703717789146</v>
      </c>
      <c r="AS1255" s="20">
        <f t="shared" si="426"/>
        <v>3.2235654897824437</v>
      </c>
      <c r="AT1255" s="20">
        <f t="shared" si="426"/>
        <v>3.1978245068299773</v>
      </c>
      <c r="AU1255" s="20">
        <f t="shared" si="423"/>
        <v>3.2509130417697172</v>
      </c>
    </row>
    <row r="1256" spans="4:47">
      <c r="D1256" s="2"/>
      <c r="Z1256" s="20">
        <f t="shared" si="414"/>
        <v>0</v>
      </c>
      <c r="AA1256" s="20">
        <f t="shared" si="415"/>
        <v>1.1330551226500576E-5</v>
      </c>
      <c r="AB1256" s="20">
        <f t="shared" si="427"/>
        <v>-9999</v>
      </c>
      <c r="AC1256" s="20">
        <f t="shared" si="428"/>
        <v>0</v>
      </c>
      <c r="AD1256" s="20">
        <f t="shared" si="424"/>
        <v>-9999</v>
      </c>
      <c r="AE1256" s="20">
        <f t="shared" si="429"/>
        <v>0</v>
      </c>
      <c r="AF1256" s="20">
        <f t="shared" si="425"/>
        <v>-9999</v>
      </c>
      <c r="AG1256" s="21"/>
      <c r="AH1256" s="20">
        <f t="shared" si="416"/>
        <v>-1.178745064381952E-2</v>
      </c>
      <c r="AI1256" s="20">
        <f t="shared" si="417"/>
        <v>0.51386006167917275</v>
      </c>
      <c r="AJ1256" s="20">
        <f t="shared" si="418"/>
        <v>-0.2676446746983806</v>
      </c>
      <c r="AK1256" s="20">
        <f t="shared" si="419"/>
        <v>-2.096970307342862E-2</v>
      </c>
      <c r="AL1256" s="20">
        <f t="shared" si="420"/>
        <v>-3.0984842598046018</v>
      </c>
      <c r="AM1256" s="20">
        <f t="shared" si="421"/>
        <v>-46.387491914036289</v>
      </c>
      <c r="AN1256" s="20">
        <f t="shared" si="426"/>
        <v>3.2149255760746338</v>
      </c>
      <c r="AO1256" s="20">
        <f t="shared" si="426"/>
        <v>3.2156184383515991</v>
      </c>
      <c r="AP1256" s="20">
        <f t="shared" si="426"/>
        <v>3.2141906950560983</v>
      </c>
      <c r="AQ1256" s="20">
        <f t="shared" si="426"/>
        <v>3.2171329326505709</v>
      </c>
      <c r="AR1256" s="20">
        <f t="shared" si="426"/>
        <v>3.2110703717789146</v>
      </c>
      <c r="AS1256" s="20">
        <f t="shared" si="426"/>
        <v>3.2235654897824437</v>
      </c>
      <c r="AT1256" s="20">
        <f t="shared" si="426"/>
        <v>3.1978245068299773</v>
      </c>
      <c r="AU1256" s="20">
        <f t="shared" si="423"/>
        <v>3.2509130417697172</v>
      </c>
    </row>
    <row r="1257" spans="4:47">
      <c r="D1257" s="2"/>
      <c r="Z1257" s="20">
        <f t="shared" si="414"/>
        <v>0</v>
      </c>
      <c r="AA1257" s="20">
        <f t="shared" si="415"/>
        <v>1.1330551226500576E-5</v>
      </c>
      <c r="AB1257" s="20">
        <f t="shared" si="427"/>
        <v>-9999</v>
      </c>
      <c r="AC1257" s="20">
        <f t="shared" si="428"/>
        <v>0</v>
      </c>
      <c r="AD1257" s="20">
        <f t="shared" si="424"/>
        <v>-9999</v>
      </c>
      <c r="AE1257" s="20">
        <f t="shared" si="429"/>
        <v>0</v>
      </c>
      <c r="AF1257" s="20">
        <f t="shared" si="425"/>
        <v>-9999</v>
      </c>
      <c r="AG1257" s="21"/>
      <c r="AH1257" s="20">
        <f t="shared" si="416"/>
        <v>-1.178745064381952E-2</v>
      </c>
      <c r="AI1257" s="20">
        <f t="shared" si="417"/>
        <v>0.51386006167917275</v>
      </c>
      <c r="AJ1257" s="20">
        <f t="shared" si="418"/>
        <v>-0.2676446746983806</v>
      </c>
      <c r="AK1257" s="20">
        <f t="shared" si="419"/>
        <v>-2.096970307342862E-2</v>
      </c>
      <c r="AL1257" s="20">
        <f t="shared" si="420"/>
        <v>-3.0984842598046018</v>
      </c>
      <c r="AM1257" s="20">
        <f t="shared" si="421"/>
        <v>-46.387491914036289</v>
      </c>
      <c r="AN1257" s="20">
        <f t="shared" si="426"/>
        <v>3.2149255760746338</v>
      </c>
      <c r="AO1257" s="20">
        <f t="shared" si="426"/>
        <v>3.2156184383515991</v>
      </c>
      <c r="AP1257" s="20">
        <f t="shared" si="426"/>
        <v>3.2141906950560983</v>
      </c>
      <c r="AQ1257" s="20">
        <f t="shared" si="426"/>
        <v>3.2171329326505709</v>
      </c>
      <c r="AR1257" s="20">
        <f t="shared" si="426"/>
        <v>3.2110703717789146</v>
      </c>
      <c r="AS1257" s="20">
        <f t="shared" si="426"/>
        <v>3.2235654897824437</v>
      </c>
      <c r="AT1257" s="20">
        <f t="shared" si="426"/>
        <v>3.1978245068299773</v>
      </c>
      <c r="AU1257" s="20">
        <f t="shared" si="423"/>
        <v>3.2509130417697172</v>
      </c>
    </row>
    <row r="1258" spans="4:47">
      <c r="D1258" s="2"/>
      <c r="Z1258" s="20">
        <f t="shared" si="414"/>
        <v>0</v>
      </c>
      <c r="AA1258" s="20">
        <f t="shared" si="415"/>
        <v>1.1330551226500576E-5</v>
      </c>
      <c r="AB1258" s="20">
        <f t="shared" si="427"/>
        <v>-9999</v>
      </c>
      <c r="AC1258" s="20">
        <f t="shared" si="428"/>
        <v>0</v>
      </c>
      <c r="AD1258" s="20">
        <f t="shared" si="424"/>
        <v>-9999</v>
      </c>
      <c r="AE1258" s="20">
        <f t="shared" si="429"/>
        <v>0</v>
      </c>
      <c r="AF1258" s="20">
        <f t="shared" si="425"/>
        <v>-9999</v>
      </c>
      <c r="AG1258" s="21"/>
      <c r="AH1258" s="20">
        <f t="shared" si="416"/>
        <v>-1.178745064381952E-2</v>
      </c>
      <c r="AI1258" s="20">
        <f t="shared" si="417"/>
        <v>0.51386006167917275</v>
      </c>
      <c r="AJ1258" s="20">
        <f t="shared" si="418"/>
        <v>-0.2676446746983806</v>
      </c>
      <c r="AK1258" s="20">
        <f t="shared" si="419"/>
        <v>-2.096970307342862E-2</v>
      </c>
      <c r="AL1258" s="20">
        <f t="shared" si="420"/>
        <v>-3.0984842598046018</v>
      </c>
      <c r="AM1258" s="20">
        <f t="shared" si="421"/>
        <v>-46.387491914036289</v>
      </c>
      <c r="AN1258" s="20">
        <f t="shared" si="426"/>
        <v>3.2149255760746338</v>
      </c>
      <c r="AO1258" s="20">
        <f t="shared" si="426"/>
        <v>3.2156184383515991</v>
      </c>
      <c r="AP1258" s="20">
        <f t="shared" si="426"/>
        <v>3.2141906950560983</v>
      </c>
      <c r="AQ1258" s="20">
        <f t="shared" si="426"/>
        <v>3.2171329326505709</v>
      </c>
      <c r="AR1258" s="20">
        <f t="shared" si="426"/>
        <v>3.2110703717789146</v>
      </c>
      <c r="AS1258" s="20">
        <f t="shared" si="426"/>
        <v>3.2235654897824437</v>
      </c>
      <c r="AT1258" s="20">
        <f t="shared" si="426"/>
        <v>3.1978245068299773</v>
      </c>
      <c r="AU1258" s="20">
        <f t="shared" si="423"/>
        <v>3.2509130417697172</v>
      </c>
    </row>
    <row r="1259" spans="4:47">
      <c r="D1259" s="2"/>
      <c r="Z1259" s="20">
        <f t="shared" si="414"/>
        <v>0</v>
      </c>
      <c r="AA1259" s="20">
        <f t="shared" si="415"/>
        <v>1.1330551226500576E-5</v>
      </c>
      <c r="AB1259" s="20">
        <f t="shared" si="427"/>
        <v>-9999</v>
      </c>
      <c r="AC1259" s="20">
        <f t="shared" si="428"/>
        <v>0</v>
      </c>
      <c r="AD1259" s="20">
        <f t="shared" si="424"/>
        <v>-9999</v>
      </c>
      <c r="AE1259" s="20">
        <f t="shared" si="429"/>
        <v>0</v>
      </c>
      <c r="AF1259" s="20">
        <f t="shared" si="425"/>
        <v>-9999</v>
      </c>
      <c r="AG1259" s="21"/>
      <c r="AH1259" s="20">
        <f t="shared" si="416"/>
        <v>-1.178745064381952E-2</v>
      </c>
      <c r="AI1259" s="20">
        <f t="shared" si="417"/>
        <v>0.51386006167917275</v>
      </c>
      <c r="AJ1259" s="20">
        <f t="shared" si="418"/>
        <v>-0.2676446746983806</v>
      </c>
      <c r="AK1259" s="20">
        <f t="shared" si="419"/>
        <v>-2.096970307342862E-2</v>
      </c>
      <c r="AL1259" s="20">
        <f t="shared" si="420"/>
        <v>-3.0984842598046018</v>
      </c>
      <c r="AM1259" s="20">
        <f t="shared" si="421"/>
        <v>-46.387491914036289</v>
      </c>
      <c r="AN1259" s="20">
        <f t="shared" si="426"/>
        <v>3.2149255760746338</v>
      </c>
      <c r="AO1259" s="20">
        <f t="shared" si="426"/>
        <v>3.2156184383515991</v>
      </c>
      <c r="AP1259" s="20">
        <f t="shared" si="426"/>
        <v>3.2141906950560983</v>
      </c>
      <c r="AQ1259" s="20">
        <f t="shared" si="426"/>
        <v>3.2171329326505709</v>
      </c>
      <c r="AR1259" s="20">
        <f t="shared" si="426"/>
        <v>3.2110703717789146</v>
      </c>
      <c r="AS1259" s="20">
        <f t="shared" si="426"/>
        <v>3.2235654897824437</v>
      </c>
      <c r="AT1259" s="20">
        <f t="shared" si="426"/>
        <v>3.1978245068299773</v>
      </c>
      <c r="AU1259" s="20">
        <f t="shared" si="423"/>
        <v>3.2509130417697172</v>
      </c>
    </row>
    <row r="1260" spans="4:47">
      <c r="D1260" s="2"/>
      <c r="Z1260" s="20">
        <f t="shared" si="414"/>
        <v>0</v>
      </c>
      <c r="AA1260" s="20">
        <f t="shared" si="415"/>
        <v>1.1330551226500576E-5</v>
      </c>
      <c r="AB1260" s="20">
        <f t="shared" si="427"/>
        <v>-9999</v>
      </c>
      <c r="AC1260" s="20">
        <f t="shared" si="428"/>
        <v>0</v>
      </c>
      <c r="AD1260" s="20">
        <f t="shared" si="424"/>
        <v>-9999</v>
      </c>
      <c r="AE1260" s="20">
        <f t="shared" si="429"/>
        <v>0</v>
      </c>
      <c r="AF1260" s="20">
        <f t="shared" si="425"/>
        <v>-9999</v>
      </c>
      <c r="AG1260" s="21"/>
      <c r="AH1260" s="20">
        <f t="shared" si="416"/>
        <v>-1.178745064381952E-2</v>
      </c>
      <c r="AI1260" s="20">
        <f t="shared" si="417"/>
        <v>0.51386006167917275</v>
      </c>
      <c r="AJ1260" s="20">
        <f t="shared" si="418"/>
        <v>-0.2676446746983806</v>
      </c>
      <c r="AK1260" s="20">
        <f t="shared" si="419"/>
        <v>-2.096970307342862E-2</v>
      </c>
      <c r="AL1260" s="20">
        <f t="shared" si="420"/>
        <v>-3.0984842598046018</v>
      </c>
      <c r="AM1260" s="20">
        <f t="shared" si="421"/>
        <v>-46.387491914036289</v>
      </c>
      <c r="AN1260" s="20">
        <f t="shared" si="426"/>
        <v>3.2149255760746338</v>
      </c>
      <c r="AO1260" s="20">
        <f t="shared" si="426"/>
        <v>3.2156184383515991</v>
      </c>
      <c r="AP1260" s="20">
        <f t="shared" si="426"/>
        <v>3.2141906950560983</v>
      </c>
      <c r="AQ1260" s="20">
        <f t="shared" si="426"/>
        <v>3.2171329326505709</v>
      </c>
      <c r="AR1260" s="20">
        <f t="shared" si="426"/>
        <v>3.2110703717789146</v>
      </c>
      <c r="AS1260" s="20">
        <f t="shared" si="426"/>
        <v>3.2235654897824437</v>
      </c>
      <c r="AT1260" s="20">
        <f t="shared" si="426"/>
        <v>3.1978245068299773</v>
      </c>
      <c r="AU1260" s="20">
        <f t="shared" si="423"/>
        <v>3.2509130417697172</v>
      </c>
    </row>
    <row r="1261" spans="4:47">
      <c r="D1261" s="2"/>
      <c r="Z1261" s="20">
        <f t="shared" si="414"/>
        <v>0</v>
      </c>
      <c r="AA1261" s="20">
        <f t="shared" si="415"/>
        <v>1.1330551226500576E-5</v>
      </c>
      <c r="AB1261" s="20">
        <f t="shared" si="427"/>
        <v>-9999</v>
      </c>
      <c r="AC1261" s="20">
        <f t="shared" si="428"/>
        <v>0</v>
      </c>
      <c r="AD1261" s="20">
        <f t="shared" si="424"/>
        <v>-9999</v>
      </c>
      <c r="AE1261" s="20">
        <f t="shared" si="429"/>
        <v>0</v>
      </c>
      <c r="AF1261" s="20">
        <f t="shared" si="425"/>
        <v>-9999</v>
      </c>
      <c r="AG1261" s="21"/>
      <c r="AH1261" s="20">
        <f t="shared" si="416"/>
        <v>-1.178745064381952E-2</v>
      </c>
      <c r="AI1261" s="20">
        <f t="shared" si="417"/>
        <v>0.51386006167917275</v>
      </c>
      <c r="AJ1261" s="20">
        <f t="shared" si="418"/>
        <v>-0.2676446746983806</v>
      </c>
      <c r="AK1261" s="20">
        <f t="shared" si="419"/>
        <v>-2.096970307342862E-2</v>
      </c>
      <c r="AL1261" s="20">
        <f t="shared" si="420"/>
        <v>-3.0984842598046018</v>
      </c>
      <c r="AM1261" s="20">
        <f t="shared" si="421"/>
        <v>-46.387491914036289</v>
      </c>
      <c r="AN1261" s="20">
        <f t="shared" si="426"/>
        <v>3.2149255760746338</v>
      </c>
      <c r="AO1261" s="20">
        <f t="shared" si="426"/>
        <v>3.2156184383515991</v>
      </c>
      <c r="AP1261" s="20">
        <f t="shared" si="426"/>
        <v>3.2141906950560983</v>
      </c>
      <c r="AQ1261" s="20">
        <f t="shared" si="426"/>
        <v>3.2171329326505709</v>
      </c>
      <c r="AR1261" s="20">
        <f t="shared" si="426"/>
        <v>3.2110703717789146</v>
      </c>
      <c r="AS1261" s="20">
        <f t="shared" si="426"/>
        <v>3.2235654897824437</v>
      </c>
      <c r="AT1261" s="20">
        <f t="shared" si="426"/>
        <v>3.1978245068299773</v>
      </c>
      <c r="AU1261" s="20">
        <f t="shared" si="423"/>
        <v>3.2509130417697172</v>
      </c>
    </row>
    <row r="1262" spans="4:47">
      <c r="D1262" s="2"/>
      <c r="Z1262" s="20">
        <f t="shared" si="414"/>
        <v>0</v>
      </c>
      <c r="AA1262" s="20">
        <f t="shared" si="415"/>
        <v>1.1330551226500576E-5</v>
      </c>
      <c r="AB1262" s="20">
        <f t="shared" si="427"/>
        <v>-9999</v>
      </c>
      <c r="AC1262" s="20">
        <f t="shared" si="428"/>
        <v>0</v>
      </c>
      <c r="AD1262" s="20">
        <f t="shared" si="424"/>
        <v>-9999</v>
      </c>
      <c r="AE1262" s="20">
        <f t="shared" si="429"/>
        <v>0</v>
      </c>
      <c r="AF1262" s="20">
        <f t="shared" si="425"/>
        <v>-9999</v>
      </c>
      <c r="AG1262" s="21"/>
      <c r="AH1262" s="20">
        <f t="shared" si="416"/>
        <v>-1.178745064381952E-2</v>
      </c>
      <c r="AI1262" s="20">
        <f t="shared" si="417"/>
        <v>0.51386006167917275</v>
      </c>
      <c r="AJ1262" s="20">
        <f t="shared" si="418"/>
        <v>-0.2676446746983806</v>
      </c>
      <c r="AK1262" s="20">
        <f t="shared" si="419"/>
        <v>-2.096970307342862E-2</v>
      </c>
      <c r="AL1262" s="20">
        <f t="shared" si="420"/>
        <v>-3.0984842598046018</v>
      </c>
      <c r="AM1262" s="20">
        <f t="shared" si="421"/>
        <v>-46.387491914036289</v>
      </c>
      <c r="AN1262" s="20">
        <f t="shared" si="426"/>
        <v>3.2149255760746338</v>
      </c>
      <c r="AO1262" s="20">
        <f t="shared" si="426"/>
        <v>3.2156184383515991</v>
      </c>
      <c r="AP1262" s="20">
        <f t="shared" si="426"/>
        <v>3.2141906950560983</v>
      </c>
      <c r="AQ1262" s="20">
        <f t="shared" si="426"/>
        <v>3.2171329326505709</v>
      </c>
      <c r="AR1262" s="20">
        <f t="shared" si="426"/>
        <v>3.2110703717789146</v>
      </c>
      <c r="AS1262" s="20">
        <f t="shared" si="426"/>
        <v>3.2235654897824437</v>
      </c>
      <c r="AT1262" s="20">
        <f t="shared" si="426"/>
        <v>3.1978245068299773</v>
      </c>
      <c r="AU1262" s="20">
        <f t="shared" si="423"/>
        <v>3.2509130417697172</v>
      </c>
    </row>
    <row r="1263" spans="4:47">
      <c r="D1263" s="2"/>
      <c r="Z1263" s="20">
        <f t="shared" si="414"/>
        <v>0</v>
      </c>
      <c r="AA1263" s="20">
        <f t="shared" si="415"/>
        <v>1.1330551226500576E-5</v>
      </c>
      <c r="AB1263" s="20">
        <f t="shared" si="427"/>
        <v>-9999</v>
      </c>
      <c r="AC1263" s="20">
        <f t="shared" si="428"/>
        <v>0</v>
      </c>
      <c r="AD1263" s="20">
        <f t="shared" si="424"/>
        <v>-9999</v>
      </c>
      <c r="AE1263" s="20">
        <f t="shared" si="429"/>
        <v>0</v>
      </c>
      <c r="AF1263" s="20">
        <f t="shared" si="425"/>
        <v>-9999</v>
      </c>
      <c r="AG1263" s="21"/>
      <c r="AH1263" s="20">
        <f t="shared" si="416"/>
        <v>-1.178745064381952E-2</v>
      </c>
      <c r="AI1263" s="20">
        <f t="shared" si="417"/>
        <v>0.51386006167917275</v>
      </c>
      <c r="AJ1263" s="20">
        <f t="shared" si="418"/>
        <v>-0.2676446746983806</v>
      </c>
      <c r="AK1263" s="20">
        <f t="shared" si="419"/>
        <v>-2.096970307342862E-2</v>
      </c>
      <c r="AL1263" s="20">
        <f t="shared" si="420"/>
        <v>-3.0984842598046018</v>
      </c>
      <c r="AM1263" s="20">
        <f t="shared" si="421"/>
        <v>-46.387491914036289</v>
      </c>
      <c r="AN1263" s="20">
        <f t="shared" si="426"/>
        <v>3.2149255760746338</v>
      </c>
      <c r="AO1263" s="20">
        <f t="shared" si="426"/>
        <v>3.2156184383515991</v>
      </c>
      <c r="AP1263" s="20">
        <f t="shared" si="426"/>
        <v>3.2141906950560983</v>
      </c>
      <c r="AQ1263" s="20">
        <f t="shared" si="426"/>
        <v>3.2171329326505709</v>
      </c>
      <c r="AR1263" s="20">
        <f t="shared" si="426"/>
        <v>3.2110703717789146</v>
      </c>
      <c r="AS1263" s="20">
        <f t="shared" si="426"/>
        <v>3.2235654897824437</v>
      </c>
      <c r="AT1263" s="20">
        <f t="shared" si="426"/>
        <v>3.1978245068299773</v>
      </c>
      <c r="AU1263" s="20">
        <f t="shared" si="423"/>
        <v>3.2509130417697172</v>
      </c>
    </row>
    <row r="1264" spans="4:47">
      <c r="D1264" s="2"/>
      <c r="Z1264" s="20">
        <f t="shared" si="414"/>
        <v>0</v>
      </c>
      <c r="AA1264" s="20">
        <f t="shared" si="415"/>
        <v>1.1330551226500576E-5</v>
      </c>
      <c r="AB1264" s="20">
        <f t="shared" si="427"/>
        <v>-9999</v>
      </c>
      <c r="AC1264" s="20">
        <f t="shared" si="428"/>
        <v>0</v>
      </c>
      <c r="AD1264" s="20">
        <f t="shared" si="424"/>
        <v>-9999</v>
      </c>
      <c r="AE1264" s="20">
        <f t="shared" si="429"/>
        <v>0</v>
      </c>
      <c r="AF1264" s="20">
        <f t="shared" si="425"/>
        <v>-9999</v>
      </c>
      <c r="AG1264" s="21"/>
      <c r="AH1264" s="20">
        <f t="shared" si="416"/>
        <v>-1.178745064381952E-2</v>
      </c>
      <c r="AI1264" s="20">
        <f t="shared" si="417"/>
        <v>0.51386006167917275</v>
      </c>
      <c r="AJ1264" s="20">
        <f t="shared" si="418"/>
        <v>-0.2676446746983806</v>
      </c>
      <c r="AK1264" s="20">
        <f t="shared" si="419"/>
        <v>-2.096970307342862E-2</v>
      </c>
      <c r="AL1264" s="20">
        <f t="shared" si="420"/>
        <v>-3.0984842598046018</v>
      </c>
      <c r="AM1264" s="20">
        <f t="shared" si="421"/>
        <v>-46.387491914036289</v>
      </c>
      <c r="AN1264" s="20">
        <f t="shared" si="426"/>
        <v>3.2149255760746338</v>
      </c>
      <c r="AO1264" s="20">
        <f t="shared" si="426"/>
        <v>3.2156184383515991</v>
      </c>
      <c r="AP1264" s="20">
        <f t="shared" si="426"/>
        <v>3.2141906950560983</v>
      </c>
      <c r="AQ1264" s="20">
        <f t="shared" si="426"/>
        <v>3.2171329326505709</v>
      </c>
      <c r="AR1264" s="20">
        <f t="shared" si="426"/>
        <v>3.2110703717789146</v>
      </c>
      <c r="AS1264" s="20">
        <f t="shared" si="426"/>
        <v>3.2235654897824437</v>
      </c>
      <c r="AT1264" s="20">
        <f t="shared" si="426"/>
        <v>3.1978245068299773</v>
      </c>
      <c r="AU1264" s="20">
        <f t="shared" si="423"/>
        <v>3.2509130417697172</v>
      </c>
    </row>
    <row r="1265" spans="4:47">
      <c r="D1265" s="2"/>
      <c r="Z1265" s="20">
        <f t="shared" si="414"/>
        <v>0</v>
      </c>
      <c r="AA1265" s="20">
        <f t="shared" si="415"/>
        <v>1.1330551226500576E-5</v>
      </c>
      <c r="AB1265" s="20">
        <f t="shared" si="427"/>
        <v>-9999</v>
      </c>
      <c r="AC1265" s="20">
        <f t="shared" si="428"/>
        <v>0</v>
      </c>
      <c r="AD1265" s="20">
        <f t="shared" si="424"/>
        <v>-9999</v>
      </c>
      <c r="AE1265" s="20">
        <f t="shared" si="429"/>
        <v>0</v>
      </c>
      <c r="AF1265" s="20">
        <f t="shared" si="425"/>
        <v>-9999</v>
      </c>
      <c r="AG1265" s="21"/>
      <c r="AH1265" s="20">
        <f t="shared" si="416"/>
        <v>-1.178745064381952E-2</v>
      </c>
      <c r="AI1265" s="20">
        <f t="shared" si="417"/>
        <v>0.51386006167917275</v>
      </c>
      <c r="AJ1265" s="20">
        <f t="shared" si="418"/>
        <v>-0.2676446746983806</v>
      </c>
      <c r="AK1265" s="20">
        <f t="shared" si="419"/>
        <v>-2.096970307342862E-2</v>
      </c>
      <c r="AL1265" s="20">
        <f t="shared" si="420"/>
        <v>-3.0984842598046018</v>
      </c>
      <c r="AM1265" s="20">
        <f t="shared" si="421"/>
        <v>-46.387491914036289</v>
      </c>
      <c r="AN1265" s="20">
        <f t="shared" si="426"/>
        <v>3.2149255760746338</v>
      </c>
      <c r="AO1265" s="20">
        <f t="shared" si="426"/>
        <v>3.2156184383515991</v>
      </c>
      <c r="AP1265" s="20">
        <f t="shared" si="426"/>
        <v>3.2141906950560983</v>
      </c>
      <c r="AQ1265" s="20">
        <f t="shared" si="426"/>
        <v>3.2171329326505709</v>
      </c>
      <c r="AR1265" s="20">
        <f t="shared" si="426"/>
        <v>3.2110703717789146</v>
      </c>
      <c r="AS1265" s="20">
        <f t="shared" si="426"/>
        <v>3.2235654897824437</v>
      </c>
      <c r="AT1265" s="20">
        <f t="shared" si="426"/>
        <v>3.1978245068299773</v>
      </c>
      <c r="AU1265" s="20">
        <f t="shared" si="423"/>
        <v>3.2509130417697172</v>
      </c>
    </row>
    <row r="1266" spans="4:47">
      <c r="D1266" s="2"/>
      <c r="Z1266" s="20">
        <f t="shared" si="414"/>
        <v>0</v>
      </c>
      <c r="AA1266" s="20">
        <f t="shared" si="415"/>
        <v>1.1330551226500576E-5</v>
      </c>
      <c r="AB1266" s="20">
        <f t="shared" si="427"/>
        <v>-9999</v>
      </c>
      <c r="AC1266" s="20">
        <f t="shared" si="428"/>
        <v>0</v>
      </c>
      <c r="AD1266" s="20">
        <f t="shared" si="424"/>
        <v>-9999</v>
      </c>
      <c r="AE1266" s="20">
        <f t="shared" si="429"/>
        <v>0</v>
      </c>
      <c r="AF1266" s="20">
        <f t="shared" si="425"/>
        <v>-9999</v>
      </c>
      <c r="AG1266" s="21"/>
      <c r="AH1266" s="20">
        <f t="shared" si="416"/>
        <v>-1.178745064381952E-2</v>
      </c>
      <c r="AI1266" s="20">
        <f t="shared" si="417"/>
        <v>0.51386006167917275</v>
      </c>
      <c r="AJ1266" s="20">
        <f t="shared" si="418"/>
        <v>-0.2676446746983806</v>
      </c>
      <c r="AK1266" s="20">
        <f t="shared" si="419"/>
        <v>-2.096970307342862E-2</v>
      </c>
      <c r="AL1266" s="20">
        <f t="shared" si="420"/>
        <v>-3.0984842598046018</v>
      </c>
      <c r="AM1266" s="20">
        <f t="shared" si="421"/>
        <v>-46.387491914036289</v>
      </c>
      <c r="AN1266" s="20">
        <f t="shared" si="426"/>
        <v>3.2149255760746338</v>
      </c>
      <c r="AO1266" s="20">
        <f t="shared" si="426"/>
        <v>3.2156184383515991</v>
      </c>
      <c r="AP1266" s="20">
        <f t="shared" si="426"/>
        <v>3.2141906950560983</v>
      </c>
      <c r="AQ1266" s="20">
        <f t="shared" si="426"/>
        <v>3.2171329326505709</v>
      </c>
      <c r="AR1266" s="20">
        <f t="shared" si="426"/>
        <v>3.2110703717789146</v>
      </c>
      <c r="AS1266" s="20">
        <f t="shared" si="426"/>
        <v>3.2235654897824437</v>
      </c>
      <c r="AT1266" s="20">
        <f t="shared" si="426"/>
        <v>3.1978245068299773</v>
      </c>
      <c r="AU1266" s="20">
        <f t="shared" si="423"/>
        <v>3.2509130417697172</v>
      </c>
    </row>
    <row r="1267" spans="4:47">
      <c r="D1267" s="2"/>
      <c r="Z1267" s="20">
        <f t="shared" si="414"/>
        <v>0</v>
      </c>
      <c r="AA1267" s="20">
        <f t="shared" si="415"/>
        <v>1.1330551226500576E-5</v>
      </c>
      <c r="AB1267" s="20">
        <f t="shared" si="427"/>
        <v>-9999</v>
      </c>
      <c r="AC1267" s="20">
        <f t="shared" si="428"/>
        <v>0</v>
      </c>
      <c r="AD1267" s="20">
        <f t="shared" si="424"/>
        <v>-9999</v>
      </c>
      <c r="AE1267" s="20">
        <f t="shared" si="429"/>
        <v>0</v>
      </c>
      <c r="AF1267" s="20">
        <f t="shared" si="425"/>
        <v>-9999</v>
      </c>
      <c r="AG1267" s="21"/>
      <c r="AH1267" s="20">
        <f t="shared" si="416"/>
        <v>-1.178745064381952E-2</v>
      </c>
      <c r="AI1267" s="20">
        <f t="shared" si="417"/>
        <v>0.51386006167917275</v>
      </c>
      <c r="AJ1267" s="20">
        <f t="shared" si="418"/>
        <v>-0.2676446746983806</v>
      </c>
      <c r="AK1267" s="20">
        <f t="shared" si="419"/>
        <v>-2.096970307342862E-2</v>
      </c>
      <c r="AL1267" s="20">
        <f t="shared" si="420"/>
        <v>-3.0984842598046018</v>
      </c>
      <c r="AM1267" s="20">
        <f t="shared" si="421"/>
        <v>-46.387491914036289</v>
      </c>
      <c r="AN1267" s="20">
        <f t="shared" si="426"/>
        <v>3.2149255760746338</v>
      </c>
      <c r="AO1267" s="20">
        <f t="shared" si="426"/>
        <v>3.2156184383515991</v>
      </c>
      <c r="AP1267" s="20">
        <f t="shared" si="426"/>
        <v>3.2141906950560983</v>
      </c>
      <c r="AQ1267" s="20">
        <f t="shared" si="426"/>
        <v>3.2171329326505709</v>
      </c>
      <c r="AR1267" s="20">
        <f t="shared" si="426"/>
        <v>3.2110703717789146</v>
      </c>
      <c r="AS1267" s="20">
        <f t="shared" si="426"/>
        <v>3.2235654897824437</v>
      </c>
      <c r="AT1267" s="20">
        <f t="shared" si="426"/>
        <v>3.1978245068299773</v>
      </c>
      <c r="AU1267" s="20">
        <f t="shared" si="423"/>
        <v>3.2509130417697172</v>
      </c>
    </row>
    <row r="1268" spans="4:47">
      <c r="D1268" s="2"/>
      <c r="Z1268" s="20">
        <f t="shared" si="414"/>
        <v>0</v>
      </c>
      <c r="AA1268" s="20">
        <f t="shared" si="415"/>
        <v>1.1330551226500576E-5</v>
      </c>
      <c r="AB1268" s="20">
        <f t="shared" si="427"/>
        <v>-9999</v>
      </c>
      <c r="AC1268" s="20">
        <f t="shared" si="428"/>
        <v>0</v>
      </c>
      <c r="AD1268" s="20">
        <f t="shared" si="424"/>
        <v>-9999</v>
      </c>
      <c r="AE1268" s="20">
        <f t="shared" si="429"/>
        <v>0</v>
      </c>
      <c r="AF1268" s="20">
        <f t="shared" si="425"/>
        <v>-9999</v>
      </c>
      <c r="AG1268" s="21"/>
      <c r="AH1268" s="20">
        <f t="shared" si="416"/>
        <v>-1.178745064381952E-2</v>
      </c>
      <c r="AI1268" s="20">
        <f t="shared" si="417"/>
        <v>0.51386006167917275</v>
      </c>
      <c r="AJ1268" s="20">
        <f t="shared" si="418"/>
        <v>-0.2676446746983806</v>
      </c>
      <c r="AK1268" s="20">
        <f t="shared" si="419"/>
        <v>-2.096970307342862E-2</v>
      </c>
      <c r="AL1268" s="20">
        <f t="shared" si="420"/>
        <v>-3.0984842598046018</v>
      </c>
      <c r="AM1268" s="20">
        <f t="shared" si="421"/>
        <v>-46.387491914036289</v>
      </c>
      <c r="AN1268" s="20">
        <f t="shared" si="426"/>
        <v>3.2149255760746338</v>
      </c>
      <c r="AO1268" s="20">
        <f t="shared" si="426"/>
        <v>3.2156184383515991</v>
      </c>
      <c r="AP1268" s="20">
        <f t="shared" si="426"/>
        <v>3.2141906950560983</v>
      </c>
      <c r="AQ1268" s="20">
        <f t="shared" si="426"/>
        <v>3.2171329326505709</v>
      </c>
      <c r="AR1268" s="20">
        <f t="shared" si="426"/>
        <v>3.2110703717789146</v>
      </c>
      <c r="AS1268" s="20">
        <f t="shared" si="426"/>
        <v>3.2235654897824437</v>
      </c>
      <c r="AT1268" s="20">
        <f t="shared" si="426"/>
        <v>3.1978245068299773</v>
      </c>
      <c r="AU1268" s="20">
        <f t="shared" si="423"/>
        <v>3.2509130417697172</v>
      </c>
    </row>
    <row r="1269" spans="4:47">
      <c r="D1269" s="2"/>
      <c r="Z1269" s="20">
        <f t="shared" si="414"/>
        <v>0</v>
      </c>
      <c r="AA1269" s="20">
        <f t="shared" si="415"/>
        <v>1.1330551226500576E-5</v>
      </c>
      <c r="AB1269" s="20">
        <f t="shared" si="427"/>
        <v>-9999</v>
      </c>
      <c r="AC1269" s="20">
        <f t="shared" si="428"/>
        <v>0</v>
      </c>
      <c r="AD1269" s="20">
        <f t="shared" si="424"/>
        <v>-9999</v>
      </c>
      <c r="AE1269" s="20">
        <f t="shared" si="429"/>
        <v>0</v>
      </c>
      <c r="AF1269" s="20">
        <f t="shared" si="425"/>
        <v>-9999</v>
      </c>
      <c r="AG1269" s="21"/>
      <c r="AH1269" s="20">
        <f t="shared" si="416"/>
        <v>-1.178745064381952E-2</v>
      </c>
      <c r="AI1269" s="20">
        <f t="shared" si="417"/>
        <v>0.51386006167917275</v>
      </c>
      <c r="AJ1269" s="20">
        <f t="shared" si="418"/>
        <v>-0.2676446746983806</v>
      </c>
      <c r="AK1269" s="20">
        <f t="shared" si="419"/>
        <v>-2.096970307342862E-2</v>
      </c>
      <c r="AL1269" s="20">
        <f t="shared" si="420"/>
        <v>-3.0984842598046018</v>
      </c>
      <c r="AM1269" s="20">
        <f t="shared" si="421"/>
        <v>-46.387491914036289</v>
      </c>
      <c r="AN1269" s="20">
        <f t="shared" ref="AN1269:AT1284" si="430">$AU1269+$AB$7*SIN(AO1269)</f>
        <v>3.2149255760746338</v>
      </c>
      <c r="AO1269" s="20">
        <f t="shared" si="430"/>
        <v>3.2156184383515991</v>
      </c>
      <c r="AP1269" s="20">
        <f t="shared" si="430"/>
        <v>3.2141906950560983</v>
      </c>
      <c r="AQ1269" s="20">
        <f t="shared" si="430"/>
        <v>3.2171329326505709</v>
      </c>
      <c r="AR1269" s="20">
        <f t="shared" si="430"/>
        <v>3.2110703717789146</v>
      </c>
      <c r="AS1269" s="20">
        <f t="shared" si="430"/>
        <v>3.2235654897824437</v>
      </c>
      <c r="AT1269" s="20">
        <f t="shared" si="430"/>
        <v>3.1978245068299773</v>
      </c>
      <c r="AU1269" s="20">
        <f t="shared" si="423"/>
        <v>3.2509130417697172</v>
      </c>
    </row>
    <row r="1270" spans="4:47">
      <c r="D1270" s="2"/>
      <c r="Z1270" s="20">
        <f t="shared" si="414"/>
        <v>0</v>
      </c>
      <c r="AA1270" s="20">
        <f t="shared" si="415"/>
        <v>1.1330551226500576E-5</v>
      </c>
      <c r="AB1270" s="20">
        <f t="shared" si="427"/>
        <v>-9999</v>
      </c>
      <c r="AC1270" s="20">
        <f t="shared" si="428"/>
        <v>0</v>
      </c>
      <c r="AD1270" s="20">
        <f t="shared" si="424"/>
        <v>-9999</v>
      </c>
      <c r="AE1270" s="20">
        <f t="shared" si="429"/>
        <v>0</v>
      </c>
      <c r="AF1270" s="20">
        <f t="shared" si="425"/>
        <v>-9999</v>
      </c>
      <c r="AG1270" s="21"/>
      <c r="AH1270" s="20">
        <f t="shared" si="416"/>
        <v>-1.178745064381952E-2</v>
      </c>
      <c r="AI1270" s="20">
        <f t="shared" si="417"/>
        <v>0.51386006167917275</v>
      </c>
      <c r="AJ1270" s="20">
        <f t="shared" si="418"/>
        <v>-0.2676446746983806</v>
      </c>
      <c r="AK1270" s="20">
        <f t="shared" si="419"/>
        <v>-2.096970307342862E-2</v>
      </c>
      <c r="AL1270" s="20">
        <f t="shared" si="420"/>
        <v>-3.0984842598046018</v>
      </c>
      <c r="AM1270" s="20">
        <f t="shared" si="421"/>
        <v>-46.387491914036289</v>
      </c>
      <c r="AN1270" s="20">
        <f t="shared" si="430"/>
        <v>3.2149255760746338</v>
      </c>
      <c r="AO1270" s="20">
        <f t="shared" si="430"/>
        <v>3.2156184383515991</v>
      </c>
      <c r="AP1270" s="20">
        <f t="shared" si="430"/>
        <v>3.2141906950560983</v>
      </c>
      <c r="AQ1270" s="20">
        <f t="shared" si="430"/>
        <v>3.2171329326505709</v>
      </c>
      <c r="AR1270" s="20">
        <f t="shared" si="430"/>
        <v>3.2110703717789146</v>
      </c>
      <c r="AS1270" s="20">
        <f t="shared" si="430"/>
        <v>3.2235654897824437</v>
      </c>
      <c r="AT1270" s="20">
        <f t="shared" si="430"/>
        <v>3.1978245068299773</v>
      </c>
      <c r="AU1270" s="20">
        <f t="shared" si="423"/>
        <v>3.2509130417697172</v>
      </c>
    </row>
    <row r="1271" spans="4:47">
      <c r="D1271" s="2"/>
      <c r="Z1271" s="20">
        <f t="shared" si="414"/>
        <v>0</v>
      </c>
      <c r="AA1271" s="20">
        <f t="shared" si="415"/>
        <v>1.1330551226500576E-5</v>
      </c>
      <c r="AB1271" s="20">
        <f t="shared" si="427"/>
        <v>-9999</v>
      </c>
      <c r="AC1271" s="20">
        <f t="shared" si="428"/>
        <v>0</v>
      </c>
      <c r="AD1271" s="20">
        <f t="shared" si="424"/>
        <v>-9999</v>
      </c>
      <c r="AE1271" s="20">
        <f t="shared" si="429"/>
        <v>0</v>
      </c>
      <c r="AF1271" s="20">
        <f t="shared" si="425"/>
        <v>-9999</v>
      </c>
      <c r="AG1271" s="21"/>
      <c r="AH1271" s="20">
        <f t="shared" si="416"/>
        <v>-1.178745064381952E-2</v>
      </c>
      <c r="AI1271" s="20">
        <f t="shared" si="417"/>
        <v>0.51386006167917275</v>
      </c>
      <c r="AJ1271" s="20">
        <f t="shared" si="418"/>
        <v>-0.2676446746983806</v>
      </c>
      <c r="AK1271" s="20">
        <f t="shared" si="419"/>
        <v>-2.096970307342862E-2</v>
      </c>
      <c r="AL1271" s="20">
        <f t="shared" si="420"/>
        <v>-3.0984842598046018</v>
      </c>
      <c r="AM1271" s="20">
        <f t="shared" si="421"/>
        <v>-46.387491914036289</v>
      </c>
      <c r="AN1271" s="20">
        <f t="shared" si="430"/>
        <v>3.2149255760746338</v>
      </c>
      <c r="AO1271" s="20">
        <f t="shared" si="430"/>
        <v>3.2156184383515991</v>
      </c>
      <c r="AP1271" s="20">
        <f t="shared" si="430"/>
        <v>3.2141906950560983</v>
      </c>
      <c r="AQ1271" s="20">
        <f t="shared" si="430"/>
        <v>3.2171329326505709</v>
      </c>
      <c r="AR1271" s="20">
        <f t="shared" si="430"/>
        <v>3.2110703717789146</v>
      </c>
      <c r="AS1271" s="20">
        <f t="shared" si="430"/>
        <v>3.2235654897824437</v>
      </c>
      <c r="AT1271" s="20">
        <f t="shared" si="430"/>
        <v>3.1978245068299773</v>
      </c>
      <c r="AU1271" s="20">
        <f t="shared" si="423"/>
        <v>3.2509130417697172</v>
      </c>
    </row>
    <row r="1272" spans="4:47">
      <c r="D1272" s="2"/>
      <c r="Z1272" s="20">
        <f t="shared" si="414"/>
        <v>0</v>
      </c>
      <c r="AA1272" s="20">
        <f t="shared" si="415"/>
        <v>1.1330551226500576E-5</v>
      </c>
      <c r="AB1272" s="20">
        <f t="shared" si="427"/>
        <v>-9999</v>
      </c>
      <c r="AC1272" s="20">
        <f t="shared" si="428"/>
        <v>0</v>
      </c>
      <c r="AD1272" s="20">
        <f t="shared" si="424"/>
        <v>-9999</v>
      </c>
      <c r="AE1272" s="20">
        <f t="shared" si="429"/>
        <v>0</v>
      </c>
      <c r="AF1272" s="20">
        <f t="shared" si="425"/>
        <v>-9999</v>
      </c>
      <c r="AG1272" s="21"/>
      <c r="AH1272" s="20">
        <f t="shared" si="416"/>
        <v>-1.178745064381952E-2</v>
      </c>
      <c r="AI1272" s="20">
        <f t="shared" si="417"/>
        <v>0.51386006167917275</v>
      </c>
      <c r="AJ1272" s="20">
        <f t="shared" si="418"/>
        <v>-0.2676446746983806</v>
      </c>
      <c r="AK1272" s="20">
        <f t="shared" si="419"/>
        <v>-2.096970307342862E-2</v>
      </c>
      <c r="AL1272" s="20">
        <f t="shared" si="420"/>
        <v>-3.0984842598046018</v>
      </c>
      <c r="AM1272" s="20">
        <f t="shared" si="421"/>
        <v>-46.387491914036289</v>
      </c>
      <c r="AN1272" s="20">
        <f t="shared" si="430"/>
        <v>3.2149255760746338</v>
      </c>
      <c r="AO1272" s="20">
        <f t="shared" si="430"/>
        <v>3.2156184383515991</v>
      </c>
      <c r="AP1272" s="20">
        <f t="shared" si="430"/>
        <v>3.2141906950560983</v>
      </c>
      <c r="AQ1272" s="20">
        <f t="shared" si="430"/>
        <v>3.2171329326505709</v>
      </c>
      <c r="AR1272" s="20">
        <f t="shared" si="430"/>
        <v>3.2110703717789146</v>
      </c>
      <c r="AS1272" s="20">
        <f t="shared" si="430"/>
        <v>3.2235654897824437</v>
      </c>
      <c r="AT1272" s="20">
        <f t="shared" si="430"/>
        <v>3.1978245068299773</v>
      </c>
      <c r="AU1272" s="20">
        <f t="shared" si="423"/>
        <v>3.2509130417697172</v>
      </c>
    </row>
    <row r="1273" spans="4:47">
      <c r="D1273" s="2"/>
      <c r="Z1273" s="20">
        <f t="shared" si="414"/>
        <v>0</v>
      </c>
      <c r="AA1273" s="20">
        <f t="shared" si="415"/>
        <v>1.1330551226500576E-5</v>
      </c>
      <c r="AB1273" s="20">
        <f t="shared" si="427"/>
        <v>-9999</v>
      </c>
      <c r="AC1273" s="20">
        <f t="shared" si="428"/>
        <v>0</v>
      </c>
      <c r="AD1273" s="20">
        <f t="shared" si="424"/>
        <v>-9999</v>
      </c>
      <c r="AE1273" s="20">
        <f t="shared" si="429"/>
        <v>0</v>
      </c>
      <c r="AF1273" s="20">
        <f t="shared" si="425"/>
        <v>-9999</v>
      </c>
      <c r="AG1273" s="21"/>
      <c r="AH1273" s="20">
        <f t="shared" si="416"/>
        <v>-1.178745064381952E-2</v>
      </c>
      <c r="AI1273" s="20">
        <f t="shared" si="417"/>
        <v>0.51386006167917275</v>
      </c>
      <c r="AJ1273" s="20">
        <f t="shared" si="418"/>
        <v>-0.2676446746983806</v>
      </c>
      <c r="AK1273" s="20">
        <f t="shared" si="419"/>
        <v>-2.096970307342862E-2</v>
      </c>
      <c r="AL1273" s="20">
        <f t="shared" si="420"/>
        <v>-3.0984842598046018</v>
      </c>
      <c r="AM1273" s="20">
        <f t="shared" si="421"/>
        <v>-46.387491914036289</v>
      </c>
      <c r="AN1273" s="20">
        <f t="shared" si="430"/>
        <v>3.2149255760746338</v>
      </c>
      <c r="AO1273" s="20">
        <f t="shared" si="430"/>
        <v>3.2156184383515991</v>
      </c>
      <c r="AP1273" s="20">
        <f t="shared" si="430"/>
        <v>3.2141906950560983</v>
      </c>
      <c r="AQ1273" s="20">
        <f t="shared" si="430"/>
        <v>3.2171329326505709</v>
      </c>
      <c r="AR1273" s="20">
        <f t="shared" si="430"/>
        <v>3.2110703717789146</v>
      </c>
      <c r="AS1273" s="20">
        <f t="shared" si="430"/>
        <v>3.2235654897824437</v>
      </c>
      <c r="AT1273" s="20">
        <f t="shared" si="430"/>
        <v>3.1978245068299773</v>
      </c>
      <c r="AU1273" s="20">
        <f t="shared" si="423"/>
        <v>3.2509130417697172</v>
      </c>
    </row>
    <row r="1274" spans="4:47">
      <c r="D1274" s="2"/>
      <c r="Z1274" s="20">
        <f t="shared" si="414"/>
        <v>0</v>
      </c>
      <c r="AA1274" s="20">
        <f t="shared" si="415"/>
        <v>1.1330551226500576E-5</v>
      </c>
      <c r="AB1274" s="20">
        <f t="shared" si="427"/>
        <v>-9999</v>
      </c>
      <c r="AC1274" s="20">
        <f t="shared" si="428"/>
        <v>0</v>
      </c>
      <c r="AD1274" s="20">
        <f t="shared" si="424"/>
        <v>-9999</v>
      </c>
      <c r="AE1274" s="20">
        <f t="shared" si="429"/>
        <v>0</v>
      </c>
      <c r="AF1274" s="20">
        <f t="shared" si="425"/>
        <v>-9999</v>
      </c>
      <c r="AG1274" s="21"/>
      <c r="AH1274" s="20">
        <f t="shared" si="416"/>
        <v>-1.178745064381952E-2</v>
      </c>
      <c r="AI1274" s="20">
        <f t="shared" si="417"/>
        <v>0.51386006167917275</v>
      </c>
      <c r="AJ1274" s="20">
        <f t="shared" si="418"/>
        <v>-0.2676446746983806</v>
      </c>
      <c r="AK1274" s="20">
        <f t="shared" si="419"/>
        <v>-2.096970307342862E-2</v>
      </c>
      <c r="AL1274" s="20">
        <f t="shared" si="420"/>
        <v>-3.0984842598046018</v>
      </c>
      <c r="AM1274" s="20">
        <f t="shared" si="421"/>
        <v>-46.387491914036289</v>
      </c>
      <c r="AN1274" s="20">
        <f t="shared" si="430"/>
        <v>3.2149255760746338</v>
      </c>
      <c r="AO1274" s="20">
        <f t="shared" si="430"/>
        <v>3.2156184383515991</v>
      </c>
      <c r="AP1274" s="20">
        <f t="shared" si="430"/>
        <v>3.2141906950560983</v>
      </c>
      <c r="AQ1274" s="20">
        <f t="shared" si="430"/>
        <v>3.2171329326505709</v>
      </c>
      <c r="AR1274" s="20">
        <f t="shared" si="430"/>
        <v>3.2110703717789146</v>
      </c>
      <c r="AS1274" s="20">
        <f t="shared" si="430"/>
        <v>3.2235654897824437</v>
      </c>
      <c r="AT1274" s="20">
        <f t="shared" si="430"/>
        <v>3.1978245068299773</v>
      </c>
      <c r="AU1274" s="20">
        <f t="shared" si="423"/>
        <v>3.2509130417697172</v>
      </c>
    </row>
    <row r="1275" spans="4:47">
      <c r="D1275" s="2"/>
      <c r="Z1275" s="20">
        <f t="shared" si="414"/>
        <v>0</v>
      </c>
      <c r="AA1275" s="20">
        <f t="shared" si="415"/>
        <v>1.1330551226500576E-5</v>
      </c>
      <c r="AB1275" s="20">
        <f t="shared" si="427"/>
        <v>-9999</v>
      </c>
      <c r="AC1275" s="20">
        <f t="shared" si="428"/>
        <v>0</v>
      </c>
      <c r="AD1275" s="20">
        <f t="shared" si="424"/>
        <v>-9999</v>
      </c>
      <c r="AE1275" s="20">
        <f t="shared" si="429"/>
        <v>0</v>
      </c>
      <c r="AF1275" s="20">
        <f t="shared" si="425"/>
        <v>-9999</v>
      </c>
      <c r="AG1275" s="21"/>
      <c r="AH1275" s="20">
        <f t="shared" si="416"/>
        <v>-1.178745064381952E-2</v>
      </c>
      <c r="AI1275" s="20">
        <f t="shared" si="417"/>
        <v>0.51386006167917275</v>
      </c>
      <c r="AJ1275" s="20">
        <f t="shared" si="418"/>
        <v>-0.2676446746983806</v>
      </c>
      <c r="AK1275" s="20">
        <f t="shared" si="419"/>
        <v>-2.096970307342862E-2</v>
      </c>
      <c r="AL1275" s="20">
        <f t="shared" si="420"/>
        <v>-3.0984842598046018</v>
      </c>
      <c r="AM1275" s="20">
        <f t="shared" si="421"/>
        <v>-46.387491914036289</v>
      </c>
      <c r="AN1275" s="20">
        <f t="shared" si="430"/>
        <v>3.2149255760746338</v>
      </c>
      <c r="AO1275" s="20">
        <f t="shared" si="430"/>
        <v>3.2156184383515991</v>
      </c>
      <c r="AP1275" s="20">
        <f t="shared" si="430"/>
        <v>3.2141906950560983</v>
      </c>
      <c r="AQ1275" s="20">
        <f t="shared" si="430"/>
        <v>3.2171329326505709</v>
      </c>
      <c r="AR1275" s="20">
        <f t="shared" si="430"/>
        <v>3.2110703717789146</v>
      </c>
      <c r="AS1275" s="20">
        <f t="shared" si="430"/>
        <v>3.2235654897824437</v>
      </c>
      <c r="AT1275" s="20">
        <f t="shared" si="430"/>
        <v>3.1978245068299773</v>
      </c>
      <c r="AU1275" s="20">
        <f t="shared" si="423"/>
        <v>3.2509130417697172</v>
      </c>
    </row>
    <row r="1276" spans="4:47">
      <c r="D1276" s="2"/>
      <c r="Z1276" s="20">
        <f t="shared" si="414"/>
        <v>0</v>
      </c>
      <c r="AA1276" s="20">
        <f t="shared" si="415"/>
        <v>1.1330551226500576E-5</v>
      </c>
      <c r="AB1276" s="20">
        <f t="shared" si="427"/>
        <v>-9999</v>
      </c>
      <c r="AC1276" s="20">
        <f t="shared" si="428"/>
        <v>0</v>
      </c>
      <c r="AD1276" s="20">
        <f t="shared" si="424"/>
        <v>-9999</v>
      </c>
      <c r="AE1276" s="20">
        <f t="shared" si="429"/>
        <v>0</v>
      </c>
      <c r="AF1276" s="20">
        <f t="shared" si="425"/>
        <v>-9999</v>
      </c>
      <c r="AG1276" s="21"/>
      <c r="AH1276" s="20">
        <f t="shared" si="416"/>
        <v>-1.178745064381952E-2</v>
      </c>
      <c r="AI1276" s="20">
        <f t="shared" si="417"/>
        <v>0.51386006167917275</v>
      </c>
      <c r="AJ1276" s="20">
        <f t="shared" si="418"/>
        <v>-0.2676446746983806</v>
      </c>
      <c r="AK1276" s="20">
        <f t="shared" si="419"/>
        <v>-2.096970307342862E-2</v>
      </c>
      <c r="AL1276" s="20">
        <f t="shared" si="420"/>
        <v>-3.0984842598046018</v>
      </c>
      <c r="AM1276" s="20">
        <f t="shared" si="421"/>
        <v>-46.387491914036289</v>
      </c>
      <c r="AN1276" s="20">
        <f t="shared" si="430"/>
        <v>3.2149255760746338</v>
      </c>
      <c r="AO1276" s="20">
        <f t="shared" si="430"/>
        <v>3.2156184383515991</v>
      </c>
      <c r="AP1276" s="20">
        <f t="shared" si="430"/>
        <v>3.2141906950560983</v>
      </c>
      <c r="AQ1276" s="20">
        <f t="shared" si="430"/>
        <v>3.2171329326505709</v>
      </c>
      <c r="AR1276" s="20">
        <f t="shared" si="430"/>
        <v>3.2110703717789146</v>
      </c>
      <c r="AS1276" s="20">
        <f t="shared" si="430"/>
        <v>3.2235654897824437</v>
      </c>
      <c r="AT1276" s="20">
        <f t="shared" si="430"/>
        <v>3.1978245068299773</v>
      </c>
      <c r="AU1276" s="20">
        <f t="shared" si="423"/>
        <v>3.2509130417697172</v>
      </c>
    </row>
    <row r="1277" spans="4:47">
      <c r="D1277" s="2"/>
      <c r="Z1277" s="20">
        <f t="shared" si="414"/>
        <v>0</v>
      </c>
      <c r="AA1277" s="20">
        <f t="shared" si="415"/>
        <v>1.1330551226500576E-5</v>
      </c>
      <c r="AB1277" s="20">
        <f t="shared" si="427"/>
        <v>-9999</v>
      </c>
      <c r="AC1277" s="20">
        <f t="shared" si="428"/>
        <v>0</v>
      </c>
      <c r="AD1277" s="20">
        <f t="shared" si="424"/>
        <v>-9999</v>
      </c>
      <c r="AE1277" s="20">
        <f t="shared" si="429"/>
        <v>0</v>
      </c>
      <c r="AF1277" s="20">
        <f t="shared" si="425"/>
        <v>-9999</v>
      </c>
      <c r="AG1277" s="21"/>
      <c r="AH1277" s="20">
        <f t="shared" si="416"/>
        <v>-1.178745064381952E-2</v>
      </c>
      <c r="AI1277" s="20">
        <f t="shared" si="417"/>
        <v>0.51386006167917275</v>
      </c>
      <c r="AJ1277" s="20">
        <f t="shared" si="418"/>
        <v>-0.2676446746983806</v>
      </c>
      <c r="AK1277" s="20">
        <f t="shared" si="419"/>
        <v>-2.096970307342862E-2</v>
      </c>
      <c r="AL1277" s="20">
        <f t="shared" si="420"/>
        <v>-3.0984842598046018</v>
      </c>
      <c r="AM1277" s="20">
        <f t="shared" si="421"/>
        <v>-46.387491914036289</v>
      </c>
      <c r="AN1277" s="20">
        <f t="shared" si="430"/>
        <v>3.2149255760746338</v>
      </c>
      <c r="AO1277" s="20">
        <f t="shared" si="430"/>
        <v>3.2156184383515991</v>
      </c>
      <c r="AP1277" s="20">
        <f t="shared" si="430"/>
        <v>3.2141906950560983</v>
      </c>
      <c r="AQ1277" s="20">
        <f t="shared" si="430"/>
        <v>3.2171329326505709</v>
      </c>
      <c r="AR1277" s="20">
        <f t="shared" si="430"/>
        <v>3.2110703717789146</v>
      </c>
      <c r="AS1277" s="20">
        <f t="shared" si="430"/>
        <v>3.2235654897824437</v>
      </c>
      <c r="AT1277" s="20">
        <f t="shared" si="430"/>
        <v>3.1978245068299773</v>
      </c>
      <c r="AU1277" s="20">
        <f t="shared" si="423"/>
        <v>3.2509130417697172</v>
      </c>
    </row>
    <row r="1278" spans="4:47">
      <c r="D1278" s="2"/>
      <c r="Z1278" s="20">
        <f t="shared" si="414"/>
        <v>0</v>
      </c>
      <c r="AA1278" s="20">
        <f t="shared" si="415"/>
        <v>1.1330551226500576E-5</v>
      </c>
      <c r="AB1278" s="20">
        <f t="shared" si="427"/>
        <v>-9999</v>
      </c>
      <c r="AC1278" s="20">
        <f t="shared" si="428"/>
        <v>0</v>
      </c>
      <c r="AD1278" s="20">
        <f t="shared" si="424"/>
        <v>-9999</v>
      </c>
      <c r="AE1278" s="20">
        <f t="shared" si="429"/>
        <v>0</v>
      </c>
      <c r="AF1278" s="20">
        <f t="shared" si="425"/>
        <v>-9999</v>
      </c>
      <c r="AG1278" s="21"/>
      <c r="AH1278" s="20">
        <f t="shared" si="416"/>
        <v>-1.178745064381952E-2</v>
      </c>
      <c r="AI1278" s="20">
        <f t="shared" si="417"/>
        <v>0.51386006167917275</v>
      </c>
      <c r="AJ1278" s="20">
        <f t="shared" si="418"/>
        <v>-0.2676446746983806</v>
      </c>
      <c r="AK1278" s="20">
        <f t="shared" si="419"/>
        <v>-2.096970307342862E-2</v>
      </c>
      <c r="AL1278" s="20">
        <f t="shared" si="420"/>
        <v>-3.0984842598046018</v>
      </c>
      <c r="AM1278" s="20">
        <f t="shared" si="421"/>
        <v>-46.387491914036289</v>
      </c>
      <c r="AN1278" s="20">
        <f t="shared" si="430"/>
        <v>3.2149255760746338</v>
      </c>
      <c r="AO1278" s="20">
        <f t="shared" si="430"/>
        <v>3.2156184383515991</v>
      </c>
      <c r="AP1278" s="20">
        <f t="shared" si="430"/>
        <v>3.2141906950560983</v>
      </c>
      <c r="AQ1278" s="20">
        <f t="shared" si="430"/>
        <v>3.2171329326505709</v>
      </c>
      <c r="AR1278" s="20">
        <f t="shared" si="430"/>
        <v>3.2110703717789146</v>
      </c>
      <c r="AS1278" s="20">
        <f t="shared" si="430"/>
        <v>3.2235654897824437</v>
      </c>
      <c r="AT1278" s="20">
        <f t="shared" si="430"/>
        <v>3.1978245068299773</v>
      </c>
      <c r="AU1278" s="20">
        <f t="shared" si="423"/>
        <v>3.2509130417697172</v>
      </c>
    </row>
    <row r="1279" spans="4:47">
      <c r="D1279" s="2"/>
      <c r="Z1279" s="20">
        <f t="shared" si="414"/>
        <v>0</v>
      </c>
      <c r="AA1279" s="20">
        <f t="shared" si="415"/>
        <v>1.1330551226500576E-5</v>
      </c>
      <c r="AB1279" s="20">
        <f t="shared" si="427"/>
        <v>-9999</v>
      </c>
      <c r="AC1279" s="20">
        <f t="shared" si="428"/>
        <v>0</v>
      </c>
      <c r="AD1279" s="20">
        <f t="shared" si="424"/>
        <v>-9999</v>
      </c>
      <c r="AE1279" s="20">
        <f t="shared" si="429"/>
        <v>0</v>
      </c>
      <c r="AF1279" s="20">
        <f t="shared" si="425"/>
        <v>-9999</v>
      </c>
      <c r="AG1279" s="21"/>
      <c r="AH1279" s="20">
        <f t="shared" si="416"/>
        <v>-1.178745064381952E-2</v>
      </c>
      <c r="AI1279" s="20">
        <f t="shared" si="417"/>
        <v>0.51386006167917275</v>
      </c>
      <c r="AJ1279" s="20">
        <f t="shared" si="418"/>
        <v>-0.2676446746983806</v>
      </c>
      <c r="AK1279" s="20">
        <f t="shared" si="419"/>
        <v>-2.096970307342862E-2</v>
      </c>
      <c r="AL1279" s="20">
        <f t="shared" si="420"/>
        <v>-3.0984842598046018</v>
      </c>
      <c r="AM1279" s="20">
        <f t="shared" si="421"/>
        <v>-46.387491914036289</v>
      </c>
      <c r="AN1279" s="20">
        <f t="shared" si="430"/>
        <v>3.2149255760746338</v>
      </c>
      <c r="AO1279" s="20">
        <f t="shared" si="430"/>
        <v>3.2156184383515991</v>
      </c>
      <c r="AP1279" s="20">
        <f t="shared" si="430"/>
        <v>3.2141906950560983</v>
      </c>
      <c r="AQ1279" s="20">
        <f t="shared" si="430"/>
        <v>3.2171329326505709</v>
      </c>
      <c r="AR1279" s="20">
        <f t="shared" si="430"/>
        <v>3.2110703717789146</v>
      </c>
      <c r="AS1279" s="20">
        <f t="shared" si="430"/>
        <v>3.2235654897824437</v>
      </c>
      <c r="AT1279" s="20">
        <f t="shared" si="430"/>
        <v>3.1978245068299773</v>
      </c>
      <c r="AU1279" s="20">
        <f t="shared" si="423"/>
        <v>3.2509130417697172</v>
      </c>
    </row>
    <row r="1280" spans="4:47">
      <c r="D1280" s="2"/>
      <c r="Z1280" s="20">
        <f t="shared" si="414"/>
        <v>0</v>
      </c>
      <c r="AA1280" s="20">
        <f t="shared" si="415"/>
        <v>1.1330551226500576E-5</v>
      </c>
      <c r="AB1280" s="20">
        <f t="shared" si="427"/>
        <v>-9999</v>
      </c>
      <c r="AC1280" s="20">
        <f t="shared" si="428"/>
        <v>0</v>
      </c>
      <c r="AD1280" s="20">
        <f t="shared" si="424"/>
        <v>-9999</v>
      </c>
      <c r="AE1280" s="20">
        <f t="shared" si="429"/>
        <v>0</v>
      </c>
      <c r="AF1280" s="20">
        <f t="shared" si="425"/>
        <v>-9999</v>
      </c>
      <c r="AG1280" s="21"/>
      <c r="AH1280" s="20">
        <f t="shared" si="416"/>
        <v>-1.178745064381952E-2</v>
      </c>
      <c r="AI1280" s="20">
        <f t="shared" si="417"/>
        <v>0.51386006167917275</v>
      </c>
      <c r="AJ1280" s="20">
        <f t="shared" si="418"/>
        <v>-0.2676446746983806</v>
      </c>
      <c r="AK1280" s="20">
        <f t="shared" si="419"/>
        <v>-2.096970307342862E-2</v>
      </c>
      <c r="AL1280" s="20">
        <f t="shared" si="420"/>
        <v>-3.0984842598046018</v>
      </c>
      <c r="AM1280" s="20">
        <f t="shared" si="421"/>
        <v>-46.387491914036289</v>
      </c>
      <c r="AN1280" s="20">
        <f t="shared" si="430"/>
        <v>3.2149255760746338</v>
      </c>
      <c r="AO1280" s="20">
        <f t="shared" si="430"/>
        <v>3.2156184383515991</v>
      </c>
      <c r="AP1280" s="20">
        <f t="shared" si="430"/>
        <v>3.2141906950560983</v>
      </c>
      <c r="AQ1280" s="20">
        <f t="shared" si="430"/>
        <v>3.2171329326505709</v>
      </c>
      <c r="AR1280" s="20">
        <f t="shared" si="430"/>
        <v>3.2110703717789146</v>
      </c>
      <c r="AS1280" s="20">
        <f t="shared" si="430"/>
        <v>3.2235654897824437</v>
      </c>
      <c r="AT1280" s="20">
        <f t="shared" si="430"/>
        <v>3.1978245068299773</v>
      </c>
      <c r="AU1280" s="20">
        <f t="shared" si="423"/>
        <v>3.2509130417697172</v>
      </c>
    </row>
    <row r="1281" spans="4:47">
      <c r="D1281" s="2"/>
      <c r="Z1281" s="20">
        <f t="shared" si="414"/>
        <v>0</v>
      </c>
      <c r="AA1281" s="20">
        <f t="shared" si="415"/>
        <v>1.1330551226500576E-5</v>
      </c>
      <c r="AB1281" s="20">
        <f t="shared" si="427"/>
        <v>-9999</v>
      </c>
      <c r="AC1281" s="20">
        <f t="shared" si="428"/>
        <v>0</v>
      </c>
      <c r="AD1281" s="20">
        <f t="shared" si="424"/>
        <v>-9999</v>
      </c>
      <c r="AE1281" s="20">
        <f t="shared" si="429"/>
        <v>0</v>
      </c>
      <c r="AF1281" s="20">
        <f t="shared" si="425"/>
        <v>-9999</v>
      </c>
      <c r="AG1281" s="21"/>
      <c r="AH1281" s="20">
        <f t="shared" si="416"/>
        <v>-1.178745064381952E-2</v>
      </c>
      <c r="AI1281" s="20">
        <f t="shared" si="417"/>
        <v>0.51386006167917275</v>
      </c>
      <c r="AJ1281" s="20">
        <f t="shared" si="418"/>
        <v>-0.2676446746983806</v>
      </c>
      <c r="AK1281" s="20">
        <f t="shared" si="419"/>
        <v>-2.096970307342862E-2</v>
      </c>
      <c r="AL1281" s="20">
        <f t="shared" si="420"/>
        <v>-3.0984842598046018</v>
      </c>
      <c r="AM1281" s="20">
        <f t="shared" si="421"/>
        <v>-46.387491914036289</v>
      </c>
      <c r="AN1281" s="20">
        <f t="shared" si="430"/>
        <v>3.2149255760746338</v>
      </c>
      <c r="AO1281" s="20">
        <f t="shared" si="430"/>
        <v>3.2156184383515991</v>
      </c>
      <c r="AP1281" s="20">
        <f t="shared" si="430"/>
        <v>3.2141906950560983</v>
      </c>
      <c r="AQ1281" s="20">
        <f t="shared" si="430"/>
        <v>3.2171329326505709</v>
      </c>
      <c r="AR1281" s="20">
        <f t="shared" si="430"/>
        <v>3.2110703717789146</v>
      </c>
      <c r="AS1281" s="20">
        <f t="shared" si="430"/>
        <v>3.2235654897824437</v>
      </c>
      <c r="AT1281" s="20">
        <f t="shared" si="430"/>
        <v>3.1978245068299773</v>
      </c>
      <c r="AU1281" s="20">
        <f t="shared" si="423"/>
        <v>3.2509130417697172</v>
      </c>
    </row>
    <row r="1282" spans="4:47">
      <c r="D1282" s="2"/>
      <c r="Z1282" s="20">
        <f t="shared" si="414"/>
        <v>0</v>
      </c>
      <c r="AA1282" s="20">
        <f t="shared" si="415"/>
        <v>1.1330551226500576E-5</v>
      </c>
      <c r="AB1282" s="20">
        <f t="shared" si="427"/>
        <v>-9999</v>
      </c>
      <c r="AC1282" s="20">
        <f t="shared" si="428"/>
        <v>0</v>
      </c>
      <c r="AD1282" s="20">
        <f t="shared" si="424"/>
        <v>-9999</v>
      </c>
      <c r="AE1282" s="20">
        <f t="shared" si="429"/>
        <v>0</v>
      </c>
      <c r="AF1282" s="20">
        <f t="shared" si="425"/>
        <v>-9999</v>
      </c>
      <c r="AG1282" s="21"/>
      <c r="AH1282" s="20">
        <f t="shared" si="416"/>
        <v>-1.178745064381952E-2</v>
      </c>
      <c r="AI1282" s="20">
        <f t="shared" si="417"/>
        <v>0.51386006167917275</v>
      </c>
      <c r="AJ1282" s="20">
        <f t="shared" si="418"/>
        <v>-0.2676446746983806</v>
      </c>
      <c r="AK1282" s="20">
        <f t="shared" si="419"/>
        <v>-2.096970307342862E-2</v>
      </c>
      <c r="AL1282" s="20">
        <f t="shared" si="420"/>
        <v>-3.0984842598046018</v>
      </c>
      <c r="AM1282" s="20">
        <f t="shared" si="421"/>
        <v>-46.387491914036289</v>
      </c>
      <c r="AN1282" s="20">
        <f t="shared" si="430"/>
        <v>3.2149255760746338</v>
      </c>
      <c r="AO1282" s="20">
        <f t="shared" si="430"/>
        <v>3.2156184383515991</v>
      </c>
      <c r="AP1282" s="20">
        <f t="shared" si="430"/>
        <v>3.2141906950560983</v>
      </c>
      <c r="AQ1282" s="20">
        <f t="shared" si="430"/>
        <v>3.2171329326505709</v>
      </c>
      <c r="AR1282" s="20">
        <f t="shared" si="430"/>
        <v>3.2110703717789146</v>
      </c>
      <c r="AS1282" s="20">
        <f t="shared" si="430"/>
        <v>3.2235654897824437</v>
      </c>
      <c r="AT1282" s="20">
        <f t="shared" si="430"/>
        <v>3.1978245068299773</v>
      </c>
      <c r="AU1282" s="20">
        <f t="shared" si="423"/>
        <v>3.2509130417697172</v>
      </c>
    </row>
    <row r="1283" spans="4:47">
      <c r="D1283" s="2"/>
      <c r="Z1283" s="20">
        <f t="shared" si="414"/>
        <v>0</v>
      </c>
      <c r="AA1283" s="20">
        <f t="shared" si="415"/>
        <v>1.1330551226500576E-5</v>
      </c>
      <c r="AB1283" s="20">
        <f t="shared" si="427"/>
        <v>-9999</v>
      </c>
      <c r="AC1283" s="20">
        <f t="shared" si="428"/>
        <v>0</v>
      </c>
      <c r="AD1283" s="20">
        <f t="shared" si="424"/>
        <v>-9999</v>
      </c>
      <c r="AE1283" s="20">
        <f t="shared" si="429"/>
        <v>0</v>
      </c>
      <c r="AF1283" s="20">
        <f t="shared" si="425"/>
        <v>-9999</v>
      </c>
      <c r="AG1283" s="21"/>
      <c r="AH1283" s="20">
        <f t="shared" si="416"/>
        <v>-1.178745064381952E-2</v>
      </c>
      <c r="AI1283" s="20">
        <f t="shared" si="417"/>
        <v>0.51386006167917275</v>
      </c>
      <c r="AJ1283" s="20">
        <f t="shared" si="418"/>
        <v>-0.2676446746983806</v>
      </c>
      <c r="AK1283" s="20">
        <f t="shared" si="419"/>
        <v>-2.096970307342862E-2</v>
      </c>
      <c r="AL1283" s="20">
        <f t="shared" si="420"/>
        <v>-3.0984842598046018</v>
      </c>
      <c r="AM1283" s="20">
        <f t="shared" si="421"/>
        <v>-46.387491914036289</v>
      </c>
      <c r="AN1283" s="20">
        <f t="shared" si="430"/>
        <v>3.2149255760746338</v>
      </c>
      <c r="AO1283" s="20">
        <f t="shared" si="430"/>
        <v>3.2156184383515991</v>
      </c>
      <c r="AP1283" s="20">
        <f t="shared" si="430"/>
        <v>3.2141906950560983</v>
      </c>
      <c r="AQ1283" s="20">
        <f t="shared" si="430"/>
        <v>3.2171329326505709</v>
      </c>
      <c r="AR1283" s="20">
        <f t="shared" si="430"/>
        <v>3.2110703717789146</v>
      </c>
      <c r="AS1283" s="20">
        <f t="shared" si="430"/>
        <v>3.2235654897824437</v>
      </c>
      <c r="AT1283" s="20">
        <f t="shared" si="430"/>
        <v>3.1978245068299773</v>
      </c>
      <c r="AU1283" s="20">
        <f t="shared" si="423"/>
        <v>3.2509130417697172</v>
      </c>
    </row>
    <row r="1284" spans="4:47">
      <c r="D1284" s="2"/>
      <c r="Z1284" s="20">
        <f t="shared" si="414"/>
        <v>0</v>
      </c>
      <c r="AA1284" s="20">
        <f t="shared" si="415"/>
        <v>1.1330551226500576E-5</v>
      </c>
      <c r="AB1284" s="20">
        <f t="shared" si="427"/>
        <v>-9999</v>
      </c>
      <c r="AC1284" s="20">
        <f t="shared" si="428"/>
        <v>0</v>
      </c>
      <c r="AD1284" s="20">
        <f t="shared" si="424"/>
        <v>-9999</v>
      </c>
      <c r="AE1284" s="20">
        <f t="shared" si="429"/>
        <v>0</v>
      </c>
      <c r="AF1284" s="20">
        <f t="shared" si="425"/>
        <v>-9999</v>
      </c>
      <c r="AG1284" s="21"/>
      <c r="AH1284" s="20">
        <f t="shared" si="416"/>
        <v>-1.178745064381952E-2</v>
      </c>
      <c r="AI1284" s="20">
        <f t="shared" si="417"/>
        <v>0.51386006167917275</v>
      </c>
      <c r="AJ1284" s="20">
        <f t="shared" si="418"/>
        <v>-0.2676446746983806</v>
      </c>
      <c r="AK1284" s="20">
        <f t="shared" si="419"/>
        <v>-2.096970307342862E-2</v>
      </c>
      <c r="AL1284" s="20">
        <f t="shared" si="420"/>
        <v>-3.0984842598046018</v>
      </c>
      <c r="AM1284" s="20">
        <f t="shared" si="421"/>
        <v>-46.387491914036289</v>
      </c>
      <c r="AN1284" s="20">
        <f t="shared" si="430"/>
        <v>3.2149255760746338</v>
      </c>
      <c r="AO1284" s="20">
        <f t="shared" si="430"/>
        <v>3.2156184383515991</v>
      </c>
      <c r="AP1284" s="20">
        <f t="shared" si="430"/>
        <v>3.2141906950560983</v>
      </c>
      <c r="AQ1284" s="20">
        <f t="shared" si="430"/>
        <v>3.2171329326505709</v>
      </c>
      <c r="AR1284" s="20">
        <f t="shared" si="430"/>
        <v>3.2110703717789146</v>
      </c>
      <c r="AS1284" s="20">
        <f t="shared" si="430"/>
        <v>3.2235654897824437</v>
      </c>
      <c r="AT1284" s="20">
        <f t="shared" si="430"/>
        <v>3.1978245068299773</v>
      </c>
      <c r="AU1284" s="20">
        <f t="shared" si="423"/>
        <v>3.2509130417697172</v>
      </c>
    </row>
    <row r="1285" spans="4:47">
      <c r="D1285" s="2"/>
      <c r="Z1285" s="20">
        <f t="shared" si="414"/>
        <v>0</v>
      </c>
      <c r="AA1285" s="20">
        <f t="shared" si="415"/>
        <v>1.1330551226500576E-5</v>
      </c>
      <c r="AB1285" s="20">
        <f t="shared" si="427"/>
        <v>-9999</v>
      </c>
      <c r="AC1285" s="20">
        <f t="shared" si="428"/>
        <v>0</v>
      </c>
      <c r="AD1285" s="20">
        <f t="shared" si="424"/>
        <v>-9999</v>
      </c>
      <c r="AE1285" s="20">
        <f t="shared" si="429"/>
        <v>0</v>
      </c>
      <c r="AF1285" s="20">
        <f t="shared" si="425"/>
        <v>-9999</v>
      </c>
      <c r="AG1285" s="21"/>
      <c r="AH1285" s="20">
        <f t="shared" si="416"/>
        <v>-1.178745064381952E-2</v>
      </c>
      <c r="AI1285" s="20">
        <f t="shared" si="417"/>
        <v>0.51386006167917275</v>
      </c>
      <c r="AJ1285" s="20">
        <f t="shared" si="418"/>
        <v>-0.2676446746983806</v>
      </c>
      <c r="AK1285" s="20">
        <f t="shared" si="419"/>
        <v>-2.096970307342862E-2</v>
      </c>
      <c r="AL1285" s="20">
        <f t="shared" si="420"/>
        <v>-3.0984842598046018</v>
      </c>
      <c r="AM1285" s="20">
        <f t="shared" si="421"/>
        <v>-46.387491914036289</v>
      </c>
      <c r="AN1285" s="20">
        <f t="shared" ref="AN1285:AT1300" si="431">$AU1285+$AB$7*SIN(AO1285)</f>
        <v>3.2149255760746338</v>
      </c>
      <c r="AO1285" s="20">
        <f t="shared" si="431"/>
        <v>3.2156184383515991</v>
      </c>
      <c r="AP1285" s="20">
        <f t="shared" si="431"/>
        <v>3.2141906950560983</v>
      </c>
      <c r="AQ1285" s="20">
        <f t="shared" si="431"/>
        <v>3.2171329326505709</v>
      </c>
      <c r="AR1285" s="20">
        <f t="shared" si="431"/>
        <v>3.2110703717789146</v>
      </c>
      <c r="AS1285" s="20">
        <f t="shared" si="431"/>
        <v>3.2235654897824437</v>
      </c>
      <c r="AT1285" s="20">
        <f t="shared" si="431"/>
        <v>3.1978245068299773</v>
      </c>
      <c r="AU1285" s="20">
        <f t="shared" si="423"/>
        <v>3.2509130417697172</v>
      </c>
    </row>
    <row r="1286" spans="4:47">
      <c r="D1286" s="2"/>
      <c r="Z1286" s="20">
        <f t="shared" si="414"/>
        <v>0</v>
      </c>
      <c r="AA1286" s="20">
        <f t="shared" si="415"/>
        <v>1.1330551226500576E-5</v>
      </c>
      <c r="AB1286" s="20">
        <f t="shared" si="427"/>
        <v>-9999</v>
      </c>
      <c r="AC1286" s="20">
        <f t="shared" si="428"/>
        <v>0</v>
      </c>
      <c r="AD1286" s="20">
        <f t="shared" si="424"/>
        <v>-9999</v>
      </c>
      <c r="AE1286" s="20">
        <f t="shared" si="429"/>
        <v>0</v>
      </c>
      <c r="AF1286" s="20">
        <f t="shared" si="425"/>
        <v>-9999</v>
      </c>
      <c r="AG1286" s="21"/>
      <c r="AH1286" s="20">
        <f t="shared" si="416"/>
        <v>-1.178745064381952E-2</v>
      </c>
      <c r="AI1286" s="20">
        <f t="shared" si="417"/>
        <v>0.51386006167917275</v>
      </c>
      <c r="AJ1286" s="20">
        <f t="shared" si="418"/>
        <v>-0.2676446746983806</v>
      </c>
      <c r="AK1286" s="20">
        <f t="shared" si="419"/>
        <v>-2.096970307342862E-2</v>
      </c>
      <c r="AL1286" s="20">
        <f t="shared" si="420"/>
        <v>-3.0984842598046018</v>
      </c>
      <c r="AM1286" s="20">
        <f t="shared" si="421"/>
        <v>-46.387491914036289</v>
      </c>
      <c r="AN1286" s="20">
        <f t="shared" si="431"/>
        <v>3.2149255760746338</v>
      </c>
      <c r="AO1286" s="20">
        <f t="shared" si="431"/>
        <v>3.2156184383515991</v>
      </c>
      <c r="AP1286" s="20">
        <f t="shared" si="431"/>
        <v>3.2141906950560983</v>
      </c>
      <c r="AQ1286" s="20">
        <f t="shared" si="431"/>
        <v>3.2171329326505709</v>
      </c>
      <c r="AR1286" s="20">
        <f t="shared" si="431"/>
        <v>3.2110703717789146</v>
      </c>
      <c r="AS1286" s="20">
        <f t="shared" si="431"/>
        <v>3.2235654897824437</v>
      </c>
      <c r="AT1286" s="20">
        <f t="shared" si="431"/>
        <v>3.1978245068299773</v>
      </c>
      <c r="AU1286" s="20">
        <f t="shared" si="423"/>
        <v>3.2509130417697172</v>
      </c>
    </row>
    <row r="1287" spans="4:47">
      <c r="D1287" s="2"/>
      <c r="Z1287" s="20">
        <f t="shared" si="414"/>
        <v>0</v>
      </c>
      <c r="AA1287" s="20">
        <f t="shared" si="415"/>
        <v>1.1330551226500576E-5</v>
      </c>
      <c r="AB1287" s="20">
        <f t="shared" si="427"/>
        <v>-9999</v>
      </c>
      <c r="AC1287" s="20">
        <f t="shared" si="428"/>
        <v>0</v>
      </c>
      <c r="AD1287" s="20">
        <f t="shared" si="424"/>
        <v>-9999</v>
      </c>
      <c r="AE1287" s="20">
        <f t="shared" si="429"/>
        <v>0</v>
      </c>
      <c r="AF1287" s="20">
        <f t="shared" si="425"/>
        <v>-9999</v>
      </c>
      <c r="AG1287" s="21"/>
      <c r="AH1287" s="20">
        <f t="shared" si="416"/>
        <v>-1.178745064381952E-2</v>
      </c>
      <c r="AI1287" s="20">
        <f t="shared" si="417"/>
        <v>0.51386006167917275</v>
      </c>
      <c r="AJ1287" s="20">
        <f t="shared" si="418"/>
        <v>-0.2676446746983806</v>
      </c>
      <c r="AK1287" s="20">
        <f t="shared" si="419"/>
        <v>-2.096970307342862E-2</v>
      </c>
      <c r="AL1287" s="20">
        <f t="shared" si="420"/>
        <v>-3.0984842598046018</v>
      </c>
      <c r="AM1287" s="20">
        <f t="shared" si="421"/>
        <v>-46.387491914036289</v>
      </c>
      <c r="AN1287" s="20">
        <f t="shared" si="431"/>
        <v>3.2149255760746338</v>
      </c>
      <c r="AO1287" s="20">
        <f t="shared" si="431"/>
        <v>3.2156184383515991</v>
      </c>
      <c r="AP1287" s="20">
        <f t="shared" si="431"/>
        <v>3.2141906950560983</v>
      </c>
      <c r="AQ1287" s="20">
        <f t="shared" si="431"/>
        <v>3.2171329326505709</v>
      </c>
      <c r="AR1287" s="20">
        <f t="shared" si="431"/>
        <v>3.2110703717789146</v>
      </c>
      <c r="AS1287" s="20">
        <f t="shared" si="431"/>
        <v>3.2235654897824437</v>
      </c>
      <c r="AT1287" s="20">
        <f t="shared" si="431"/>
        <v>3.1978245068299773</v>
      </c>
      <c r="AU1287" s="20">
        <f t="shared" si="423"/>
        <v>3.2509130417697172</v>
      </c>
    </row>
    <row r="1288" spans="4:47">
      <c r="D1288" s="2"/>
      <c r="Z1288" s="20">
        <f t="shared" si="414"/>
        <v>0</v>
      </c>
      <c r="AA1288" s="20">
        <f t="shared" si="415"/>
        <v>1.1330551226500576E-5</v>
      </c>
      <c r="AB1288" s="20">
        <f t="shared" si="427"/>
        <v>-9999</v>
      </c>
      <c r="AC1288" s="20">
        <f t="shared" si="428"/>
        <v>0</v>
      </c>
      <c r="AD1288" s="20">
        <f t="shared" si="424"/>
        <v>-9999</v>
      </c>
      <c r="AE1288" s="20">
        <f t="shared" si="429"/>
        <v>0</v>
      </c>
      <c r="AF1288" s="20">
        <f t="shared" si="425"/>
        <v>-9999</v>
      </c>
      <c r="AG1288" s="21"/>
      <c r="AH1288" s="20">
        <f t="shared" si="416"/>
        <v>-1.178745064381952E-2</v>
      </c>
      <c r="AI1288" s="20">
        <f t="shared" si="417"/>
        <v>0.51386006167917275</v>
      </c>
      <c r="AJ1288" s="20">
        <f t="shared" si="418"/>
        <v>-0.2676446746983806</v>
      </c>
      <c r="AK1288" s="20">
        <f t="shared" si="419"/>
        <v>-2.096970307342862E-2</v>
      </c>
      <c r="AL1288" s="20">
        <f t="shared" si="420"/>
        <v>-3.0984842598046018</v>
      </c>
      <c r="AM1288" s="20">
        <f t="shared" si="421"/>
        <v>-46.387491914036289</v>
      </c>
      <c r="AN1288" s="20">
        <f t="shared" si="431"/>
        <v>3.2149255760746338</v>
      </c>
      <c r="AO1288" s="20">
        <f t="shared" si="431"/>
        <v>3.2156184383515991</v>
      </c>
      <c r="AP1288" s="20">
        <f t="shared" si="431"/>
        <v>3.2141906950560983</v>
      </c>
      <c r="AQ1288" s="20">
        <f t="shared" si="431"/>
        <v>3.2171329326505709</v>
      </c>
      <c r="AR1288" s="20">
        <f t="shared" si="431"/>
        <v>3.2110703717789146</v>
      </c>
      <c r="AS1288" s="20">
        <f t="shared" si="431"/>
        <v>3.2235654897824437</v>
      </c>
      <c r="AT1288" s="20">
        <f t="shared" si="431"/>
        <v>3.1978245068299773</v>
      </c>
      <c r="AU1288" s="20">
        <f t="shared" si="423"/>
        <v>3.2509130417697172</v>
      </c>
    </row>
    <row r="1289" spans="4:47">
      <c r="D1289" s="2"/>
      <c r="Z1289" s="20">
        <f t="shared" si="414"/>
        <v>0</v>
      </c>
      <c r="AA1289" s="20">
        <f t="shared" si="415"/>
        <v>1.1330551226500576E-5</v>
      </c>
      <c r="AB1289" s="20">
        <f t="shared" si="427"/>
        <v>-9999</v>
      </c>
      <c r="AC1289" s="20">
        <f t="shared" si="428"/>
        <v>0</v>
      </c>
      <c r="AD1289" s="20">
        <f t="shared" si="424"/>
        <v>-9999</v>
      </c>
      <c r="AE1289" s="20">
        <f t="shared" si="429"/>
        <v>0</v>
      </c>
      <c r="AF1289" s="20">
        <f t="shared" si="425"/>
        <v>-9999</v>
      </c>
      <c r="AG1289" s="21"/>
      <c r="AH1289" s="20">
        <f t="shared" si="416"/>
        <v>-1.178745064381952E-2</v>
      </c>
      <c r="AI1289" s="20">
        <f t="shared" si="417"/>
        <v>0.51386006167917275</v>
      </c>
      <c r="AJ1289" s="20">
        <f t="shared" si="418"/>
        <v>-0.2676446746983806</v>
      </c>
      <c r="AK1289" s="20">
        <f t="shared" si="419"/>
        <v>-2.096970307342862E-2</v>
      </c>
      <c r="AL1289" s="20">
        <f t="shared" si="420"/>
        <v>-3.0984842598046018</v>
      </c>
      <c r="AM1289" s="20">
        <f t="shared" si="421"/>
        <v>-46.387491914036289</v>
      </c>
      <c r="AN1289" s="20">
        <f t="shared" si="431"/>
        <v>3.2149255760746338</v>
      </c>
      <c r="AO1289" s="20">
        <f t="shared" si="431"/>
        <v>3.2156184383515991</v>
      </c>
      <c r="AP1289" s="20">
        <f t="shared" si="431"/>
        <v>3.2141906950560983</v>
      </c>
      <c r="AQ1289" s="20">
        <f t="shared" si="431"/>
        <v>3.2171329326505709</v>
      </c>
      <c r="AR1289" s="20">
        <f t="shared" si="431"/>
        <v>3.2110703717789146</v>
      </c>
      <c r="AS1289" s="20">
        <f t="shared" si="431"/>
        <v>3.2235654897824437</v>
      </c>
      <c r="AT1289" s="20">
        <f t="shared" si="431"/>
        <v>3.1978245068299773</v>
      </c>
      <c r="AU1289" s="20">
        <f t="shared" si="423"/>
        <v>3.2509130417697172</v>
      </c>
    </row>
    <row r="1290" spans="4:47">
      <c r="D1290" s="2"/>
      <c r="Z1290" s="20">
        <f t="shared" si="414"/>
        <v>0</v>
      </c>
      <c r="AA1290" s="20">
        <f t="shared" si="415"/>
        <v>1.1330551226500576E-5</v>
      </c>
      <c r="AB1290" s="20">
        <f t="shared" si="427"/>
        <v>-9999</v>
      </c>
      <c r="AC1290" s="20">
        <f t="shared" si="428"/>
        <v>0</v>
      </c>
      <c r="AD1290" s="20">
        <f t="shared" si="424"/>
        <v>-9999</v>
      </c>
      <c r="AE1290" s="20">
        <f t="shared" si="429"/>
        <v>0</v>
      </c>
      <c r="AF1290" s="20">
        <f t="shared" si="425"/>
        <v>-9999</v>
      </c>
      <c r="AG1290" s="21"/>
      <c r="AH1290" s="20">
        <f t="shared" si="416"/>
        <v>-1.178745064381952E-2</v>
      </c>
      <c r="AI1290" s="20">
        <f t="shared" si="417"/>
        <v>0.51386006167917275</v>
      </c>
      <c r="AJ1290" s="20">
        <f t="shared" si="418"/>
        <v>-0.2676446746983806</v>
      </c>
      <c r="AK1290" s="20">
        <f t="shared" si="419"/>
        <v>-2.096970307342862E-2</v>
      </c>
      <c r="AL1290" s="20">
        <f t="shared" si="420"/>
        <v>-3.0984842598046018</v>
      </c>
      <c r="AM1290" s="20">
        <f t="shared" si="421"/>
        <v>-46.387491914036289</v>
      </c>
      <c r="AN1290" s="20">
        <f t="shared" si="431"/>
        <v>3.2149255760746338</v>
      </c>
      <c r="AO1290" s="20">
        <f t="shared" si="431"/>
        <v>3.2156184383515991</v>
      </c>
      <c r="AP1290" s="20">
        <f t="shared" si="431"/>
        <v>3.2141906950560983</v>
      </c>
      <c r="AQ1290" s="20">
        <f t="shared" si="431"/>
        <v>3.2171329326505709</v>
      </c>
      <c r="AR1290" s="20">
        <f t="shared" si="431"/>
        <v>3.2110703717789146</v>
      </c>
      <c r="AS1290" s="20">
        <f t="shared" si="431"/>
        <v>3.2235654897824437</v>
      </c>
      <c r="AT1290" s="20">
        <f t="shared" si="431"/>
        <v>3.1978245068299773</v>
      </c>
      <c r="AU1290" s="20">
        <f t="shared" si="423"/>
        <v>3.2509130417697172</v>
      </c>
    </row>
    <row r="1291" spans="4:47">
      <c r="D1291" s="2"/>
      <c r="Z1291" s="20">
        <f t="shared" si="414"/>
        <v>0</v>
      </c>
      <c r="AA1291" s="20">
        <f t="shared" si="415"/>
        <v>1.1330551226500576E-5</v>
      </c>
      <c r="AB1291" s="20">
        <f t="shared" si="427"/>
        <v>-9999</v>
      </c>
      <c r="AC1291" s="20">
        <f t="shared" si="428"/>
        <v>0</v>
      </c>
      <c r="AD1291" s="20">
        <f t="shared" si="424"/>
        <v>-9999</v>
      </c>
      <c r="AE1291" s="20">
        <f t="shared" si="429"/>
        <v>0</v>
      </c>
      <c r="AF1291" s="20">
        <f t="shared" si="425"/>
        <v>-9999</v>
      </c>
      <c r="AG1291" s="21"/>
      <c r="AH1291" s="20">
        <f t="shared" si="416"/>
        <v>-1.178745064381952E-2</v>
      </c>
      <c r="AI1291" s="20">
        <f t="shared" si="417"/>
        <v>0.51386006167917275</v>
      </c>
      <c r="AJ1291" s="20">
        <f t="shared" si="418"/>
        <v>-0.2676446746983806</v>
      </c>
      <c r="AK1291" s="20">
        <f t="shared" si="419"/>
        <v>-2.096970307342862E-2</v>
      </c>
      <c r="AL1291" s="20">
        <f t="shared" si="420"/>
        <v>-3.0984842598046018</v>
      </c>
      <c r="AM1291" s="20">
        <f t="shared" si="421"/>
        <v>-46.387491914036289</v>
      </c>
      <c r="AN1291" s="20">
        <f t="shared" si="431"/>
        <v>3.2149255760746338</v>
      </c>
      <c r="AO1291" s="20">
        <f t="shared" si="431"/>
        <v>3.2156184383515991</v>
      </c>
      <c r="AP1291" s="20">
        <f t="shared" si="431"/>
        <v>3.2141906950560983</v>
      </c>
      <c r="AQ1291" s="20">
        <f t="shared" si="431"/>
        <v>3.2171329326505709</v>
      </c>
      <c r="AR1291" s="20">
        <f t="shared" si="431"/>
        <v>3.2110703717789146</v>
      </c>
      <c r="AS1291" s="20">
        <f t="shared" si="431"/>
        <v>3.2235654897824437</v>
      </c>
      <c r="AT1291" s="20">
        <f t="shared" si="431"/>
        <v>3.1978245068299773</v>
      </c>
      <c r="AU1291" s="20">
        <f t="shared" si="423"/>
        <v>3.2509130417697172</v>
      </c>
    </row>
    <row r="1292" spans="4:47">
      <c r="D1292" s="2"/>
      <c r="Z1292" s="20">
        <f t="shared" si="414"/>
        <v>0</v>
      </c>
      <c r="AA1292" s="20">
        <f t="shared" si="415"/>
        <v>1.1330551226500576E-5</v>
      </c>
      <c r="AB1292" s="20">
        <f t="shared" si="427"/>
        <v>-9999</v>
      </c>
      <c r="AC1292" s="20">
        <f t="shared" si="428"/>
        <v>0</v>
      </c>
      <c r="AD1292" s="20">
        <f t="shared" si="424"/>
        <v>-9999</v>
      </c>
      <c r="AE1292" s="20">
        <f t="shared" si="429"/>
        <v>0</v>
      </c>
      <c r="AF1292" s="20">
        <f t="shared" si="425"/>
        <v>-9999</v>
      </c>
      <c r="AG1292" s="21"/>
      <c r="AH1292" s="20">
        <f t="shared" si="416"/>
        <v>-1.178745064381952E-2</v>
      </c>
      <c r="AI1292" s="20">
        <f t="shared" si="417"/>
        <v>0.51386006167917275</v>
      </c>
      <c r="AJ1292" s="20">
        <f t="shared" si="418"/>
        <v>-0.2676446746983806</v>
      </c>
      <c r="AK1292" s="20">
        <f t="shared" si="419"/>
        <v>-2.096970307342862E-2</v>
      </c>
      <c r="AL1292" s="20">
        <f t="shared" si="420"/>
        <v>-3.0984842598046018</v>
      </c>
      <c r="AM1292" s="20">
        <f t="shared" si="421"/>
        <v>-46.387491914036289</v>
      </c>
      <c r="AN1292" s="20">
        <f t="shared" si="431"/>
        <v>3.2149255760746338</v>
      </c>
      <c r="AO1292" s="20">
        <f t="shared" si="431"/>
        <v>3.2156184383515991</v>
      </c>
      <c r="AP1292" s="20">
        <f t="shared" si="431"/>
        <v>3.2141906950560983</v>
      </c>
      <c r="AQ1292" s="20">
        <f t="shared" si="431"/>
        <v>3.2171329326505709</v>
      </c>
      <c r="AR1292" s="20">
        <f t="shared" si="431"/>
        <v>3.2110703717789146</v>
      </c>
      <c r="AS1292" s="20">
        <f t="shared" si="431"/>
        <v>3.2235654897824437</v>
      </c>
      <c r="AT1292" s="20">
        <f t="shared" si="431"/>
        <v>3.1978245068299773</v>
      </c>
      <c r="AU1292" s="20">
        <f t="shared" si="423"/>
        <v>3.2509130417697172</v>
      </c>
    </row>
    <row r="1293" spans="4:47">
      <c r="D1293" s="2"/>
      <c r="Z1293" s="20">
        <f t="shared" si="414"/>
        <v>0</v>
      </c>
      <c r="AA1293" s="20">
        <f t="shared" si="415"/>
        <v>1.1330551226500576E-5</v>
      </c>
      <c r="AB1293" s="20">
        <f t="shared" si="427"/>
        <v>-9999</v>
      </c>
      <c r="AC1293" s="20">
        <f t="shared" si="428"/>
        <v>0</v>
      </c>
      <c r="AD1293" s="20">
        <f t="shared" si="424"/>
        <v>-9999</v>
      </c>
      <c r="AE1293" s="20">
        <f t="shared" si="429"/>
        <v>0</v>
      </c>
      <c r="AF1293" s="20">
        <f t="shared" si="425"/>
        <v>-9999</v>
      </c>
      <c r="AG1293" s="21"/>
      <c r="AH1293" s="20">
        <f t="shared" si="416"/>
        <v>-1.178745064381952E-2</v>
      </c>
      <c r="AI1293" s="20">
        <f t="shared" si="417"/>
        <v>0.51386006167917275</v>
      </c>
      <c r="AJ1293" s="20">
        <f t="shared" si="418"/>
        <v>-0.2676446746983806</v>
      </c>
      <c r="AK1293" s="20">
        <f t="shared" si="419"/>
        <v>-2.096970307342862E-2</v>
      </c>
      <c r="AL1293" s="20">
        <f t="shared" si="420"/>
        <v>-3.0984842598046018</v>
      </c>
      <c r="AM1293" s="20">
        <f t="shared" si="421"/>
        <v>-46.387491914036289</v>
      </c>
      <c r="AN1293" s="20">
        <f t="shared" si="431"/>
        <v>3.2149255760746338</v>
      </c>
      <c r="AO1293" s="20">
        <f t="shared" si="431"/>
        <v>3.2156184383515991</v>
      </c>
      <c r="AP1293" s="20">
        <f t="shared" si="431"/>
        <v>3.2141906950560983</v>
      </c>
      <c r="AQ1293" s="20">
        <f t="shared" si="431"/>
        <v>3.2171329326505709</v>
      </c>
      <c r="AR1293" s="20">
        <f t="shared" si="431"/>
        <v>3.2110703717789146</v>
      </c>
      <c r="AS1293" s="20">
        <f t="shared" si="431"/>
        <v>3.2235654897824437</v>
      </c>
      <c r="AT1293" s="20">
        <f t="shared" si="431"/>
        <v>3.1978245068299773</v>
      </c>
      <c r="AU1293" s="20">
        <f t="shared" si="423"/>
        <v>3.2509130417697172</v>
      </c>
    </row>
    <row r="1294" spans="4:47">
      <c r="D1294" s="2"/>
      <c r="Z1294" s="20">
        <f t="shared" si="414"/>
        <v>0</v>
      </c>
      <c r="AA1294" s="20">
        <f t="shared" si="415"/>
        <v>1.1330551226500576E-5</v>
      </c>
      <c r="AB1294" s="20">
        <f t="shared" si="427"/>
        <v>-9999</v>
      </c>
      <c r="AC1294" s="20">
        <f t="shared" si="428"/>
        <v>0</v>
      </c>
      <c r="AD1294" s="20">
        <f t="shared" si="424"/>
        <v>-9999</v>
      </c>
      <c r="AE1294" s="20">
        <f t="shared" si="429"/>
        <v>0</v>
      </c>
      <c r="AF1294" s="20">
        <f t="shared" si="425"/>
        <v>-9999</v>
      </c>
      <c r="AG1294" s="21"/>
      <c r="AH1294" s="20">
        <f t="shared" si="416"/>
        <v>-1.178745064381952E-2</v>
      </c>
      <c r="AI1294" s="20">
        <f t="shared" si="417"/>
        <v>0.51386006167917275</v>
      </c>
      <c r="AJ1294" s="20">
        <f t="shared" si="418"/>
        <v>-0.2676446746983806</v>
      </c>
      <c r="AK1294" s="20">
        <f t="shared" si="419"/>
        <v>-2.096970307342862E-2</v>
      </c>
      <c r="AL1294" s="20">
        <f t="shared" si="420"/>
        <v>-3.0984842598046018</v>
      </c>
      <c r="AM1294" s="20">
        <f t="shared" si="421"/>
        <v>-46.387491914036289</v>
      </c>
      <c r="AN1294" s="20">
        <f t="shared" si="431"/>
        <v>3.2149255760746338</v>
      </c>
      <c r="AO1294" s="20">
        <f t="shared" si="431"/>
        <v>3.2156184383515991</v>
      </c>
      <c r="AP1294" s="20">
        <f t="shared" si="431"/>
        <v>3.2141906950560983</v>
      </c>
      <c r="AQ1294" s="20">
        <f t="shared" si="431"/>
        <v>3.2171329326505709</v>
      </c>
      <c r="AR1294" s="20">
        <f t="shared" si="431"/>
        <v>3.2110703717789146</v>
      </c>
      <c r="AS1294" s="20">
        <f t="shared" si="431"/>
        <v>3.2235654897824437</v>
      </c>
      <c r="AT1294" s="20">
        <f t="shared" si="431"/>
        <v>3.1978245068299773</v>
      </c>
      <c r="AU1294" s="20">
        <f t="shared" si="423"/>
        <v>3.2509130417697172</v>
      </c>
    </row>
    <row r="1295" spans="4:47">
      <c r="D1295" s="2"/>
      <c r="Z1295" s="20">
        <f t="shared" si="414"/>
        <v>0</v>
      </c>
      <c r="AA1295" s="20">
        <f t="shared" si="415"/>
        <v>1.1330551226500576E-5</v>
      </c>
      <c r="AB1295" s="20">
        <f t="shared" si="427"/>
        <v>-9999</v>
      </c>
      <c r="AC1295" s="20">
        <f t="shared" si="428"/>
        <v>0</v>
      </c>
      <c r="AD1295" s="20">
        <f t="shared" si="424"/>
        <v>-9999</v>
      </c>
      <c r="AE1295" s="20">
        <f t="shared" si="429"/>
        <v>0</v>
      </c>
      <c r="AF1295" s="20">
        <f t="shared" si="425"/>
        <v>-9999</v>
      </c>
      <c r="AG1295" s="21"/>
      <c r="AH1295" s="20">
        <f t="shared" si="416"/>
        <v>-1.178745064381952E-2</v>
      </c>
      <c r="AI1295" s="20">
        <f t="shared" si="417"/>
        <v>0.51386006167917275</v>
      </c>
      <c r="AJ1295" s="20">
        <f t="shared" si="418"/>
        <v>-0.2676446746983806</v>
      </c>
      <c r="AK1295" s="20">
        <f t="shared" si="419"/>
        <v>-2.096970307342862E-2</v>
      </c>
      <c r="AL1295" s="20">
        <f t="shared" si="420"/>
        <v>-3.0984842598046018</v>
      </c>
      <c r="AM1295" s="20">
        <f t="shared" si="421"/>
        <v>-46.387491914036289</v>
      </c>
      <c r="AN1295" s="20">
        <f t="shared" si="431"/>
        <v>3.2149255760746338</v>
      </c>
      <c r="AO1295" s="20">
        <f t="shared" si="431"/>
        <v>3.2156184383515991</v>
      </c>
      <c r="AP1295" s="20">
        <f t="shared" si="431"/>
        <v>3.2141906950560983</v>
      </c>
      <c r="AQ1295" s="20">
        <f t="shared" si="431"/>
        <v>3.2171329326505709</v>
      </c>
      <c r="AR1295" s="20">
        <f t="shared" si="431"/>
        <v>3.2110703717789146</v>
      </c>
      <c r="AS1295" s="20">
        <f t="shared" si="431"/>
        <v>3.2235654897824437</v>
      </c>
      <c r="AT1295" s="20">
        <f t="shared" si="431"/>
        <v>3.1978245068299773</v>
      </c>
      <c r="AU1295" s="20">
        <f t="shared" si="423"/>
        <v>3.2509130417697172</v>
      </c>
    </row>
    <row r="1296" spans="4:47">
      <c r="D1296" s="2"/>
      <c r="Z1296" s="20">
        <f t="shared" si="414"/>
        <v>0</v>
      </c>
      <c r="AA1296" s="20">
        <f t="shared" si="415"/>
        <v>1.1330551226500576E-5</v>
      </c>
      <c r="AB1296" s="20">
        <f t="shared" si="427"/>
        <v>-9999</v>
      </c>
      <c r="AC1296" s="20">
        <f t="shared" si="428"/>
        <v>0</v>
      </c>
      <c r="AD1296" s="20">
        <f t="shared" si="424"/>
        <v>-9999</v>
      </c>
      <c r="AE1296" s="20">
        <f t="shared" si="429"/>
        <v>0</v>
      </c>
      <c r="AF1296" s="20">
        <f t="shared" si="425"/>
        <v>-9999</v>
      </c>
      <c r="AG1296" s="21"/>
      <c r="AH1296" s="20">
        <f t="shared" si="416"/>
        <v>-1.178745064381952E-2</v>
      </c>
      <c r="AI1296" s="20">
        <f t="shared" si="417"/>
        <v>0.51386006167917275</v>
      </c>
      <c r="AJ1296" s="20">
        <f t="shared" si="418"/>
        <v>-0.2676446746983806</v>
      </c>
      <c r="AK1296" s="20">
        <f t="shared" si="419"/>
        <v>-2.096970307342862E-2</v>
      </c>
      <c r="AL1296" s="20">
        <f t="shared" si="420"/>
        <v>-3.0984842598046018</v>
      </c>
      <c r="AM1296" s="20">
        <f t="shared" si="421"/>
        <v>-46.387491914036289</v>
      </c>
      <c r="AN1296" s="20">
        <f t="shared" si="431"/>
        <v>3.2149255760746338</v>
      </c>
      <c r="AO1296" s="20">
        <f t="shared" si="431"/>
        <v>3.2156184383515991</v>
      </c>
      <c r="AP1296" s="20">
        <f t="shared" si="431"/>
        <v>3.2141906950560983</v>
      </c>
      <c r="AQ1296" s="20">
        <f t="shared" si="431"/>
        <v>3.2171329326505709</v>
      </c>
      <c r="AR1296" s="20">
        <f t="shared" si="431"/>
        <v>3.2110703717789146</v>
      </c>
      <c r="AS1296" s="20">
        <f t="shared" si="431"/>
        <v>3.2235654897824437</v>
      </c>
      <c r="AT1296" s="20">
        <f t="shared" si="431"/>
        <v>3.1978245068299773</v>
      </c>
      <c r="AU1296" s="20">
        <f t="shared" si="423"/>
        <v>3.2509130417697172</v>
      </c>
    </row>
    <row r="1297" spans="4:47">
      <c r="D1297" s="2"/>
      <c r="Z1297" s="20">
        <f t="shared" si="414"/>
        <v>0</v>
      </c>
      <c r="AA1297" s="20">
        <f t="shared" si="415"/>
        <v>1.1330551226500576E-5</v>
      </c>
      <c r="AB1297" s="20">
        <f t="shared" si="427"/>
        <v>-9999</v>
      </c>
      <c r="AC1297" s="20">
        <f t="shared" si="428"/>
        <v>0</v>
      </c>
      <c r="AD1297" s="20">
        <f t="shared" si="424"/>
        <v>-9999</v>
      </c>
      <c r="AE1297" s="20">
        <f t="shared" si="429"/>
        <v>0</v>
      </c>
      <c r="AF1297" s="20">
        <f t="shared" si="425"/>
        <v>-9999</v>
      </c>
      <c r="AG1297" s="21"/>
      <c r="AH1297" s="20">
        <f t="shared" si="416"/>
        <v>-1.178745064381952E-2</v>
      </c>
      <c r="AI1297" s="20">
        <f t="shared" si="417"/>
        <v>0.51386006167917275</v>
      </c>
      <c r="AJ1297" s="20">
        <f t="shared" si="418"/>
        <v>-0.2676446746983806</v>
      </c>
      <c r="AK1297" s="20">
        <f t="shared" si="419"/>
        <v>-2.096970307342862E-2</v>
      </c>
      <c r="AL1297" s="20">
        <f t="shared" si="420"/>
        <v>-3.0984842598046018</v>
      </c>
      <c r="AM1297" s="20">
        <f t="shared" si="421"/>
        <v>-46.387491914036289</v>
      </c>
      <c r="AN1297" s="20">
        <f t="shared" si="431"/>
        <v>3.2149255760746338</v>
      </c>
      <c r="AO1297" s="20">
        <f t="shared" si="431"/>
        <v>3.2156184383515991</v>
      </c>
      <c r="AP1297" s="20">
        <f t="shared" si="431"/>
        <v>3.2141906950560983</v>
      </c>
      <c r="AQ1297" s="20">
        <f t="shared" si="431"/>
        <v>3.2171329326505709</v>
      </c>
      <c r="AR1297" s="20">
        <f t="shared" si="431"/>
        <v>3.2110703717789146</v>
      </c>
      <c r="AS1297" s="20">
        <f t="shared" si="431"/>
        <v>3.2235654897824437</v>
      </c>
      <c r="AT1297" s="20">
        <f t="shared" si="431"/>
        <v>3.1978245068299773</v>
      </c>
      <c r="AU1297" s="20">
        <f t="shared" si="423"/>
        <v>3.2509130417697172</v>
      </c>
    </row>
    <row r="1298" spans="4:47">
      <c r="D1298" s="2"/>
      <c r="Z1298" s="20">
        <f t="shared" si="414"/>
        <v>0</v>
      </c>
      <c r="AA1298" s="20">
        <f t="shared" si="415"/>
        <v>1.1330551226500576E-5</v>
      </c>
      <c r="AB1298" s="20">
        <f t="shared" si="427"/>
        <v>-9999</v>
      </c>
      <c r="AC1298" s="20">
        <f t="shared" si="428"/>
        <v>0</v>
      </c>
      <c r="AD1298" s="20">
        <f t="shared" si="424"/>
        <v>-9999</v>
      </c>
      <c r="AE1298" s="20">
        <f t="shared" si="429"/>
        <v>0</v>
      </c>
      <c r="AF1298" s="20">
        <f t="shared" si="425"/>
        <v>-9999</v>
      </c>
      <c r="AG1298" s="21"/>
      <c r="AH1298" s="20">
        <f t="shared" si="416"/>
        <v>-1.178745064381952E-2</v>
      </c>
      <c r="AI1298" s="20">
        <f t="shared" si="417"/>
        <v>0.51386006167917275</v>
      </c>
      <c r="AJ1298" s="20">
        <f t="shared" si="418"/>
        <v>-0.2676446746983806</v>
      </c>
      <c r="AK1298" s="20">
        <f t="shared" si="419"/>
        <v>-2.096970307342862E-2</v>
      </c>
      <c r="AL1298" s="20">
        <f t="shared" si="420"/>
        <v>-3.0984842598046018</v>
      </c>
      <c r="AM1298" s="20">
        <f t="shared" si="421"/>
        <v>-46.387491914036289</v>
      </c>
      <c r="AN1298" s="20">
        <f t="shared" si="431"/>
        <v>3.2149255760746338</v>
      </c>
      <c r="AO1298" s="20">
        <f t="shared" si="431"/>
        <v>3.2156184383515991</v>
      </c>
      <c r="AP1298" s="20">
        <f t="shared" si="431"/>
        <v>3.2141906950560983</v>
      </c>
      <c r="AQ1298" s="20">
        <f t="shared" si="431"/>
        <v>3.2171329326505709</v>
      </c>
      <c r="AR1298" s="20">
        <f t="shared" si="431"/>
        <v>3.2110703717789146</v>
      </c>
      <c r="AS1298" s="20">
        <f t="shared" si="431"/>
        <v>3.2235654897824437</v>
      </c>
      <c r="AT1298" s="20">
        <f t="shared" si="431"/>
        <v>3.1978245068299773</v>
      </c>
      <c r="AU1298" s="20">
        <f t="shared" si="423"/>
        <v>3.2509130417697172</v>
      </c>
    </row>
    <row r="1299" spans="4:47">
      <c r="D1299" s="2"/>
      <c r="Z1299" s="20">
        <f t="shared" si="414"/>
        <v>0</v>
      </c>
      <c r="AA1299" s="20">
        <f t="shared" si="415"/>
        <v>1.1330551226500576E-5</v>
      </c>
      <c r="AB1299" s="20">
        <f t="shared" si="427"/>
        <v>-9999</v>
      </c>
      <c r="AC1299" s="20">
        <f t="shared" si="428"/>
        <v>0</v>
      </c>
      <c r="AD1299" s="20">
        <f t="shared" si="424"/>
        <v>-9999</v>
      </c>
      <c r="AE1299" s="20">
        <f t="shared" si="429"/>
        <v>0</v>
      </c>
      <c r="AF1299" s="20">
        <f t="shared" si="425"/>
        <v>-9999</v>
      </c>
      <c r="AG1299" s="21"/>
      <c r="AH1299" s="20">
        <f t="shared" si="416"/>
        <v>-1.178745064381952E-2</v>
      </c>
      <c r="AI1299" s="20">
        <f t="shared" si="417"/>
        <v>0.51386006167917275</v>
      </c>
      <c r="AJ1299" s="20">
        <f t="shared" si="418"/>
        <v>-0.2676446746983806</v>
      </c>
      <c r="AK1299" s="20">
        <f t="shared" si="419"/>
        <v>-2.096970307342862E-2</v>
      </c>
      <c r="AL1299" s="20">
        <f t="shared" si="420"/>
        <v>-3.0984842598046018</v>
      </c>
      <c r="AM1299" s="20">
        <f t="shared" si="421"/>
        <v>-46.387491914036289</v>
      </c>
      <c r="AN1299" s="20">
        <f t="shared" si="431"/>
        <v>3.2149255760746338</v>
      </c>
      <c r="AO1299" s="20">
        <f t="shared" si="431"/>
        <v>3.2156184383515991</v>
      </c>
      <c r="AP1299" s="20">
        <f t="shared" si="431"/>
        <v>3.2141906950560983</v>
      </c>
      <c r="AQ1299" s="20">
        <f t="shared" si="431"/>
        <v>3.2171329326505709</v>
      </c>
      <c r="AR1299" s="20">
        <f t="shared" si="431"/>
        <v>3.2110703717789146</v>
      </c>
      <c r="AS1299" s="20">
        <f t="shared" si="431"/>
        <v>3.2235654897824437</v>
      </c>
      <c r="AT1299" s="20">
        <f t="shared" si="431"/>
        <v>3.1978245068299773</v>
      </c>
      <c r="AU1299" s="20">
        <f t="shared" si="423"/>
        <v>3.2509130417697172</v>
      </c>
    </row>
    <row r="1300" spans="4:47">
      <c r="D1300" s="2"/>
      <c r="Z1300" s="20">
        <f t="shared" si="414"/>
        <v>0</v>
      </c>
      <c r="AA1300" s="20">
        <f t="shared" si="415"/>
        <v>1.1330551226500576E-5</v>
      </c>
      <c r="AB1300" s="20">
        <f t="shared" si="427"/>
        <v>-9999</v>
      </c>
      <c r="AC1300" s="20">
        <f t="shared" si="428"/>
        <v>0</v>
      </c>
      <c r="AD1300" s="20">
        <f t="shared" si="424"/>
        <v>-9999</v>
      </c>
      <c r="AE1300" s="20">
        <f t="shared" si="429"/>
        <v>0</v>
      </c>
      <c r="AF1300" s="20">
        <f t="shared" si="425"/>
        <v>-9999</v>
      </c>
      <c r="AG1300" s="21"/>
      <c r="AH1300" s="20">
        <f t="shared" si="416"/>
        <v>-1.178745064381952E-2</v>
      </c>
      <c r="AI1300" s="20">
        <f t="shared" si="417"/>
        <v>0.51386006167917275</v>
      </c>
      <c r="AJ1300" s="20">
        <f t="shared" si="418"/>
        <v>-0.2676446746983806</v>
      </c>
      <c r="AK1300" s="20">
        <f t="shared" si="419"/>
        <v>-2.096970307342862E-2</v>
      </c>
      <c r="AL1300" s="20">
        <f t="shared" si="420"/>
        <v>-3.0984842598046018</v>
      </c>
      <c r="AM1300" s="20">
        <f t="shared" si="421"/>
        <v>-46.387491914036289</v>
      </c>
      <c r="AN1300" s="20">
        <f t="shared" si="431"/>
        <v>3.2149255760746338</v>
      </c>
      <c r="AO1300" s="20">
        <f t="shared" si="431"/>
        <v>3.2156184383515991</v>
      </c>
      <c r="AP1300" s="20">
        <f t="shared" si="431"/>
        <v>3.2141906950560983</v>
      </c>
      <c r="AQ1300" s="20">
        <f t="shared" si="431"/>
        <v>3.2171329326505709</v>
      </c>
      <c r="AR1300" s="20">
        <f t="shared" si="431"/>
        <v>3.2110703717789146</v>
      </c>
      <c r="AS1300" s="20">
        <f t="shared" si="431"/>
        <v>3.2235654897824437</v>
      </c>
      <c r="AT1300" s="20">
        <f t="shared" si="431"/>
        <v>3.1978245068299773</v>
      </c>
      <c r="AU1300" s="20">
        <f t="shared" si="423"/>
        <v>3.2509130417697172</v>
      </c>
    </row>
    <row r="1301" spans="4:47">
      <c r="D1301" s="2"/>
      <c r="Z1301" s="20">
        <f t="shared" ref="Z1301:Z1364" si="432">F1301</f>
        <v>0</v>
      </c>
      <c r="AA1301" s="20">
        <f t="shared" ref="AA1301:AA1364" si="433">AB$3+AB$4*Z1301+AB$5*Z1301^2+AH1301</f>
        <v>1.1330551226500576E-5</v>
      </c>
      <c r="AB1301" s="20">
        <f t="shared" si="427"/>
        <v>-9999</v>
      </c>
      <c r="AC1301" s="20">
        <f t="shared" si="428"/>
        <v>0</v>
      </c>
      <c r="AD1301" s="20">
        <f t="shared" si="424"/>
        <v>-9999</v>
      </c>
      <c r="AE1301" s="20">
        <f t="shared" si="429"/>
        <v>0</v>
      </c>
      <c r="AF1301" s="20">
        <f t="shared" si="425"/>
        <v>-9999</v>
      </c>
      <c r="AG1301" s="21"/>
      <c r="AH1301" s="20">
        <f t="shared" ref="AH1301:AH1364" si="434">$AB$6*($AB$11/AI1301*AJ1301+$AB$12)</f>
        <v>-1.178745064381952E-2</v>
      </c>
      <c r="AI1301" s="20">
        <f t="shared" ref="AI1301:AI1364" si="435">1+$AB$7*COS(AL1301)</f>
        <v>0.51386006167917275</v>
      </c>
      <c r="AJ1301" s="20">
        <f t="shared" ref="AJ1301:AJ1364" si="436">SIN(AL1301+RADIANS($AB$9))</f>
        <v>-0.2676446746983806</v>
      </c>
      <c r="AK1301" s="20">
        <f t="shared" ref="AK1301:AK1364" si="437">$AB$7*SIN(AL1301)</f>
        <v>-2.096970307342862E-2</v>
      </c>
      <c r="AL1301" s="20">
        <f t="shared" ref="AL1301:AL1364" si="438">2*ATAN(AM1301)</f>
        <v>-3.0984842598046018</v>
      </c>
      <c r="AM1301" s="20">
        <f t="shared" ref="AM1301:AM1364" si="439">SQRT((1+$AB$7)/(1-$AB$7))*TAN(AN1301/2)</f>
        <v>-46.387491914036289</v>
      </c>
      <c r="AN1301" s="20">
        <f t="shared" ref="AN1301:AT1316" si="440">$AU1301+$AB$7*SIN(AO1301)</f>
        <v>3.2149255760746338</v>
      </c>
      <c r="AO1301" s="20">
        <f t="shared" si="440"/>
        <v>3.2156184383515991</v>
      </c>
      <c r="AP1301" s="20">
        <f t="shared" si="440"/>
        <v>3.2141906950560983</v>
      </c>
      <c r="AQ1301" s="20">
        <f t="shared" si="440"/>
        <v>3.2171329326505709</v>
      </c>
      <c r="AR1301" s="20">
        <f t="shared" si="440"/>
        <v>3.2110703717789146</v>
      </c>
      <c r="AS1301" s="20">
        <f t="shared" si="440"/>
        <v>3.2235654897824437</v>
      </c>
      <c r="AT1301" s="20">
        <f t="shared" si="440"/>
        <v>3.1978245068299773</v>
      </c>
      <c r="AU1301" s="20">
        <f t="shared" ref="AU1301:AU1364" si="441">RADIANS($AB$9)+$AB$18*(F1301-AB$15)</f>
        <v>3.2509130417697172</v>
      </c>
    </row>
    <row r="1302" spans="4:47">
      <c r="D1302" s="2"/>
      <c r="Z1302" s="20">
        <f t="shared" si="432"/>
        <v>0</v>
      </c>
      <c r="AA1302" s="20">
        <f t="shared" si="433"/>
        <v>1.1330551226500576E-5</v>
      </c>
      <c r="AB1302" s="20">
        <f t="shared" si="427"/>
        <v>-9999</v>
      </c>
      <c r="AC1302" s="20">
        <f t="shared" si="428"/>
        <v>0</v>
      </c>
      <c r="AD1302" s="20">
        <f t="shared" ref="AD1302:AD1365" si="442">IF(S1302&lt;&gt;0,G1302-AA1302,-9999)</f>
        <v>-9999</v>
      </c>
      <c r="AE1302" s="20">
        <f t="shared" si="429"/>
        <v>0</v>
      </c>
      <c r="AF1302" s="20">
        <f t="shared" ref="AF1302:AF1365" si="443">IF(S1302&lt;&gt;0,G1302-P1302,-9999)</f>
        <v>-9999</v>
      </c>
      <c r="AG1302" s="21"/>
      <c r="AH1302" s="20">
        <f t="shared" si="434"/>
        <v>-1.178745064381952E-2</v>
      </c>
      <c r="AI1302" s="20">
        <f t="shared" si="435"/>
        <v>0.51386006167917275</v>
      </c>
      <c r="AJ1302" s="20">
        <f t="shared" si="436"/>
        <v>-0.2676446746983806</v>
      </c>
      <c r="AK1302" s="20">
        <f t="shared" si="437"/>
        <v>-2.096970307342862E-2</v>
      </c>
      <c r="AL1302" s="20">
        <f t="shared" si="438"/>
        <v>-3.0984842598046018</v>
      </c>
      <c r="AM1302" s="20">
        <f t="shared" si="439"/>
        <v>-46.387491914036289</v>
      </c>
      <c r="AN1302" s="20">
        <f t="shared" si="440"/>
        <v>3.2149255760746338</v>
      </c>
      <c r="AO1302" s="20">
        <f t="shared" si="440"/>
        <v>3.2156184383515991</v>
      </c>
      <c r="AP1302" s="20">
        <f t="shared" si="440"/>
        <v>3.2141906950560983</v>
      </c>
      <c r="AQ1302" s="20">
        <f t="shared" si="440"/>
        <v>3.2171329326505709</v>
      </c>
      <c r="AR1302" s="20">
        <f t="shared" si="440"/>
        <v>3.2110703717789146</v>
      </c>
      <c r="AS1302" s="20">
        <f t="shared" si="440"/>
        <v>3.2235654897824437</v>
      </c>
      <c r="AT1302" s="20">
        <f t="shared" si="440"/>
        <v>3.1978245068299773</v>
      </c>
      <c r="AU1302" s="20">
        <f t="shared" si="441"/>
        <v>3.2509130417697172</v>
      </c>
    </row>
    <row r="1303" spans="4:47">
      <c r="D1303" s="2"/>
      <c r="Z1303" s="20">
        <f t="shared" si="432"/>
        <v>0</v>
      </c>
      <c r="AA1303" s="20">
        <f t="shared" si="433"/>
        <v>1.1330551226500576E-5</v>
      </c>
      <c r="AB1303" s="20">
        <f t="shared" si="427"/>
        <v>-9999</v>
      </c>
      <c r="AC1303" s="20">
        <f t="shared" si="428"/>
        <v>0</v>
      </c>
      <c r="AD1303" s="20">
        <f t="shared" si="442"/>
        <v>-9999</v>
      </c>
      <c r="AE1303" s="20">
        <f t="shared" si="429"/>
        <v>0</v>
      </c>
      <c r="AF1303" s="20">
        <f t="shared" si="443"/>
        <v>-9999</v>
      </c>
      <c r="AG1303" s="21"/>
      <c r="AH1303" s="20">
        <f t="shared" si="434"/>
        <v>-1.178745064381952E-2</v>
      </c>
      <c r="AI1303" s="20">
        <f t="shared" si="435"/>
        <v>0.51386006167917275</v>
      </c>
      <c r="AJ1303" s="20">
        <f t="shared" si="436"/>
        <v>-0.2676446746983806</v>
      </c>
      <c r="AK1303" s="20">
        <f t="shared" si="437"/>
        <v>-2.096970307342862E-2</v>
      </c>
      <c r="AL1303" s="20">
        <f t="shared" si="438"/>
        <v>-3.0984842598046018</v>
      </c>
      <c r="AM1303" s="20">
        <f t="shared" si="439"/>
        <v>-46.387491914036289</v>
      </c>
      <c r="AN1303" s="20">
        <f t="shared" si="440"/>
        <v>3.2149255760746338</v>
      </c>
      <c r="AO1303" s="20">
        <f t="shared" si="440"/>
        <v>3.2156184383515991</v>
      </c>
      <c r="AP1303" s="20">
        <f t="shared" si="440"/>
        <v>3.2141906950560983</v>
      </c>
      <c r="AQ1303" s="20">
        <f t="shared" si="440"/>
        <v>3.2171329326505709</v>
      </c>
      <c r="AR1303" s="20">
        <f t="shared" si="440"/>
        <v>3.2110703717789146</v>
      </c>
      <c r="AS1303" s="20">
        <f t="shared" si="440"/>
        <v>3.2235654897824437</v>
      </c>
      <c r="AT1303" s="20">
        <f t="shared" si="440"/>
        <v>3.1978245068299773</v>
      </c>
      <c r="AU1303" s="20">
        <f t="shared" si="441"/>
        <v>3.2509130417697172</v>
      </c>
    </row>
    <row r="1304" spans="4:47">
      <c r="D1304" s="2"/>
      <c r="Z1304" s="20">
        <f t="shared" si="432"/>
        <v>0</v>
      </c>
      <c r="AA1304" s="20">
        <f t="shared" si="433"/>
        <v>1.1330551226500576E-5</v>
      </c>
      <c r="AB1304" s="20">
        <f t="shared" si="427"/>
        <v>-9999</v>
      </c>
      <c r="AC1304" s="20">
        <f t="shared" si="428"/>
        <v>0</v>
      </c>
      <c r="AD1304" s="20">
        <f t="shared" si="442"/>
        <v>-9999</v>
      </c>
      <c r="AE1304" s="20">
        <f t="shared" si="429"/>
        <v>0</v>
      </c>
      <c r="AF1304" s="20">
        <f t="shared" si="443"/>
        <v>-9999</v>
      </c>
      <c r="AG1304" s="21"/>
      <c r="AH1304" s="20">
        <f t="shared" si="434"/>
        <v>-1.178745064381952E-2</v>
      </c>
      <c r="AI1304" s="20">
        <f t="shared" si="435"/>
        <v>0.51386006167917275</v>
      </c>
      <c r="AJ1304" s="20">
        <f t="shared" si="436"/>
        <v>-0.2676446746983806</v>
      </c>
      <c r="AK1304" s="20">
        <f t="shared" si="437"/>
        <v>-2.096970307342862E-2</v>
      </c>
      <c r="AL1304" s="20">
        <f t="shared" si="438"/>
        <v>-3.0984842598046018</v>
      </c>
      <c r="AM1304" s="20">
        <f t="shared" si="439"/>
        <v>-46.387491914036289</v>
      </c>
      <c r="AN1304" s="20">
        <f t="shared" si="440"/>
        <v>3.2149255760746338</v>
      </c>
      <c r="AO1304" s="20">
        <f t="shared" si="440"/>
        <v>3.2156184383515991</v>
      </c>
      <c r="AP1304" s="20">
        <f t="shared" si="440"/>
        <v>3.2141906950560983</v>
      </c>
      <c r="AQ1304" s="20">
        <f t="shared" si="440"/>
        <v>3.2171329326505709</v>
      </c>
      <c r="AR1304" s="20">
        <f t="shared" si="440"/>
        <v>3.2110703717789146</v>
      </c>
      <c r="AS1304" s="20">
        <f t="shared" si="440"/>
        <v>3.2235654897824437</v>
      </c>
      <c r="AT1304" s="20">
        <f t="shared" si="440"/>
        <v>3.1978245068299773</v>
      </c>
      <c r="AU1304" s="20">
        <f t="shared" si="441"/>
        <v>3.2509130417697172</v>
      </c>
    </row>
    <row r="1305" spans="4:47">
      <c r="D1305" s="2"/>
      <c r="Z1305" s="20">
        <f t="shared" si="432"/>
        <v>0</v>
      </c>
      <c r="AA1305" s="20">
        <f t="shared" si="433"/>
        <v>1.1330551226500576E-5</v>
      </c>
      <c r="AB1305" s="20">
        <f t="shared" si="427"/>
        <v>-9999</v>
      </c>
      <c r="AC1305" s="20">
        <f t="shared" si="428"/>
        <v>0</v>
      </c>
      <c r="AD1305" s="20">
        <f t="shared" si="442"/>
        <v>-9999</v>
      </c>
      <c r="AE1305" s="20">
        <f t="shared" si="429"/>
        <v>0</v>
      </c>
      <c r="AF1305" s="20">
        <f t="shared" si="443"/>
        <v>-9999</v>
      </c>
      <c r="AG1305" s="21"/>
      <c r="AH1305" s="20">
        <f t="shared" si="434"/>
        <v>-1.178745064381952E-2</v>
      </c>
      <c r="AI1305" s="20">
        <f t="shared" si="435"/>
        <v>0.51386006167917275</v>
      </c>
      <c r="AJ1305" s="20">
        <f t="shared" si="436"/>
        <v>-0.2676446746983806</v>
      </c>
      <c r="AK1305" s="20">
        <f t="shared" si="437"/>
        <v>-2.096970307342862E-2</v>
      </c>
      <c r="AL1305" s="20">
        <f t="shared" si="438"/>
        <v>-3.0984842598046018</v>
      </c>
      <c r="AM1305" s="20">
        <f t="shared" si="439"/>
        <v>-46.387491914036289</v>
      </c>
      <c r="AN1305" s="20">
        <f t="shared" si="440"/>
        <v>3.2149255760746338</v>
      </c>
      <c r="AO1305" s="20">
        <f t="shared" si="440"/>
        <v>3.2156184383515991</v>
      </c>
      <c r="AP1305" s="20">
        <f t="shared" si="440"/>
        <v>3.2141906950560983</v>
      </c>
      <c r="AQ1305" s="20">
        <f t="shared" si="440"/>
        <v>3.2171329326505709</v>
      </c>
      <c r="AR1305" s="20">
        <f t="shared" si="440"/>
        <v>3.2110703717789146</v>
      </c>
      <c r="AS1305" s="20">
        <f t="shared" si="440"/>
        <v>3.2235654897824437</v>
      </c>
      <c r="AT1305" s="20">
        <f t="shared" si="440"/>
        <v>3.1978245068299773</v>
      </c>
      <c r="AU1305" s="20">
        <f t="shared" si="441"/>
        <v>3.2509130417697172</v>
      </c>
    </row>
    <row r="1306" spans="4:47">
      <c r="D1306" s="2"/>
      <c r="Z1306" s="20">
        <f t="shared" si="432"/>
        <v>0</v>
      </c>
      <c r="AA1306" s="20">
        <f t="shared" si="433"/>
        <v>1.1330551226500576E-5</v>
      </c>
      <c r="AB1306" s="20">
        <f t="shared" si="427"/>
        <v>-9999</v>
      </c>
      <c r="AC1306" s="20">
        <f t="shared" si="428"/>
        <v>0</v>
      </c>
      <c r="AD1306" s="20">
        <f t="shared" si="442"/>
        <v>-9999</v>
      </c>
      <c r="AE1306" s="20">
        <f t="shared" si="429"/>
        <v>0</v>
      </c>
      <c r="AF1306" s="20">
        <f t="shared" si="443"/>
        <v>-9999</v>
      </c>
      <c r="AG1306" s="21"/>
      <c r="AH1306" s="20">
        <f t="shared" si="434"/>
        <v>-1.178745064381952E-2</v>
      </c>
      <c r="AI1306" s="20">
        <f t="shared" si="435"/>
        <v>0.51386006167917275</v>
      </c>
      <c r="AJ1306" s="20">
        <f t="shared" si="436"/>
        <v>-0.2676446746983806</v>
      </c>
      <c r="AK1306" s="20">
        <f t="shared" si="437"/>
        <v>-2.096970307342862E-2</v>
      </c>
      <c r="AL1306" s="20">
        <f t="shared" si="438"/>
        <v>-3.0984842598046018</v>
      </c>
      <c r="AM1306" s="20">
        <f t="shared" si="439"/>
        <v>-46.387491914036289</v>
      </c>
      <c r="AN1306" s="20">
        <f t="shared" si="440"/>
        <v>3.2149255760746338</v>
      </c>
      <c r="AO1306" s="20">
        <f t="shared" si="440"/>
        <v>3.2156184383515991</v>
      </c>
      <c r="AP1306" s="20">
        <f t="shared" si="440"/>
        <v>3.2141906950560983</v>
      </c>
      <c r="AQ1306" s="20">
        <f t="shared" si="440"/>
        <v>3.2171329326505709</v>
      </c>
      <c r="AR1306" s="20">
        <f t="shared" si="440"/>
        <v>3.2110703717789146</v>
      </c>
      <c r="AS1306" s="20">
        <f t="shared" si="440"/>
        <v>3.2235654897824437</v>
      </c>
      <c r="AT1306" s="20">
        <f t="shared" si="440"/>
        <v>3.1978245068299773</v>
      </c>
      <c r="AU1306" s="20">
        <f t="shared" si="441"/>
        <v>3.2509130417697172</v>
      </c>
    </row>
    <row r="1307" spans="4:47">
      <c r="D1307" s="2"/>
      <c r="Z1307" s="20">
        <f t="shared" si="432"/>
        <v>0</v>
      </c>
      <c r="AA1307" s="20">
        <f t="shared" si="433"/>
        <v>1.1330551226500576E-5</v>
      </c>
      <c r="AB1307" s="20">
        <f t="shared" si="427"/>
        <v>-9999</v>
      </c>
      <c r="AC1307" s="20">
        <f t="shared" si="428"/>
        <v>0</v>
      </c>
      <c r="AD1307" s="20">
        <f t="shared" si="442"/>
        <v>-9999</v>
      </c>
      <c r="AE1307" s="20">
        <f t="shared" si="429"/>
        <v>0</v>
      </c>
      <c r="AF1307" s="20">
        <f t="shared" si="443"/>
        <v>-9999</v>
      </c>
      <c r="AG1307" s="21"/>
      <c r="AH1307" s="20">
        <f t="shared" si="434"/>
        <v>-1.178745064381952E-2</v>
      </c>
      <c r="AI1307" s="20">
        <f t="shared" si="435"/>
        <v>0.51386006167917275</v>
      </c>
      <c r="AJ1307" s="20">
        <f t="shared" si="436"/>
        <v>-0.2676446746983806</v>
      </c>
      <c r="AK1307" s="20">
        <f t="shared" si="437"/>
        <v>-2.096970307342862E-2</v>
      </c>
      <c r="AL1307" s="20">
        <f t="shared" si="438"/>
        <v>-3.0984842598046018</v>
      </c>
      <c r="AM1307" s="20">
        <f t="shared" si="439"/>
        <v>-46.387491914036289</v>
      </c>
      <c r="AN1307" s="20">
        <f t="shared" si="440"/>
        <v>3.2149255760746338</v>
      </c>
      <c r="AO1307" s="20">
        <f t="shared" si="440"/>
        <v>3.2156184383515991</v>
      </c>
      <c r="AP1307" s="20">
        <f t="shared" si="440"/>
        <v>3.2141906950560983</v>
      </c>
      <c r="AQ1307" s="20">
        <f t="shared" si="440"/>
        <v>3.2171329326505709</v>
      </c>
      <c r="AR1307" s="20">
        <f t="shared" si="440"/>
        <v>3.2110703717789146</v>
      </c>
      <c r="AS1307" s="20">
        <f t="shared" si="440"/>
        <v>3.2235654897824437</v>
      </c>
      <c r="AT1307" s="20">
        <f t="shared" si="440"/>
        <v>3.1978245068299773</v>
      </c>
      <c r="AU1307" s="20">
        <f t="shared" si="441"/>
        <v>3.2509130417697172</v>
      </c>
    </row>
    <row r="1308" spans="4:47">
      <c r="D1308" s="2"/>
      <c r="Z1308" s="20">
        <f t="shared" si="432"/>
        <v>0</v>
      </c>
      <c r="AA1308" s="20">
        <f t="shared" si="433"/>
        <v>1.1330551226500576E-5</v>
      </c>
      <c r="AB1308" s="20">
        <f t="shared" si="427"/>
        <v>-9999</v>
      </c>
      <c r="AC1308" s="20">
        <f t="shared" si="428"/>
        <v>0</v>
      </c>
      <c r="AD1308" s="20">
        <f t="shared" si="442"/>
        <v>-9999</v>
      </c>
      <c r="AE1308" s="20">
        <f t="shared" si="429"/>
        <v>0</v>
      </c>
      <c r="AF1308" s="20">
        <f t="shared" si="443"/>
        <v>-9999</v>
      </c>
      <c r="AG1308" s="21"/>
      <c r="AH1308" s="20">
        <f t="shared" si="434"/>
        <v>-1.178745064381952E-2</v>
      </c>
      <c r="AI1308" s="20">
        <f t="shared" si="435"/>
        <v>0.51386006167917275</v>
      </c>
      <c r="AJ1308" s="20">
        <f t="shared" si="436"/>
        <v>-0.2676446746983806</v>
      </c>
      <c r="AK1308" s="20">
        <f t="shared" si="437"/>
        <v>-2.096970307342862E-2</v>
      </c>
      <c r="AL1308" s="20">
        <f t="shared" si="438"/>
        <v>-3.0984842598046018</v>
      </c>
      <c r="AM1308" s="20">
        <f t="shared" si="439"/>
        <v>-46.387491914036289</v>
      </c>
      <c r="AN1308" s="20">
        <f t="shared" si="440"/>
        <v>3.2149255760746338</v>
      </c>
      <c r="AO1308" s="20">
        <f t="shared" si="440"/>
        <v>3.2156184383515991</v>
      </c>
      <c r="AP1308" s="20">
        <f t="shared" si="440"/>
        <v>3.2141906950560983</v>
      </c>
      <c r="AQ1308" s="20">
        <f t="shared" si="440"/>
        <v>3.2171329326505709</v>
      </c>
      <c r="AR1308" s="20">
        <f t="shared" si="440"/>
        <v>3.2110703717789146</v>
      </c>
      <c r="AS1308" s="20">
        <f t="shared" si="440"/>
        <v>3.2235654897824437</v>
      </c>
      <c r="AT1308" s="20">
        <f t="shared" si="440"/>
        <v>3.1978245068299773</v>
      </c>
      <c r="AU1308" s="20">
        <f t="shared" si="441"/>
        <v>3.2509130417697172</v>
      </c>
    </row>
    <row r="1309" spans="4:47">
      <c r="D1309" s="2"/>
      <c r="Z1309" s="20">
        <f t="shared" si="432"/>
        <v>0</v>
      </c>
      <c r="AA1309" s="20">
        <f t="shared" si="433"/>
        <v>1.1330551226500576E-5</v>
      </c>
      <c r="AB1309" s="20">
        <f t="shared" si="427"/>
        <v>-9999</v>
      </c>
      <c r="AC1309" s="20">
        <f t="shared" si="428"/>
        <v>0</v>
      </c>
      <c r="AD1309" s="20">
        <f t="shared" si="442"/>
        <v>-9999</v>
      </c>
      <c r="AE1309" s="20">
        <f t="shared" si="429"/>
        <v>0</v>
      </c>
      <c r="AF1309" s="20">
        <f t="shared" si="443"/>
        <v>-9999</v>
      </c>
      <c r="AG1309" s="21"/>
      <c r="AH1309" s="20">
        <f t="shared" si="434"/>
        <v>-1.178745064381952E-2</v>
      </c>
      <c r="AI1309" s="20">
        <f t="shared" si="435"/>
        <v>0.51386006167917275</v>
      </c>
      <c r="AJ1309" s="20">
        <f t="shared" si="436"/>
        <v>-0.2676446746983806</v>
      </c>
      <c r="AK1309" s="20">
        <f t="shared" si="437"/>
        <v>-2.096970307342862E-2</v>
      </c>
      <c r="AL1309" s="20">
        <f t="shared" si="438"/>
        <v>-3.0984842598046018</v>
      </c>
      <c r="AM1309" s="20">
        <f t="shared" si="439"/>
        <v>-46.387491914036289</v>
      </c>
      <c r="AN1309" s="20">
        <f t="shared" si="440"/>
        <v>3.2149255760746338</v>
      </c>
      <c r="AO1309" s="20">
        <f t="shared" si="440"/>
        <v>3.2156184383515991</v>
      </c>
      <c r="AP1309" s="20">
        <f t="shared" si="440"/>
        <v>3.2141906950560983</v>
      </c>
      <c r="AQ1309" s="20">
        <f t="shared" si="440"/>
        <v>3.2171329326505709</v>
      </c>
      <c r="AR1309" s="20">
        <f t="shared" si="440"/>
        <v>3.2110703717789146</v>
      </c>
      <c r="AS1309" s="20">
        <f t="shared" si="440"/>
        <v>3.2235654897824437</v>
      </c>
      <c r="AT1309" s="20">
        <f t="shared" si="440"/>
        <v>3.1978245068299773</v>
      </c>
      <c r="AU1309" s="20">
        <f t="shared" si="441"/>
        <v>3.2509130417697172</v>
      </c>
    </row>
    <row r="1310" spans="4:47">
      <c r="D1310" s="2"/>
      <c r="Z1310" s="20">
        <f t="shared" si="432"/>
        <v>0</v>
      </c>
      <c r="AA1310" s="20">
        <f t="shared" si="433"/>
        <v>1.1330551226500576E-5</v>
      </c>
      <c r="AB1310" s="20">
        <f t="shared" si="427"/>
        <v>-9999</v>
      </c>
      <c r="AC1310" s="20">
        <f t="shared" si="428"/>
        <v>0</v>
      </c>
      <c r="AD1310" s="20">
        <f t="shared" si="442"/>
        <v>-9999</v>
      </c>
      <c r="AE1310" s="20">
        <f t="shared" si="429"/>
        <v>0</v>
      </c>
      <c r="AF1310" s="20">
        <f t="shared" si="443"/>
        <v>-9999</v>
      </c>
      <c r="AG1310" s="21"/>
      <c r="AH1310" s="20">
        <f t="shared" si="434"/>
        <v>-1.178745064381952E-2</v>
      </c>
      <c r="AI1310" s="20">
        <f t="shared" si="435"/>
        <v>0.51386006167917275</v>
      </c>
      <c r="AJ1310" s="20">
        <f t="shared" si="436"/>
        <v>-0.2676446746983806</v>
      </c>
      <c r="AK1310" s="20">
        <f t="shared" si="437"/>
        <v>-2.096970307342862E-2</v>
      </c>
      <c r="AL1310" s="20">
        <f t="shared" si="438"/>
        <v>-3.0984842598046018</v>
      </c>
      <c r="AM1310" s="20">
        <f t="shared" si="439"/>
        <v>-46.387491914036289</v>
      </c>
      <c r="AN1310" s="20">
        <f t="shared" si="440"/>
        <v>3.2149255760746338</v>
      </c>
      <c r="AO1310" s="20">
        <f t="shared" si="440"/>
        <v>3.2156184383515991</v>
      </c>
      <c r="AP1310" s="20">
        <f t="shared" si="440"/>
        <v>3.2141906950560983</v>
      </c>
      <c r="AQ1310" s="20">
        <f t="shared" si="440"/>
        <v>3.2171329326505709</v>
      </c>
      <c r="AR1310" s="20">
        <f t="shared" si="440"/>
        <v>3.2110703717789146</v>
      </c>
      <c r="AS1310" s="20">
        <f t="shared" si="440"/>
        <v>3.2235654897824437</v>
      </c>
      <c r="AT1310" s="20">
        <f t="shared" si="440"/>
        <v>3.1978245068299773</v>
      </c>
      <c r="AU1310" s="20">
        <f t="shared" si="441"/>
        <v>3.2509130417697172</v>
      </c>
    </row>
    <row r="1311" spans="4:47">
      <c r="D1311" s="2"/>
      <c r="Z1311" s="20">
        <f t="shared" si="432"/>
        <v>0</v>
      </c>
      <c r="AA1311" s="20">
        <f t="shared" si="433"/>
        <v>1.1330551226500576E-5</v>
      </c>
      <c r="AB1311" s="20">
        <f t="shared" si="427"/>
        <v>-9999</v>
      </c>
      <c r="AC1311" s="20">
        <f t="shared" si="428"/>
        <v>0</v>
      </c>
      <c r="AD1311" s="20">
        <f t="shared" si="442"/>
        <v>-9999</v>
      </c>
      <c r="AE1311" s="20">
        <f t="shared" si="429"/>
        <v>0</v>
      </c>
      <c r="AF1311" s="20">
        <f t="shared" si="443"/>
        <v>-9999</v>
      </c>
      <c r="AG1311" s="21"/>
      <c r="AH1311" s="20">
        <f t="shared" si="434"/>
        <v>-1.178745064381952E-2</v>
      </c>
      <c r="AI1311" s="20">
        <f t="shared" si="435"/>
        <v>0.51386006167917275</v>
      </c>
      <c r="AJ1311" s="20">
        <f t="shared" si="436"/>
        <v>-0.2676446746983806</v>
      </c>
      <c r="AK1311" s="20">
        <f t="shared" si="437"/>
        <v>-2.096970307342862E-2</v>
      </c>
      <c r="AL1311" s="20">
        <f t="shared" si="438"/>
        <v>-3.0984842598046018</v>
      </c>
      <c r="AM1311" s="20">
        <f t="shared" si="439"/>
        <v>-46.387491914036289</v>
      </c>
      <c r="AN1311" s="20">
        <f t="shared" si="440"/>
        <v>3.2149255760746338</v>
      </c>
      <c r="AO1311" s="20">
        <f t="shared" si="440"/>
        <v>3.2156184383515991</v>
      </c>
      <c r="AP1311" s="20">
        <f t="shared" si="440"/>
        <v>3.2141906950560983</v>
      </c>
      <c r="AQ1311" s="20">
        <f t="shared" si="440"/>
        <v>3.2171329326505709</v>
      </c>
      <c r="AR1311" s="20">
        <f t="shared" si="440"/>
        <v>3.2110703717789146</v>
      </c>
      <c r="AS1311" s="20">
        <f t="shared" si="440"/>
        <v>3.2235654897824437</v>
      </c>
      <c r="AT1311" s="20">
        <f t="shared" si="440"/>
        <v>3.1978245068299773</v>
      </c>
      <c r="AU1311" s="20">
        <f t="shared" si="441"/>
        <v>3.2509130417697172</v>
      </c>
    </row>
    <row r="1312" spans="4:47">
      <c r="D1312" s="2"/>
      <c r="Z1312" s="20">
        <f t="shared" si="432"/>
        <v>0</v>
      </c>
      <c r="AA1312" s="20">
        <f t="shared" si="433"/>
        <v>1.1330551226500576E-5</v>
      </c>
      <c r="AB1312" s="20">
        <f t="shared" si="427"/>
        <v>-9999</v>
      </c>
      <c r="AC1312" s="20">
        <f t="shared" si="428"/>
        <v>0</v>
      </c>
      <c r="AD1312" s="20">
        <f t="shared" si="442"/>
        <v>-9999</v>
      </c>
      <c r="AE1312" s="20">
        <f t="shared" si="429"/>
        <v>0</v>
      </c>
      <c r="AF1312" s="20">
        <f t="shared" si="443"/>
        <v>-9999</v>
      </c>
      <c r="AG1312" s="21"/>
      <c r="AH1312" s="20">
        <f t="shared" si="434"/>
        <v>-1.178745064381952E-2</v>
      </c>
      <c r="AI1312" s="20">
        <f t="shared" si="435"/>
        <v>0.51386006167917275</v>
      </c>
      <c r="AJ1312" s="20">
        <f t="shared" si="436"/>
        <v>-0.2676446746983806</v>
      </c>
      <c r="AK1312" s="20">
        <f t="shared" si="437"/>
        <v>-2.096970307342862E-2</v>
      </c>
      <c r="AL1312" s="20">
        <f t="shared" si="438"/>
        <v>-3.0984842598046018</v>
      </c>
      <c r="AM1312" s="20">
        <f t="shared" si="439"/>
        <v>-46.387491914036289</v>
      </c>
      <c r="AN1312" s="20">
        <f t="shared" si="440"/>
        <v>3.2149255760746338</v>
      </c>
      <c r="AO1312" s="20">
        <f t="shared" si="440"/>
        <v>3.2156184383515991</v>
      </c>
      <c r="AP1312" s="20">
        <f t="shared" si="440"/>
        <v>3.2141906950560983</v>
      </c>
      <c r="AQ1312" s="20">
        <f t="shared" si="440"/>
        <v>3.2171329326505709</v>
      </c>
      <c r="AR1312" s="20">
        <f t="shared" si="440"/>
        <v>3.2110703717789146</v>
      </c>
      <c r="AS1312" s="20">
        <f t="shared" si="440"/>
        <v>3.2235654897824437</v>
      </c>
      <c r="AT1312" s="20">
        <f t="shared" si="440"/>
        <v>3.1978245068299773</v>
      </c>
      <c r="AU1312" s="20">
        <f t="shared" si="441"/>
        <v>3.2509130417697172</v>
      </c>
    </row>
    <row r="1313" spans="4:47">
      <c r="D1313" s="2"/>
      <c r="Z1313" s="20">
        <f t="shared" si="432"/>
        <v>0</v>
      </c>
      <c r="AA1313" s="20">
        <f t="shared" si="433"/>
        <v>1.1330551226500576E-5</v>
      </c>
      <c r="AB1313" s="20">
        <f t="shared" si="427"/>
        <v>-9999</v>
      </c>
      <c r="AC1313" s="20">
        <f t="shared" si="428"/>
        <v>0</v>
      </c>
      <c r="AD1313" s="20">
        <f t="shared" si="442"/>
        <v>-9999</v>
      </c>
      <c r="AE1313" s="20">
        <f t="shared" si="429"/>
        <v>0</v>
      </c>
      <c r="AF1313" s="20">
        <f t="shared" si="443"/>
        <v>-9999</v>
      </c>
      <c r="AG1313" s="21"/>
      <c r="AH1313" s="20">
        <f t="shared" si="434"/>
        <v>-1.178745064381952E-2</v>
      </c>
      <c r="AI1313" s="20">
        <f t="shared" si="435"/>
        <v>0.51386006167917275</v>
      </c>
      <c r="AJ1313" s="20">
        <f t="shared" si="436"/>
        <v>-0.2676446746983806</v>
      </c>
      <c r="AK1313" s="20">
        <f t="shared" si="437"/>
        <v>-2.096970307342862E-2</v>
      </c>
      <c r="AL1313" s="20">
        <f t="shared" si="438"/>
        <v>-3.0984842598046018</v>
      </c>
      <c r="AM1313" s="20">
        <f t="shared" si="439"/>
        <v>-46.387491914036289</v>
      </c>
      <c r="AN1313" s="20">
        <f t="shared" si="440"/>
        <v>3.2149255760746338</v>
      </c>
      <c r="AO1313" s="20">
        <f t="shared" si="440"/>
        <v>3.2156184383515991</v>
      </c>
      <c r="AP1313" s="20">
        <f t="shared" si="440"/>
        <v>3.2141906950560983</v>
      </c>
      <c r="AQ1313" s="20">
        <f t="shared" si="440"/>
        <v>3.2171329326505709</v>
      </c>
      <c r="AR1313" s="20">
        <f t="shared" si="440"/>
        <v>3.2110703717789146</v>
      </c>
      <c r="AS1313" s="20">
        <f t="shared" si="440"/>
        <v>3.2235654897824437</v>
      </c>
      <c r="AT1313" s="20">
        <f t="shared" si="440"/>
        <v>3.1978245068299773</v>
      </c>
      <c r="AU1313" s="20">
        <f t="shared" si="441"/>
        <v>3.2509130417697172</v>
      </c>
    </row>
    <row r="1314" spans="4:47">
      <c r="D1314" s="2"/>
      <c r="Z1314" s="20">
        <f t="shared" si="432"/>
        <v>0</v>
      </c>
      <c r="AA1314" s="20">
        <f t="shared" si="433"/>
        <v>1.1330551226500576E-5</v>
      </c>
      <c r="AB1314" s="20">
        <f t="shared" si="427"/>
        <v>-9999</v>
      </c>
      <c r="AC1314" s="20">
        <f t="shared" si="428"/>
        <v>0</v>
      </c>
      <c r="AD1314" s="20">
        <f t="shared" si="442"/>
        <v>-9999</v>
      </c>
      <c r="AE1314" s="20">
        <f t="shared" si="429"/>
        <v>0</v>
      </c>
      <c r="AF1314" s="20">
        <f t="shared" si="443"/>
        <v>-9999</v>
      </c>
      <c r="AG1314" s="21"/>
      <c r="AH1314" s="20">
        <f t="shared" si="434"/>
        <v>-1.178745064381952E-2</v>
      </c>
      <c r="AI1314" s="20">
        <f t="shared" si="435"/>
        <v>0.51386006167917275</v>
      </c>
      <c r="AJ1314" s="20">
        <f t="shared" si="436"/>
        <v>-0.2676446746983806</v>
      </c>
      <c r="AK1314" s="20">
        <f t="shared" si="437"/>
        <v>-2.096970307342862E-2</v>
      </c>
      <c r="AL1314" s="20">
        <f t="shared" si="438"/>
        <v>-3.0984842598046018</v>
      </c>
      <c r="AM1314" s="20">
        <f t="shared" si="439"/>
        <v>-46.387491914036289</v>
      </c>
      <c r="AN1314" s="20">
        <f t="shared" si="440"/>
        <v>3.2149255760746338</v>
      </c>
      <c r="AO1314" s="20">
        <f t="shared" si="440"/>
        <v>3.2156184383515991</v>
      </c>
      <c r="AP1314" s="20">
        <f t="shared" si="440"/>
        <v>3.2141906950560983</v>
      </c>
      <c r="AQ1314" s="20">
        <f t="shared" si="440"/>
        <v>3.2171329326505709</v>
      </c>
      <c r="AR1314" s="20">
        <f t="shared" si="440"/>
        <v>3.2110703717789146</v>
      </c>
      <c r="AS1314" s="20">
        <f t="shared" si="440"/>
        <v>3.2235654897824437</v>
      </c>
      <c r="AT1314" s="20">
        <f t="shared" si="440"/>
        <v>3.1978245068299773</v>
      </c>
      <c r="AU1314" s="20">
        <f t="shared" si="441"/>
        <v>3.2509130417697172</v>
      </c>
    </row>
    <row r="1315" spans="4:47">
      <c r="D1315" s="2"/>
      <c r="Z1315" s="20">
        <f t="shared" si="432"/>
        <v>0</v>
      </c>
      <c r="AA1315" s="20">
        <f t="shared" si="433"/>
        <v>1.1330551226500576E-5</v>
      </c>
      <c r="AB1315" s="20">
        <f t="shared" si="427"/>
        <v>-9999</v>
      </c>
      <c r="AC1315" s="20">
        <f t="shared" si="428"/>
        <v>0</v>
      </c>
      <c r="AD1315" s="20">
        <f t="shared" si="442"/>
        <v>-9999</v>
      </c>
      <c r="AE1315" s="20">
        <f t="shared" si="429"/>
        <v>0</v>
      </c>
      <c r="AF1315" s="20">
        <f t="shared" si="443"/>
        <v>-9999</v>
      </c>
      <c r="AG1315" s="21"/>
      <c r="AH1315" s="20">
        <f t="shared" si="434"/>
        <v>-1.178745064381952E-2</v>
      </c>
      <c r="AI1315" s="20">
        <f t="shared" si="435"/>
        <v>0.51386006167917275</v>
      </c>
      <c r="AJ1315" s="20">
        <f t="shared" si="436"/>
        <v>-0.2676446746983806</v>
      </c>
      <c r="AK1315" s="20">
        <f t="shared" si="437"/>
        <v>-2.096970307342862E-2</v>
      </c>
      <c r="AL1315" s="20">
        <f t="shared" si="438"/>
        <v>-3.0984842598046018</v>
      </c>
      <c r="AM1315" s="20">
        <f t="shared" si="439"/>
        <v>-46.387491914036289</v>
      </c>
      <c r="AN1315" s="20">
        <f t="shared" si="440"/>
        <v>3.2149255760746338</v>
      </c>
      <c r="AO1315" s="20">
        <f t="shared" si="440"/>
        <v>3.2156184383515991</v>
      </c>
      <c r="AP1315" s="20">
        <f t="shared" si="440"/>
        <v>3.2141906950560983</v>
      </c>
      <c r="AQ1315" s="20">
        <f t="shared" si="440"/>
        <v>3.2171329326505709</v>
      </c>
      <c r="AR1315" s="20">
        <f t="shared" si="440"/>
        <v>3.2110703717789146</v>
      </c>
      <c r="AS1315" s="20">
        <f t="shared" si="440"/>
        <v>3.2235654897824437</v>
      </c>
      <c r="AT1315" s="20">
        <f t="shared" si="440"/>
        <v>3.1978245068299773</v>
      </c>
      <c r="AU1315" s="20">
        <f t="shared" si="441"/>
        <v>3.2509130417697172</v>
      </c>
    </row>
    <row r="1316" spans="4:47">
      <c r="D1316" s="2"/>
      <c r="Z1316" s="20">
        <f t="shared" si="432"/>
        <v>0</v>
      </c>
      <c r="AA1316" s="20">
        <f t="shared" si="433"/>
        <v>1.1330551226500576E-5</v>
      </c>
      <c r="AB1316" s="20">
        <f t="shared" si="427"/>
        <v>-9999</v>
      </c>
      <c r="AC1316" s="20">
        <f t="shared" si="428"/>
        <v>0</v>
      </c>
      <c r="AD1316" s="20">
        <f t="shared" si="442"/>
        <v>-9999</v>
      </c>
      <c r="AE1316" s="20">
        <f t="shared" si="429"/>
        <v>0</v>
      </c>
      <c r="AF1316" s="20">
        <f t="shared" si="443"/>
        <v>-9999</v>
      </c>
      <c r="AG1316" s="21"/>
      <c r="AH1316" s="20">
        <f t="shared" si="434"/>
        <v>-1.178745064381952E-2</v>
      </c>
      <c r="AI1316" s="20">
        <f t="shared" si="435"/>
        <v>0.51386006167917275</v>
      </c>
      <c r="AJ1316" s="20">
        <f t="shared" si="436"/>
        <v>-0.2676446746983806</v>
      </c>
      <c r="AK1316" s="20">
        <f t="shared" si="437"/>
        <v>-2.096970307342862E-2</v>
      </c>
      <c r="AL1316" s="20">
        <f t="shared" si="438"/>
        <v>-3.0984842598046018</v>
      </c>
      <c r="AM1316" s="20">
        <f t="shared" si="439"/>
        <v>-46.387491914036289</v>
      </c>
      <c r="AN1316" s="20">
        <f t="shared" si="440"/>
        <v>3.2149255760746338</v>
      </c>
      <c r="AO1316" s="20">
        <f t="shared" si="440"/>
        <v>3.2156184383515991</v>
      </c>
      <c r="AP1316" s="20">
        <f t="shared" si="440"/>
        <v>3.2141906950560983</v>
      </c>
      <c r="AQ1316" s="20">
        <f t="shared" si="440"/>
        <v>3.2171329326505709</v>
      </c>
      <c r="AR1316" s="20">
        <f t="shared" si="440"/>
        <v>3.2110703717789146</v>
      </c>
      <c r="AS1316" s="20">
        <f t="shared" si="440"/>
        <v>3.2235654897824437</v>
      </c>
      <c r="AT1316" s="20">
        <f t="shared" si="440"/>
        <v>3.1978245068299773</v>
      </c>
      <c r="AU1316" s="20">
        <f t="shared" si="441"/>
        <v>3.2509130417697172</v>
      </c>
    </row>
    <row r="1317" spans="4:47">
      <c r="D1317" s="2"/>
      <c r="Z1317" s="20">
        <f t="shared" si="432"/>
        <v>0</v>
      </c>
      <c r="AA1317" s="20">
        <f t="shared" si="433"/>
        <v>1.1330551226500576E-5</v>
      </c>
      <c r="AB1317" s="20">
        <f t="shared" si="427"/>
        <v>-9999</v>
      </c>
      <c r="AC1317" s="20">
        <f t="shared" si="428"/>
        <v>0</v>
      </c>
      <c r="AD1317" s="20">
        <f t="shared" si="442"/>
        <v>-9999</v>
      </c>
      <c r="AE1317" s="20">
        <f t="shared" si="429"/>
        <v>0</v>
      </c>
      <c r="AF1317" s="20">
        <f t="shared" si="443"/>
        <v>-9999</v>
      </c>
      <c r="AG1317" s="21"/>
      <c r="AH1317" s="20">
        <f t="shared" si="434"/>
        <v>-1.178745064381952E-2</v>
      </c>
      <c r="AI1317" s="20">
        <f t="shared" si="435"/>
        <v>0.51386006167917275</v>
      </c>
      <c r="AJ1317" s="20">
        <f t="shared" si="436"/>
        <v>-0.2676446746983806</v>
      </c>
      <c r="AK1317" s="20">
        <f t="shared" si="437"/>
        <v>-2.096970307342862E-2</v>
      </c>
      <c r="AL1317" s="20">
        <f t="shared" si="438"/>
        <v>-3.0984842598046018</v>
      </c>
      <c r="AM1317" s="20">
        <f t="shared" si="439"/>
        <v>-46.387491914036289</v>
      </c>
      <c r="AN1317" s="20">
        <f t="shared" ref="AN1317:AT1332" si="444">$AU1317+$AB$7*SIN(AO1317)</f>
        <v>3.2149255760746338</v>
      </c>
      <c r="AO1317" s="20">
        <f t="shared" si="444"/>
        <v>3.2156184383515991</v>
      </c>
      <c r="AP1317" s="20">
        <f t="shared" si="444"/>
        <v>3.2141906950560983</v>
      </c>
      <c r="AQ1317" s="20">
        <f t="shared" si="444"/>
        <v>3.2171329326505709</v>
      </c>
      <c r="AR1317" s="20">
        <f t="shared" si="444"/>
        <v>3.2110703717789146</v>
      </c>
      <c r="AS1317" s="20">
        <f t="shared" si="444"/>
        <v>3.2235654897824437</v>
      </c>
      <c r="AT1317" s="20">
        <f t="shared" si="444"/>
        <v>3.1978245068299773</v>
      </c>
      <c r="AU1317" s="20">
        <f t="shared" si="441"/>
        <v>3.2509130417697172</v>
      </c>
    </row>
    <row r="1318" spans="4:47">
      <c r="D1318" s="2"/>
      <c r="Z1318" s="20">
        <f t="shared" si="432"/>
        <v>0</v>
      </c>
      <c r="AA1318" s="20">
        <f t="shared" si="433"/>
        <v>1.1330551226500576E-5</v>
      </c>
      <c r="AB1318" s="20">
        <f t="shared" si="427"/>
        <v>-9999</v>
      </c>
      <c r="AC1318" s="20">
        <f t="shared" si="428"/>
        <v>0</v>
      </c>
      <c r="AD1318" s="20">
        <f t="shared" si="442"/>
        <v>-9999</v>
      </c>
      <c r="AE1318" s="20">
        <f t="shared" si="429"/>
        <v>0</v>
      </c>
      <c r="AF1318" s="20">
        <f t="shared" si="443"/>
        <v>-9999</v>
      </c>
      <c r="AG1318" s="21"/>
      <c r="AH1318" s="20">
        <f t="shared" si="434"/>
        <v>-1.178745064381952E-2</v>
      </c>
      <c r="AI1318" s="20">
        <f t="shared" si="435"/>
        <v>0.51386006167917275</v>
      </c>
      <c r="AJ1318" s="20">
        <f t="shared" si="436"/>
        <v>-0.2676446746983806</v>
      </c>
      <c r="AK1318" s="20">
        <f t="shared" si="437"/>
        <v>-2.096970307342862E-2</v>
      </c>
      <c r="AL1318" s="20">
        <f t="shared" si="438"/>
        <v>-3.0984842598046018</v>
      </c>
      <c r="AM1318" s="20">
        <f t="shared" si="439"/>
        <v>-46.387491914036289</v>
      </c>
      <c r="AN1318" s="20">
        <f t="shared" si="444"/>
        <v>3.2149255760746338</v>
      </c>
      <c r="AO1318" s="20">
        <f t="shared" si="444"/>
        <v>3.2156184383515991</v>
      </c>
      <c r="AP1318" s="20">
        <f t="shared" si="444"/>
        <v>3.2141906950560983</v>
      </c>
      <c r="AQ1318" s="20">
        <f t="shared" si="444"/>
        <v>3.2171329326505709</v>
      </c>
      <c r="AR1318" s="20">
        <f t="shared" si="444"/>
        <v>3.2110703717789146</v>
      </c>
      <c r="AS1318" s="20">
        <f t="shared" si="444"/>
        <v>3.2235654897824437</v>
      </c>
      <c r="AT1318" s="20">
        <f t="shared" si="444"/>
        <v>3.1978245068299773</v>
      </c>
      <c r="AU1318" s="20">
        <f t="shared" si="441"/>
        <v>3.2509130417697172</v>
      </c>
    </row>
    <row r="1319" spans="4:47">
      <c r="D1319" s="2"/>
      <c r="Z1319" s="20">
        <f t="shared" si="432"/>
        <v>0</v>
      </c>
      <c r="AA1319" s="20">
        <f t="shared" si="433"/>
        <v>1.1330551226500576E-5</v>
      </c>
      <c r="AB1319" s="20">
        <f t="shared" ref="AB1319:AB1366" si="445">IF(S1319&lt;&gt;0,G1319-AH1319,-9999)</f>
        <v>-9999</v>
      </c>
      <c r="AC1319" s="20">
        <f t="shared" ref="AC1319:AC1382" si="446">+G1319-P1319</f>
        <v>0</v>
      </c>
      <c r="AD1319" s="20">
        <f t="shared" si="442"/>
        <v>-9999</v>
      </c>
      <c r="AE1319" s="20">
        <f t="shared" ref="AE1319:AE1382" si="447">+(G1319-AA1319)^2*S1319</f>
        <v>0</v>
      </c>
      <c r="AF1319" s="20">
        <f t="shared" si="443"/>
        <v>-9999</v>
      </c>
      <c r="AG1319" s="21"/>
      <c r="AH1319" s="20">
        <f t="shared" si="434"/>
        <v>-1.178745064381952E-2</v>
      </c>
      <c r="AI1319" s="20">
        <f t="shared" si="435"/>
        <v>0.51386006167917275</v>
      </c>
      <c r="AJ1319" s="20">
        <f t="shared" si="436"/>
        <v>-0.2676446746983806</v>
      </c>
      <c r="AK1319" s="20">
        <f t="shared" si="437"/>
        <v>-2.096970307342862E-2</v>
      </c>
      <c r="AL1319" s="20">
        <f t="shared" si="438"/>
        <v>-3.0984842598046018</v>
      </c>
      <c r="AM1319" s="20">
        <f t="shared" si="439"/>
        <v>-46.387491914036289</v>
      </c>
      <c r="AN1319" s="20">
        <f t="shared" si="444"/>
        <v>3.2149255760746338</v>
      </c>
      <c r="AO1319" s="20">
        <f t="shared" si="444"/>
        <v>3.2156184383515991</v>
      </c>
      <c r="AP1319" s="20">
        <f t="shared" si="444"/>
        <v>3.2141906950560983</v>
      </c>
      <c r="AQ1319" s="20">
        <f t="shared" si="444"/>
        <v>3.2171329326505709</v>
      </c>
      <c r="AR1319" s="20">
        <f t="shared" si="444"/>
        <v>3.2110703717789146</v>
      </c>
      <c r="AS1319" s="20">
        <f t="shared" si="444"/>
        <v>3.2235654897824437</v>
      </c>
      <c r="AT1319" s="20">
        <f t="shared" si="444"/>
        <v>3.1978245068299773</v>
      </c>
      <c r="AU1319" s="20">
        <f t="shared" si="441"/>
        <v>3.2509130417697172</v>
      </c>
    </row>
    <row r="1320" spans="4:47">
      <c r="D1320" s="2"/>
      <c r="Z1320" s="20">
        <f t="shared" si="432"/>
        <v>0</v>
      </c>
      <c r="AA1320" s="20">
        <f t="shared" si="433"/>
        <v>1.1330551226500576E-5</v>
      </c>
      <c r="AB1320" s="20">
        <f t="shared" si="445"/>
        <v>-9999</v>
      </c>
      <c r="AC1320" s="20">
        <f t="shared" si="446"/>
        <v>0</v>
      </c>
      <c r="AD1320" s="20">
        <f t="shared" si="442"/>
        <v>-9999</v>
      </c>
      <c r="AE1320" s="20">
        <f t="shared" si="447"/>
        <v>0</v>
      </c>
      <c r="AF1320" s="20">
        <f t="shared" si="443"/>
        <v>-9999</v>
      </c>
      <c r="AG1320" s="21"/>
      <c r="AH1320" s="20">
        <f t="shared" si="434"/>
        <v>-1.178745064381952E-2</v>
      </c>
      <c r="AI1320" s="20">
        <f t="shared" si="435"/>
        <v>0.51386006167917275</v>
      </c>
      <c r="AJ1320" s="20">
        <f t="shared" si="436"/>
        <v>-0.2676446746983806</v>
      </c>
      <c r="AK1320" s="20">
        <f t="shared" si="437"/>
        <v>-2.096970307342862E-2</v>
      </c>
      <c r="AL1320" s="20">
        <f t="shared" si="438"/>
        <v>-3.0984842598046018</v>
      </c>
      <c r="AM1320" s="20">
        <f t="shared" si="439"/>
        <v>-46.387491914036289</v>
      </c>
      <c r="AN1320" s="20">
        <f t="shared" si="444"/>
        <v>3.2149255760746338</v>
      </c>
      <c r="AO1320" s="20">
        <f t="shared" si="444"/>
        <v>3.2156184383515991</v>
      </c>
      <c r="AP1320" s="20">
        <f t="shared" si="444"/>
        <v>3.2141906950560983</v>
      </c>
      <c r="AQ1320" s="20">
        <f t="shared" si="444"/>
        <v>3.2171329326505709</v>
      </c>
      <c r="AR1320" s="20">
        <f t="shared" si="444"/>
        <v>3.2110703717789146</v>
      </c>
      <c r="AS1320" s="20">
        <f t="shared" si="444"/>
        <v>3.2235654897824437</v>
      </c>
      <c r="AT1320" s="20">
        <f t="shared" si="444"/>
        <v>3.1978245068299773</v>
      </c>
      <c r="AU1320" s="20">
        <f t="shared" si="441"/>
        <v>3.2509130417697172</v>
      </c>
    </row>
    <row r="1321" spans="4:47">
      <c r="D1321" s="2"/>
      <c r="Z1321" s="20">
        <f t="shared" si="432"/>
        <v>0</v>
      </c>
      <c r="AA1321" s="20">
        <f t="shared" si="433"/>
        <v>1.1330551226500576E-5</v>
      </c>
      <c r="AB1321" s="20">
        <f t="shared" si="445"/>
        <v>-9999</v>
      </c>
      <c r="AC1321" s="20">
        <f t="shared" si="446"/>
        <v>0</v>
      </c>
      <c r="AD1321" s="20">
        <f t="shared" si="442"/>
        <v>-9999</v>
      </c>
      <c r="AE1321" s="20">
        <f t="shared" si="447"/>
        <v>0</v>
      </c>
      <c r="AF1321" s="20">
        <f t="shared" si="443"/>
        <v>-9999</v>
      </c>
      <c r="AG1321" s="21"/>
      <c r="AH1321" s="20">
        <f t="shared" si="434"/>
        <v>-1.178745064381952E-2</v>
      </c>
      <c r="AI1321" s="20">
        <f t="shared" si="435"/>
        <v>0.51386006167917275</v>
      </c>
      <c r="AJ1321" s="20">
        <f t="shared" si="436"/>
        <v>-0.2676446746983806</v>
      </c>
      <c r="AK1321" s="20">
        <f t="shared" si="437"/>
        <v>-2.096970307342862E-2</v>
      </c>
      <c r="AL1321" s="20">
        <f t="shared" si="438"/>
        <v>-3.0984842598046018</v>
      </c>
      <c r="AM1321" s="20">
        <f t="shared" si="439"/>
        <v>-46.387491914036289</v>
      </c>
      <c r="AN1321" s="20">
        <f t="shared" si="444"/>
        <v>3.2149255760746338</v>
      </c>
      <c r="AO1321" s="20">
        <f t="shared" si="444"/>
        <v>3.2156184383515991</v>
      </c>
      <c r="AP1321" s="20">
        <f t="shared" si="444"/>
        <v>3.2141906950560983</v>
      </c>
      <c r="AQ1321" s="20">
        <f t="shared" si="444"/>
        <v>3.2171329326505709</v>
      </c>
      <c r="AR1321" s="20">
        <f t="shared" si="444"/>
        <v>3.2110703717789146</v>
      </c>
      <c r="AS1321" s="20">
        <f t="shared" si="444"/>
        <v>3.2235654897824437</v>
      </c>
      <c r="AT1321" s="20">
        <f t="shared" si="444"/>
        <v>3.1978245068299773</v>
      </c>
      <c r="AU1321" s="20">
        <f t="shared" si="441"/>
        <v>3.2509130417697172</v>
      </c>
    </row>
    <row r="1322" spans="4:47">
      <c r="D1322" s="2"/>
      <c r="Z1322" s="20">
        <f t="shared" si="432"/>
        <v>0</v>
      </c>
      <c r="AA1322" s="20">
        <f t="shared" si="433"/>
        <v>1.1330551226500576E-5</v>
      </c>
      <c r="AB1322" s="20">
        <f t="shared" si="445"/>
        <v>-9999</v>
      </c>
      <c r="AC1322" s="20">
        <f t="shared" si="446"/>
        <v>0</v>
      </c>
      <c r="AD1322" s="20">
        <f t="shared" si="442"/>
        <v>-9999</v>
      </c>
      <c r="AE1322" s="20">
        <f t="shared" si="447"/>
        <v>0</v>
      </c>
      <c r="AF1322" s="20">
        <f t="shared" si="443"/>
        <v>-9999</v>
      </c>
      <c r="AG1322" s="21"/>
      <c r="AH1322" s="20">
        <f t="shared" si="434"/>
        <v>-1.178745064381952E-2</v>
      </c>
      <c r="AI1322" s="20">
        <f t="shared" si="435"/>
        <v>0.51386006167917275</v>
      </c>
      <c r="AJ1322" s="20">
        <f t="shared" si="436"/>
        <v>-0.2676446746983806</v>
      </c>
      <c r="AK1322" s="20">
        <f t="shared" si="437"/>
        <v>-2.096970307342862E-2</v>
      </c>
      <c r="AL1322" s="20">
        <f t="shared" si="438"/>
        <v>-3.0984842598046018</v>
      </c>
      <c r="AM1322" s="20">
        <f t="shared" si="439"/>
        <v>-46.387491914036289</v>
      </c>
      <c r="AN1322" s="20">
        <f t="shared" si="444"/>
        <v>3.2149255760746338</v>
      </c>
      <c r="AO1322" s="20">
        <f t="shared" si="444"/>
        <v>3.2156184383515991</v>
      </c>
      <c r="AP1322" s="20">
        <f t="shared" si="444"/>
        <v>3.2141906950560983</v>
      </c>
      <c r="AQ1322" s="20">
        <f t="shared" si="444"/>
        <v>3.2171329326505709</v>
      </c>
      <c r="AR1322" s="20">
        <f t="shared" si="444"/>
        <v>3.2110703717789146</v>
      </c>
      <c r="AS1322" s="20">
        <f t="shared" si="444"/>
        <v>3.2235654897824437</v>
      </c>
      <c r="AT1322" s="20">
        <f t="shared" si="444"/>
        <v>3.1978245068299773</v>
      </c>
      <c r="AU1322" s="20">
        <f t="shared" si="441"/>
        <v>3.2509130417697172</v>
      </c>
    </row>
    <row r="1323" spans="4:47">
      <c r="D1323" s="2"/>
      <c r="Z1323" s="20">
        <f t="shared" si="432"/>
        <v>0</v>
      </c>
      <c r="AA1323" s="20">
        <f t="shared" si="433"/>
        <v>1.1330551226500576E-5</v>
      </c>
      <c r="AB1323" s="20">
        <f t="shared" si="445"/>
        <v>-9999</v>
      </c>
      <c r="AC1323" s="20">
        <f t="shared" si="446"/>
        <v>0</v>
      </c>
      <c r="AD1323" s="20">
        <f t="shared" si="442"/>
        <v>-9999</v>
      </c>
      <c r="AE1323" s="20">
        <f t="shared" si="447"/>
        <v>0</v>
      </c>
      <c r="AF1323" s="20">
        <f t="shared" si="443"/>
        <v>-9999</v>
      </c>
      <c r="AG1323" s="21"/>
      <c r="AH1323" s="20">
        <f t="shared" si="434"/>
        <v>-1.178745064381952E-2</v>
      </c>
      <c r="AI1323" s="20">
        <f t="shared" si="435"/>
        <v>0.51386006167917275</v>
      </c>
      <c r="AJ1323" s="20">
        <f t="shared" si="436"/>
        <v>-0.2676446746983806</v>
      </c>
      <c r="AK1323" s="20">
        <f t="shared" si="437"/>
        <v>-2.096970307342862E-2</v>
      </c>
      <c r="AL1323" s="20">
        <f t="shared" si="438"/>
        <v>-3.0984842598046018</v>
      </c>
      <c r="AM1323" s="20">
        <f t="shared" si="439"/>
        <v>-46.387491914036289</v>
      </c>
      <c r="AN1323" s="20">
        <f t="shared" si="444"/>
        <v>3.2149255760746338</v>
      </c>
      <c r="AO1323" s="20">
        <f t="shared" si="444"/>
        <v>3.2156184383515991</v>
      </c>
      <c r="AP1323" s="20">
        <f t="shared" si="444"/>
        <v>3.2141906950560983</v>
      </c>
      <c r="AQ1323" s="20">
        <f t="shared" si="444"/>
        <v>3.2171329326505709</v>
      </c>
      <c r="AR1323" s="20">
        <f t="shared" si="444"/>
        <v>3.2110703717789146</v>
      </c>
      <c r="AS1323" s="20">
        <f t="shared" si="444"/>
        <v>3.2235654897824437</v>
      </c>
      <c r="AT1323" s="20">
        <f t="shared" si="444"/>
        <v>3.1978245068299773</v>
      </c>
      <c r="AU1323" s="20">
        <f t="shared" si="441"/>
        <v>3.2509130417697172</v>
      </c>
    </row>
    <row r="1324" spans="4:47">
      <c r="D1324" s="2"/>
      <c r="Z1324" s="20">
        <f t="shared" si="432"/>
        <v>0</v>
      </c>
      <c r="AA1324" s="20">
        <f t="shared" si="433"/>
        <v>1.1330551226500576E-5</v>
      </c>
      <c r="AB1324" s="20">
        <f t="shared" si="445"/>
        <v>-9999</v>
      </c>
      <c r="AC1324" s="20">
        <f t="shared" si="446"/>
        <v>0</v>
      </c>
      <c r="AD1324" s="20">
        <f t="shared" si="442"/>
        <v>-9999</v>
      </c>
      <c r="AE1324" s="20">
        <f t="shared" si="447"/>
        <v>0</v>
      </c>
      <c r="AF1324" s="20">
        <f t="shared" si="443"/>
        <v>-9999</v>
      </c>
      <c r="AG1324" s="21"/>
      <c r="AH1324" s="20">
        <f t="shared" si="434"/>
        <v>-1.178745064381952E-2</v>
      </c>
      <c r="AI1324" s="20">
        <f t="shared" si="435"/>
        <v>0.51386006167917275</v>
      </c>
      <c r="AJ1324" s="20">
        <f t="shared" si="436"/>
        <v>-0.2676446746983806</v>
      </c>
      <c r="AK1324" s="20">
        <f t="shared" si="437"/>
        <v>-2.096970307342862E-2</v>
      </c>
      <c r="AL1324" s="20">
        <f t="shared" si="438"/>
        <v>-3.0984842598046018</v>
      </c>
      <c r="AM1324" s="20">
        <f t="shared" si="439"/>
        <v>-46.387491914036289</v>
      </c>
      <c r="AN1324" s="20">
        <f t="shared" si="444"/>
        <v>3.2149255760746338</v>
      </c>
      <c r="AO1324" s="20">
        <f t="shared" si="444"/>
        <v>3.2156184383515991</v>
      </c>
      <c r="AP1324" s="20">
        <f t="shared" si="444"/>
        <v>3.2141906950560983</v>
      </c>
      <c r="AQ1324" s="20">
        <f t="shared" si="444"/>
        <v>3.2171329326505709</v>
      </c>
      <c r="AR1324" s="20">
        <f t="shared" si="444"/>
        <v>3.2110703717789146</v>
      </c>
      <c r="AS1324" s="20">
        <f t="shared" si="444"/>
        <v>3.2235654897824437</v>
      </c>
      <c r="AT1324" s="20">
        <f t="shared" si="444"/>
        <v>3.1978245068299773</v>
      </c>
      <c r="AU1324" s="20">
        <f t="shared" si="441"/>
        <v>3.2509130417697172</v>
      </c>
    </row>
    <row r="1325" spans="4:47">
      <c r="D1325" s="2"/>
      <c r="Z1325" s="20">
        <f t="shared" si="432"/>
        <v>0</v>
      </c>
      <c r="AA1325" s="20">
        <f t="shared" si="433"/>
        <v>1.1330551226500576E-5</v>
      </c>
      <c r="AB1325" s="20">
        <f t="shared" si="445"/>
        <v>-9999</v>
      </c>
      <c r="AC1325" s="20">
        <f t="shared" si="446"/>
        <v>0</v>
      </c>
      <c r="AD1325" s="20">
        <f t="shared" si="442"/>
        <v>-9999</v>
      </c>
      <c r="AE1325" s="20">
        <f t="shared" si="447"/>
        <v>0</v>
      </c>
      <c r="AF1325" s="20">
        <f t="shared" si="443"/>
        <v>-9999</v>
      </c>
      <c r="AG1325" s="21"/>
      <c r="AH1325" s="20">
        <f t="shared" si="434"/>
        <v>-1.178745064381952E-2</v>
      </c>
      <c r="AI1325" s="20">
        <f t="shared" si="435"/>
        <v>0.51386006167917275</v>
      </c>
      <c r="AJ1325" s="20">
        <f t="shared" si="436"/>
        <v>-0.2676446746983806</v>
      </c>
      <c r="AK1325" s="20">
        <f t="shared" si="437"/>
        <v>-2.096970307342862E-2</v>
      </c>
      <c r="AL1325" s="20">
        <f t="shared" si="438"/>
        <v>-3.0984842598046018</v>
      </c>
      <c r="AM1325" s="20">
        <f t="shared" si="439"/>
        <v>-46.387491914036289</v>
      </c>
      <c r="AN1325" s="20">
        <f t="shared" si="444"/>
        <v>3.2149255760746338</v>
      </c>
      <c r="AO1325" s="20">
        <f t="shared" si="444"/>
        <v>3.2156184383515991</v>
      </c>
      <c r="AP1325" s="20">
        <f t="shared" si="444"/>
        <v>3.2141906950560983</v>
      </c>
      <c r="AQ1325" s="20">
        <f t="shared" si="444"/>
        <v>3.2171329326505709</v>
      </c>
      <c r="AR1325" s="20">
        <f t="shared" si="444"/>
        <v>3.2110703717789146</v>
      </c>
      <c r="AS1325" s="20">
        <f t="shared" si="444"/>
        <v>3.2235654897824437</v>
      </c>
      <c r="AT1325" s="20">
        <f t="shared" si="444"/>
        <v>3.1978245068299773</v>
      </c>
      <c r="AU1325" s="20">
        <f t="shared" si="441"/>
        <v>3.2509130417697172</v>
      </c>
    </row>
    <row r="1326" spans="4:47">
      <c r="D1326" s="2"/>
      <c r="Z1326" s="20">
        <f t="shared" si="432"/>
        <v>0</v>
      </c>
      <c r="AA1326" s="20">
        <f t="shared" si="433"/>
        <v>1.1330551226500576E-5</v>
      </c>
      <c r="AB1326" s="20">
        <f t="shared" si="445"/>
        <v>-9999</v>
      </c>
      <c r="AC1326" s="20">
        <f t="shared" si="446"/>
        <v>0</v>
      </c>
      <c r="AD1326" s="20">
        <f t="shared" si="442"/>
        <v>-9999</v>
      </c>
      <c r="AE1326" s="20">
        <f t="shared" si="447"/>
        <v>0</v>
      </c>
      <c r="AF1326" s="20">
        <f t="shared" si="443"/>
        <v>-9999</v>
      </c>
      <c r="AG1326" s="21"/>
      <c r="AH1326" s="20">
        <f t="shared" si="434"/>
        <v>-1.178745064381952E-2</v>
      </c>
      <c r="AI1326" s="20">
        <f t="shared" si="435"/>
        <v>0.51386006167917275</v>
      </c>
      <c r="AJ1326" s="20">
        <f t="shared" si="436"/>
        <v>-0.2676446746983806</v>
      </c>
      <c r="AK1326" s="20">
        <f t="shared" si="437"/>
        <v>-2.096970307342862E-2</v>
      </c>
      <c r="AL1326" s="20">
        <f t="shared" si="438"/>
        <v>-3.0984842598046018</v>
      </c>
      <c r="AM1326" s="20">
        <f t="shared" si="439"/>
        <v>-46.387491914036289</v>
      </c>
      <c r="AN1326" s="20">
        <f t="shared" si="444"/>
        <v>3.2149255760746338</v>
      </c>
      <c r="AO1326" s="20">
        <f t="shared" si="444"/>
        <v>3.2156184383515991</v>
      </c>
      <c r="AP1326" s="20">
        <f t="shared" si="444"/>
        <v>3.2141906950560983</v>
      </c>
      <c r="AQ1326" s="20">
        <f t="shared" si="444"/>
        <v>3.2171329326505709</v>
      </c>
      <c r="AR1326" s="20">
        <f t="shared" si="444"/>
        <v>3.2110703717789146</v>
      </c>
      <c r="AS1326" s="20">
        <f t="shared" si="444"/>
        <v>3.2235654897824437</v>
      </c>
      <c r="AT1326" s="20">
        <f t="shared" si="444"/>
        <v>3.1978245068299773</v>
      </c>
      <c r="AU1326" s="20">
        <f t="shared" si="441"/>
        <v>3.2509130417697172</v>
      </c>
    </row>
    <row r="1327" spans="4:47">
      <c r="D1327" s="2"/>
      <c r="Z1327" s="20">
        <f t="shared" si="432"/>
        <v>0</v>
      </c>
      <c r="AA1327" s="20">
        <f t="shared" si="433"/>
        <v>1.1330551226500576E-5</v>
      </c>
      <c r="AB1327" s="20">
        <f t="shared" si="445"/>
        <v>-9999</v>
      </c>
      <c r="AC1327" s="20">
        <f t="shared" si="446"/>
        <v>0</v>
      </c>
      <c r="AD1327" s="20">
        <f t="shared" si="442"/>
        <v>-9999</v>
      </c>
      <c r="AE1327" s="20">
        <f t="shared" si="447"/>
        <v>0</v>
      </c>
      <c r="AF1327" s="20">
        <f t="shared" si="443"/>
        <v>-9999</v>
      </c>
      <c r="AG1327" s="21"/>
      <c r="AH1327" s="20">
        <f t="shared" si="434"/>
        <v>-1.178745064381952E-2</v>
      </c>
      <c r="AI1327" s="20">
        <f t="shared" si="435"/>
        <v>0.51386006167917275</v>
      </c>
      <c r="AJ1327" s="20">
        <f t="shared" si="436"/>
        <v>-0.2676446746983806</v>
      </c>
      <c r="AK1327" s="20">
        <f t="shared" si="437"/>
        <v>-2.096970307342862E-2</v>
      </c>
      <c r="AL1327" s="20">
        <f t="shared" si="438"/>
        <v>-3.0984842598046018</v>
      </c>
      <c r="AM1327" s="20">
        <f t="shared" si="439"/>
        <v>-46.387491914036289</v>
      </c>
      <c r="AN1327" s="20">
        <f t="shared" si="444"/>
        <v>3.2149255760746338</v>
      </c>
      <c r="AO1327" s="20">
        <f t="shared" si="444"/>
        <v>3.2156184383515991</v>
      </c>
      <c r="AP1327" s="20">
        <f t="shared" si="444"/>
        <v>3.2141906950560983</v>
      </c>
      <c r="AQ1327" s="20">
        <f t="shared" si="444"/>
        <v>3.2171329326505709</v>
      </c>
      <c r="AR1327" s="20">
        <f t="shared" si="444"/>
        <v>3.2110703717789146</v>
      </c>
      <c r="AS1327" s="20">
        <f t="shared" si="444"/>
        <v>3.2235654897824437</v>
      </c>
      <c r="AT1327" s="20">
        <f t="shared" si="444"/>
        <v>3.1978245068299773</v>
      </c>
      <c r="AU1327" s="20">
        <f t="shared" si="441"/>
        <v>3.2509130417697172</v>
      </c>
    </row>
    <row r="1328" spans="4:47">
      <c r="D1328" s="2"/>
      <c r="Z1328" s="20">
        <f t="shared" si="432"/>
        <v>0</v>
      </c>
      <c r="AA1328" s="20">
        <f t="shared" si="433"/>
        <v>1.1330551226500576E-5</v>
      </c>
      <c r="AB1328" s="20">
        <f t="shared" si="445"/>
        <v>-9999</v>
      </c>
      <c r="AC1328" s="20">
        <f t="shared" si="446"/>
        <v>0</v>
      </c>
      <c r="AD1328" s="20">
        <f t="shared" si="442"/>
        <v>-9999</v>
      </c>
      <c r="AE1328" s="20">
        <f t="shared" si="447"/>
        <v>0</v>
      </c>
      <c r="AF1328" s="20">
        <f t="shared" si="443"/>
        <v>-9999</v>
      </c>
      <c r="AG1328" s="21"/>
      <c r="AH1328" s="20">
        <f t="shared" si="434"/>
        <v>-1.178745064381952E-2</v>
      </c>
      <c r="AI1328" s="20">
        <f t="shared" si="435"/>
        <v>0.51386006167917275</v>
      </c>
      <c r="AJ1328" s="20">
        <f t="shared" si="436"/>
        <v>-0.2676446746983806</v>
      </c>
      <c r="AK1328" s="20">
        <f t="shared" si="437"/>
        <v>-2.096970307342862E-2</v>
      </c>
      <c r="AL1328" s="20">
        <f t="shared" si="438"/>
        <v>-3.0984842598046018</v>
      </c>
      <c r="AM1328" s="20">
        <f t="shared" si="439"/>
        <v>-46.387491914036289</v>
      </c>
      <c r="AN1328" s="20">
        <f t="shared" si="444"/>
        <v>3.2149255760746338</v>
      </c>
      <c r="AO1328" s="20">
        <f t="shared" si="444"/>
        <v>3.2156184383515991</v>
      </c>
      <c r="AP1328" s="20">
        <f t="shared" si="444"/>
        <v>3.2141906950560983</v>
      </c>
      <c r="AQ1328" s="20">
        <f t="shared" si="444"/>
        <v>3.2171329326505709</v>
      </c>
      <c r="AR1328" s="20">
        <f t="shared" si="444"/>
        <v>3.2110703717789146</v>
      </c>
      <c r="AS1328" s="20">
        <f t="shared" si="444"/>
        <v>3.2235654897824437</v>
      </c>
      <c r="AT1328" s="20">
        <f t="shared" si="444"/>
        <v>3.1978245068299773</v>
      </c>
      <c r="AU1328" s="20">
        <f t="shared" si="441"/>
        <v>3.2509130417697172</v>
      </c>
    </row>
    <row r="1329" spans="4:47">
      <c r="D1329" s="2"/>
      <c r="Z1329" s="20">
        <f t="shared" si="432"/>
        <v>0</v>
      </c>
      <c r="AA1329" s="20">
        <f t="shared" si="433"/>
        <v>1.1330551226500576E-5</v>
      </c>
      <c r="AB1329" s="20">
        <f t="shared" si="445"/>
        <v>-9999</v>
      </c>
      <c r="AC1329" s="20">
        <f t="shared" si="446"/>
        <v>0</v>
      </c>
      <c r="AD1329" s="20">
        <f t="shared" si="442"/>
        <v>-9999</v>
      </c>
      <c r="AE1329" s="20">
        <f t="shared" si="447"/>
        <v>0</v>
      </c>
      <c r="AF1329" s="20">
        <f t="shared" si="443"/>
        <v>-9999</v>
      </c>
      <c r="AG1329" s="21"/>
      <c r="AH1329" s="20">
        <f t="shared" si="434"/>
        <v>-1.178745064381952E-2</v>
      </c>
      <c r="AI1329" s="20">
        <f t="shared" si="435"/>
        <v>0.51386006167917275</v>
      </c>
      <c r="AJ1329" s="20">
        <f t="shared" si="436"/>
        <v>-0.2676446746983806</v>
      </c>
      <c r="AK1329" s="20">
        <f t="shared" si="437"/>
        <v>-2.096970307342862E-2</v>
      </c>
      <c r="AL1329" s="20">
        <f t="shared" si="438"/>
        <v>-3.0984842598046018</v>
      </c>
      <c r="AM1329" s="20">
        <f t="shared" si="439"/>
        <v>-46.387491914036289</v>
      </c>
      <c r="AN1329" s="20">
        <f t="shared" si="444"/>
        <v>3.2149255760746338</v>
      </c>
      <c r="AO1329" s="20">
        <f t="shared" si="444"/>
        <v>3.2156184383515991</v>
      </c>
      <c r="AP1329" s="20">
        <f t="shared" si="444"/>
        <v>3.2141906950560983</v>
      </c>
      <c r="AQ1329" s="20">
        <f t="shared" si="444"/>
        <v>3.2171329326505709</v>
      </c>
      <c r="AR1329" s="20">
        <f t="shared" si="444"/>
        <v>3.2110703717789146</v>
      </c>
      <c r="AS1329" s="20">
        <f t="shared" si="444"/>
        <v>3.2235654897824437</v>
      </c>
      <c r="AT1329" s="20">
        <f t="shared" si="444"/>
        <v>3.1978245068299773</v>
      </c>
      <c r="AU1329" s="20">
        <f t="shared" si="441"/>
        <v>3.2509130417697172</v>
      </c>
    </row>
    <row r="1330" spans="4:47">
      <c r="D1330" s="2"/>
      <c r="Z1330" s="20">
        <f t="shared" si="432"/>
        <v>0</v>
      </c>
      <c r="AA1330" s="20">
        <f t="shared" si="433"/>
        <v>1.1330551226500576E-5</v>
      </c>
      <c r="AB1330" s="20">
        <f t="shared" si="445"/>
        <v>-9999</v>
      </c>
      <c r="AC1330" s="20">
        <f t="shared" si="446"/>
        <v>0</v>
      </c>
      <c r="AD1330" s="20">
        <f t="shared" si="442"/>
        <v>-9999</v>
      </c>
      <c r="AE1330" s="20">
        <f t="shared" si="447"/>
        <v>0</v>
      </c>
      <c r="AF1330" s="20">
        <f t="shared" si="443"/>
        <v>-9999</v>
      </c>
      <c r="AG1330" s="21"/>
      <c r="AH1330" s="20">
        <f t="shared" si="434"/>
        <v>-1.178745064381952E-2</v>
      </c>
      <c r="AI1330" s="20">
        <f t="shared" si="435"/>
        <v>0.51386006167917275</v>
      </c>
      <c r="AJ1330" s="20">
        <f t="shared" si="436"/>
        <v>-0.2676446746983806</v>
      </c>
      <c r="AK1330" s="20">
        <f t="shared" si="437"/>
        <v>-2.096970307342862E-2</v>
      </c>
      <c r="AL1330" s="20">
        <f t="shared" si="438"/>
        <v>-3.0984842598046018</v>
      </c>
      <c r="AM1330" s="20">
        <f t="shared" si="439"/>
        <v>-46.387491914036289</v>
      </c>
      <c r="AN1330" s="20">
        <f t="shared" si="444"/>
        <v>3.2149255760746338</v>
      </c>
      <c r="AO1330" s="20">
        <f t="shared" si="444"/>
        <v>3.2156184383515991</v>
      </c>
      <c r="AP1330" s="20">
        <f t="shared" si="444"/>
        <v>3.2141906950560983</v>
      </c>
      <c r="AQ1330" s="20">
        <f t="shared" si="444"/>
        <v>3.2171329326505709</v>
      </c>
      <c r="AR1330" s="20">
        <f t="shared" si="444"/>
        <v>3.2110703717789146</v>
      </c>
      <c r="AS1330" s="20">
        <f t="shared" si="444"/>
        <v>3.2235654897824437</v>
      </c>
      <c r="AT1330" s="20">
        <f t="shared" si="444"/>
        <v>3.1978245068299773</v>
      </c>
      <c r="AU1330" s="20">
        <f t="shared" si="441"/>
        <v>3.2509130417697172</v>
      </c>
    </row>
    <row r="1331" spans="4:47">
      <c r="D1331" s="2"/>
      <c r="Z1331" s="20">
        <f t="shared" si="432"/>
        <v>0</v>
      </c>
      <c r="AA1331" s="20">
        <f t="shared" si="433"/>
        <v>1.1330551226500576E-5</v>
      </c>
      <c r="AB1331" s="20">
        <f t="shared" si="445"/>
        <v>-9999</v>
      </c>
      <c r="AC1331" s="20">
        <f t="shared" si="446"/>
        <v>0</v>
      </c>
      <c r="AD1331" s="20">
        <f t="shared" si="442"/>
        <v>-9999</v>
      </c>
      <c r="AE1331" s="20">
        <f t="shared" si="447"/>
        <v>0</v>
      </c>
      <c r="AF1331" s="20">
        <f t="shared" si="443"/>
        <v>-9999</v>
      </c>
      <c r="AG1331" s="21"/>
      <c r="AH1331" s="20">
        <f t="shared" si="434"/>
        <v>-1.178745064381952E-2</v>
      </c>
      <c r="AI1331" s="20">
        <f t="shared" si="435"/>
        <v>0.51386006167917275</v>
      </c>
      <c r="AJ1331" s="20">
        <f t="shared" si="436"/>
        <v>-0.2676446746983806</v>
      </c>
      <c r="AK1331" s="20">
        <f t="shared" si="437"/>
        <v>-2.096970307342862E-2</v>
      </c>
      <c r="AL1331" s="20">
        <f t="shared" si="438"/>
        <v>-3.0984842598046018</v>
      </c>
      <c r="AM1331" s="20">
        <f t="shared" si="439"/>
        <v>-46.387491914036289</v>
      </c>
      <c r="AN1331" s="20">
        <f t="shared" si="444"/>
        <v>3.2149255760746338</v>
      </c>
      <c r="AO1331" s="20">
        <f t="shared" si="444"/>
        <v>3.2156184383515991</v>
      </c>
      <c r="AP1331" s="20">
        <f t="shared" si="444"/>
        <v>3.2141906950560983</v>
      </c>
      <c r="AQ1331" s="20">
        <f t="shared" si="444"/>
        <v>3.2171329326505709</v>
      </c>
      <c r="AR1331" s="20">
        <f t="shared" si="444"/>
        <v>3.2110703717789146</v>
      </c>
      <c r="AS1331" s="20">
        <f t="shared" si="444"/>
        <v>3.2235654897824437</v>
      </c>
      <c r="AT1331" s="20">
        <f t="shared" si="444"/>
        <v>3.1978245068299773</v>
      </c>
      <c r="AU1331" s="20">
        <f t="shared" si="441"/>
        <v>3.2509130417697172</v>
      </c>
    </row>
    <row r="1332" spans="4:47">
      <c r="D1332" s="2"/>
      <c r="Z1332" s="20">
        <f t="shared" si="432"/>
        <v>0</v>
      </c>
      <c r="AA1332" s="20">
        <f t="shared" si="433"/>
        <v>1.1330551226500576E-5</v>
      </c>
      <c r="AB1332" s="20">
        <f t="shared" si="445"/>
        <v>-9999</v>
      </c>
      <c r="AC1332" s="20">
        <f t="shared" si="446"/>
        <v>0</v>
      </c>
      <c r="AD1332" s="20">
        <f t="shared" si="442"/>
        <v>-9999</v>
      </c>
      <c r="AE1332" s="20">
        <f t="shared" si="447"/>
        <v>0</v>
      </c>
      <c r="AF1332" s="20">
        <f t="shared" si="443"/>
        <v>-9999</v>
      </c>
      <c r="AG1332" s="21"/>
      <c r="AH1332" s="20">
        <f t="shared" si="434"/>
        <v>-1.178745064381952E-2</v>
      </c>
      <c r="AI1332" s="20">
        <f t="shared" si="435"/>
        <v>0.51386006167917275</v>
      </c>
      <c r="AJ1332" s="20">
        <f t="shared" si="436"/>
        <v>-0.2676446746983806</v>
      </c>
      <c r="AK1332" s="20">
        <f t="shared" si="437"/>
        <v>-2.096970307342862E-2</v>
      </c>
      <c r="AL1332" s="20">
        <f t="shared" si="438"/>
        <v>-3.0984842598046018</v>
      </c>
      <c r="AM1332" s="20">
        <f t="shared" si="439"/>
        <v>-46.387491914036289</v>
      </c>
      <c r="AN1332" s="20">
        <f t="shared" si="444"/>
        <v>3.2149255760746338</v>
      </c>
      <c r="AO1332" s="20">
        <f t="shared" si="444"/>
        <v>3.2156184383515991</v>
      </c>
      <c r="AP1332" s="20">
        <f t="shared" si="444"/>
        <v>3.2141906950560983</v>
      </c>
      <c r="AQ1332" s="20">
        <f t="shared" si="444"/>
        <v>3.2171329326505709</v>
      </c>
      <c r="AR1332" s="20">
        <f t="shared" si="444"/>
        <v>3.2110703717789146</v>
      </c>
      <c r="AS1332" s="20">
        <f t="shared" si="444"/>
        <v>3.2235654897824437</v>
      </c>
      <c r="AT1332" s="20">
        <f t="shared" si="444"/>
        <v>3.1978245068299773</v>
      </c>
      <c r="AU1332" s="20">
        <f t="shared" si="441"/>
        <v>3.2509130417697172</v>
      </c>
    </row>
    <row r="1333" spans="4:47">
      <c r="D1333" s="2"/>
      <c r="Z1333" s="20">
        <f t="shared" si="432"/>
        <v>0</v>
      </c>
      <c r="AA1333" s="20">
        <f t="shared" si="433"/>
        <v>1.1330551226500576E-5</v>
      </c>
      <c r="AB1333" s="20">
        <f t="shared" si="445"/>
        <v>-9999</v>
      </c>
      <c r="AC1333" s="20">
        <f t="shared" si="446"/>
        <v>0</v>
      </c>
      <c r="AD1333" s="20">
        <f t="shared" si="442"/>
        <v>-9999</v>
      </c>
      <c r="AE1333" s="20">
        <f t="shared" si="447"/>
        <v>0</v>
      </c>
      <c r="AF1333" s="20">
        <f t="shared" si="443"/>
        <v>-9999</v>
      </c>
      <c r="AG1333" s="21"/>
      <c r="AH1333" s="20">
        <f t="shared" si="434"/>
        <v>-1.178745064381952E-2</v>
      </c>
      <c r="AI1333" s="20">
        <f t="shared" si="435"/>
        <v>0.51386006167917275</v>
      </c>
      <c r="AJ1333" s="20">
        <f t="shared" si="436"/>
        <v>-0.2676446746983806</v>
      </c>
      <c r="AK1333" s="20">
        <f t="shared" si="437"/>
        <v>-2.096970307342862E-2</v>
      </c>
      <c r="AL1333" s="20">
        <f t="shared" si="438"/>
        <v>-3.0984842598046018</v>
      </c>
      <c r="AM1333" s="20">
        <f t="shared" si="439"/>
        <v>-46.387491914036289</v>
      </c>
      <c r="AN1333" s="20">
        <f t="shared" ref="AN1333:AT1348" si="448">$AU1333+$AB$7*SIN(AO1333)</f>
        <v>3.2149255760746338</v>
      </c>
      <c r="AO1333" s="20">
        <f t="shared" si="448"/>
        <v>3.2156184383515991</v>
      </c>
      <c r="AP1333" s="20">
        <f t="shared" si="448"/>
        <v>3.2141906950560983</v>
      </c>
      <c r="AQ1333" s="20">
        <f t="shared" si="448"/>
        <v>3.2171329326505709</v>
      </c>
      <c r="AR1333" s="20">
        <f t="shared" si="448"/>
        <v>3.2110703717789146</v>
      </c>
      <c r="AS1333" s="20">
        <f t="shared" si="448"/>
        <v>3.2235654897824437</v>
      </c>
      <c r="AT1333" s="20">
        <f t="shared" si="448"/>
        <v>3.1978245068299773</v>
      </c>
      <c r="AU1333" s="20">
        <f t="shared" si="441"/>
        <v>3.2509130417697172</v>
      </c>
    </row>
    <row r="1334" spans="4:47">
      <c r="D1334" s="2"/>
      <c r="Z1334" s="20">
        <f t="shared" si="432"/>
        <v>0</v>
      </c>
      <c r="AA1334" s="20">
        <f t="shared" si="433"/>
        <v>1.1330551226500576E-5</v>
      </c>
      <c r="AB1334" s="20">
        <f t="shared" si="445"/>
        <v>-9999</v>
      </c>
      <c r="AC1334" s="20">
        <f t="shared" si="446"/>
        <v>0</v>
      </c>
      <c r="AD1334" s="20">
        <f t="shared" si="442"/>
        <v>-9999</v>
      </c>
      <c r="AE1334" s="20">
        <f t="shared" si="447"/>
        <v>0</v>
      </c>
      <c r="AF1334" s="20">
        <f t="shared" si="443"/>
        <v>-9999</v>
      </c>
      <c r="AG1334" s="21"/>
      <c r="AH1334" s="20">
        <f t="shared" si="434"/>
        <v>-1.178745064381952E-2</v>
      </c>
      <c r="AI1334" s="20">
        <f t="shared" si="435"/>
        <v>0.51386006167917275</v>
      </c>
      <c r="AJ1334" s="20">
        <f t="shared" si="436"/>
        <v>-0.2676446746983806</v>
      </c>
      <c r="AK1334" s="20">
        <f t="shared" si="437"/>
        <v>-2.096970307342862E-2</v>
      </c>
      <c r="AL1334" s="20">
        <f t="shared" si="438"/>
        <v>-3.0984842598046018</v>
      </c>
      <c r="AM1334" s="20">
        <f t="shared" si="439"/>
        <v>-46.387491914036289</v>
      </c>
      <c r="AN1334" s="20">
        <f t="shared" si="448"/>
        <v>3.2149255760746338</v>
      </c>
      <c r="AO1334" s="20">
        <f t="shared" si="448"/>
        <v>3.2156184383515991</v>
      </c>
      <c r="AP1334" s="20">
        <f t="shared" si="448"/>
        <v>3.2141906950560983</v>
      </c>
      <c r="AQ1334" s="20">
        <f t="shared" si="448"/>
        <v>3.2171329326505709</v>
      </c>
      <c r="AR1334" s="20">
        <f t="shared" si="448"/>
        <v>3.2110703717789146</v>
      </c>
      <c r="AS1334" s="20">
        <f t="shared" si="448"/>
        <v>3.2235654897824437</v>
      </c>
      <c r="AT1334" s="20">
        <f t="shared" si="448"/>
        <v>3.1978245068299773</v>
      </c>
      <c r="AU1334" s="20">
        <f t="shared" si="441"/>
        <v>3.2509130417697172</v>
      </c>
    </row>
    <row r="1335" spans="4:47">
      <c r="D1335" s="2"/>
      <c r="Z1335" s="20">
        <f t="shared" si="432"/>
        <v>0</v>
      </c>
      <c r="AA1335" s="20">
        <f t="shared" si="433"/>
        <v>1.1330551226500576E-5</v>
      </c>
      <c r="AB1335" s="20">
        <f t="shared" si="445"/>
        <v>-9999</v>
      </c>
      <c r="AC1335" s="20">
        <f t="shared" si="446"/>
        <v>0</v>
      </c>
      <c r="AD1335" s="20">
        <f t="shared" si="442"/>
        <v>-9999</v>
      </c>
      <c r="AE1335" s="20">
        <f t="shared" si="447"/>
        <v>0</v>
      </c>
      <c r="AF1335" s="20">
        <f t="shared" si="443"/>
        <v>-9999</v>
      </c>
      <c r="AG1335" s="21"/>
      <c r="AH1335" s="20">
        <f t="shared" si="434"/>
        <v>-1.178745064381952E-2</v>
      </c>
      <c r="AI1335" s="20">
        <f t="shared" si="435"/>
        <v>0.51386006167917275</v>
      </c>
      <c r="AJ1335" s="20">
        <f t="shared" si="436"/>
        <v>-0.2676446746983806</v>
      </c>
      <c r="AK1335" s="20">
        <f t="shared" si="437"/>
        <v>-2.096970307342862E-2</v>
      </c>
      <c r="AL1335" s="20">
        <f t="shared" si="438"/>
        <v>-3.0984842598046018</v>
      </c>
      <c r="AM1335" s="20">
        <f t="shared" si="439"/>
        <v>-46.387491914036289</v>
      </c>
      <c r="AN1335" s="20">
        <f t="shared" si="448"/>
        <v>3.2149255760746338</v>
      </c>
      <c r="AO1335" s="20">
        <f t="shared" si="448"/>
        <v>3.2156184383515991</v>
      </c>
      <c r="AP1335" s="20">
        <f t="shared" si="448"/>
        <v>3.2141906950560983</v>
      </c>
      <c r="AQ1335" s="20">
        <f t="shared" si="448"/>
        <v>3.2171329326505709</v>
      </c>
      <c r="AR1335" s="20">
        <f t="shared" si="448"/>
        <v>3.2110703717789146</v>
      </c>
      <c r="AS1335" s="20">
        <f t="shared" si="448"/>
        <v>3.2235654897824437</v>
      </c>
      <c r="AT1335" s="20">
        <f t="shared" si="448"/>
        <v>3.1978245068299773</v>
      </c>
      <c r="AU1335" s="20">
        <f t="shared" si="441"/>
        <v>3.2509130417697172</v>
      </c>
    </row>
    <row r="1336" spans="4:47">
      <c r="D1336" s="2"/>
      <c r="Z1336" s="20">
        <f t="shared" si="432"/>
        <v>0</v>
      </c>
      <c r="AA1336" s="20">
        <f t="shared" si="433"/>
        <v>1.1330551226500576E-5</v>
      </c>
      <c r="AB1336" s="20">
        <f t="shared" si="445"/>
        <v>-9999</v>
      </c>
      <c r="AC1336" s="20">
        <f t="shared" si="446"/>
        <v>0</v>
      </c>
      <c r="AD1336" s="20">
        <f t="shared" si="442"/>
        <v>-9999</v>
      </c>
      <c r="AE1336" s="20">
        <f t="shared" si="447"/>
        <v>0</v>
      </c>
      <c r="AF1336" s="20">
        <f t="shared" si="443"/>
        <v>-9999</v>
      </c>
      <c r="AG1336" s="21"/>
      <c r="AH1336" s="20">
        <f t="shared" si="434"/>
        <v>-1.178745064381952E-2</v>
      </c>
      <c r="AI1336" s="20">
        <f t="shared" si="435"/>
        <v>0.51386006167917275</v>
      </c>
      <c r="AJ1336" s="20">
        <f t="shared" si="436"/>
        <v>-0.2676446746983806</v>
      </c>
      <c r="AK1336" s="20">
        <f t="shared" si="437"/>
        <v>-2.096970307342862E-2</v>
      </c>
      <c r="AL1336" s="20">
        <f t="shared" si="438"/>
        <v>-3.0984842598046018</v>
      </c>
      <c r="AM1336" s="20">
        <f t="shared" si="439"/>
        <v>-46.387491914036289</v>
      </c>
      <c r="AN1336" s="20">
        <f t="shared" si="448"/>
        <v>3.2149255760746338</v>
      </c>
      <c r="AO1336" s="20">
        <f t="shared" si="448"/>
        <v>3.2156184383515991</v>
      </c>
      <c r="AP1336" s="20">
        <f t="shared" si="448"/>
        <v>3.2141906950560983</v>
      </c>
      <c r="AQ1336" s="20">
        <f t="shared" si="448"/>
        <v>3.2171329326505709</v>
      </c>
      <c r="AR1336" s="20">
        <f t="shared" si="448"/>
        <v>3.2110703717789146</v>
      </c>
      <c r="AS1336" s="20">
        <f t="shared" si="448"/>
        <v>3.2235654897824437</v>
      </c>
      <c r="AT1336" s="20">
        <f t="shared" si="448"/>
        <v>3.1978245068299773</v>
      </c>
      <c r="AU1336" s="20">
        <f t="shared" si="441"/>
        <v>3.2509130417697172</v>
      </c>
    </row>
    <row r="1337" spans="4:47">
      <c r="D1337" s="2"/>
      <c r="Z1337" s="20">
        <f t="shared" si="432"/>
        <v>0</v>
      </c>
      <c r="AA1337" s="20">
        <f t="shared" si="433"/>
        <v>1.1330551226500576E-5</v>
      </c>
      <c r="AB1337" s="20">
        <f t="shared" si="445"/>
        <v>-9999</v>
      </c>
      <c r="AC1337" s="20">
        <f t="shared" si="446"/>
        <v>0</v>
      </c>
      <c r="AD1337" s="20">
        <f t="shared" si="442"/>
        <v>-9999</v>
      </c>
      <c r="AE1337" s="20">
        <f t="shared" si="447"/>
        <v>0</v>
      </c>
      <c r="AF1337" s="20">
        <f t="shared" si="443"/>
        <v>-9999</v>
      </c>
      <c r="AG1337" s="21"/>
      <c r="AH1337" s="20">
        <f t="shared" si="434"/>
        <v>-1.178745064381952E-2</v>
      </c>
      <c r="AI1337" s="20">
        <f t="shared" si="435"/>
        <v>0.51386006167917275</v>
      </c>
      <c r="AJ1337" s="20">
        <f t="shared" si="436"/>
        <v>-0.2676446746983806</v>
      </c>
      <c r="AK1337" s="20">
        <f t="shared" si="437"/>
        <v>-2.096970307342862E-2</v>
      </c>
      <c r="AL1337" s="20">
        <f t="shared" si="438"/>
        <v>-3.0984842598046018</v>
      </c>
      <c r="AM1337" s="20">
        <f t="shared" si="439"/>
        <v>-46.387491914036289</v>
      </c>
      <c r="AN1337" s="20">
        <f t="shared" si="448"/>
        <v>3.2149255760746338</v>
      </c>
      <c r="AO1337" s="20">
        <f t="shared" si="448"/>
        <v>3.2156184383515991</v>
      </c>
      <c r="AP1337" s="20">
        <f t="shared" si="448"/>
        <v>3.2141906950560983</v>
      </c>
      <c r="AQ1337" s="20">
        <f t="shared" si="448"/>
        <v>3.2171329326505709</v>
      </c>
      <c r="AR1337" s="20">
        <f t="shared" si="448"/>
        <v>3.2110703717789146</v>
      </c>
      <c r="AS1337" s="20">
        <f t="shared" si="448"/>
        <v>3.2235654897824437</v>
      </c>
      <c r="AT1337" s="20">
        <f t="shared" si="448"/>
        <v>3.1978245068299773</v>
      </c>
      <c r="AU1337" s="20">
        <f t="shared" si="441"/>
        <v>3.2509130417697172</v>
      </c>
    </row>
    <row r="1338" spans="4:47">
      <c r="D1338" s="2"/>
      <c r="Z1338" s="20">
        <f t="shared" si="432"/>
        <v>0</v>
      </c>
      <c r="AA1338" s="20">
        <f t="shared" si="433"/>
        <v>1.1330551226500576E-5</v>
      </c>
      <c r="AB1338" s="20">
        <f t="shared" si="445"/>
        <v>-9999</v>
      </c>
      <c r="AC1338" s="20">
        <f t="shared" si="446"/>
        <v>0</v>
      </c>
      <c r="AD1338" s="20">
        <f t="shared" si="442"/>
        <v>-9999</v>
      </c>
      <c r="AE1338" s="20">
        <f t="shared" si="447"/>
        <v>0</v>
      </c>
      <c r="AF1338" s="20">
        <f t="shared" si="443"/>
        <v>-9999</v>
      </c>
      <c r="AG1338" s="21"/>
      <c r="AH1338" s="20">
        <f t="shared" si="434"/>
        <v>-1.178745064381952E-2</v>
      </c>
      <c r="AI1338" s="20">
        <f t="shared" si="435"/>
        <v>0.51386006167917275</v>
      </c>
      <c r="AJ1338" s="20">
        <f t="shared" si="436"/>
        <v>-0.2676446746983806</v>
      </c>
      <c r="AK1338" s="20">
        <f t="shared" si="437"/>
        <v>-2.096970307342862E-2</v>
      </c>
      <c r="AL1338" s="20">
        <f t="shared" si="438"/>
        <v>-3.0984842598046018</v>
      </c>
      <c r="AM1338" s="20">
        <f t="shared" si="439"/>
        <v>-46.387491914036289</v>
      </c>
      <c r="AN1338" s="20">
        <f t="shared" si="448"/>
        <v>3.2149255760746338</v>
      </c>
      <c r="AO1338" s="20">
        <f t="shared" si="448"/>
        <v>3.2156184383515991</v>
      </c>
      <c r="AP1338" s="20">
        <f t="shared" si="448"/>
        <v>3.2141906950560983</v>
      </c>
      <c r="AQ1338" s="20">
        <f t="shared" si="448"/>
        <v>3.2171329326505709</v>
      </c>
      <c r="AR1338" s="20">
        <f t="shared" si="448"/>
        <v>3.2110703717789146</v>
      </c>
      <c r="AS1338" s="20">
        <f t="shared" si="448"/>
        <v>3.2235654897824437</v>
      </c>
      <c r="AT1338" s="20">
        <f t="shared" si="448"/>
        <v>3.1978245068299773</v>
      </c>
      <c r="AU1338" s="20">
        <f t="shared" si="441"/>
        <v>3.2509130417697172</v>
      </c>
    </row>
    <row r="1339" spans="4:47">
      <c r="D1339" s="2"/>
      <c r="Z1339" s="20">
        <f t="shared" si="432"/>
        <v>0</v>
      </c>
      <c r="AA1339" s="20">
        <f t="shared" si="433"/>
        <v>1.1330551226500576E-5</v>
      </c>
      <c r="AB1339" s="20">
        <f t="shared" si="445"/>
        <v>-9999</v>
      </c>
      <c r="AC1339" s="20">
        <f t="shared" si="446"/>
        <v>0</v>
      </c>
      <c r="AD1339" s="20">
        <f t="shared" si="442"/>
        <v>-9999</v>
      </c>
      <c r="AE1339" s="20">
        <f t="shared" si="447"/>
        <v>0</v>
      </c>
      <c r="AF1339" s="20">
        <f t="shared" si="443"/>
        <v>-9999</v>
      </c>
      <c r="AG1339" s="21"/>
      <c r="AH1339" s="20">
        <f t="shared" si="434"/>
        <v>-1.178745064381952E-2</v>
      </c>
      <c r="AI1339" s="20">
        <f t="shared" si="435"/>
        <v>0.51386006167917275</v>
      </c>
      <c r="AJ1339" s="20">
        <f t="shared" si="436"/>
        <v>-0.2676446746983806</v>
      </c>
      <c r="AK1339" s="20">
        <f t="shared" si="437"/>
        <v>-2.096970307342862E-2</v>
      </c>
      <c r="AL1339" s="20">
        <f t="shared" si="438"/>
        <v>-3.0984842598046018</v>
      </c>
      <c r="AM1339" s="20">
        <f t="shared" si="439"/>
        <v>-46.387491914036289</v>
      </c>
      <c r="AN1339" s="20">
        <f t="shared" si="448"/>
        <v>3.2149255760746338</v>
      </c>
      <c r="AO1339" s="20">
        <f t="shared" si="448"/>
        <v>3.2156184383515991</v>
      </c>
      <c r="AP1339" s="20">
        <f t="shared" si="448"/>
        <v>3.2141906950560983</v>
      </c>
      <c r="AQ1339" s="20">
        <f t="shared" si="448"/>
        <v>3.2171329326505709</v>
      </c>
      <c r="AR1339" s="20">
        <f t="shared" si="448"/>
        <v>3.2110703717789146</v>
      </c>
      <c r="AS1339" s="20">
        <f t="shared" si="448"/>
        <v>3.2235654897824437</v>
      </c>
      <c r="AT1339" s="20">
        <f t="shared" si="448"/>
        <v>3.1978245068299773</v>
      </c>
      <c r="AU1339" s="20">
        <f t="shared" si="441"/>
        <v>3.2509130417697172</v>
      </c>
    </row>
    <row r="1340" spans="4:47">
      <c r="D1340" s="2"/>
      <c r="Z1340" s="20">
        <f t="shared" si="432"/>
        <v>0</v>
      </c>
      <c r="AA1340" s="20">
        <f t="shared" si="433"/>
        <v>1.1330551226500576E-5</v>
      </c>
      <c r="AB1340" s="20">
        <f t="shared" si="445"/>
        <v>-9999</v>
      </c>
      <c r="AC1340" s="20">
        <f t="shared" si="446"/>
        <v>0</v>
      </c>
      <c r="AD1340" s="20">
        <f t="shared" si="442"/>
        <v>-9999</v>
      </c>
      <c r="AE1340" s="20">
        <f t="shared" si="447"/>
        <v>0</v>
      </c>
      <c r="AF1340" s="20">
        <f t="shared" si="443"/>
        <v>-9999</v>
      </c>
      <c r="AG1340" s="21"/>
      <c r="AH1340" s="20">
        <f t="shared" si="434"/>
        <v>-1.178745064381952E-2</v>
      </c>
      <c r="AI1340" s="20">
        <f t="shared" si="435"/>
        <v>0.51386006167917275</v>
      </c>
      <c r="AJ1340" s="20">
        <f t="shared" si="436"/>
        <v>-0.2676446746983806</v>
      </c>
      <c r="AK1340" s="20">
        <f t="shared" si="437"/>
        <v>-2.096970307342862E-2</v>
      </c>
      <c r="AL1340" s="20">
        <f t="shared" si="438"/>
        <v>-3.0984842598046018</v>
      </c>
      <c r="AM1340" s="20">
        <f t="shared" si="439"/>
        <v>-46.387491914036289</v>
      </c>
      <c r="AN1340" s="20">
        <f t="shared" si="448"/>
        <v>3.2149255760746338</v>
      </c>
      <c r="AO1340" s="20">
        <f t="shared" si="448"/>
        <v>3.2156184383515991</v>
      </c>
      <c r="AP1340" s="20">
        <f t="shared" si="448"/>
        <v>3.2141906950560983</v>
      </c>
      <c r="AQ1340" s="20">
        <f t="shared" si="448"/>
        <v>3.2171329326505709</v>
      </c>
      <c r="AR1340" s="20">
        <f t="shared" si="448"/>
        <v>3.2110703717789146</v>
      </c>
      <c r="AS1340" s="20">
        <f t="shared" si="448"/>
        <v>3.2235654897824437</v>
      </c>
      <c r="AT1340" s="20">
        <f t="shared" si="448"/>
        <v>3.1978245068299773</v>
      </c>
      <c r="AU1340" s="20">
        <f t="shared" si="441"/>
        <v>3.2509130417697172</v>
      </c>
    </row>
    <row r="1341" spans="4:47">
      <c r="D1341" s="2"/>
      <c r="Z1341" s="20">
        <f t="shared" si="432"/>
        <v>0</v>
      </c>
      <c r="AA1341" s="20">
        <f t="shared" si="433"/>
        <v>1.1330551226500576E-5</v>
      </c>
      <c r="AB1341" s="20">
        <f t="shared" si="445"/>
        <v>-9999</v>
      </c>
      <c r="AC1341" s="20">
        <f t="shared" si="446"/>
        <v>0</v>
      </c>
      <c r="AD1341" s="20">
        <f t="shared" si="442"/>
        <v>-9999</v>
      </c>
      <c r="AE1341" s="20">
        <f t="shared" si="447"/>
        <v>0</v>
      </c>
      <c r="AF1341" s="20">
        <f t="shared" si="443"/>
        <v>-9999</v>
      </c>
      <c r="AG1341" s="21"/>
      <c r="AH1341" s="20">
        <f t="shared" si="434"/>
        <v>-1.178745064381952E-2</v>
      </c>
      <c r="AI1341" s="20">
        <f t="shared" si="435"/>
        <v>0.51386006167917275</v>
      </c>
      <c r="AJ1341" s="20">
        <f t="shared" si="436"/>
        <v>-0.2676446746983806</v>
      </c>
      <c r="AK1341" s="20">
        <f t="shared" si="437"/>
        <v>-2.096970307342862E-2</v>
      </c>
      <c r="AL1341" s="20">
        <f t="shared" si="438"/>
        <v>-3.0984842598046018</v>
      </c>
      <c r="AM1341" s="20">
        <f t="shared" si="439"/>
        <v>-46.387491914036289</v>
      </c>
      <c r="AN1341" s="20">
        <f t="shared" si="448"/>
        <v>3.2149255760746338</v>
      </c>
      <c r="AO1341" s="20">
        <f t="shared" si="448"/>
        <v>3.2156184383515991</v>
      </c>
      <c r="AP1341" s="20">
        <f t="shared" si="448"/>
        <v>3.2141906950560983</v>
      </c>
      <c r="AQ1341" s="20">
        <f t="shared" si="448"/>
        <v>3.2171329326505709</v>
      </c>
      <c r="AR1341" s="20">
        <f t="shared" si="448"/>
        <v>3.2110703717789146</v>
      </c>
      <c r="AS1341" s="20">
        <f t="shared" si="448"/>
        <v>3.2235654897824437</v>
      </c>
      <c r="AT1341" s="20">
        <f t="shared" si="448"/>
        <v>3.1978245068299773</v>
      </c>
      <c r="AU1341" s="20">
        <f t="shared" si="441"/>
        <v>3.2509130417697172</v>
      </c>
    </row>
    <row r="1342" spans="4:47">
      <c r="D1342" s="2"/>
      <c r="Z1342" s="20">
        <f t="shared" si="432"/>
        <v>0</v>
      </c>
      <c r="AA1342" s="20">
        <f t="shared" si="433"/>
        <v>1.1330551226500576E-5</v>
      </c>
      <c r="AB1342" s="20">
        <f t="shared" si="445"/>
        <v>-9999</v>
      </c>
      <c r="AC1342" s="20">
        <f t="shared" si="446"/>
        <v>0</v>
      </c>
      <c r="AD1342" s="20">
        <f t="shared" si="442"/>
        <v>-9999</v>
      </c>
      <c r="AE1342" s="20">
        <f t="shared" si="447"/>
        <v>0</v>
      </c>
      <c r="AF1342" s="20">
        <f t="shared" si="443"/>
        <v>-9999</v>
      </c>
      <c r="AG1342" s="21"/>
      <c r="AH1342" s="20">
        <f t="shared" si="434"/>
        <v>-1.178745064381952E-2</v>
      </c>
      <c r="AI1342" s="20">
        <f t="shared" si="435"/>
        <v>0.51386006167917275</v>
      </c>
      <c r="AJ1342" s="20">
        <f t="shared" si="436"/>
        <v>-0.2676446746983806</v>
      </c>
      <c r="AK1342" s="20">
        <f t="shared" si="437"/>
        <v>-2.096970307342862E-2</v>
      </c>
      <c r="AL1342" s="20">
        <f t="shared" si="438"/>
        <v>-3.0984842598046018</v>
      </c>
      <c r="AM1342" s="20">
        <f t="shared" si="439"/>
        <v>-46.387491914036289</v>
      </c>
      <c r="AN1342" s="20">
        <f t="shared" si="448"/>
        <v>3.2149255760746338</v>
      </c>
      <c r="AO1342" s="20">
        <f t="shared" si="448"/>
        <v>3.2156184383515991</v>
      </c>
      <c r="AP1342" s="20">
        <f t="shared" si="448"/>
        <v>3.2141906950560983</v>
      </c>
      <c r="AQ1342" s="20">
        <f t="shared" si="448"/>
        <v>3.2171329326505709</v>
      </c>
      <c r="AR1342" s="20">
        <f t="shared" si="448"/>
        <v>3.2110703717789146</v>
      </c>
      <c r="AS1342" s="20">
        <f t="shared" si="448"/>
        <v>3.2235654897824437</v>
      </c>
      <c r="AT1342" s="20">
        <f t="shared" si="448"/>
        <v>3.1978245068299773</v>
      </c>
      <c r="AU1342" s="20">
        <f t="shared" si="441"/>
        <v>3.2509130417697172</v>
      </c>
    </row>
    <row r="1343" spans="4:47">
      <c r="D1343" s="2"/>
      <c r="Z1343" s="20">
        <f t="shared" si="432"/>
        <v>0</v>
      </c>
      <c r="AA1343" s="20">
        <f t="shared" si="433"/>
        <v>1.1330551226500576E-5</v>
      </c>
      <c r="AB1343" s="20">
        <f t="shared" si="445"/>
        <v>-9999</v>
      </c>
      <c r="AC1343" s="20">
        <f t="shared" si="446"/>
        <v>0</v>
      </c>
      <c r="AD1343" s="20">
        <f t="shared" si="442"/>
        <v>-9999</v>
      </c>
      <c r="AE1343" s="20">
        <f t="shared" si="447"/>
        <v>0</v>
      </c>
      <c r="AF1343" s="20">
        <f t="shared" si="443"/>
        <v>-9999</v>
      </c>
      <c r="AG1343" s="21"/>
      <c r="AH1343" s="20">
        <f t="shared" si="434"/>
        <v>-1.178745064381952E-2</v>
      </c>
      <c r="AI1343" s="20">
        <f t="shared" si="435"/>
        <v>0.51386006167917275</v>
      </c>
      <c r="AJ1343" s="20">
        <f t="shared" si="436"/>
        <v>-0.2676446746983806</v>
      </c>
      <c r="AK1343" s="20">
        <f t="shared" si="437"/>
        <v>-2.096970307342862E-2</v>
      </c>
      <c r="AL1343" s="20">
        <f t="shared" si="438"/>
        <v>-3.0984842598046018</v>
      </c>
      <c r="AM1343" s="20">
        <f t="shared" si="439"/>
        <v>-46.387491914036289</v>
      </c>
      <c r="AN1343" s="20">
        <f t="shared" si="448"/>
        <v>3.2149255760746338</v>
      </c>
      <c r="AO1343" s="20">
        <f t="shared" si="448"/>
        <v>3.2156184383515991</v>
      </c>
      <c r="AP1343" s="20">
        <f t="shared" si="448"/>
        <v>3.2141906950560983</v>
      </c>
      <c r="AQ1343" s="20">
        <f t="shared" si="448"/>
        <v>3.2171329326505709</v>
      </c>
      <c r="AR1343" s="20">
        <f t="shared" si="448"/>
        <v>3.2110703717789146</v>
      </c>
      <c r="AS1343" s="20">
        <f t="shared" si="448"/>
        <v>3.2235654897824437</v>
      </c>
      <c r="AT1343" s="20">
        <f t="shared" si="448"/>
        <v>3.1978245068299773</v>
      </c>
      <c r="AU1343" s="20">
        <f t="shared" si="441"/>
        <v>3.2509130417697172</v>
      </c>
    </row>
    <row r="1344" spans="4:47">
      <c r="D1344" s="2"/>
      <c r="Z1344" s="20">
        <f t="shared" si="432"/>
        <v>0</v>
      </c>
      <c r="AA1344" s="20">
        <f t="shared" si="433"/>
        <v>1.1330551226500576E-5</v>
      </c>
      <c r="AB1344" s="20">
        <f t="shared" si="445"/>
        <v>-9999</v>
      </c>
      <c r="AC1344" s="20">
        <f t="shared" si="446"/>
        <v>0</v>
      </c>
      <c r="AD1344" s="20">
        <f t="shared" si="442"/>
        <v>-9999</v>
      </c>
      <c r="AE1344" s="20">
        <f t="shared" si="447"/>
        <v>0</v>
      </c>
      <c r="AF1344" s="20">
        <f t="shared" si="443"/>
        <v>-9999</v>
      </c>
      <c r="AG1344" s="21"/>
      <c r="AH1344" s="20">
        <f t="shared" si="434"/>
        <v>-1.178745064381952E-2</v>
      </c>
      <c r="AI1344" s="20">
        <f t="shared" si="435"/>
        <v>0.51386006167917275</v>
      </c>
      <c r="AJ1344" s="20">
        <f t="shared" si="436"/>
        <v>-0.2676446746983806</v>
      </c>
      <c r="AK1344" s="20">
        <f t="shared" si="437"/>
        <v>-2.096970307342862E-2</v>
      </c>
      <c r="AL1344" s="20">
        <f t="shared" si="438"/>
        <v>-3.0984842598046018</v>
      </c>
      <c r="AM1344" s="20">
        <f t="shared" si="439"/>
        <v>-46.387491914036289</v>
      </c>
      <c r="AN1344" s="20">
        <f t="shared" si="448"/>
        <v>3.2149255760746338</v>
      </c>
      <c r="AO1344" s="20">
        <f t="shared" si="448"/>
        <v>3.2156184383515991</v>
      </c>
      <c r="AP1344" s="20">
        <f t="shared" si="448"/>
        <v>3.2141906950560983</v>
      </c>
      <c r="AQ1344" s="20">
        <f t="shared" si="448"/>
        <v>3.2171329326505709</v>
      </c>
      <c r="AR1344" s="20">
        <f t="shared" si="448"/>
        <v>3.2110703717789146</v>
      </c>
      <c r="AS1344" s="20">
        <f t="shared" si="448"/>
        <v>3.2235654897824437</v>
      </c>
      <c r="AT1344" s="20">
        <f t="shared" si="448"/>
        <v>3.1978245068299773</v>
      </c>
      <c r="AU1344" s="20">
        <f t="shared" si="441"/>
        <v>3.2509130417697172</v>
      </c>
    </row>
    <row r="1345" spans="4:47">
      <c r="D1345" s="2"/>
      <c r="Z1345" s="20">
        <f t="shared" si="432"/>
        <v>0</v>
      </c>
      <c r="AA1345" s="20">
        <f t="shared" si="433"/>
        <v>1.1330551226500576E-5</v>
      </c>
      <c r="AB1345" s="20">
        <f t="shared" si="445"/>
        <v>-9999</v>
      </c>
      <c r="AC1345" s="20">
        <f t="shared" si="446"/>
        <v>0</v>
      </c>
      <c r="AD1345" s="20">
        <f t="shared" si="442"/>
        <v>-9999</v>
      </c>
      <c r="AE1345" s="20">
        <f t="shared" si="447"/>
        <v>0</v>
      </c>
      <c r="AF1345" s="20">
        <f t="shared" si="443"/>
        <v>-9999</v>
      </c>
      <c r="AG1345" s="21"/>
      <c r="AH1345" s="20">
        <f t="shared" si="434"/>
        <v>-1.178745064381952E-2</v>
      </c>
      <c r="AI1345" s="20">
        <f t="shared" si="435"/>
        <v>0.51386006167917275</v>
      </c>
      <c r="AJ1345" s="20">
        <f t="shared" si="436"/>
        <v>-0.2676446746983806</v>
      </c>
      <c r="AK1345" s="20">
        <f t="shared" si="437"/>
        <v>-2.096970307342862E-2</v>
      </c>
      <c r="AL1345" s="20">
        <f t="shared" si="438"/>
        <v>-3.0984842598046018</v>
      </c>
      <c r="AM1345" s="20">
        <f t="shared" si="439"/>
        <v>-46.387491914036289</v>
      </c>
      <c r="AN1345" s="20">
        <f t="shared" si="448"/>
        <v>3.2149255760746338</v>
      </c>
      <c r="AO1345" s="20">
        <f t="shared" si="448"/>
        <v>3.2156184383515991</v>
      </c>
      <c r="AP1345" s="20">
        <f t="shared" si="448"/>
        <v>3.2141906950560983</v>
      </c>
      <c r="AQ1345" s="20">
        <f t="shared" si="448"/>
        <v>3.2171329326505709</v>
      </c>
      <c r="AR1345" s="20">
        <f t="shared" si="448"/>
        <v>3.2110703717789146</v>
      </c>
      <c r="AS1345" s="20">
        <f t="shared" si="448"/>
        <v>3.2235654897824437</v>
      </c>
      <c r="AT1345" s="20">
        <f t="shared" si="448"/>
        <v>3.1978245068299773</v>
      </c>
      <c r="AU1345" s="20">
        <f t="shared" si="441"/>
        <v>3.2509130417697172</v>
      </c>
    </row>
    <row r="1346" spans="4:47">
      <c r="D1346" s="2"/>
      <c r="Z1346" s="20">
        <f t="shared" si="432"/>
        <v>0</v>
      </c>
      <c r="AA1346" s="20">
        <f t="shared" si="433"/>
        <v>1.1330551226500576E-5</v>
      </c>
      <c r="AB1346" s="20">
        <f t="shared" si="445"/>
        <v>-9999</v>
      </c>
      <c r="AC1346" s="20">
        <f t="shared" si="446"/>
        <v>0</v>
      </c>
      <c r="AD1346" s="20">
        <f t="shared" si="442"/>
        <v>-9999</v>
      </c>
      <c r="AE1346" s="20">
        <f t="shared" si="447"/>
        <v>0</v>
      </c>
      <c r="AF1346" s="20">
        <f t="shared" si="443"/>
        <v>-9999</v>
      </c>
      <c r="AG1346" s="21"/>
      <c r="AH1346" s="20">
        <f t="shared" si="434"/>
        <v>-1.178745064381952E-2</v>
      </c>
      <c r="AI1346" s="20">
        <f t="shared" si="435"/>
        <v>0.51386006167917275</v>
      </c>
      <c r="AJ1346" s="20">
        <f t="shared" si="436"/>
        <v>-0.2676446746983806</v>
      </c>
      <c r="AK1346" s="20">
        <f t="shared" si="437"/>
        <v>-2.096970307342862E-2</v>
      </c>
      <c r="AL1346" s="20">
        <f t="shared" si="438"/>
        <v>-3.0984842598046018</v>
      </c>
      <c r="AM1346" s="20">
        <f t="shared" si="439"/>
        <v>-46.387491914036289</v>
      </c>
      <c r="AN1346" s="20">
        <f t="shared" si="448"/>
        <v>3.2149255760746338</v>
      </c>
      <c r="AO1346" s="20">
        <f t="shared" si="448"/>
        <v>3.2156184383515991</v>
      </c>
      <c r="AP1346" s="20">
        <f t="shared" si="448"/>
        <v>3.2141906950560983</v>
      </c>
      <c r="AQ1346" s="20">
        <f t="shared" si="448"/>
        <v>3.2171329326505709</v>
      </c>
      <c r="AR1346" s="20">
        <f t="shared" si="448"/>
        <v>3.2110703717789146</v>
      </c>
      <c r="AS1346" s="20">
        <f t="shared" si="448"/>
        <v>3.2235654897824437</v>
      </c>
      <c r="AT1346" s="20">
        <f t="shared" si="448"/>
        <v>3.1978245068299773</v>
      </c>
      <c r="AU1346" s="20">
        <f t="shared" si="441"/>
        <v>3.2509130417697172</v>
      </c>
    </row>
    <row r="1347" spans="4:47">
      <c r="D1347" s="2"/>
      <c r="Z1347" s="20">
        <f t="shared" si="432"/>
        <v>0</v>
      </c>
      <c r="AA1347" s="20">
        <f t="shared" si="433"/>
        <v>1.1330551226500576E-5</v>
      </c>
      <c r="AB1347" s="20">
        <f t="shared" si="445"/>
        <v>-9999</v>
      </c>
      <c r="AC1347" s="20">
        <f t="shared" si="446"/>
        <v>0</v>
      </c>
      <c r="AD1347" s="20">
        <f t="shared" si="442"/>
        <v>-9999</v>
      </c>
      <c r="AE1347" s="20">
        <f t="shared" si="447"/>
        <v>0</v>
      </c>
      <c r="AF1347" s="20">
        <f t="shared" si="443"/>
        <v>-9999</v>
      </c>
      <c r="AG1347" s="21"/>
      <c r="AH1347" s="20">
        <f t="shared" si="434"/>
        <v>-1.178745064381952E-2</v>
      </c>
      <c r="AI1347" s="20">
        <f t="shared" si="435"/>
        <v>0.51386006167917275</v>
      </c>
      <c r="AJ1347" s="20">
        <f t="shared" si="436"/>
        <v>-0.2676446746983806</v>
      </c>
      <c r="AK1347" s="20">
        <f t="shared" si="437"/>
        <v>-2.096970307342862E-2</v>
      </c>
      <c r="AL1347" s="20">
        <f t="shared" si="438"/>
        <v>-3.0984842598046018</v>
      </c>
      <c r="AM1347" s="20">
        <f t="shared" si="439"/>
        <v>-46.387491914036289</v>
      </c>
      <c r="AN1347" s="20">
        <f t="shared" si="448"/>
        <v>3.2149255760746338</v>
      </c>
      <c r="AO1347" s="20">
        <f t="shared" si="448"/>
        <v>3.2156184383515991</v>
      </c>
      <c r="AP1347" s="20">
        <f t="shared" si="448"/>
        <v>3.2141906950560983</v>
      </c>
      <c r="AQ1347" s="20">
        <f t="shared" si="448"/>
        <v>3.2171329326505709</v>
      </c>
      <c r="AR1347" s="20">
        <f t="shared" si="448"/>
        <v>3.2110703717789146</v>
      </c>
      <c r="AS1347" s="20">
        <f t="shared" si="448"/>
        <v>3.2235654897824437</v>
      </c>
      <c r="AT1347" s="20">
        <f t="shared" si="448"/>
        <v>3.1978245068299773</v>
      </c>
      <c r="AU1347" s="20">
        <f t="shared" si="441"/>
        <v>3.2509130417697172</v>
      </c>
    </row>
    <row r="1348" spans="4:47">
      <c r="D1348" s="2"/>
      <c r="Z1348" s="20">
        <f t="shared" si="432"/>
        <v>0</v>
      </c>
      <c r="AA1348" s="20">
        <f t="shared" si="433"/>
        <v>1.1330551226500576E-5</v>
      </c>
      <c r="AB1348" s="20">
        <f t="shared" si="445"/>
        <v>-9999</v>
      </c>
      <c r="AC1348" s="20">
        <f t="shared" si="446"/>
        <v>0</v>
      </c>
      <c r="AD1348" s="20">
        <f t="shared" si="442"/>
        <v>-9999</v>
      </c>
      <c r="AE1348" s="20">
        <f t="shared" si="447"/>
        <v>0</v>
      </c>
      <c r="AF1348" s="20">
        <f t="shared" si="443"/>
        <v>-9999</v>
      </c>
      <c r="AG1348" s="21"/>
      <c r="AH1348" s="20">
        <f t="shared" si="434"/>
        <v>-1.178745064381952E-2</v>
      </c>
      <c r="AI1348" s="20">
        <f t="shared" si="435"/>
        <v>0.51386006167917275</v>
      </c>
      <c r="AJ1348" s="20">
        <f t="shared" si="436"/>
        <v>-0.2676446746983806</v>
      </c>
      <c r="AK1348" s="20">
        <f t="shared" si="437"/>
        <v>-2.096970307342862E-2</v>
      </c>
      <c r="AL1348" s="20">
        <f t="shared" si="438"/>
        <v>-3.0984842598046018</v>
      </c>
      <c r="AM1348" s="20">
        <f t="shared" si="439"/>
        <v>-46.387491914036289</v>
      </c>
      <c r="AN1348" s="20">
        <f t="shared" si="448"/>
        <v>3.2149255760746338</v>
      </c>
      <c r="AO1348" s="20">
        <f t="shared" si="448"/>
        <v>3.2156184383515991</v>
      </c>
      <c r="AP1348" s="20">
        <f t="shared" si="448"/>
        <v>3.2141906950560983</v>
      </c>
      <c r="AQ1348" s="20">
        <f t="shared" si="448"/>
        <v>3.2171329326505709</v>
      </c>
      <c r="AR1348" s="20">
        <f t="shared" si="448"/>
        <v>3.2110703717789146</v>
      </c>
      <c r="AS1348" s="20">
        <f t="shared" si="448"/>
        <v>3.2235654897824437</v>
      </c>
      <c r="AT1348" s="20">
        <f t="shared" si="448"/>
        <v>3.1978245068299773</v>
      </c>
      <c r="AU1348" s="20">
        <f t="shared" si="441"/>
        <v>3.2509130417697172</v>
      </c>
    </row>
    <row r="1349" spans="4:47">
      <c r="D1349" s="2"/>
      <c r="Z1349" s="20">
        <f t="shared" si="432"/>
        <v>0</v>
      </c>
      <c r="AA1349" s="20">
        <f t="shared" si="433"/>
        <v>1.1330551226500576E-5</v>
      </c>
      <c r="AB1349" s="20">
        <f t="shared" si="445"/>
        <v>-9999</v>
      </c>
      <c r="AC1349" s="20">
        <f t="shared" si="446"/>
        <v>0</v>
      </c>
      <c r="AD1349" s="20">
        <f t="shared" si="442"/>
        <v>-9999</v>
      </c>
      <c r="AE1349" s="20">
        <f t="shared" si="447"/>
        <v>0</v>
      </c>
      <c r="AF1349" s="20">
        <f t="shared" si="443"/>
        <v>-9999</v>
      </c>
      <c r="AG1349" s="21"/>
      <c r="AH1349" s="20">
        <f t="shared" si="434"/>
        <v>-1.178745064381952E-2</v>
      </c>
      <c r="AI1349" s="20">
        <f t="shared" si="435"/>
        <v>0.51386006167917275</v>
      </c>
      <c r="AJ1349" s="20">
        <f t="shared" si="436"/>
        <v>-0.2676446746983806</v>
      </c>
      <c r="AK1349" s="20">
        <f t="shared" si="437"/>
        <v>-2.096970307342862E-2</v>
      </c>
      <c r="AL1349" s="20">
        <f t="shared" si="438"/>
        <v>-3.0984842598046018</v>
      </c>
      <c r="AM1349" s="20">
        <f t="shared" si="439"/>
        <v>-46.387491914036289</v>
      </c>
      <c r="AN1349" s="20">
        <f t="shared" ref="AN1349:AT1364" si="449">$AU1349+$AB$7*SIN(AO1349)</f>
        <v>3.2149255760746338</v>
      </c>
      <c r="AO1349" s="20">
        <f t="shared" si="449"/>
        <v>3.2156184383515991</v>
      </c>
      <c r="AP1349" s="20">
        <f t="shared" si="449"/>
        <v>3.2141906950560983</v>
      </c>
      <c r="AQ1349" s="20">
        <f t="shared" si="449"/>
        <v>3.2171329326505709</v>
      </c>
      <c r="AR1349" s="20">
        <f t="shared" si="449"/>
        <v>3.2110703717789146</v>
      </c>
      <c r="AS1349" s="20">
        <f t="shared" si="449"/>
        <v>3.2235654897824437</v>
      </c>
      <c r="AT1349" s="20">
        <f t="shared" si="449"/>
        <v>3.1978245068299773</v>
      </c>
      <c r="AU1349" s="20">
        <f t="shared" si="441"/>
        <v>3.2509130417697172</v>
      </c>
    </row>
    <row r="1350" spans="4:47">
      <c r="D1350" s="2"/>
      <c r="Z1350" s="20">
        <f t="shared" si="432"/>
        <v>0</v>
      </c>
      <c r="AA1350" s="20">
        <f t="shared" si="433"/>
        <v>1.1330551226500576E-5</v>
      </c>
      <c r="AB1350" s="20">
        <f t="shared" si="445"/>
        <v>-9999</v>
      </c>
      <c r="AC1350" s="20">
        <f t="shared" si="446"/>
        <v>0</v>
      </c>
      <c r="AD1350" s="20">
        <f t="shared" si="442"/>
        <v>-9999</v>
      </c>
      <c r="AE1350" s="20">
        <f t="shared" si="447"/>
        <v>0</v>
      </c>
      <c r="AF1350" s="20">
        <f t="shared" si="443"/>
        <v>-9999</v>
      </c>
      <c r="AG1350" s="21"/>
      <c r="AH1350" s="20">
        <f t="shared" si="434"/>
        <v>-1.178745064381952E-2</v>
      </c>
      <c r="AI1350" s="20">
        <f t="shared" si="435"/>
        <v>0.51386006167917275</v>
      </c>
      <c r="AJ1350" s="20">
        <f t="shared" si="436"/>
        <v>-0.2676446746983806</v>
      </c>
      <c r="AK1350" s="20">
        <f t="shared" si="437"/>
        <v>-2.096970307342862E-2</v>
      </c>
      <c r="AL1350" s="20">
        <f t="shared" si="438"/>
        <v>-3.0984842598046018</v>
      </c>
      <c r="AM1350" s="20">
        <f t="shared" si="439"/>
        <v>-46.387491914036289</v>
      </c>
      <c r="AN1350" s="20">
        <f t="shared" si="449"/>
        <v>3.2149255760746338</v>
      </c>
      <c r="AO1350" s="20">
        <f t="shared" si="449"/>
        <v>3.2156184383515991</v>
      </c>
      <c r="AP1350" s="20">
        <f t="shared" si="449"/>
        <v>3.2141906950560983</v>
      </c>
      <c r="AQ1350" s="20">
        <f t="shared" si="449"/>
        <v>3.2171329326505709</v>
      </c>
      <c r="AR1350" s="20">
        <f t="shared" si="449"/>
        <v>3.2110703717789146</v>
      </c>
      <c r="AS1350" s="20">
        <f t="shared" si="449"/>
        <v>3.2235654897824437</v>
      </c>
      <c r="AT1350" s="20">
        <f t="shared" si="449"/>
        <v>3.1978245068299773</v>
      </c>
      <c r="AU1350" s="20">
        <f t="shared" si="441"/>
        <v>3.2509130417697172</v>
      </c>
    </row>
    <row r="1351" spans="4:47">
      <c r="D1351" s="2"/>
      <c r="Z1351" s="20">
        <f t="shared" si="432"/>
        <v>0</v>
      </c>
      <c r="AA1351" s="20">
        <f t="shared" si="433"/>
        <v>1.1330551226500576E-5</v>
      </c>
      <c r="AB1351" s="20">
        <f t="shared" si="445"/>
        <v>-9999</v>
      </c>
      <c r="AC1351" s="20">
        <f t="shared" si="446"/>
        <v>0</v>
      </c>
      <c r="AD1351" s="20">
        <f t="shared" si="442"/>
        <v>-9999</v>
      </c>
      <c r="AE1351" s="20">
        <f t="shared" si="447"/>
        <v>0</v>
      </c>
      <c r="AF1351" s="20">
        <f t="shared" si="443"/>
        <v>-9999</v>
      </c>
      <c r="AG1351" s="21"/>
      <c r="AH1351" s="20">
        <f t="shared" si="434"/>
        <v>-1.178745064381952E-2</v>
      </c>
      <c r="AI1351" s="20">
        <f t="shared" si="435"/>
        <v>0.51386006167917275</v>
      </c>
      <c r="AJ1351" s="20">
        <f t="shared" si="436"/>
        <v>-0.2676446746983806</v>
      </c>
      <c r="AK1351" s="20">
        <f t="shared" si="437"/>
        <v>-2.096970307342862E-2</v>
      </c>
      <c r="AL1351" s="20">
        <f t="shared" si="438"/>
        <v>-3.0984842598046018</v>
      </c>
      <c r="AM1351" s="20">
        <f t="shared" si="439"/>
        <v>-46.387491914036289</v>
      </c>
      <c r="AN1351" s="20">
        <f t="shared" si="449"/>
        <v>3.2149255760746338</v>
      </c>
      <c r="AO1351" s="20">
        <f t="shared" si="449"/>
        <v>3.2156184383515991</v>
      </c>
      <c r="AP1351" s="20">
        <f t="shared" si="449"/>
        <v>3.2141906950560983</v>
      </c>
      <c r="AQ1351" s="20">
        <f t="shared" si="449"/>
        <v>3.2171329326505709</v>
      </c>
      <c r="AR1351" s="20">
        <f t="shared" si="449"/>
        <v>3.2110703717789146</v>
      </c>
      <c r="AS1351" s="20">
        <f t="shared" si="449"/>
        <v>3.2235654897824437</v>
      </c>
      <c r="AT1351" s="20">
        <f t="shared" si="449"/>
        <v>3.1978245068299773</v>
      </c>
      <c r="AU1351" s="20">
        <f t="shared" si="441"/>
        <v>3.2509130417697172</v>
      </c>
    </row>
    <row r="1352" spans="4:47">
      <c r="D1352" s="2"/>
      <c r="Z1352" s="20">
        <f t="shared" si="432"/>
        <v>0</v>
      </c>
      <c r="AA1352" s="20">
        <f t="shared" si="433"/>
        <v>1.1330551226500576E-5</v>
      </c>
      <c r="AB1352" s="20">
        <f t="shared" si="445"/>
        <v>-9999</v>
      </c>
      <c r="AC1352" s="20">
        <f t="shared" si="446"/>
        <v>0</v>
      </c>
      <c r="AD1352" s="20">
        <f t="shared" si="442"/>
        <v>-9999</v>
      </c>
      <c r="AE1352" s="20">
        <f t="shared" si="447"/>
        <v>0</v>
      </c>
      <c r="AF1352" s="20">
        <f t="shared" si="443"/>
        <v>-9999</v>
      </c>
      <c r="AG1352" s="21"/>
      <c r="AH1352" s="20">
        <f t="shared" si="434"/>
        <v>-1.178745064381952E-2</v>
      </c>
      <c r="AI1352" s="20">
        <f t="shared" si="435"/>
        <v>0.51386006167917275</v>
      </c>
      <c r="AJ1352" s="20">
        <f t="shared" si="436"/>
        <v>-0.2676446746983806</v>
      </c>
      <c r="AK1352" s="20">
        <f t="shared" si="437"/>
        <v>-2.096970307342862E-2</v>
      </c>
      <c r="AL1352" s="20">
        <f t="shared" si="438"/>
        <v>-3.0984842598046018</v>
      </c>
      <c r="AM1352" s="20">
        <f t="shared" si="439"/>
        <v>-46.387491914036289</v>
      </c>
      <c r="AN1352" s="20">
        <f t="shared" si="449"/>
        <v>3.2149255760746338</v>
      </c>
      <c r="AO1352" s="20">
        <f t="shared" si="449"/>
        <v>3.2156184383515991</v>
      </c>
      <c r="AP1352" s="20">
        <f t="shared" si="449"/>
        <v>3.2141906950560983</v>
      </c>
      <c r="AQ1352" s="20">
        <f t="shared" si="449"/>
        <v>3.2171329326505709</v>
      </c>
      <c r="AR1352" s="20">
        <f t="shared" si="449"/>
        <v>3.2110703717789146</v>
      </c>
      <c r="AS1352" s="20">
        <f t="shared" si="449"/>
        <v>3.2235654897824437</v>
      </c>
      <c r="AT1352" s="20">
        <f t="shared" si="449"/>
        <v>3.1978245068299773</v>
      </c>
      <c r="AU1352" s="20">
        <f t="shared" si="441"/>
        <v>3.2509130417697172</v>
      </c>
    </row>
    <row r="1353" spans="4:47">
      <c r="D1353" s="2"/>
      <c r="Z1353" s="20">
        <f t="shared" si="432"/>
        <v>0</v>
      </c>
      <c r="AA1353" s="20">
        <f t="shared" si="433"/>
        <v>1.1330551226500576E-5</v>
      </c>
      <c r="AB1353" s="20">
        <f t="shared" si="445"/>
        <v>-9999</v>
      </c>
      <c r="AC1353" s="20">
        <f t="shared" si="446"/>
        <v>0</v>
      </c>
      <c r="AD1353" s="20">
        <f t="shared" si="442"/>
        <v>-9999</v>
      </c>
      <c r="AE1353" s="20">
        <f t="shared" si="447"/>
        <v>0</v>
      </c>
      <c r="AF1353" s="20">
        <f t="shared" si="443"/>
        <v>-9999</v>
      </c>
      <c r="AG1353" s="21"/>
      <c r="AH1353" s="20">
        <f t="shared" si="434"/>
        <v>-1.178745064381952E-2</v>
      </c>
      <c r="AI1353" s="20">
        <f t="shared" si="435"/>
        <v>0.51386006167917275</v>
      </c>
      <c r="AJ1353" s="20">
        <f t="shared" si="436"/>
        <v>-0.2676446746983806</v>
      </c>
      <c r="AK1353" s="20">
        <f t="shared" si="437"/>
        <v>-2.096970307342862E-2</v>
      </c>
      <c r="AL1353" s="20">
        <f t="shared" si="438"/>
        <v>-3.0984842598046018</v>
      </c>
      <c r="AM1353" s="20">
        <f t="shared" si="439"/>
        <v>-46.387491914036289</v>
      </c>
      <c r="AN1353" s="20">
        <f t="shared" si="449"/>
        <v>3.2149255760746338</v>
      </c>
      <c r="AO1353" s="20">
        <f t="shared" si="449"/>
        <v>3.2156184383515991</v>
      </c>
      <c r="AP1353" s="20">
        <f t="shared" si="449"/>
        <v>3.2141906950560983</v>
      </c>
      <c r="AQ1353" s="20">
        <f t="shared" si="449"/>
        <v>3.2171329326505709</v>
      </c>
      <c r="AR1353" s="20">
        <f t="shared" si="449"/>
        <v>3.2110703717789146</v>
      </c>
      <c r="AS1353" s="20">
        <f t="shared" si="449"/>
        <v>3.2235654897824437</v>
      </c>
      <c r="AT1353" s="20">
        <f t="shared" si="449"/>
        <v>3.1978245068299773</v>
      </c>
      <c r="AU1353" s="20">
        <f t="shared" si="441"/>
        <v>3.2509130417697172</v>
      </c>
    </row>
    <row r="1354" spans="4:47">
      <c r="D1354" s="2"/>
      <c r="Z1354" s="20">
        <f t="shared" si="432"/>
        <v>0</v>
      </c>
      <c r="AA1354" s="20">
        <f t="shared" si="433"/>
        <v>1.1330551226500576E-5</v>
      </c>
      <c r="AB1354" s="20">
        <f t="shared" si="445"/>
        <v>-9999</v>
      </c>
      <c r="AC1354" s="20">
        <f t="shared" si="446"/>
        <v>0</v>
      </c>
      <c r="AD1354" s="20">
        <f t="shared" si="442"/>
        <v>-9999</v>
      </c>
      <c r="AE1354" s="20">
        <f t="shared" si="447"/>
        <v>0</v>
      </c>
      <c r="AF1354" s="20">
        <f t="shared" si="443"/>
        <v>-9999</v>
      </c>
      <c r="AG1354" s="21"/>
      <c r="AH1354" s="20">
        <f t="shared" si="434"/>
        <v>-1.178745064381952E-2</v>
      </c>
      <c r="AI1354" s="20">
        <f t="shared" si="435"/>
        <v>0.51386006167917275</v>
      </c>
      <c r="AJ1354" s="20">
        <f t="shared" si="436"/>
        <v>-0.2676446746983806</v>
      </c>
      <c r="AK1354" s="20">
        <f t="shared" si="437"/>
        <v>-2.096970307342862E-2</v>
      </c>
      <c r="AL1354" s="20">
        <f t="shared" si="438"/>
        <v>-3.0984842598046018</v>
      </c>
      <c r="AM1354" s="20">
        <f t="shared" si="439"/>
        <v>-46.387491914036289</v>
      </c>
      <c r="AN1354" s="20">
        <f t="shared" si="449"/>
        <v>3.2149255760746338</v>
      </c>
      <c r="AO1354" s="20">
        <f t="shared" si="449"/>
        <v>3.2156184383515991</v>
      </c>
      <c r="AP1354" s="20">
        <f t="shared" si="449"/>
        <v>3.2141906950560983</v>
      </c>
      <c r="AQ1354" s="20">
        <f t="shared" si="449"/>
        <v>3.2171329326505709</v>
      </c>
      <c r="AR1354" s="20">
        <f t="shared" si="449"/>
        <v>3.2110703717789146</v>
      </c>
      <c r="AS1354" s="20">
        <f t="shared" si="449"/>
        <v>3.2235654897824437</v>
      </c>
      <c r="AT1354" s="20">
        <f t="shared" si="449"/>
        <v>3.1978245068299773</v>
      </c>
      <c r="AU1354" s="20">
        <f t="shared" si="441"/>
        <v>3.2509130417697172</v>
      </c>
    </row>
    <row r="1355" spans="4:47">
      <c r="D1355" s="2"/>
      <c r="Z1355" s="20">
        <f t="shared" si="432"/>
        <v>0</v>
      </c>
      <c r="AA1355" s="20">
        <f t="shared" si="433"/>
        <v>1.1330551226500576E-5</v>
      </c>
      <c r="AB1355" s="20">
        <f t="shared" si="445"/>
        <v>-9999</v>
      </c>
      <c r="AC1355" s="20">
        <f t="shared" si="446"/>
        <v>0</v>
      </c>
      <c r="AD1355" s="20">
        <f t="shared" si="442"/>
        <v>-9999</v>
      </c>
      <c r="AE1355" s="20">
        <f t="shared" si="447"/>
        <v>0</v>
      </c>
      <c r="AF1355" s="20">
        <f t="shared" si="443"/>
        <v>-9999</v>
      </c>
      <c r="AG1355" s="21"/>
      <c r="AH1355" s="20">
        <f t="shared" si="434"/>
        <v>-1.178745064381952E-2</v>
      </c>
      <c r="AI1355" s="20">
        <f t="shared" si="435"/>
        <v>0.51386006167917275</v>
      </c>
      <c r="AJ1355" s="20">
        <f t="shared" si="436"/>
        <v>-0.2676446746983806</v>
      </c>
      <c r="AK1355" s="20">
        <f t="shared" si="437"/>
        <v>-2.096970307342862E-2</v>
      </c>
      <c r="AL1355" s="20">
        <f t="shared" si="438"/>
        <v>-3.0984842598046018</v>
      </c>
      <c r="AM1355" s="20">
        <f t="shared" si="439"/>
        <v>-46.387491914036289</v>
      </c>
      <c r="AN1355" s="20">
        <f t="shared" si="449"/>
        <v>3.2149255760746338</v>
      </c>
      <c r="AO1355" s="20">
        <f t="shared" si="449"/>
        <v>3.2156184383515991</v>
      </c>
      <c r="AP1355" s="20">
        <f t="shared" si="449"/>
        <v>3.2141906950560983</v>
      </c>
      <c r="AQ1355" s="20">
        <f t="shared" si="449"/>
        <v>3.2171329326505709</v>
      </c>
      <c r="AR1355" s="20">
        <f t="shared" si="449"/>
        <v>3.2110703717789146</v>
      </c>
      <c r="AS1355" s="20">
        <f t="shared" si="449"/>
        <v>3.2235654897824437</v>
      </c>
      <c r="AT1355" s="20">
        <f t="shared" si="449"/>
        <v>3.1978245068299773</v>
      </c>
      <c r="AU1355" s="20">
        <f t="shared" si="441"/>
        <v>3.2509130417697172</v>
      </c>
    </row>
    <row r="1356" spans="4:47">
      <c r="D1356" s="2"/>
      <c r="Z1356" s="20">
        <f t="shared" si="432"/>
        <v>0</v>
      </c>
      <c r="AA1356" s="20">
        <f t="shared" si="433"/>
        <v>1.1330551226500576E-5</v>
      </c>
      <c r="AB1356" s="20">
        <f t="shared" si="445"/>
        <v>-9999</v>
      </c>
      <c r="AC1356" s="20">
        <f t="shared" si="446"/>
        <v>0</v>
      </c>
      <c r="AD1356" s="20">
        <f t="shared" si="442"/>
        <v>-9999</v>
      </c>
      <c r="AE1356" s="20">
        <f t="shared" si="447"/>
        <v>0</v>
      </c>
      <c r="AF1356" s="20">
        <f t="shared" si="443"/>
        <v>-9999</v>
      </c>
      <c r="AG1356" s="21"/>
      <c r="AH1356" s="20">
        <f t="shared" si="434"/>
        <v>-1.178745064381952E-2</v>
      </c>
      <c r="AI1356" s="20">
        <f t="shared" si="435"/>
        <v>0.51386006167917275</v>
      </c>
      <c r="AJ1356" s="20">
        <f t="shared" si="436"/>
        <v>-0.2676446746983806</v>
      </c>
      <c r="AK1356" s="20">
        <f t="shared" si="437"/>
        <v>-2.096970307342862E-2</v>
      </c>
      <c r="AL1356" s="20">
        <f t="shared" si="438"/>
        <v>-3.0984842598046018</v>
      </c>
      <c r="AM1356" s="20">
        <f t="shared" si="439"/>
        <v>-46.387491914036289</v>
      </c>
      <c r="AN1356" s="20">
        <f t="shared" si="449"/>
        <v>3.2149255760746338</v>
      </c>
      <c r="AO1356" s="20">
        <f t="shared" si="449"/>
        <v>3.2156184383515991</v>
      </c>
      <c r="AP1356" s="20">
        <f t="shared" si="449"/>
        <v>3.2141906950560983</v>
      </c>
      <c r="AQ1356" s="20">
        <f t="shared" si="449"/>
        <v>3.2171329326505709</v>
      </c>
      <c r="AR1356" s="20">
        <f t="shared" si="449"/>
        <v>3.2110703717789146</v>
      </c>
      <c r="AS1356" s="20">
        <f t="shared" si="449"/>
        <v>3.2235654897824437</v>
      </c>
      <c r="AT1356" s="20">
        <f t="shared" si="449"/>
        <v>3.1978245068299773</v>
      </c>
      <c r="AU1356" s="20">
        <f t="shared" si="441"/>
        <v>3.2509130417697172</v>
      </c>
    </row>
    <row r="1357" spans="4:47">
      <c r="D1357" s="2"/>
      <c r="Z1357" s="20">
        <f t="shared" si="432"/>
        <v>0</v>
      </c>
      <c r="AA1357" s="20">
        <f t="shared" si="433"/>
        <v>1.1330551226500576E-5</v>
      </c>
      <c r="AB1357" s="20">
        <f t="shared" si="445"/>
        <v>-9999</v>
      </c>
      <c r="AC1357" s="20">
        <f t="shared" si="446"/>
        <v>0</v>
      </c>
      <c r="AD1357" s="20">
        <f t="shared" si="442"/>
        <v>-9999</v>
      </c>
      <c r="AE1357" s="20">
        <f t="shared" si="447"/>
        <v>0</v>
      </c>
      <c r="AF1357" s="20">
        <f t="shared" si="443"/>
        <v>-9999</v>
      </c>
      <c r="AG1357" s="21"/>
      <c r="AH1357" s="20">
        <f t="shared" si="434"/>
        <v>-1.178745064381952E-2</v>
      </c>
      <c r="AI1357" s="20">
        <f t="shared" si="435"/>
        <v>0.51386006167917275</v>
      </c>
      <c r="AJ1357" s="20">
        <f t="shared" si="436"/>
        <v>-0.2676446746983806</v>
      </c>
      <c r="AK1357" s="20">
        <f t="shared" si="437"/>
        <v>-2.096970307342862E-2</v>
      </c>
      <c r="AL1357" s="20">
        <f t="shared" si="438"/>
        <v>-3.0984842598046018</v>
      </c>
      <c r="AM1357" s="20">
        <f t="shared" si="439"/>
        <v>-46.387491914036289</v>
      </c>
      <c r="AN1357" s="20">
        <f t="shared" si="449"/>
        <v>3.2149255760746338</v>
      </c>
      <c r="AO1357" s="20">
        <f t="shared" si="449"/>
        <v>3.2156184383515991</v>
      </c>
      <c r="AP1357" s="20">
        <f t="shared" si="449"/>
        <v>3.2141906950560983</v>
      </c>
      <c r="AQ1357" s="20">
        <f t="shared" si="449"/>
        <v>3.2171329326505709</v>
      </c>
      <c r="AR1357" s="20">
        <f t="shared" si="449"/>
        <v>3.2110703717789146</v>
      </c>
      <c r="AS1357" s="20">
        <f t="shared" si="449"/>
        <v>3.2235654897824437</v>
      </c>
      <c r="AT1357" s="20">
        <f t="shared" si="449"/>
        <v>3.1978245068299773</v>
      </c>
      <c r="AU1357" s="20">
        <f t="shared" si="441"/>
        <v>3.2509130417697172</v>
      </c>
    </row>
    <row r="1358" spans="4:47">
      <c r="D1358" s="2"/>
      <c r="Z1358" s="20">
        <f t="shared" si="432"/>
        <v>0</v>
      </c>
      <c r="AA1358" s="20">
        <f t="shared" si="433"/>
        <v>1.1330551226500576E-5</v>
      </c>
      <c r="AB1358" s="20">
        <f t="shared" si="445"/>
        <v>-9999</v>
      </c>
      <c r="AC1358" s="20">
        <f t="shared" si="446"/>
        <v>0</v>
      </c>
      <c r="AD1358" s="20">
        <f t="shared" si="442"/>
        <v>-9999</v>
      </c>
      <c r="AE1358" s="20">
        <f t="shared" si="447"/>
        <v>0</v>
      </c>
      <c r="AF1358" s="20">
        <f t="shared" si="443"/>
        <v>-9999</v>
      </c>
      <c r="AG1358" s="21"/>
      <c r="AH1358" s="20">
        <f t="shared" si="434"/>
        <v>-1.178745064381952E-2</v>
      </c>
      <c r="AI1358" s="20">
        <f t="shared" si="435"/>
        <v>0.51386006167917275</v>
      </c>
      <c r="AJ1358" s="20">
        <f t="shared" si="436"/>
        <v>-0.2676446746983806</v>
      </c>
      <c r="AK1358" s="20">
        <f t="shared" si="437"/>
        <v>-2.096970307342862E-2</v>
      </c>
      <c r="AL1358" s="20">
        <f t="shared" si="438"/>
        <v>-3.0984842598046018</v>
      </c>
      <c r="AM1358" s="20">
        <f t="shared" si="439"/>
        <v>-46.387491914036289</v>
      </c>
      <c r="AN1358" s="20">
        <f t="shared" si="449"/>
        <v>3.2149255760746338</v>
      </c>
      <c r="AO1358" s="20">
        <f t="shared" si="449"/>
        <v>3.2156184383515991</v>
      </c>
      <c r="AP1358" s="20">
        <f t="shared" si="449"/>
        <v>3.2141906950560983</v>
      </c>
      <c r="AQ1358" s="20">
        <f t="shared" si="449"/>
        <v>3.2171329326505709</v>
      </c>
      <c r="AR1358" s="20">
        <f t="shared" si="449"/>
        <v>3.2110703717789146</v>
      </c>
      <c r="AS1358" s="20">
        <f t="shared" si="449"/>
        <v>3.2235654897824437</v>
      </c>
      <c r="AT1358" s="20">
        <f t="shared" si="449"/>
        <v>3.1978245068299773</v>
      </c>
      <c r="AU1358" s="20">
        <f t="shared" si="441"/>
        <v>3.2509130417697172</v>
      </c>
    </row>
    <row r="1359" spans="4:47">
      <c r="D1359" s="2"/>
      <c r="Z1359" s="20">
        <f t="shared" si="432"/>
        <v>0</v>
      </c>
      <c r="AA1359" s="20">
        <f t="shared" si="433"/>
        <v>1.1330551226500576E-5</v>
      </c>
      <c r="AB1359" s="20">
        <f t="shared" si="445"/>
        <v>-9999</v>
      </c>
      <c r="AC1359" s="20">
        <f t="shared" si="446"/>
        <v>0</v>
      </c>
      <c r="AD1359" s="20">
        <f t="shared" si="442"/>
        <v>-9999</v>
      </c>
      <c r="AE1359" s="20">
        <f t="shared" si="447"/>
        <v>0</v>
      </c>
      <c r="AF1359" s="20">
        <f t="shared" si="443"/>
        <v>-9999</v>
      </c>
      <c r="AG1359" s="21"/>
      <c r="AH1359" s="20">
        <f t="shared" si="434"/>
        <v>-1.178745064381952E-2</v>
      </c>
      <c r="AI1359" s="20">
        <f t="shared" si="435"/>
        <v>0.51386006167917275</v>
      </c>
      <c r="AJ1359" s="20">
        <f t="shared" si="436"/>
        <v>-0.2676446746983806</v>
      </c>
      <c r="AK1359" s="20">
        <f t="shared" si="437"/>
        <v>-2.096970307342862E-2</v>
      </c>
      <c r="AL1359" s="20">
        <f t="shared" si="438"/>
        <v>-3.0984842598046018</v>
      </c>
      <c r="AM1359" s="20">
        <f t="shared" si="439"/>
        <v>-46.387491914036289</v>
      </c>
      <c r="AN1359" s="20">
        <f t="shared" si="449"/>
        <v>3.2149255760746338</v>
      </c>
      <c r="AO1359" s="20">
        <f t="shared" si="449"/>
        <v>3.2156184383515991</v>
      </c>
      <c r="AP1359" s="20">
        <f t="shared" si="449"/>
        <v>3.2141906950560983</v>
      </c>
      <c r="AQ1359" s="20">
        <f t="shared" si="449"/>
        <v>3.2171329326505709</v>
      </c>
      <c r="AR1359" s="20">
        <f t="shared" si="449"/>
        <v>3.2110703717789146</v>
      </c>
      <c r="AS1359" s="20">
        <f t="shared" si="449"/>
        <v>3.2235654897824437</v>
      </c>
      <c r="AT1359" s="20">
        <f t="shared" si="449"/>
        <v>3.1978245068299773</v>
      </c>
      <c r="AU1359" s="20">
        <f t="shared" si="441"/>
        <v>3.2509130417697172</v>
      </c>
    </row>
    <row r="1360" spans="4:47">
      <c r="D1360" s="2"/>
      <c r="Z1360" s="20">
        <f t="shared" si="432"/>
        <v>0</v>
      </c>
      <c r="AA1360" s="20">
        <f t="shared" si="433"/>
        <v>1.1330551226500576E-5</v>
      </c>
      <c r="AB1360" s="20">
        <f t="shared" si="445"/>
        <v>-9999</v>
      </c>
      <c r="AC1360" s="20">
        <f t="shared" si="446"/>
        <v>0</v>
      </c>
      <c r="AD1360" s="20">
        <f t="shared" si="442"/>
        <v>-9999</v>
      </c>
      <c r="AE1360" s="20">
        <f t="shared" si="447"/>
        <v>0</v>
      </c>
      <c r="AF1360" s="20">
        <f t="shared" si="443"/>
        <v>-9999</v>
      </c>
      <c r="AG1360" s="21"/>
      <c r="AH1360" s="20">
        <f t="shared" si="434"/>
        <v>-1.178745064381952E-2</v>
      </c>
      <c r="AI1360" s="20">
        <f t="shared" si="435"/>
        <v>0.51386006167917275</v>
      </c>
      <c r="AJ1360" s="20">
        <f t="shared" si="436"/>
        <v>-0.2676446746983806</v>
      </c>
      <c r="AK1360" s="20">
        <f t="shared" si="437"/>
        <v>-2.096970307342862E-2</v>
      </c>
      <c r="AL1360" s="20">
        <f t="shared" si="438"/>
        <v>-3.0984842598046018</v>
      </c>
      <c r="AM1360" s="20">
        <f t="shared" si="439"/>
        <v>-46.387491914036289</v>
      </c>
      <c r="AN1360" s="20">
        <f t="shared" si="449"/>
        <v>3.2149255760746338</v>
      </c>
      <c r="AO1360" s="20">
        <f t="shared" si="449"/>
        <v>3.2156184383515991</v>
      </c>
      <c r="AP1360" s="20">
        <f t="shared" si="449"/>
        <v>3.2141906950560983</v>
      </c>
      <c r="AQ1360" s="20">
        <f t="shared" si="449"/>
        <v>3.2171329326505709</v>
      </c>
      <c r="AR1360" s="20">
        <f t="shared" si="449"/>
        <v>3.2110703717789146</v>
      </c>
      <c r="AS1360" s="20">
        <f t="shared" si="449"/>
        <v>3.2235654897824437</v>
      </c>
      <c r="AT1360" s="20">
        <f t="shared" si="449"/>
        <v>3.1978245068299773</v>
      </c>
      <c r="AU1360" s="20">
        <f t="shared" si="441"/>
        <v>3.2509130417697172</v>
      </c>
    </row>
    <row r="1361" spans="4:47">
      <c r="D1361" s="2"/>
      <c r="Z1361" s="20">
        <f t="shared" si="432"/>
        <v>0</v>
      </c>
      <c r="AA1361" s="20">
        <f t="shared" si="433"/>
        <v>1.1330551226500576E-5</v>
      </c>
      <c r="AB1361" s="20">
        <f t="shared" si="445"/>
        <v>-9999</v>
      </c>
      <c r="AC1361" s="20">
        <f t="shared" si="446"/>
        <v>0</v>
      </c>
      <c r="AD1361" s="20">
        <f t="shared" si="442"/>
        <v>-9999</v>
      </c>
      <c r="AE1361" s="20">
        <f t="shared" si="447"/>
        <v>0</v>
      </c>
      <c r="AF1361" s="20">
        <f t="shared" si="443"/>
        <v>-9999</v>
      </c>
      <c r="AG1361" s="21"/>
      <c r="AH1361" s="20">
        <f t="shared" si="434"/>
        <v>-1.178745064381952E-2</v>
      </c>
      <c r="AI1361" s="20">
        <f t="shared" si="435"/>
        <v>0.51386006167917275</v>
      </c>
      <c r="AJ1361" s="20">
        <f t="shared" si="436"/>
        <v>-0.2676446746983806</v>
      </c>
      <c r="AK1361" s="20">
        <f t="shared" si="437"/>
        <v>-2.096970307342862E-2</v>
      </c>
      <c r="AL1361" s="20">
        <f t="shared" si="438"/>
        <v>-3.0984842598046018</v>
      </c>
      <c r="AM1361" s="20">
        <f t="shared" si="439"/>
        <v>-46.387491914036289</v>
      </c>
      <c r="AN1361" s="20">
        <f t="shared" si="449"/>
        <v>3.2149255760746338</v>
      </c>
      <c r="AO1361" s="20">
        <f t="shared" si="449"/>
        <v>3.2156184383515991</v>
      </c>
      <c r="AP1361" s="20">
        <f t="shared" si="449"/>
        <v>3.2141906950560983</v>
      </c>
      <c r="AQ1361" s="20">
        <f t="shared" si="449"/>
        <v>3.2171329326505709</v>
      </c>
      <c r="AR1361" s="20">
        <f t="shared" si="449"/>
        <v>3.2110703717789146</v>
      </c>
      <c r="AS1361" s="20">
        <f t="shared" si="449"/>
        <v>3.2235654897824437</v>
      </c>
      <c r="AT1361" s="20">
        <f t="shared" si="449"/>
        <v>3.1978245068299773</v>
      </c>
      <c r="AU1361" s="20">
        <f t="shared" si="441"/>
        <v>3.2509130417697172</v>
      </c>
    </row>
    <row r="1362" spans="4:47">
      <c r="D1362" s="2"/>
      <c r="Z1362" s="20">
        <f t="shared" si="432"/>
        <v>0</v>
      </c>
      <c r="AA1362" s="20">
        <f t="shared" si="433"/>
        <v>1.1330551226500576E-5</v>
      </c>
      <c r="AB1362" s="20">
        <f t="shared" si="445"/>
        <v>-9999</v>
      </c>
      <c r="AC1362" s="20">
        <f t="shared" si="446"/>
        <v>0</v>
      </c>
      <c r="AD1362" s="20">
        <f t="shared" si="442"/>
        <v>-9999</v>
      </c>
      <c r="AE1362" s="20">
        <f t="shared" si="447"/>
        <v>0</v>
      </c>
      <c r="AF1362" s="20">
        <f t="shared" si="443"/>
        <v>-9999</v>
      </c>
      <c r="AG1362" s="21"/>
      <c r="AH1362" s="20">
        <f t="shared" si="434"/>
        <v>-1.178745064381952E-2</v>
      </c>
      <c r="AI1362" s="20">
        <f t="shared" si="435"/>
        <v>0.51386006167917275</v>
      </c>
      <c r="AJ1362" s="20">
        <f t="shared" si="436"/>
        <v>-0.2676446746983806</v>
      </c>
      <c r="AK1362" s="20">
        <f t="shared" si="437"/>
        <v>-2.096970307342862E-2</v>
      </c>
      <c r="AL1362" s="20">
        <f t="shared" si="438"/>
        <v>-3.0984842598046018</v>
      </c>
      <c r="AM1362" s="20">
        <f t="shared" si="439"/>
        <v>-46.387491914036289</v>
      </c>
      <c r="AN1362" s="20">
        <f t="shared" si="449"/>
        <v>3.2149255760746338</v>
      </c>
      <c r="AO1362" s="20">
        <f t="shared" si="449"/>
        <v>3.2156184383515991</v>
      </c>
      <c r="AP1362" s="20">
        <f t="shared" si="449"/>
        <v>3.2141906950560983</v>
      </c>
      <c r="AQ1362" s="20">
        <f t="shared" si="449"/>
        <v>3.2171329326505709</v>
      </c>
      <c r="AR1362" s="20">
        <f t="shared" si="449"/>
        <v>3.2110703717789146</v>
      </c>
      <c r="AS1362" s="20">
        <f t="shared" si="449"/>
        <v>3.2235654897824437</v>
      </c>
      <c r="AT1362" s="20">
        <f t="shared" si="449"/>
        <v>3.1978245068299773</v>
      </c>
      <c r="AU1362" s="20">
        <f t="shared" si="441"/>
        <v>3.2509130417697172</v>
      </c>
    </row>
    <row r="1363" spans="4:47">
      <c r="D1363" s="2"/>
      <c r="Z1363" s="20">
        <f t="shared" si="432"/>
        <v>0</v>
      </c>
      <c r="AA1363" s="20">
        <f t="shared" si="433"/>
        <v>1.1330551226500576E-5</v>
      </c>
      <c r="AB1363" s="20">
        <f t="shared" si="445"/>
        <v>-9999</v>
      </c>
      <c r="AC1363" s="20">
        <f t="shared" si="446"/>
        <v>0</v>
      </c>
      <c r="AD1363" s="20">
        <f t="shared" si="442"/>
        <v>-9999</v>
      </c>
      <c r="AE1363" s="20">
        <f t="shared" si="447"/>
        <v>0</v>
      </c>
      <c r="AF1363" s="20">
        <f t="shared" si="443"/>
        <v>-9999</v>
      </c>
      <c r="AG1363" s="21"/>
      <c r="AH1363" s="20">
        <f t="shared" si="434"/>
        <v>-1.178745064381952E-2</v>
      </c>
      <c r="AI1363" s="20">
        <f t="shared" si="435"/>
        <v>0.51386006167917275</v>
      </c>
      <c r="AJ1363" s="20">
        <f t="shared" si="436"/>
        <v>-0.2676446746983806</v>
      </c>
      <c r="AK1363" s="20">
        <f t="shared" si="437"/>
        <v>-2.096970307342862E-2</v>
      </c>
      <c r="AL1363" s="20">
        <f t="shared" si="438"/>
        <v>-3.0984842598046018</v>
      </c>
      <c r="AM1363" s="20">
        <f t="shared" si="439"/>
        <v>-46.387491914036289</v>
      </c>
      <c r="AN1363" s="20">
        <f t="shared" si="449"/>
        <v>3.2149255760746338</v>
      </c>
      <c r="AO1363" s="20">
        <f t="shared" si="449"/>
        <v>3.2156184383515991</v>
      </c>
      <c r="AP1363" s="20">
        <f t="shared" si="449"/>
        <v>3.2141906950560983</v>
      </c>
      <c r="AQ1363" s="20">
        <f t="shared" si="449"/>
        <v>3.2171329326505709</v>
      </c>
      <c r="AR1363" s="20">
        <f t="shared" si="449"/>
        <v>3.2110703717789146</v>
      </c>
      <c r="AS1363" s="20">
        <f t="shared" si="449"/>
        <v>3.2235654897824437</v>
      </c>
      <c r="AT1363" s="20">
        <f t="shared" si="449"/>
        <v>3.1978245068299773</v>
      </c>
      <c r="AU1363" s="20">
        <f t="shared" si="441"/>
        <v>3.2509130417697172</v>
      </c>
    </row>
    <row r="1364" spans="4:47">
      <c r="D1364" s="2"/>
      <c r="Z1364" s="20">
        <f t="shared" si="432"/>
        <v>0</v>
      </c>
      <c r="AA1364" s="20">
        <f t="shared" si="433"/>
        <v>1.1330551226500576E-5</v>
      </c>
      <c r="AB1364" s="20">
        <f t="shared" si="445"/>
        <v>-9999</v>
      </c>
      <c r="AC1364" s="20">
        <f t="shared" si="446"/>
        <v>0</v>
      </c>
      <c r="AD1364" s="20">
        <f t="shared" si="442"/>
        <v>-9999</v>
      </c>
      <c r="AE1364" s="20">
        <f t="shared" si="447"/>
        <v>0</v>
      </c>
      <c r="AF1364" s="20">
        <f t="shared" si="443"/>
        <v>-9999</v>
      </c>
      <c r="AG1364" s="21"/>
      <c r="AH1364" s="20">
        <f t="shared" si="434"/>
        <v>-1.178745064381952E-2</v>
      </c>
      <c r="AI1364" s="20">
        <f t="shared" si="435"/>
        <v>0.51386006167917275</v>
      </c>
      <c r="AJ1364" s="20">
        <f t="shared" si="436"/>
        <v>-0.2676446746983806</v>
      </c>
      <c r="AK1364" s="20">
        <f t="shared" si="437"/>
        <v>-2.096970307342862E-2</v>
      </c>
      <c r="AL1364" s="20">
        <f t="shared" si="438"/>
        <v>-3.0984842598046018</v>
      </c>
      <c r="AM1364" s="20">
        <f t="shared" si="439"/>
        <v>-46.387491914036289</v>
      </c>
      <c r="AN1364" s="20">
        <f t="shared" si="449"/>
        <v>3.2149255760746338</v>
      </c>
      <c r="AO1364" s="20">
        <f t="shared" si="449"/>
        <v>3.2156184383515991</v>
      </c>
      <c r="AP1364" s="20">
        <f t="shared" si="449"/>
        <v>3.2141906950560983</v>
      </c>
      <c r="AQ1364" s="20">
        <f t="shared" si="449"/>
        <v>3.2171329326505709</v>
      </c>
      <c r="AR1364" s="20">
        <f t="shared" si="449"/>
        <v>3.2110703717789146</v>
      </c>
      <c r="AS1364" s="20">
        <f t="shared" si="449"/>
        <v>3.2235654897824437</v>
      </c>
      <c r="AT1364" s="20">
        <f t="shared" si="449"/>
        <v>3.1978245068299773</v>
      </c>
      <c r="AU1364" s="20">
        <f t="shared" si="441"/>
        <v>3.2509130417697172</v>
      </c>
    </row>
    <row r="1365" spans="4:47">
      <c r="D1365" s="2"/>
      <c r="Z1365" s="20">
        <f t="shared" ref="Z1365:Z1428" si="450">F1365</f>
        <v>0</v>
      </c>
      <c r="AA1365" s="20">
        <f t="shared" ref="AA1365:AA1428" si="451">AB$3+AB$4*Z1365+AB$5*Z1365^2+AH1365</f>
        <v>1.1330551226500576E-5</v>
      </c>
      <c r="AB1365" s="20">
        <f t="shared" si="445"/>
        <v>-9999</v>
      </c>
      <c r="AC1365" s="20">
        <f t="shared" si="446"/>
        <v>0</v>
      </c>
      <c r="AD1365" s="20">
        <f t="shared" si="442"/>
        <v>-9999</v>
      </c>
      <c r="AE1365" s="20">
        <f t="shared" si="447"/>
        <v>0</v>
      </c>
      <c r="AF1365" s="20">
        <f t="shared" si="443"/>
        <v>-9999</v>
      </c>
      <c r="AG1365" s="21"/>
      <c r="AH1365" s="20">
        <f t="shared" ref="AH1365:AH1428" si="452">$AB$6*($AB$11/AI1365*AJ1365+$AB$12)</f>
        <v>-1.178745064381952E-2</v>
      </c>
      <c r="AI1365" s="20">
        <f t="shared" ref="AI1365:AI1428" si="453">1+$AB$7*COS(AL1365)</f>
        <v>0.51386006167917275</v>
      </c>
      <c r="AJ1365" s="20">
        <f t="shared" ref="AJ1365:AJ1428" si="454">SIN(AL1365+RADIANS($AB$9))</f>
        <v>-0.2676446746983806</v>
      </c>
      <c r="AK1365" s="20">
        <f t="shared" ref="AK1365:AK1428" si="455">$AB$7*SIN(AL1365)</f>
        <v>-2.096970307342862E-2</v>
      </c>
      <c r="AL1365" s="20">
        <f t="shared" ref="AL1365:AL1428" si="456">2*ATAN(AM1365)</f>
        <v>-3.0984842598046018</v>
      </c>
      <c r="AM1365" s="20">
        <f t="shared" ref="AM1365:AM1428" si="457">SQRT((1+$AB$7)/(1-$AB$7))*TAN(AN1365/2)</f>
        <v>-46.387491914036289</v>
      </c>
      <c r="AN1365" s="20">
        <f t="shared" ref="AN1365:AT1380" si="458">$AU1365+$AB$7*SIN(AO1365)</f>
        <v>3.2149255760746338</v>
      </c>
      <c r="AO1365" s="20">
        <f t="shared" si="458"/>
        <v>3.2156184383515991</v>
      </c>
      <c r="AP1365" s="20">
        <f t="shared" si="458"/>
        <v>3.2141906950560983</v>
      </c>
      <c r="AQ1365" s="20">
        <f t="shared" si="458"/>
        <v>3.2171329326505709</v>
      </c>
      <c r="AR1365" s="20">
        <f t="shared" si="458"/>
        <v>3.2110703717789146</v>
      </c>
      <c r="AS1365" s="20">
        <f t="shared" si="458"/>
        <v>3.2235654897824437</v>
      </c>
      <c r="AT1365" s="20">
        <f t="shared" si="458"/>
        <v>3.1978245068299773</v>
      </c>
      <c r="AU1365" s="20">
        <f t="shared" ref="AU1365:AU1428" si="459">RADIANS($AB$9)+$AB$18*(F1365-AB$15)</f>
        <v>3.2509130417697172</v>
      </c>
    </row>
    <row r="1366" spans="4:47">
      <c r="D1366" s="2"/>
      <c r="Z1366" s="20">
        <f t="shared" si="450"/>
        <v>0</v>
      </c>
      <c r="AA1366" s="20">
        <f t="shared" si="451"/>
        <v>1.1330551226500576E-5</v>
      </c>
      <c r="AB1366" s="20">
        <f t="shared" si="445"/>
        <v>-9999</v>
      </c>
      <c r="AC1366" s="20">
        <f t="shared" si="446"/>
        <v>0</v>
      </c>
      <c r="AD1366" s="20">
        <f t="shared" ref="AD1366:AD1429" si="460">IF(S1366&lt;&gt;0,G1366-AA1366,-9999)</f>
        <v>-9999</v>
      </c>
      <c r="AE1366" s="20">
        <f t="shared" si="447"/>
        <v>0</v>
      </c>
      <c r="AF1366" s="20">
        <f t="shared" ref="AF1366:AF1429" si="461">IF(S1366&lt;&gt;0,G1366-P1366,-9999)</f>
        <v>-9999</v>
      </c>
      <c r="AG1366" s="21"/>
      <c r="AH1366" s="20">
        <f t="shared" si="452"/>
        <v>-1.178745064381952E-2</v>
      </c>
      <c r="AI1366" s="20">
        <f t="shared" si="453"/>
        <v>0.51386006167917275</v>
      </c>
      <c r="AJ1366" s="20">
        <f t="shared" si="454"/>
        <v>-0.2676446746983806</v>
      </c>
      <c r="AK1366" s="20">
        <f t="shared" si="455"/>
        <v>-2.096970307342862E-2</v>
      </c>
      <c r="AL1366" s="20">
        <f t="shared" si="456"/>
        <v>-3.0984842598046018</v>
      </c>
      <c r="AM1366" s="20">
        <f t="shared" si="457"/>
        <v>-46.387491914036289</v>
      </c>
      <c r="AN1366" s="20">
        <f t="shared" si="458"/>
        <v>3.2149255760746338</v>
      </c>
      <c r="AO1366" s="20">
        <f t="shared" si="458"/>
        <v>3.2156184383515991</v>
      </c>
      <c r="AP1366" s="20">
        <f t="shared" si="458"/>
        <v>3.2141906950560983</v>
      </c>
      <c r="AQ1366" s="20">
        <f t="shared" si="458"/>
        <v>3.2171329326505709</v>
      </c>
      <c r="AR1366" s="20">
        <f t="shared" si="458"/>
        <v>3.2110703717789146</v>
      </c>
      <c r="AS1366" s="20">
        <f t="shared" si="458"/>
        <v>3.2235654897824437</v>
      </c>
      <c r="AT1366" s="20">
        <f t="shared" si="458"/>
        <v>3.1978245068299773</v>
      </c>
      <c r="AU1366" s="20">
        <f t="shared" si="459"/>
        <v>3.2509130417697172</v>
      </c>
    </row>
    <row r="1367" spans="4:47">
      <c r="D1367" s="2"/>
      <c r="Z1367" s="20">
        <f t="shared" si="450"/>
        <v>0</v>
      </c>
      <c r="AA1367" s="20">
        <f t="shared" si="451"/>
        <v>1.1330551226500576E-5</v>
      </c>
      <c r="AB1367" s="20">
        <f>+G1367-AH1367</f>
        <v>1.178745064381952E-2</v>
      </c>
      <c r="AC1367" s="20">
        <f t="shared" si="446"/>
        <v>0</v>
      </c>
      <c r="AD1367" s="20">
        <f t="shared" si="460"/>
        <v>-9999</v>
      </c>
      <c r="AE1367" s="20">
        <f t="shared" si="447"/>
        <v>0</v>
      </c>
      <c r="AF1367" s="20">
        <f t="shared" si="461"/>
        <v>-9999</v>
      </c>
      <c r="AG1367" s="21"/>
      <c r="AH1367" s="20">
        <f t="shared" si="452"/>
        <v>-1.178745064381952E-2</v>
      </c>
      <c r="AI1367" s="20">
        <f t="shared" si="453"/>
        <v>0.51386006167917275</v>
      </c>
      <c r="AJ1367" s="20">
        <f t="shared" si="454"/>
        <v>-0.2676446746983806</v>
      </c>
      <c r="AK1367" s="20">
        <f t="shared" si="455"/>
        <v>-2.096970307342862E-2</v>
      </c>
      <c r="AL1367" s="20">
        <f t="shared" si="456"/>
        <v>-3.0984842598046018</v>
      </c>
      <c r="AM1367" s="20">
        <f t="shared" si="457"/>
        <v>-46.387491914036289</v>
      </c>
      <c r="AN1367" s="20">
        <f t="shared" si="458"/>
        <v>3.2149255760746338</v>
      </c>
      <c r="AO1367" s="20">
        <f t="shared" si="458"/>
        <v>3.2156184383515991</v>
      </c>
      <c r="AP1367" s="20">
        <f t="shared" si="458"/>
        <v>3.2141906950560983</v>
      </c>
      <c r="AQ1367" s="20">
        <f t="shared" si="458"/>
        <v>3.2171329326505709</v>
      </c>
      <c r="AR1367" s="20">
        <f t="shared" si="458"/>
        <v>3.2110703717789146</v>
      </c>
      <c r="AS1367" s="20">
        <f t="shared" si="458"/>
        <v>3.2235654897824437</v>
      </c>
      <c r="AT1367" s="20">
        <f t="shared" si="458"/>
        <v>3.1978245068299773</v>
      </c>
      <c r="AU1367" s="20">
        <f t="shared" si="459"/>
        <v>3.2509130417697172</v>
      </c>
    </row>
    <row r="1368" spans="4:47">
      <c r="D1368" s="2"/>
      <c r="Z1368" s="20">
        <f t="shared" si="450"/>
        <v>0</v>
      </c>
      <c r="AA1368" s="20">
        <f t="shared" si="451"/>
        <v>1.1330551226500576E-5</v>
      </c>
      <c r="AB1368" s="20">
        <f>+G1368-AH1368</f>
        <v>1.178745064381952E-2</v>
      </c>
      <c r="AC1368" s="20">
        <f t="shared" si="446"/>
        <v>0</v>
      </c>
      <c r="AD1368" s="20">
        <f t="shared" si="460"/>
        <v>-9999</v>
      </c>
      <c r="AE1368" s="20">
        <f t="shared" si="447"/>
        <v>0</v>
      </c>
      <c r="AF1368" s="20">
        <f t="shared" si="461"/>
        <v>-9999</v>
      </c>
      <c r="AG1368" s="21"/>
      <c r="AH1368" s="20">
        <f t="shared" si="452"/>
        <v>-1.178745064381952E-2</v>
      </c>
      <c r="AI1368" s="20">
        <f t="shared" si="453"/>
        <v>0.51386006167917275</v>
      </c>
      <c r="AJ1368" s="20">
        <f t="shared" si="454"/>
        <v>-0.2676446746983806</v>
      </c>
      <c r="AK1368" s="20">
        <f t="shared" si="455"/>
        <v>-2.096970307342862E-2</v>
      </c>
      <c r="AL1368" s="20">
        <f t="shared" si="456"/>
        <v>-3.0984842598046018</v>
      </c>
      <c r="AM1368" s="20">
        <f t="shared" si="457"/>
        <v>-46.387491914036289</v>
      </c>
      <c r="AN1368" s="20">
        <f t="shared" si="458"/>
        <v>3.2149255760746338</v>
      </c>
      <c r="AO1368" s="20">
        <f t="shared" si="458"/>
        <v>3.2156184383515991</v>
      </c>
      <c r="AP1368" s="20">
        <f t="shared" si="458"/>
        <v>3.2141906950560983</v>
      </c>
      <c r="AQ1368" s="20">
        <f t="shared" si="458"/>
        <v>3.2171329326505709</v>
      </c>
      <c r="AR1368" s="20">
        <f t="shared" si="458"/>
        <v>3.2110703717789146</v>
      </c>
      <c r="AS1368" s="20">
        <f t="shared" si="458"/>
        <v>3.2235654897824437</v>
      </c>
      <c r="AT1368" s="20">
        <f t="shared" si="458"/>
        <v>3.1978245068299773</v>
      </c>
      <c r="AU1368" s="20">
        <f t="shared" si="459"/>
        <v>3.2509130417697172</v>
      </c>
    </row>
    <row r="1369" spans="4:47">
      <c r="D1369" s="2"/>
      <c r="Z1369" s="20">
        <f t="shared" si="450"/>
        <v>0</v>
      </c>
      <c r="AA1369" s="20">
        <f t="shared" si="451"/>
        <v>1.1330551226500576E-5</v>
      </c>
      <c r="AC1369" s="20">
        <f t="shared" si="446"/>
        <v>0</v>
      </c>
      <c r="AD1369" s="20">
        <f t="shared" si="460"/>
        <v>-9999</v>
      </c>
      <c r="AE1369" s="20">
        <f t="shared" si="447"/>
        <v>0</v>
      </c>
      <c r="AF1369" s="20">
        <f t="shared" si="461"/>
        <v>-9999</v>
      </c>
      <c r="AG1369" s="21"/>
      <c r="AH1369" s="20">
        <f t="shared" si="452"/>
        <v>-1.178745064381952E-2</v>
      </c>
      <c r="AI1369" s="20">
        <f t="shared" si="453"/>
        <v>0.51386006167917275</v>
      </c>
      <c r="AJ1369" s="20">
        <f t="shared" si="454"/>
        <v>-0.2676446746983806</v>
      </c>
      <c r="AK1369" s="20">
        <f t="shared" si="455"/>
        <v>-2.096970307342862E-2</v>
      </c>
      <c r="AL1369" s="20">
        <f t="shared" si="456"/>
        <v>-3.0984842598046018</v>
      </c>
      <c r="AM1369" s="20">
        <f t="shared" si="457"/>
        <v>-46.387491914036289</v>
      </c>
      <c r="AN1369" s="20">
        <f t="shared" si="458"/>
        <v>3.2149255760746338</v>
      </c>
      <c r="AO1369" s="20">
        <f t="shared" si="458"/>
        <v>3.2156184383515991</v>
      </c>
      <c r="AP1369" s="20">
        <f t="shared" si="458"/>
        <v>3.2141906950560983</v>
      </c>
      <c r="AQ1369" s="20">
        <f t="shared" si="458"/>
        <v>3.2171329326505709</v>
      </c>
      <c r="AR1369" s="20">
        <f t="shared" si="458"/>
        <v>3.2110703717789146</v>
      </c>
      <c r="AS1369" s="20">
        <f t="shared" si="458"/>
        <v>3.2235654897824437</v>
      </c>
      <c r="AT1369" s="20">
        <f t="shared" si="458"/>
        <v>3.1978245068299773</v>
      </c>
      <c r="AU1369" s="20">
        <f t="shared" si="459"/>
        <v>3.2509130417697172</v>
      </c>
    </row>
    <row r="1370" spans="4:47">
      <c r="D1370" s="2"/>
      <c r="Z1370" s="20">
        <f t="shared" si="450"/>
        <v>0</v>
      </c>
      <c r="AA1370" s="20">
        <f t="shared" si="451"/>
        <v>1.1330551226500576E-5</v>
      </c>
      <c r="AC1370" s="20">
        <f t="shared" si="446"/>
        <v>0</v>
      </c>
      <c r="AD1370" s="20">
        <f t="shared" si="460"/>
        <v>-9999</v>
      </c>
      <c r="AE1370" s="20">
        <f t="shared" si="447"/>
        <v>0</v>
      </c>
      <c r="AF1370" s="20">
        <f t="shared" si="461"/>
        <v>-9999</v>
      </c>
      <c r="AG1370" s="21"/>
      <c r="AH1370" s="20">
        <f t="shared" si="452"/>
        <v>-1.178745064381952E-2</v>
      </c>
      <c r="AI1370" s="20">
        <f t="shared" si="453"/>
        <v>0.51386006167917275</v>
      </c>
      <c r="AJ1370" s="20">
        <f t="shared" si="454"/>
        <v>-0.2676446746983806</v>
      </c>
      <c r="AK1370" s="20">
        <f t="shared" si="455"/>
        <v>-2.096970307342862E-2</v>
      </c>
      <c r="AL1370" s="20">
        <f t="shared" si="456"/>
        <v>-3.0984842598046018</v>
      </c>
      <c r="AM1370" s="20">
        <f t="shared" si="457"/>
        <v>-46.387491914036289</v>
      </c>
      <c r="AN1370" s="20">
        <f t="shared" si="458"/>
        <v>3.2149255760746338</v>
      </c>
      <c r="AO1370" s="20">
        <f t="shared" si="458"/>
        <v>3.2156184383515991</v>
      </c>
      <c r="AP1370" s="20">
        <f t="shared" si="458"/>
        <v>3.2141906950560983</v>
      </c>
      <c r="AQ1370" s="20">
        <f t="shared" si="458"/>
        <v>3.2171329326505709</v>
      </c>
      <c r="AR1370" s="20">
        <f t="shared" si="458"/>
        <v>3.2110703717789146</v>
      </c>
      <c r="AS1370" s="20">
        <f t="shared" si="458"/>
        <v>3.2235654897824437</v>
      </c>
      <c r="AT1370" s="20">
        <f t="shared" si="458"/>
        <v>3.1978245068299773</v>
      </c>
      <c r="AU1370" s="20">
        <f t="shared" si="459"/>
        <v>3.2509130417697172</v>
      </c>
    </row>
    <row r="1371" spans="4:47">
      <c r="D1371" s="2"/>
      <c r="Z1371" s="20">
        <f t="shared" si="450"/>
        <v>0</v>
      </c>
      <c r="AA1371" s="20">
        <f t="shared" si="451"/>
        <v>1.1330551226500576E-5</v>
      </c>
      <c r="AB1371" s="20">
        <f>IF(S1371&lt;&gt;0,G1371-AH1371,-9999)</f>
        <v>-9999</v>
      </c>
      <c r="AC1371" s="20">
        <f t="shared" si="446"/>
        <v>0</v>
      </c>
      <c r="AD1371" s="20">
        <f t="shared" si="460"/>
        <v>-9999</v>
      </c>
      <c r="AE1371" s="20">
        <f t="shared" si="447"/>
        <v>0</v>
      </c>
      <c r="AF1371" s="20">
        <f t="shared" si="461"/>
        <v>-9999</v>
      </c>
      <c r="AG1371" s="21"/>
      <c r="AH1371" s="20">
        <f t="shared" si="452"/>
        <v>-1.178745064381952E-2</v>
      </c>
      <c r="AI1371" s="20">
        <f t="shared" si="453"/>
        <v>0.51386006167917275</v>
      </c>
      <c r="AJ1371" s="20">
        <f t="shared" si="454"/>
        <v>-0.2676446746983806</v>
      </c>
      <c r="AK1371" s="20">
        <f t="shared" si="455"/>
        <v>-2.096970307342862E-2</v>
      </c>
      <c r="AL1371" s="20">
        <f t="shared" si="456"/>
        <v>-3.0984842598046018</v>
      </c>
      <c r="AM1371" s="20">
        <f t="shared" si="457"/>
        <v>-46.387491914036289</v>
      </c>
      <c r="AN1371" s="20">
        <f t="shared" si="458"/>
        <v>3.2149255760746338</v>
      </c>
      <c r="AO1371" s="20">
        <f t="shared" si="458"/>
        <v>3.2156184383515991</v>
      </c>
      <c r="AP1371" s="20">
        <f t="shared" si="458"/>
        <v>3.2141906950560983</v>
      </c>
      <c r="AQ1371" s="20">
        <f t="shared" si="458"/>
        <v>3.2171329326505709</v>
      </c>
      <c r="AR1371" s="20">
        <f t="shared" si="458"/>
        <v>3.2110703717789146</v>
      </c>
      <c r="AS1371" s="20">
        <f t="shared" si="458"/>
        <v>3.2235654897824437</v>
      </c>
      <c r="AT1371" s="20">
        <f t="shared" si="458"/>
        <v>3.1978245068299773</v>
      </c>
      <c r="AU1371" s="20">
        <f t="shared" si="459"/>
        <v>3.2509130417697172</v>
      </c>
    </row>
    <row r="1372" spans="4:47">
      <c r="D1372" s="2"/>
      <c r="Z1372" s="20">
        <f t="shared" si="450"/>
        <v>0</v>
      </c>
      <c r="AA1372" s="20">
        <f t="shared" si="451"/>
        <v>1.1330551226500576E-5</v>
      </c>
      <c r="AB1372" s="20">
        <f>IF(S1372&lt;&gt;0,G1372-AH1372,-9999)</f>
        <v>-9999</v>
      </c>
      <c r="AC1372" s="20">
        <f t="shared" si="446"/>
        <v>0</v>
      </c>
      <c r="AD1372" s="20">
        <f t="shared" si="460"/>
        <v>-9999</v>
      </c>
      <c r="AE1372" s="20">
        <f t="shared" si="447"/>
        <v>0</v>
      </c>
      <c r="AF1372" s="20">
        <f t="shared" si="461"/>
        <v>-9999</v>
      </c>
      <c r="AG1372" s="21"/>
      <c r="AH1372" s="20">
        <f t="shared" si="452"/>
        <v>-1.178745064381952E-2</v>
      </c>
      <c r="AI1372" s="20">
        <f t="shared" si="453"/>
        <v>0.51386006167917275</v>
      </c>
      <c r="AJ1372" s="20">
        <f t="shared" si="454"/>
        <v>-0.2676446746983806</v>
      </c>
      <c r="AK1372" s="20">
        <f t="shared" si="455"/>
        <v>-2.096970307342862E-2</v>
      </c>
      <c r="AL1372" s="20">
        <f t="shared" si="456"/>
        <v>-3.0984842598046018</v>
      </c>
      <c r="AM1372" s="20">
        <f t="shared" si="457"/>
        <v>-46.387491914036289</v>
      </c>
      <c r="AN1372" s="20">
        <f t="shared" si="458"/>
        <v>3.2149255760746338</v>
      </c>
      <c r="AO1372" s="20">
        <f t="shared" si="458"/>
        <v>3.2156184383515991</v>
      </c>
      <c r="AP1372" s="20">
        <f t="shared" si="458"/>
        <v>3.2141906950560983</v>
      </c>
      <c r="AQ1372" s="20">
        <f t="shared" si="458"/>
        <v>3.2171329326505709</v>
      </c>
      <c r="AR1372" s="20">
        <f t="shared" si="458"/>
        <v>3.2110703717789146</v>
      </c>
      <c r="AS1372" s="20">
        <f t="shared" si="458"/>
        <v>3.2235654897824437</v>
      </c>
      <c r="AT1372" s="20">
        <f t="shared" si="458"/>
        <v>3.1978245068299773</v>
      </c>
      <c r="AU1372" s="20">
        <f t="shared" si="459"/>
        <v>3.2509130417697172</v>
      </c>
    </row>
    <row r="1373" spans="4:47">
      <c r="D1373" s="2"/>
      <c r="Z1373" s="20">
        <f t="shared" si="450"/>
        <v>0</v>
      </c>
      <c r="AA1373" s="20">
        <f t="shared" si="451"/>
        <v>1.1330551226500576E-5</v>
      </c>
      <c r="AB1373" s="20">
        <f>IF(S1373&lt;&gt;0,G1373-AH1373,-9999)</f>
        <v>-9999</v>
      </c>
      <c r="AC1373" s="20">
        <f t="shared" si="446"/>
        <v>0</v>
      </c>
      <c r="AD1373" s="20">
        <f t="shared" si="460"/>
        <v>-9999</v>
      </c>
      <c r="AE1373" s="20">
        <f t="shared" si="447"/>
        <v>0</v>
      </c>
      <c r="AF1373" s="20">
        <f t="shared" si="461"/>
        <v>-9999</v>
      </c>
      <c r="AG1373" s="21"/>
      <c r="AH1373" s="20">
        <f t="shared" si="452"/>
        <v>-1.178745064381952E-2</v>
      </c>
      <c r="AI1373" s="20">
        <f t="shared" si="453"/>
        <v>0.51386006167917275</v>
      </c>
      <c r="AJ1373" s="20">
        <f t="shared" si="454"/>
        <v>-0.2676446746983806</v>
      </c>
      <c r="AK1373" s="20">
        <f t="shared" si="455"/>
        <v>-2.096970307342862E-2</v>
      </c>
      <c r="AL1373" s="20">
        <f t="shared" si="456"/>
        <v>-3.0984842598046018</v>
      </c>
      <c r="AM1373" s="20">
        <f t="shared" si="457"/>
        <v>-46.387491914036289</v>
      </c>
      <c r="AN1373" s="20">
        <f t="shared" si="458"/>
        <v>3.2149255760746338</v>
      </c>
      <c r="AO1373" s="20">
        <f t="shared" si="458"/>
        <v>3.2156184383515991</v>
      </c>
      <c r="AP1373" s="20">
        <f t="shared" si="458"/>
        <v>3.2141906950560983</v>
      </c>
      <c r="AQ1373" s="20">
        <f t="shared" si="458"/>
        <v>3.2171329326505709</v>
      </c>
      <c r="AR1373" s="20">
        <f t="shared" si="458"/>
        <v>3.2110703717789146</v>
      </c>
      <c r="AS1373" s="20">
        <f t="shared" si="458"/>
        <v>3.2235654897824437</v>
      </c>
      <c r="AT1373" s="20">
        <f t="shared" si="458"/>
        <v>3.1978245068299773</v>
      </c>
      <c r="AU1373" s="20">
        <f t="shared" si="459"/>
        <v>3.2509130417697172</v>
      </c>
    </row>
    <row r="1374" spans="4:47">
      <c r="D1374" s="2"/>
      <c r="Z1374" s="20">
        <f t="shared" si="450"/>
        <v>0</v>
      </c>
      <c r="AA1374" s="20">
        <f t="shared" si="451"/>
        <v>1.1330551226500576E-5</v>
      </c>
      <c r="AC1374" s="20">
        <f t="shared" si="446"/>
        <v>0</v>
      </c>
      <c r="AD1374" s="20">
        <f t="shared" si="460"/>
        <v>-9999</v>
      </c>
      <c r="AE1374" s="20">
        <f t="shared" si="447"/>
        <v>0</v>
      </c>
      <c r="AF1374" s="20">
        <f t="shared" si="461"/>
        <v>-9999</v>
      </c>
      <c r="AG1374" s="21"/>
      <c r="AH1374" s="20">
        <f t="shared" si="452"/>
        <v>-1.178745064381952E-2</v>
      </c>
      <c r="AI1374" s="20">
        <f t="shared" si="453"/>
        <v>0.51386006167917275</v>
      </c>
      <c r="AJ1374" s="20">
        <f t="shared" si="454"/>
        <v>-0.2676446746983806</v>
      </c>
      <c r="AK1374" s="20">
        <f t="shared" si="455"/>
        <v>-2.096970307342862E-2</v>
      </c>
      <c r="AL1374" s="20">
        <f t="shared" si="456"/>
        <v>-3.0984842598046018</v>
      </c>
      <c r="AM1374" s="20">
        <f t="shared" si="457"/>
        <v>-46.387491914036289</v>
      </c>
      <c r="AN1374" s="20">
        <f t="shared" si="458"/>
        <v>3.2149255760746338</v>
      </c>
      <c r="AO1374" s="20">
        <f t="shared" si="458"/>
        <v>3.2156184383515991</v>
      </c>
      <c r="AP1374" s="20">
        <f t="shared" si="458"/>
        <v>3.2141906950560983</v>
      </c>
      <c r="AQ1374" s="20">
        <f t="shared" si="458"/>
        <v>3.2171329326505709</v>
      </c>
      <c r="AR1374" s="20">
        <f t="shared" si="458"/>
        <v>3.2110703717789146</v>
      </c>
      <c r="AS1374" s="20">
        <f t="shared" si="458"/>
        <v>3.2235654897824437</v>
      </c>
      <c r="AT1374" s="20">
        <f t="shared" si="458"/>
        <v>3.1978245068299773</v>
      </c>
      <c r="AU1374" s="20">
        <f t="shared" si="459"/>
        <v>3.2509130417697172</v>
      </c>
    </row>
    <row r="1375" spans="4:47">
      <c r="D1375" s="2"/>
      <c r="Z1375" s="20">
        <f t="shared" si="450"/>
        <v>0</v>
      </c>
      <c r="AA1375" s="20">
        <f t="shared" si="451"/>
        <v>1.1330551226500576E-5</v>
      </c>
      <c r="AB1375" s="20">
        <f t="shared" ref="AB1375:AB1403" si="462">IF(S1375&lt;&gt;0,G1375-AH1375,-9999)</f>
        <v>-9999</v>
      </c>
      <c r="AC1375" s="20">
        <f t="shared" si="446"/>
        <v>0</v>
      </c>
      <c r="AD1375" s="20">
        <f t="shared" si="460"/>
        <v>-9999</v>
      </c>
      <c r="AE1375" s="20">
        <f t="shared" si="447"/>
        <v>0</v>
      </c>
      <c r="AF1375" s="20">
        <f t="shared" si="461"/>
        <v>-9999</v>
      </c>
      <c r="AG1375" s="21"/>
      <c r="AH1375" s="20">
        <f t="shared" si="452"/>
        <v>-1.178745064381952E-2</v>
      </c>
      <c r="AI1375" s="20">
        <f t="shared" si="453"/>
        <v>0.51386006167917275</v>
      </c>
      <c r="AJ1375" s="20">
        <f t="shared" si="454"/>
        <v>-0.2676446746983806</v>
      </c>
      <c r="AK1375" s="20">
        <f t="shared" si="455"/>
        <v>-2.096970307342862E-2</v>
      </c>
      <c r="AL1375" s="20">
        <f t="shared" si="456"/>
        <v>-3.0984842598046018</v>
      </c>
      <c r="AM1375" s="20">
        <f t="shared" si="457"/>
        <v>-46.387491914036289</v>
      </c>
      <c r="AN1375" s="20">
        <f t="shared" si="458"/>
        <v>3.2149255760746338</v>
      </c>
      <c r="AO1375" s="20">
        <f t="shared" si="458"/>
        <v>3.2156184383515991</v>
      </c>
      <c r="AP1375" s="20">
        <f t="shared" si="458"/>
        <v>3.2141906950560983</v>
      </c>
      <c r="AQ1375" s="20">
        <f t="shared" si="458"/>
        <v>3.2171329326505709</v>
      </c>
      <c r="AR1375" s="20">
        <f t="shared" si="458"/>
        <v>3.2110703717789146</v>
      </c>
      <c r="AS1375" s="20">
        <f t="shared" si="458"/>
        <v>3.2235654897824437</v>
      </c>
      <c r="AT1375" s="20">
        <f t="shared" si="458"/>
        <v>3.1978245068299773</v>
      </c>
      <c r="AU1375" s="20">
        <f t="shared" si="459"/>
        <v>3.2509130417697172</v>
      </c>
    </row>
    <row r="1376" spans="4:47">
      <c r="D1376" s="2"/>
      <c r="Z1376" s="20">
        <f t="shared" si="450"/>
        <v>0</v>
      </c>
      <c r="AA1376" s="20">
        <f t="shared" si="451"/>
        <v>1.1330551226500576E-5</v>
      </c>
      <c r="AB1376" s="20">
        <f t="shared" si="462"/>
        <v>-9999</v>
      </c>
      <c r="AC1376" s="20">
        <f t="shared" si="446"/>
        <v>0</v>
      </c>
      <c r="AD1376" s="20">
        <f t="shared" si="460"/>
        <v>-9999</v>
      </c>
      <c r="AE1376" s="20">
        <f t="shared" si="447"/>
        <v>0</v>
      </c>
      <c r="AF1376" s="20">
        <f t="shared" si="461"/>
        <v>-9999</v>
      </c>
      <c r="AG1376" s="21"/>
      <c r="AH1376" s="20">
        <f t="shared" si="452"/>
        <v>-1.178745064381952E-2</v>
      </c>
      <c r="AI1376" s="20">
        <f t="shared" si="453"/>
        <v>0.51386006167917275</v>
      </c>
      <c r="AJ1376" s="20">
        <f t="shared" si="454"/>
        <v>-0.2676446746983806</v>
      </c>
      <c r="AK1376" s="20">
        <f t="shared" si="455"/>
        <v>-2.096970307342862E-2</v>
      </c>
      <c r="AL1376" s="20">
        <f t="shared" si="456"/>
        <v>-3.0984842598046018</v>
      </c>
      <c r="AM1376" s="20">
        <f t="shared" si="457"/>
        <v>-46.387491914036289</v>
      </c>
      <c r="AN1376" s="20">
        <f t="shared" si="458"/>
        <v>3.2149255760746338</v>
      </c>
      <c r="AO1376" s="20">
        <f t="shared" si="458"/>
        <v>3.2156184383515991</v>
      </c>
      <c r="AP1376" s="20">
        <f t="shared" si="458"/>
        <v>3.2141906950560983</v>
      </c>
      <c r="AQ1376" s="20">
        <f t="shared" si="458"/>
        <v>3.2171329326505709</v>
      </c>
      <c r="AR1376" s="20">
        <f t="shared" si="458"/>
        <v>3.2110703717789146</v>
      </c>
      <c r="AS1376" s="20">
        <f t="shared" si="458"/>
        <v>3.2235654897824437</v>
      </c>
      <c r="AT1376" s="20">
        <f t="shared" si="458"/>
        <v>3.1978245068299773</v>
      </c>
      <c r="AU1376" s="20">
        <f t="shared" si="459"/>
        <v>3.2509130417697172</v>
      </c>
    </row>
    <row r="1377" spans="4:47">
      <c r="D1377" s="2"/>
      <c r="Z1377" s="20">
        <f t="shared" si="450"/>
        <v>0</v>
      </c>
      <c r="AA1377" s="20">
        <f t="shared" si="451"/>
        <v>1.1330551226500576E-5</v>
      </c>
      <c r="AB1377" s="20">
        <f t="shared" si="462"/>
        <v>-9999</v>
      </c>
      <c r="AC1377" s="20">
        <f t="shared" si="446"/>
        <v>0</v>
      </c>
      <c r="AD1377" s="20">
        <f t="shared" si="460"/>
        <v>-9999</v>
      </c>
      <c r="AE1377" s="20">
        <f t="shared" si="447"/>
        <v>0</v>
      </c>
      <c r="AF1377" s="20">
        <f t="shared" si="461"/>
        <v>-9999</v>
      </c>
      <c r="AG1377" s="21"/>
      <c r="AH1377" s="20">
        <f t="shared" si="452"/>
        <v>-1.178745064381952E-2</v>
      </c>
      <c r="AI1377" s="20">
        <f t="shared" si="453"/>
        <v>0.51386006167917275</v>
      </c>
      <c r="AJ1377" s="20">
        <f t="shared" si="454"/>
        <v>-0.2676446746983806</v>
      </c>
      <c r="AK1377" s="20">
        <f t="shared" si="455"/>
        <v>-2.096970307342862E-2</v>
      </c>
      <c r="AL1377" s="20">
        <f t="shared" si="456"/>
        <v>-3.0984842598046018</v>
      </c>
      <c r="AM1377" s="20">
        <f t="shared" si="457"/>
        <v>-46.387491914036289</v>
      </c>
      <c r="AN1377" s="20">
        <f t="shared" si="458"/>
        <v>3.2149255760746338</v>
      </c>
      <c r="AO1377" s="20">
        <f t="shared" si="458"/>
        <v>3.2156184383515991</v>
      </c>
      <c r="AP1377" s="20">
        <f t="shared" si="458"/>
        <v>3.2141906950560983</v>
      </c>
      <c r="AQ1377" s="20">
        <f t="shared" si="458"/>
        <v>3.2171329326505709</v>
      </c>
      <c r="AR1377" s="20">
        <f t="shared" si="458"/>
        <v>3.2110703717789146</v>
      </c>
      <c r="AS1377" s="20">
        <f t="shared" si="458"/>
        <v>3.2235654897824437</v>
      </c>
      <c r="AT1377" s="20">
        <f t="shared" si="458"/>
        <v>3.1978245068299773</v>
      </c>
      <c r="AU1377" s="20">
        <f t="shared" si="459"/>
        <v>3.2509130417697172</v>
      </c>
    </row>
    <row r="1378" spans="4:47">
      <c r="D1378" s="2"/>
      <c r="Z1378" s="20">
        <f t="shared" si="450"/>
        <v>0</v>
      </c>
      <c r="AA1378" s="20">
        <f t="shared" si="451"/>
        <v>1.1330551226500576E-5</v>
      </c>
      <c r="AB1378" s="20">
        <f t="shared" si="462"/>
        <v>-9999</v>
      </c>
      <c r="AC1378" s="20">
        <f t="shared" si="446"/>
        <v>0</v>
      </c>
      <c r="AD1378" s="20">
        <f t="shared" si="460"/>
        <v>-9999</v>
      </c>
      <c r="AE1378" s="20">
        <f t="shared" si="447"/>
        <v>0</v>
      </c>
      <c r="AF1378" s="20">
        <f t="shared" si="461"/>
        <v>-9999</v>
      </c>
      <c r="AG1378" s="21"/>
      <c r="AH1378" s="20">
        <f t="shared" si="452"/>
        <v>-1.178745064381952E-2</v>
      </c>
      <c r="AI1378" s="20">
        <f t="shared" si="453"/>
        <v>0.51386006167917275</v>
      </c>
      <c r="AJ1378" s="20">
        <f t="shared" si="454"/>
        <v>-0.2676446746983806</v>
      </c>
      <c r="AK1378" s="20">
        <f t="shared" si="455"/>
        <v>-2.096970307342862E-2</v>
      </c>
      <c r="AL1378" s="20">
        <f t="shared" si="456"/>
        <v>-3.0984842598046018</v>
      </c>
      <c r="AM1378" s="20">
        <f t="shared" si="457"/>
        <v>-46.387491914036289</v>
      </c>
      <c r="AN1378" s="20">
        <f t="shared" si="458"/>
        <v>3.2149255760746338</v>
      </c>
      <c r="AO1378" s="20">
        <f t="shared" si="458"/>
        <v>3.2156184383515991</v>
      </c>
      <c r="AP1378" s="20">
        <f t="shared" si="458"/>
        <v>3.2141906950560983</v>
      </c>
      <c r="AQ1378" s="20">
        <f t="shared" si="458"/>
        <v>3.2171329326505709</v>
      </c>
      <c r="AR1378" s="20">
        <f t="shared" si="458"/>
        <v>3.2110703717789146</v>
      </c>
      <c r="AS1378" s="20">
        <f t="shared" si="458"/>
        <v>3.2235654897824437</v>
      </c>
      <c r="AT1378" s="20">
        <f t="shared" si="458"/>
        <v>3.1978245068299773</v>
      </c>
      <c r="AU1378" s="20">
        <f t="shared" si="459"/>
        <v>3.2509130417697172</v>
      </c>
    </row>
    <row r="1379" spans="4:47">
      <c r="D1379" s="2"/>
      <c r="Z1379" s="20">
        <f t="shared" si="450"/>
        <v>0</v>
      </c>
      <c r="AA1379" s="20">
        <f t="shared" si="451"/>
        <v>1.1330551226500576E-5</v>
      </c>
      <c r="AB1379" s="20">
        <f t="shared" si="462"/>
        <v>-9999</v>
      </c>
      <c r="AC1379" s="20">
        <f t="shared" si="446"/>
        <v>0</v>
      </c>
      <c r="AD1379" s="20">
        <f t="shared" si="460"/>
        <v>-9999</v>
      </c>
      <c r="AE1379" s="20">
        <f t="shared" si="447"/>
        <v>0</v>
      </c>
      <c r="AF1379" s="20">
        <f t="shared" si="461"/>
        <v>-9999</v>
      </c>
      <c r="AG1379" s="21"/>
      <c r="AH1379" s="20">
        <f t="shared" si="452"/>
        <v>-1.178745064381952E-2</v>
      </c>
      <c r="AI1379" s="20">
        <f t="shared" si="453"/>
        <v>0.51386006167917275</v>
      </c>
      <c r="AJ1379" s="20">
        <f t="shared" si="454"/>
        <v>-0.2676446746983806</v>
      </c>
      <c r="AK1379" s="20">
        <f t="shared" si="455"/>
        <v>-2.096970307342862E-2</v>
      </c>
      <c r="AL1379" s="20">
        <f t="shared" si="456"/>
        <v>-3.0984842598046018</v>
      </c>
      <c r="AM1379" s="20">
        <f t="shared" si="457"/>
        <v>-46.387491914036289</v>
      </c>
      <c r="AN1379" s="20">
        <f t="shared" si="458"/>
        <v>3.2149255760746338</v>
      </c>
      <c r="AO1379" s="20">
        <f t="shared" si="458"/>
        <v>3.2156184383515991</v>
      </c>
      <c r="AP1379" s="20">
        <f t="shared" si="458"/>
        <v>3.2141906950560983</v>
      </c>
      <c r="AQ1379" s="20">
        <f t="shared" si="458"/>
        <v>3.2171329326505709</v>
      </c>
      <c r="AR1379" s="20">
        <f t="shared" si="458"/>
        <v>3.2110703717789146</v>
      </c>
      <c r="AS1379" s="20">
        <f t="shared" si="458"/>
        <v>3.2235654897824437</v>
      </c>
      <c r="AT1379" s="20">
        <f t="shared" si="458"/>
        <v>3.1978245068299773</v>
      </c>
      <c r="AU1379" s="20">
        <f t="shared" si="459"/>
        <v>3.2509130417697172</v>
      </c>
    </row>
    <row r="1380" spans="4:47">
      <c r="D1380" s="2"/>
      <c r="Z1380" s="20">
        <f t="shared" si="450"/>
        <v>0</v>
      </c>
      <c r="AA1380" s="20">
        <f t="shared" si="451"/>
        <v>1.1330551226500576E-5</v>
      </c>
      <c r="AB1380" s="20">
        <f t="shared" si="462"/>
        <v>-9999</v>
      </c>
      <c r="AC1380" s="20">
        <f t="shared" si="446"/>
        <v>0</v>
      </c>
      <c r="AD1380" s="20">
        <f t="shared" si="460"/>
        <v>-9999</v>
      </c>
      <c r="AE1380" s="20">
        <f t="shared" si="447"/>
        <v>0</v>
      </c>
      <c r="AF1380" s="20">
        <f t="shared" si="461"/>
        <v>-9999</v>
      </c>
      <c r="AG1380" s="21"/>
      <c r="AH1380" s="20">
        <f t="shared" si="452"/>
        <v>-1.178745064381952E-2</v>
      </c>
      <c r="AI1380" s="20">
        <f t="shared" si="453"/>
        <v>0.51386006167917275</v>
      </c>
      <c r="AJ1380" s="20">
        <f t="shared" si="454"/>
        <v>-0.2676446746983806</v>
      </c>
      <c r="AK1380" s="20">
        <f t="shared" si="455"/>
        <v>-2.096970307342862E-2</v>
      </c>
      <c r="AL1380" s="20">
        <f t="shared" si="456"/>
        <v>-3.0984842598046018</v>
      </c>
      <c r="AM1380" s="20">
        <f t="shared" si="457"/>
        <v>-46.387491914036289</v>
      </c>
      <c r="AN1380" s="20">
        <f t="shared" si="458"/>
        <v>3.2149255760746338</v>
      </c>
      <c r="AO1380" s="20">
        <f t="shared" si="458"/>
        <v>3.2156184383515991</v>
      </c>
      <c r="AP1380" s="20">
        <f t="shared" si="458"/>
        <v>3.2141906950560983</v>
      </c>
      <c r="AQ1380" s="20">
        <f t="shared" si="458"/>
        <v>3.2171329326505709</v>
      </c>
      <c r="AR1380" s="20">
        <f t="shared" si="458"/>
        <v>3.2110703717789146</v>
      </c>
      <c r="AS1380" s="20">
        <f t="shared" si="458"/>
        <v>3.2235654897824437</v>
      </c>
      <c r="AT1380" s="20">
        <f t="shared" si="458"/>
        <v>3.1978245068299773</v>
      </c>
      <c r="AU1380" s="20">
        <f t="shared" si="459"/>
        <v>3.2509130417697172</v>
      </c>
    </row>
    <row r="1381" spans="4:47">
      <c r="D1381" s="2"/>
      <c r="Z1381" s="20">
        <f t="shared" si="450"/>
        <v>0</v>
      </c>
      <c r="AA1381" s="20">
        <f t="shared" si="451"/>
        <v>1.1330551226500576E-5</v>
      </c>
      <c r="AB1381" s="20">
        <f t="shared" si="462"/>
        <v>-9999</v>
      </c>
      <c r="AC1381" s="20">
        <f t="shared" si="446"/>
        <v>0</v>
      </c>
      <c r="AD1381" s="20">
        <f t="shared" si="460"/>
        <v>-9999</v>
      </c>
      <c r="AE1381" s="20">
        <f t="shared" si="447"/>
        <v>0</v>
      </c>
      <c r="AF1381" s="20">
        <f t="shared" si="461"/>
        <v>-9999</v>
      </c>
      <c r="AG1381" s="21"/>
      <c r="AH1381" s="20">
        <f t="shared" si="452"/>
        <v>-1.178745064381952E-2</v>
      </c>
      <c r="AI1381" s="20">
        <f t="shared" si="453"/>
        <v>0.51386006167917275</v>
      </c>
      <c r="AJ1381" s="20">
        <f t="shared" si="454"/>
        <v>-0.2676446746983806</v>
      </c>
      <c r="AK1381" s="20">
        <f t="shared" si="455"/>
        <v>-2.096970307342862E-2</v>
      </c>
      <c r="AL1381" s="20">
        <f t="shared" si="456"/>
        <v>-3.0984842598046018</v>
      </c>
      <c r="AM1381" s="20">
        <f t="shared" si="457"/>
        <v>-46.387491914036289</v>
      </c>
      <c r="AN1381" s="20">
        <f t="shared" ref="AN1381:AT1396" si="463">$AU1381+$AB$7*SIN(AO1381)</f>
        <v>3.2149255760746338</v>
      </c>
      <c r="AO1381" s="20">
        <f t="shared" si="463"/>
        <v>3.2156184383515991</v>
      </c>
      <c r="AP1381" s="20">
        <f t="shared" si="463"/>
        <v>3.2141906950560983</v>
      </c>
      <c r="AQ1381" s="20">
        <f t="shared" si="463"/>
        <v>3.2171329326505709</v>
      </c>
      <c r="AR1381" s="20">
        <f t="shared" si="463"/>
        <v>3.2110703717789146</v>
      </c>
      <c r="AS1381" s="20">
        <f t="shared" si="463"/>
        <v>3.2235654897824437</v>
      </c>
      <c r="AT1381" s="20">
        <f t="shared" si="463"/>
        <v>3.1978245068299773</v>
      </c>
      <c r="AU1381" s="20">
        <f t="shared" si="459"/>
        <v>3.2509130417697172</v>
      </c>
    </row>
    <row r="1382" spans="4:47">
      <c r="D1382" s="2"/>
      <c r="Z1382" s="20">
        <f t="shared" si="450"/>
        <v>0</v>
      </c>
      <c r="AA1382" s="20">
        <f t="shared" si="451"/>
        <v>1.1330551226500576E-5</v>
      </c>
      <c r="AB1382" s="20">
        <f t="shared" si="462"/>
        <v>-9999</v>
      </c>
      <c r="AC1382" s="20">
        <f t="shared" si="446"/>
        <v>0</v>
      </c>
      <c r="AD1382" s="20">
        <f t="shared" si="460"/>
        <v>-9999</v>
      </c>
      <c r="AE1382" s="20">
        <f t="shared" si="447"/>
        <v>0</v>
      </c>
      <c r="AF1382" s="20">
        <f t="shared" si="461"/>
        <v>-9999</v>
      </c>
      <c r="AG1382" s="21"/>
      <c r="AH1382" s="20">
        <f t="shared" si="452"/>
        <v>-1.178745064381952E-2</v>
      </c>
      <c r="AI1382" s="20">
        <f t="shared" si="453"/>
        <v>0.51386006167917275</v>
      </c>
      <c r="AJ1382" s="20">
        <f t="shared" si="454"/>
        <v>-0.2676446746983806</v>
      </c>
      <c r="AK1382" s="20">
        <f t="shared" si="455"/>
        <v>-2.096970307342862E-2</v>
      </c>
      <c r="AL1382" s="20">
        <f t="shared" si="456"/>
        <v>-3.0984842598046018</v>
      </c>
      <c r="AM1382" s="20">
        <f t="shared" si="457"/>
        <v>-46.387491914036289</v>
      </c>
      <c r="AN1382" s="20">
        <f t="shared" si="463"/>
        <v>3.2149255760746338</v>
      </c>
      <c r="AO1382" s="20">
        <f t="shared" si="463"/>
        <v>3.2156184383515991</v>
      </c>
      <c r="AP1382" s="20">
        <f t="shared" si="463"/>
        <v>3.2141906950560983</v>
      </c>
      <c r="AQ1382" s="20">
        <f t="shared" si="463"/>
        <v>3.2171329326505709</v>
      </c>
      <c r="AR1382" s="20">
        <f t="shared" si="463"/>
        <v>3.2110703717789146</v>
      </c>
      <c r="AS1382" s="20">
        <f t="shared" si="463"/>
        <v>3.2235654897824437</v>
      </c>
      <c r="AT1382" s="20">
        <f t="shared" si="463"/>
        <v>3.1978245068299773</v>
      </c>
      <c r="AU1382" s="20">
        <f t="shared" si="459"/>
        <v>3.2509130417697172</v>
      </c>
    </row>
    <row r="1383" spans="4:47">
      <c r="D1383" s="2"/>
      <c r="Z1383" s="20">
        <f t="shared" si="450"/>
        <v>0</v>
      </c>
      <c r="AA1383" s="20">
        <f t="shared" si="451"/>
        <v>1.1330551226500576E-5</v>
      </c>
      <c r="AB1383" s="20">
        <f t="shared" si="462"/>
        <v>-9999</v>
      </c>
      <c r="AC1383" s="20">
        <f t="shared" ref="AC1383:AC1446" si="464">+G1383-P1383</f>
        <v>0</v>
      </c>
      <c r="AD1383" s="20">
        <f t="shared" si="460"/>
        <v>-9999</v>
      </c>
      <c r="AE1383" s="20">
        <f t="shared" ref="AE1383:AE1446" si="465">+(G1383-AA1383)^2*S1383</f>
        <v>0</v>
      </c>
      <c r="AF1383" s="20">
        <f t="shared" si="461"/>
        <v>-9999</v>
      </c>
      <c r="AG1383" s="21"/>
      <c r="AH1383" s="20">
        <f t="shared" si="452"/>
        <v>-1.178745064381952E-2</v>
      </c>
      <c r="AI1383" s="20">
        <f t="shared" si="453"/>
        <v>0.51386006167917275</v>
      </c>
      <c r="AJ1383" s="20">
        <f t="shared" si="454"/>
        <v>-0.2676446746983806</v>
      </c>
      <c r="AK1383" s="20">
        <f t="shared" si="455"/>
        <v>-2.096970307342862E-2</v>
      </c>
      <c r="AL1383" s="20">
        <f t="shared" si="456"/>
        <v>-3.0984842598046018</v>
      </c>
      <c r="AM1383" s="20">
        <f t="shared" si="457"/>
        <v>-46.387491914036289</v>
      </c>
      <c r="AN1383" s="20">
        <f t="shared" si="463"/>
        <v>3.2149255760746338</v>
      </c>
      <c r="AO1383" s="20">
        <f t="shared" si="463"/>
        <v>3.2156184383515991</v>
      </c>
      <c r="AP1383" s="20">
        <f t="shared" si="463"/>
        <v>3.2141906950560983</v>
      </c>
      <c r="AQ1383" s="20">
        <f t="shared" si="463"/>
        <v>3.2171329326505709</v>
      </c>
      <c r="AR1383" s="20">
        <f t="shared" si="463"/>
        <v>3.2110703717789146</v>
      </c>
      <c r="AS1383" s="20">
        <f t="shared" si="463"/>
        <v>3.2235654897824437</v>
      </c>
      <c r="AT1383" s="20">
        <f t="shared" si="463"/>
        <v>3.1978245068299773</v>
      </c>
      <c r="AU1383" s="20">
        <f t="shared" si="459"/>
        <v>3.2509130417697172</v>
      </c>
    </row>
    <row r="1384" spans="4:47">
      <c r="D1384" s="2"/>
      <c r="Z1384" s="20">
        <f t="shared" si="450"/>
        <v>0</v>
      </c>
      <c r="AA1384" s="20">
        <f t="shared" si="451"/>
        <v>1.1330551226500576E-5</v>
      </c>
      <c r="AB1384" s="20">
        <f t="shared" si="462"/>
        <v>-9999</v>
      </c>
      <c r="AC1384" s="20">
        <f t="shared" si="464"/>
        <v>0</v>
      </c>
      <c r="AD1384" s="20">
        <f t="shared" si="460"/>
        <v>-9999</v>
      </c>
      <c r="AE1384" s="20">
        <f t="shared" si="465"/>
        <v>0</v>
      </c>
      <c r="AF1384" s="20">
        <f t="shared" si="461"/>
        <v>-9999</v>
      </c>
      <c r="AG1384" s="21"/>
      <c r="AH1384" s="20">
        <f t="shared" si="452"/>
        <v>-1.178745064381952E-2</v>
      </c>
      <c r="AI1384" s="20">
        <f t="shared" si="453"/>
        <v>0.51386006167917275</v>
      </c>
      <c r="AJ1384" s="20">
        <f t="shared" si="454"/>
        <v>-0.2676446746983806</v>
      </c>
      <c r="AK1384" s="20">
        <f t="shared" si="455"/>
        <v>-2.096970307342862E-2</v>
      </c>
      <c r="AL1384" s="20">
        <f t="shared" si="456"/>
        <v>-3.0984842598046018</v>
      </c>
      <c r="AM1384" s="20">
        <f t="shared" si="457"/>
        <v>-46.387491914036289</v>
      </c>
      <c r="AN1384" s="20">
        <f t="shared" si="463"/>
        <v>3.2149255760746338</v>
      </c>
      <c r="AO1384" s="20">
        <f t="shared" si="463"/>
        <v>3.2156184383515991</v>
      </c>
      <c r="AP1384" s="20">
        <f t="shared" si="463"/>
        <v>3.2141906950560983</v>
      </c>
      <c r="AQ1384" s="20">
        <f t="shared" si="463"/>
        <v>3.2171329326505709</v>
      </c>
      <c r="AR1384" s="20">
        <f t="shared" si="463"/>
        <v>3.2110703717789146</v>
      </c>
      <c r="AS1384" s="20">
        <f t="shared" si="463"/>
        <v>3.2235654897824437</v>
      </c>
      <c r="AT1384" s="20">
        <f t="shared" si="463"/>
        <v>3.1978245068299773</v>
      </c>
      <c r="AU1384" s="20">
        <f t="shared" si="459"/>
        <v>3.2509130417697172</v>
      </c>
    </row>
    <row r="1385" spans="4:47">
      <c r="D1385" s="2"/>
      <c r="Z1385" s="20">
        <f t="shared" si="450"/>
        <v>0</v>
      </c>
      <c r="AA1385" s="20">
        <f t="shared" si="451"/>
        <v>1.1330551226500576E-5</v>
      </c>
      <c r="AB1385" s="20">
        <f t="shared" si="462"/>
        <v>-9999</v>
      </c>
      <c r="AC1385" s="20">
        <f t="shared" si="464"/>
        <v>0</v>
      </c>
      <c r="AD1385" s="20">
        <f t="shared" si="460"/>
        <v>-9999</v>
      </c>
      <c r="AE1385" s="20">
        <f t="shared" si="465"/>
        <v>0</v>
      </c>
      <c r="AF1385" s="20">
        <f t="shared" si="461"/>
        <v>-9999</v>
      </c>
      <c r="AG1385" s="21"/>
      <c r="AH1385" s="20">
        <f t="shared" si="452"/>
        <v>-1.178745064381952E-2</v>
      </c>
      <c r="AI1385" s="20">
        <f t="shared" si="453"/>
        <v>0.51386006167917275</v>
      </c>
      <c r="AJ1385" s="20">
        <f t="shared" si="454"/>
        <v>-0.2676446746983806</v>
      </c>
      <c r="AK1385" s="20">
        <f t="shared" si="455"/>
        <v>-2.096970307342862E-2</v>
      </c>
      <c r="AL1385" s="20">
        <f t="shared" si="456"/>
        <v>-3.0984842598046018</v>
      </c>
      <c r="AM1385" s="20">
        <f t="shared" si="457"/>
        <v>-46.387491914036289</v>
      </c>
      <c r="AN1385" s="20">
        <f t="shared" si="463"/>
        <v>3.2149255760746338</v>
      </c>
      <c r="AO1385" s="20">
        <f t="shared" si="463"/>
        <v>3.2156184383515991</v>
      </c>
      <c r="AP1385" s="20">
        <f t="shared" si="463"/>
        <v>3.2141906950560983</v>
      </c>
      <c r="AQ1385" s="20">
        <f t="shared" si="463"/>
        <v>3.2171329326505709</v>
      </c>
      <c r="AR1385" s="20">
        <f t="shared" si="463"/>
        <v>3.2110703717789146</v>
      </c>
      <c r="AS1385" s="20">
        <f t="shared" si="463"/>
        <v>3.2235654897824437</v>
      </c>
      <c r="AT1385" s="20">
        <f t="shared" si="463"/>
        <v>3.1978245068299773</v>
      </c>
      <c r="AU1385" s="20">
        <f t="shared" si="459"/>
        <v>3.2509130417697172</v>
      </c>
    </row>
    <row r="1386" spans="4:47">
      <c r="D1386" s="2"/>
      <c r="Z1386" s="20">
        <f t="shared" si="450"/>
        <v>0</v>
      </c>
      <c r="AA1386" s="20">
        <f t="shared" si="451"/>
        <v>1.1330551226500576E-5</v>
      </c>
      <c r="AB1386" s="20">
        <f t="shared" si="462"/>
        <v>-9999</v>
      </c>
      <c r="AC1386" s="20">
        <f t="shared" si="464"/>
        <v>0</v>
      </c>
      <c r="AD1386" s="20">
        <f t="shared" si="460"/>
        <v>-9999</v>
      </c>
      <c r="AE1386" s="20">
        <f t="shared" si="465"/>
        <v>0</v>
      </c>
      <c r="AF1386" s="20">
        <f t="shared" si="461"/>
        <v>-9999</v>
      </c>
      <c r="AG1386" s="21"/>
      <c r="AH1386" s="20">
        <f t="shared" si="452"/>
        <v>-1.178745064381952E-2</v>
      </c>
      <c r="AI1386" s="20">
        <f t="shared" si="453"/>
        <v>0.51386006167917275</v>
      </c>
      <c r="AJ1386" s="20">
        <f t="shared" si="454"/>
        <v>-0.2676446746983806</v>
      </c>
      <c r="AK1386" s="20">
        <f t="shared" si="455"/>
        <v>-2.096970307342862E-2</v>
      </c>
      <c r="AL1386" s="20">
        <f t="shared" si="456"/>
        <v>-3.0984842598046018</v>
      </c>
      <c r="AM1386" s="20">
        <f t="shared" si="457"/>
        <v>-46.387491914036289</v>
      </c>
      <c r="AN1386" s="20">
        <f t="shared" si="463"/>
        <v>3.2149255760746338</v>
      </c>
      <c r="AO1386" s="20">
        <f t="shared" si="463"/>
        <v>3.2156184383515991</v>
      </c>
      <c r="AP1386" s="20">
        <f t="shared" si="463"/>
        <v>3.2141906950560983</v>
      </c>
      <c r="AQ1386" s="20">
        <f t="shared" si="463"/>
        <v>3.2171329326505709</v>
      </c>
      <c r="AR1386" s="20">
        <f t="shared" si="463"/>
        <v>3.2110703717789146</v>
      </c>
      <c r="AS1386" s="20">
        <f t="shared" si="463"/>
        <v>3.2235654897824437</v>
      </c>
      <c r="AT1386" s="20">
        <f t="shared" si="463"/>
        <v>3.1978245068299773</v>
      </c>
      <c r="AU1386" s="20">
        <f t="shared" si="459"/>
        <v>3.2509130417697172</v>
      </c>
    </row>
    <row r="1387" spans="4:47">
      <c r="D1387" s="2"/>
      <c r="Z1387" s="20">
        <f t="shared" si="450"/>
        <v>0</v>
      </c>
      <c r="AA1387" s="20">
        <f t="shared" si="451"/>
        <v>1.1330551226500576E-5</v>
      </c>
      <c r="AB1387" s="20">
        <f t="shared" si="462"/>
        <v>-9999</v>
      </c>
      <c r="AC1387" s="20">
        <f t="shared" si="464"/>
        <v>0</v>
      </c>
      <c r="AD1387" s="20">
        <f t="shared" si="460"/>
        <v>-9999</v>
      </c>
      <c r="AE1387" s="20">
        <f t="shared" si="465"/>
        <v>0</v>
      </c>
      <c r="AF1387" s="20">
        <f t="shared" si="461"/>
        <v>-9999</v>
      </c>
      <c r="AG1387" s="21"/>
      <c r="AH1387" s="20">
        <f t="shared" si="452"/>
        <v>-1.178745064381952E-2</v>
      </c>
      <c r="AI1387" s="20">
        <f t="shared" si="453"/>
        <v>0.51386006167917275</v>
      </c>
      <c r="AJ1387" s="20">
        <f t="shared" si="454"/>
        <v>-0.2676446746983806</v>
      </c>
      <c r="AK1387" s="20">
        <f t="shared" si="455"/>
        <v>-2.096970307342862E-2</v>
      </c>
      <c r="AL1387" s="20">
        <f t="shared" si="456"/>
        <v>-3.0984842598046018</v>
      </c>
      <c r="AM1387" s="20">
        <f t="shared" si="457"/>
        <v>-46.387491914036289</v>
      </c>
      <c r="AN1387" s="20">
        <f t="shared" si="463"/>
        <v>3.2149255760746338</v>
      </c>
      <c r="AO1387" s="20">
        <f t="shared" si="463"/>
        <v>3.2156184383515991</v>
      </c>
      <c r="AP1387" s="20">
        <f t="shared" si="463"/>
        <v>3.2141906950560983</v>
      </c>
      <c r="AQ1387" s="20">
        <f t="shared" si="463"/>
        <v>3.2171329326505709</v>
      </c>
      <c r="AR1387" s="20">
        <f t="shared" si="463"/>
        <v>3.2110703717789146</v>
      </c>
      <c r="AS1387" s="20">
        <f t="shared" si="463"/>
        <v>3.2235654897824437</v>
      </c>
      <c r="AT1387" s="20">
        <f t="shared" si="463"/>
        <v>3.1978245068299773</v>
      </c>
      <c r="AU1387" s="20">
        <f t="shared" si="459"/>
        <v>3.2509130417697172</v>
      </c>
    </row>
    <row r="1388" spans="4:47">
      <c r="D1388" s="2"/>
      <c r="Z1388" s="20">
        <f t="shared" si="450"/>
        <v>0</v>
      </c>
      <c r="AA1388" s="20">
        <f t="shared" si="451"/>
        <v>1.1330551226500576E-5</v>
      </c>
      <c r="AB1388" s="20">
        <f t="shared" si="462"/>
        <v>-9999</v>
      </c>
      <c r="AC1388" s="20">
        <f t="shared" si="464"/>
        <v>0</v>
      </c>
      <c r="AD1388" s="20">
        <f t="shared" si="460"/>
        <v>-9999</v>
      </c>
      <c r="AE1388" s="20">
        <f t="shared" si="465"/>
        <v>0</v>
      </c>
      <c r="AF1388" s="20">
        <f t="shared" si="461"/>
        <v>-9999</v>
      </c>
      <c r="AG1388" s="21"/>
      <c r="AH1388" s="20">
        <f t="shared" si="452"/>
        <v>-1.178745064381952E-2</v>
      </c>
      <c r="AI1388" s="20">
        <f t="shared" si="453"/>
        <v>0.51386006167917275</v>
      </c>
      <c r="AJ1388" s="20">
        <f t="shared" si="454"/>
        <v>-0.2676446746983806</v>
      </c>
      <c r="AK1388" s="20">
        <f t="shared" si="455"/>
        <v>-2.096970307342862E-2</v>
      </c>
      <c r="AL1388" s="20">
        <f t="shared" si="456"/>
        <v>-3.0984842598046018</v>
      </c>
      <c r="AM1388" s="20">
        <f t="shared" si="457"/>
        <v>-46.387491914036289</v>
      </c>
      <c r="AN1388" s="20">
        <f t="shared" si="463"/>
        <v>3.2149255760746338</v>
      </c>
      <c r="AO1388" s="20">
        <f t="shared" si="463"/>
        <v>3.2156184383515991</v>
      </c>
      <c r="AP1388" s="20">
        <f t="shared" si="463"/>
        <v>3.2141906950560983</v>
      </c>
      <c r="AQ1388" s="20">
        <f t="shared" si="463"/>
        <v>3.2171329326505709</v>
      </c>
      <c r="AR1388" s="20">
        <f t="shared" si="463"/>
        <v>3.2110703717789146</v>
      </c>
      <c r="AS1388" s="20">
        <f t="shared" si="463"/>
        <v>3.2235654897824437</v>
      </c>
      <c r="AT1388" s="20">
        <f t="shared" si="463"/>
        <v>3.1978245068299773</v>
      </c>
      <c r="AU1388" s="20">
        <f t="shared" si="459"/>
        <v>3.2509130417697172</v>
      </c>
    </row>
    <row r="1389" spans="4:47">
      <c r="D1389" s="2"/>
      <c r="Z1389" s="20">
        <f t="shared" si="450"/>
        <v>0</v>
      </c>
      <c r="AA1389" s="20">
        <f t="shared" si="451"/>
        <v>1.1330551226500576E-5</v>
      </c>
      <c r="AB1389" s="20">
        <f t="shared" si="462"/>
        <v>-9999</v>
      </c>
      <c r="AC1389" s="20">
        <f t="shared" si="464"/>
        <v>0</v>
      </c>
      <c r="AD1389" s="20">
        <f t="shared" si="460"/>
        <v>-9999</v>
      </c>
      <c r="AE1389" s="20">
        <f t="shared" si="465"/>
        <v>0</v>
      </c>
      <c r="AF1389" s="20">
        <f t="shared" si="461"/>
        <v>-9999</v>
      </c>
      <c r="AG1389" s="21"/>
      <c r="AH1389" s="20">
        <f t="shared" si="452"/>
        <v>-1.178745064381952E-2</v>
      </c>
      <c r="AI1389" s="20">
        <f t="shared" si="453"/>
        <v>0.51386006167917275</v>
      </c>
      <c r="AJ1389" s="20">
        <f t="shared" si="454"/>
        <v>-0.2676446746983806</v>
      </c>
      <c r="AK1389" s="20">
        <f t="shared" si="455"/>
        <v>-2.096970307342862E-2</v>
      </c>
      <c r="AL1389" s="20">
        <f t="shared" si="456"/>
        <v>-3.0984842598046018</v>
      </c>
      <c r="AM1389" s="20">
        <f t="shared" si="457"/>
        <v>-46.387491914036289</v>
      </c>
      <c r="AN1389" s="20">
        <f t="shared" si="463"/>
        <v>3.2149255760746338</v>
      </c>
      <c r="AO1389" s="20">
        <f t="shared" si="463"/>
        <v>3.2156184383515991</v>
      </c>
      <c r="AP1389" s="20">
        <f t="shared" si="463"/>
        <v>3.2141906950560983</v>
      </c>
      <c r="AQ1389" s="20">
        <f t="shared" si="463"/>
        <v>3.2171329326505709</v>
      </c>
      <c r="AR1389" s="20">
        <f t="shared" si="463"/>
        <v>3.2110703717789146</v>
      </c>
      <c r="AS1389" s="20">
        <f t="shared" si="463"/>
        <v>3.2235654897824437</v>
      </c>
      <c r="AT1389" s="20">
        <f t="shared" si="463"/>
        <v>3.1978245068299773</v>
      </c>
      <c r="AU1389" s="20">
        <f t="shared" si="459"/>
        <v>3.2509130417697172</v>
      </c>
    </row>
    <row r="1390" spans="4:47">
      <c r="D1390" s="2"/>
      <c r="Z1390" s="20">
        <f t="shared" si="450"/>
        <v>0</v>
      </c>
      <c r="AA1390" s="20">
        <f t="shared" si="451"/>
        <v>1.1330551226500576E-5</v>
      </c>
      <c r="AB1390" s="20">
        <f t="shared" si="462"/>
        <v>-9999</v>
      </c>
      <c r="AC1390" s="20">
        <f t="shared" si="464"/>
        <v>0</v>
      </c>
      <c r="AD1390" s="20">
        <f t="shared" si="460"/>
        <v>-9999</v>
      </c>
      <c r="AE1390" s="20">
        <f t="shared" si="465"/>
        <v>0</v>
      </c>
      <c r="AF1390" s="20">
        <f t="shared" si="461"/>
        <v>-9999</v>
      </c>
      <c r="AG1390" s="21"/>
      <c r="AH1390" s="20">
        <f t="shared" si="452"/>
        <v>-1.178745064381952E-2</v>
      </c>
      <c r="AI1390" s="20">
        <f t="shared" si="453"/>
        <v>0.51386006167917275</v>
      </c>
      <c r="AJ1390" s="20">
        <f t="shared" si="454"/>
        <v>-0.2676446746983806</v>
      </c>
      <c r="AK1390" s="20">
        <f t="shared" si="455"/>
        <v>-2.096970307342862E-2</v>
      </c>
      <c r="AL1390" s="20">
        <f t="shared" si="456"/>
        <v>-3.0984842598046018</v>
      </c>
      <c r="AM1390" s="20">
        <f t="shared" si="457"/>
        <v>-46.387491914036289</v>
      </c>
      <c r="AN1390" s="20">
        <f t="shared" si="463"/>
        <v>3.2149255760746338</v>
      </c>
      <c r="AO1390" s="20">
        <f t="shared" si="463"/>
        <v>3.2156184383515991</v>
      </c>
      <c r="AP1390" s="20">
        <f t="shared" si="463"/>
        <v>3.2141906950560983</v>
      </c>
      <c r="AQ1390" s="20">
        <f t="shared" si="463"/>
        <v>3.2171329326505709</v>
      </c>
      <c r="AR1390" s="20">
        <f t="shared" si="463"/>
        <v>3.2110703717789146</v>
      </c>
      <c r="AS1390" s="20">
        <f t="shared" si="463"/>
        <v>3.2235654897824437</v>
      </c>
      <c r="AT1390" s="20">
        <f t="shared" si="463"/>
        <v>3.1978245068299773</v>
      </c>
      <c r="AU1390" s="20">
        <f t="shared" si="459"/>
        <v>3.2509130417697172</v>
      </c>
    </row>
    <row r="1391" spans="4:47">
      <c r="D1391" s="2"/>
      <c r="Z1391" s="20">
        <f t="shared" si="450"/>
        <v>0</v>
      </c>
      <c r="AA1391" s="20">
        <f t="shared" si="451"/>
        <v>1.1330551226500576E-5</v>
      </c>
      <c r="AB1391" s="20">
        <f t="shared" si="462"/>
        <v>-9999</v>
      </c>
      <c r="AC1391" s="20">
        <f t="shared" si="464"/>
        <v>0</v>
      </c>
      <c r="AD1391" s="20">
        <f t="shared" si="460"/>
        <v>-9999</v>
      </c>
      <c r="AE1391" s="20">
        <f t="shared" si="465"/>
        <v>0</v>
      </c>
      <c r="AF1391" s="20">
        <f t="shared" si="461"/>
        <v>-9999</v>
      </c>
      <c r="AG1391" s="21"/>
      <c r="AH1391" s="20">
        <f t="shared" si="452"/>
        <v>-1.178745064381952E-2</v>
      </c>
      <c r="AI1391" s="20">
        <f t="shared" si="453"/>
        <v>0.51386006167917275</v>
      </c>
      <c r="AJ1391" s="20">
        <f t="shared" si="454"/>
        <v>-0.2676446746983806</v>
      </c>
      <c r="AK1391" s="20">
        <f t="shared" si="455"/>
        <v>-2.096970307342862E-2</v>
      </c>
      <c r="AL1391" s="20">
        <f t="shared" si="456"/>
        <v>-3.0984842598046018</v>
      </c>
      <c r="AM1391" s="20">
        <f t="shared" si="457"/>
        <v>-46.387491914036289</v>
      </c>
      <c r="AN1391" s="20">
        <f t="shared" si="463"/>
        <v>3.2149255760746338</v>
      </c>
      <c r="AO1391" s="20">
        <f t="shared" si="463"/>
        <v>3.2156184383515991</v>
      </c>
      <c r="AP1391" s="20">
        <f t="shared" si="463"/>
        <v>3.2141906950560983</v>
      </c>
      <c r="AQ1391" s="20">
        <f t="shared" si="463"/>
        <v>3.2171329326505709</v>
      </c>
      <c r="AR1391" s="20">
        <f t="shared" si="463"/>
        <v>3.2110703717789146</v>
      </c>
      <c r="AS1391" s="20">
        <f t="shared" si="463"/>
        <v>3.2235654897824437</v>
      </c>
      <c r="AT1391" s="20">
        <f t="shared" si="463"/>
        <v>3.1978245068299773</v>
      </c>
      <c r="AU1391" s="20">
        <f t="shared" si="459"/>
        <v>3.2509130417697172</v>
      </c>
    </row>
    <row r="1392" spans="4:47">
      <c r="D1392" s="2"/>
      <c r="Z1392" s="20">
        <f t="shared" si="450"/>
        <v>0</v>
      </c>
      <c r="AA1392" s="20">
        <f t="shared" si="451"/>
        <v>1.1330551226500576E-5</v>
      </c>
      <c r="AB1392" s="20">
        <f t="shared" si="462"/>
        <v>-9999</v>
      </c>
      <c r="AC1392" s="20">
        <f t="shared" si="464"/>
        <v>0</v>
      </c>
      <c r="AD1392" s="20">
        <f t="shared" si="460"/>
        <v>-9999</v>
      </c>
      <c r="AE1392" s="20">
        <f t="shared" si="465"/>
        <v>0</v>
      </c>
      <c r="AF1392" s="20">
        <f t="shared" si="461"/>
        <v>-9999</v>
      </c>
      <c r="AG1392" s="21"/>
      <c r="AH1392" s="20">
        <f t="shared" si="452"/>
        <v>-1.178745064381952E-2</v>
      </c>
      <c r="AI1392" s="20">
        <f t="shared" si="453"/>
        <v>0.51386006167917275</v>
      </c>
      <c r="AJ1392" s="20">
        <f t="shared" si="454"/>
        <v>-0.2676446746983806</v>
      </c>
      <c r="AK1392" s="20">
        <f t="shared" si="455"/>
        <v>-2.096970307342862E-2</v>
      </c>
      <c r="AL1392" s="20">
        <f t="shared" si="456"/>
        <v>-3.0984842598046018</v>
      </c>
      <c r="AM1392" s="20">
        <f t="shared" si="457"/>
        <v>-46.387491914036289</v>
      </c>
      <c r="AN1392" s="20">
        <f t="shared" si="463"/>
        <v>3.2149255760746338</v>
      </c>
      <c r="AO1392" s="20">
        <f t="shared" si="463"/>
        <v>3.2156184383515991</v>
      </c>
      <c r="AP1392" s="20">
        <f t="shared" si="463"/>
        <v>3.2141906950560983</v>
      </c>
      <c r="AQ1392" s="20">
        <f t="shared" si="463"/>
        <v>3.2171329326505709</v>
      </c>
      <c r="AR1392" s="20">
        <f t="shared" si="463"/>
        <v>3.2110703717789146</v>
      </c>
      <c r="AS1392" s="20">
        <f t="shared" si="463"/>
        <v>3.2235654897824437</v>
      </c>
      <c r="AT1392" s="20">
        <f t="shared" si="463"/>
        <v>3.1978245068299773</v>
      </c>
      <c r="AU1392" s="20">
        <f t="shared" si="459"/>
        <v>3.2509130417697172</v>
      </c>
    </row>
    <row r="1393" spans="4:47">
      <c r="D1393" s="2"/>
      <c r="Z1393" s="20">
        <f t="shared" si="450"/>
        <v>0</v>
      </c>
      <c r="AA1393" s="20">
        <f t="shared" si="451"/>
        <v>1.1330551226500576E-5</v>
      </c>
      <c r="AB1393" s="20">
        <f t="shared" si="462"/>
        <v>-9999</v>
      </c>
      <c r="AC1393" s="20">
        <f t="shared" si="464"/>
        <v>0</v>
      </c>
      <c r="AD1393" s="20">
        <f t="shared" si="460"/>
        <v>-9999</v>
      </c>
      <c r="AE1393" s="20">
        <f t="shared" si="465"/>
        <v>0</v>
      </c>
      <c r="AF1393" s="20">
        <f t="shared" si="461"/>
        <v>-9999</v>
      </c>
      <c r="AG1393" s="21"/>
      <c r="AH1393" s="20">
        <f t="shared" si="452"/>
        <v>-1.178745064381952E-2</v>
      </c>
      <c r="AI1393" s="20">
        <f t="shared" si="453"/>
        <v>0.51386006167917275</v>
      </c>
      <c r="AJ1393" s="20">
        <f t="shared" si="454"/>
        <v>-0.2676446746983806</v>
      </c>
      <c r="AK1393" s="20">
        <f t="shared" si="455"/>
        <v>-2.096970307342862E-2</v>
      </c>
      <c r="AL1393" s="20">
        <f t="shared" si="456"/>
        <v>-3.0984842598046018</v>
      </c>
      <c r="AM1393" s="20">
        <f t="shared" si="457"/>
        <v>-46.387491914036289</v>
      </c>
      <c r="AN1393" s="20">
        <f t="shared" si="463"/>
        <v>3.2149255760746338</v>
      </c>
      <c r="AO1393" s="20">
        <f t="shared" si="463"/>
        <v>3.2156184383515991</v>
      </c>
      <c r="AP1393" s="20">
        <f t="shared" si="463"/>
        <v>3.2141906950560983</v>
      </c>
      <c r="AQ1393" s="20">
        <f t="shared" si="463"/>
        <v>3.2171329326505709</v>
      </c>
      <c r="AR1393" s="20">
        <f t="shared" si="463"/>
        <v>3.2110703717789146</v>
      </c>
      <c r="AS1393" s="20">
        <f t="shared" si="463"/>
        <v>3.2235654897824437</v>
      </c>
      <c r="AT1393" s="20">
        <f t="shared" si="463"/>
        <v>3.1978245068299773</v>
      </c>
      <c r="AU1393" s="20">
        <f t="shared" si="459"/>
        <v>3.2509130417697172</v>
      </c>
    </row>
    <row r="1394" spans="4:47">
      <c r="D1394" s="2"/>
      <c r="Z1394" s="20">
        <f t="shared" si="450"/>
        <v>0</v>
      </c>
      <c r="AA1394" s="20">
        <f t="shared" si="451"/>
        <v>1.1330551226500576E-5</v>
      </c>
      <c r="AB1394" s="20">
        <f t="shared" si="462"/>
        <v>-9999</v>
      </c>
      <c r="AC1394" s="20">
        <f t="shared" si="464"/>
        <v>0</v>
      </c>
      <c r="AD1394" s="20">
        <f t="shared" si="460"/>
        <v>-9999</v>
      </c>
      <c r="AE1394" s="20">
        <f t="shared" si="465"/>
        <v>0</v>
      </c>
      <c r="AF1394" s="20">
        <f t="shared" si="461"/>
        <v>-9999</v>
      </c>
      <c r="AG1394" s="21"/>
      <c r="AH1394" s="20">
        <f t="shared" si="452"/>
        <v>-1.178745064381952E-2</v>
      </c>
      <c r="AI1394" s="20">
        <f t="shared" si="453"/>
        <v>0.51386006167917275</v>
      </c>
      <c r="AJ1394" s="20">
        <f t="shared" si="454"/>
        <v>-0.2676446746983806</v>
      </c>
      <c r="AK1394" s="20">
        <f t="shared" si="455"/>
        <v>-2.096970307342862E-2</v>
      </c>
      <c r="AL1394" s="20">
        <f t="shared" si="456"/>
        <v>-3.0984842598046018</v>
      </c>
      <c r="AM1394" s="20">
        <f t="shared" si="457"/>
        <v>-46.387491914036289</v>
      </c>
      <c r="AN1394" s="20">
        <f t="shared" si="463"/>
        <v>3.2149255760746338</v>
      </c>
      <c r="AO1394" s="20">
        <f t="shared" si="463"/>
        <v>3.2156184383515991</v>
      </c>
      <c r="AP1394" s="20">
        <f t="shared" si="463"/>
        <v>3.2141906950560983</v>
      </c>
      <c r="AQ1394" s="20">
        <f t="shared" si="463"/>
        <v>3.2171329326505709</v>
      </c>
      <c r="AR1394" s="20">
        <f t="shared" si="463"/>
        <v>3.2110703717789146</v>
      </c>
      <c r="AS1394" s="20">
        <f t="shared" si="463"/>
        <v>3.2235654897824437</v>
      </c>
      <c r="AT1394" s="20">
        <f t="shared" si="463"/>
        <v>3.1978245068299773</v>
      </c>
      <c r="AU1394" s="20">
        <f t="shared" si="459"/>
        <v>3.2509130417697172</v>
      </c>
    </row>
    <row r="1395" spans="4:47">
      <c r="D1395" s="2"/>
      <c r="Z1395" s="20">
        <f t="shared" si="450"/>
        <v>0</v>
      </c>
      <c r="AA1395" s="20">
        <f t="shared" si="451"/>
        <v>1.1330551226500576E-5</v>
      </c>
      <c r="AB1395" s="20">
        <f t="shared" si="462"/>
        <v>-9999</v>
      </c>
      <c r="AC1395" s="20">
        <f t="shared" si="464"/>
        <v>0</v>
      </c>
      <c r="AD1395" s="20">
        <f t="shared" si="460"/>
        <v>-9999</v>
      </c>
      <c r="AE1395" s="20">
        <f t="shared" si="465"/>
        <v>0</v>
      </c>
      <c r="AF1395" s="20">
        <f t="shared" si="461"/>
        <v>-9999</v>
      </c>
      <c r="AG1395" s="21"/>
      <c r="AH1395" s="20">
        <f t="shared" si="452"/>
        <v>-1.178745064381952E-2</v>
      </c>
      <c r="AI1395" s="20">
        <f t="shared" si="453"/>
        <v>0.51386006167917275</v>
      </c>
      <c r="AJ1395" s="20">
        <f t="shared" si="454"/>
        <v>-0.2676446746983806</v>
      </c>
      <c r="AK1395" s="20">
        <f t="shared" si="455"/>
        <v>-2.096970307342862E-2</v>
      </c>
      <c r="AL1395" s="20">
        <f t="shared" si="456"/>
        <v>-3.0984842598046018</v>
      </c>
      <c r="AM1395" s="20">
        <f t="shared" si="457"/>
        <v>-46.387491914036289</v>
      </c>
      <c r="AN1395" s="20">
        <f t="shared" si="463"/>
        <v>3.2149255760746338</v>
      </c>
      <c r="AO1395" s="20">
        <f t="shared" si="463"/>
        <v>3.2156184383515991</v>
      </c>
      <c r="AP1395" s="20">
        <f t="shared" si="463"/>
        <v>3.2141906950560983</v>
      </c>
      <c r="AQ1395" s="20">
        <f t="shared" si="463"/>
        <v>3.2171329326505709</v>
      </c>
      <c r="AR1395" s="20">
        <f t="shared" si="463"/>
        <v>3.2110703717789146</v>
      </c>
      <c r="AS1395" s="20">
        <f t="shared" si="463"/>
        <v>3.2235654897824437</v>
      </c>
      <c r="AT1395" s="20">
        <f t="shared" si="463"/>
        <v>3.1978245068299773</v>
      </c>
      <c r="AU1395" s="20">
        <f t="shared" si="459"/>
        <v>3.2509130417697172</v>
      </c>
    </row>
    <row r="1396" spans="4:47">
      <c r="D1396" s="2"/>
      <c r="Z1396" s="20">
        <f t="shared" si="450"/>
        <v>0</v>
      </c>
      <c r="AA1396" s="20">
        <f t="shared" si="451"/>
        <v>1.1330551226500576E-5</v>
      </c>
      <c r="AB1396" s="20">
        <f t="shared" si="462"/>
        <v>-9999</v>
      </c>
      <c r="AC1396" s="20">
        <f t="shared" si="464"/>
        <v>0</v>
      </c>
      <c r="AD1396" s="20">
        <f t="shared" si="460"/>
        <v>-9999</v>
      </c>
      <c r="AE1396" s="20">
        <f t="shared" si="465"/>
        <v>0</v>
      </c>
      <c r="AF1396" s="20">
        <f t="shared" si="461"/>
        <v>-9999</v>
      </c>
      <c r="AG1396" s="21"/>
      <c r="AH1396" s="20">
        <f t="shared" si="452"/>
        <v>-1.178745064381952E-2</v>
      </c>
      <c r="AI1396" s="20">
        <f t="shared" si="453"/>
        <v>0.51386006167917275</v>
      </c>
      <c r="AJ1396" s="20">
        <f t="shared" si="454"/>
        <v>-0.2676446746983806</v>
      </c>
      <c r="AK1396" s="20">
        <f t="shared" si="455"/>
        <v>-2.096970307342862E-2</v>
      </c>
      <c r="AL1396" s="20">
        <f t="shared" si="456"/>
        <v>-3.0984842598046018</v>
      </c>
      <c r="AM1396" s="20">
        <f t="shared" si="457"/>
        <v>-46.387491914036289</v>
      </c>
      <c r="AN1396" s="20">
        <f t="shared" si="463"/>
        <v>3.2149255760746338</v>
      </c>
      <c r="AO1396" s="20">
        <f t="shared" si="463"/>
        <v>3.2156184383515991</v>
      </c>
      <c r="AP1396" s="20">
        <f t="shared" si="463"/>
        <v>3.2141906950560983</v>
      </c>
      <c r="AQ1396" s="20">
        <f t="shared" si="463"/>
        <v>3.2171329326505709</v>
      </c>
      <c r="AR1396" s="20">
        <f t="shared" si="463"/>
        <v>3.2110703717789146</v>
      </c>
      <c r="AS1396" s="20">
        <f t="shared" si="463"/>
        <v>3.2235654897824437</v>
      </c>
      <c r="AT1396" s="20">
        <f t="shared" si="463"/>
        <v>3.1978245068299773</v>
      </c>
      <c r="AU1396" s="20">
        <f t="shared" si="459"/>
        <v>3.2509130417697172</v>
      </c>
    </row>
    <row r="1397" spans="4:47">
      <c r="D1397" s="2"/>
      <c r="Z1397" s="20">
        <f t="shared" si="450"/>
        <v>0</v>
      </c>
      <c r="AA1397" s="20">
        <f t="shared" si="451"/>
        <v>1.1330551226500576E-5</v>
      </c>
      <c r="AB1397" s="20">
        <f t="shared" si="462"/>
        <v>-9999</v>
      </c>
      <c r="AC1397" s="20">
        <f t="shared" si="464"/>
        <v>0</v>
      </c>
      <c r="AD1397" s="20">
        <f t="shared" si="460"/>
        <v>-9999</v>
      </c>
      <c r="AE1397" s="20">
        <f t="shared" si="465"/>
        <v>0</v>
      </c>
      <c r="AF1397" s="20">
        <f t="shared" si="461"/>
        <v>-9999</v>
      </c>
      <c r="AG1397" s="21"/>
      <c r="AH1397" s="20">
        <f t="shared" si="452"/>
        <v>-1.178745064381952E-2</v>
      </c>
      <c r="AI1397" s="20">
        <f t="shared" si="453"/>
        <v>0.51386006167917275</v>
      </c>
      <c r="AJ1397" s="20">
        <f t="shared" si="454"/>
        <v>-0.2676446746983806</v>
      </c>
      <c r="AK1397" s="20">
        <f t="shared" si="455"/>
        <v>-2.096970307342862E-2</v>
      </c>
      <c r="AL1397" s="20">
        <f t="shared" si="456"/>
        <v>-3.0984842598046018</v>
      </c>
      <c r="AM1397" s="20">
        <f t="shared" si="457"/>
        <v>-46.387491914036289</v>
      </c>
      <c r="AN1397" s="20">
        <f t="shared" ref="AN1397:AT1412" si="466">$AU1397+$AB$7*SIN(AO1397)</f>
        <v>3.2149255760746338</v>
      </c>
      <c r="AO1397" s="20">
        <f t="shared" si="466"/>
        <v>3.2156184383515991</v>
      </c>
      <c r="AP1397" s="20">
        <f t="shared" si="466"/>
        <v>3.2141906950560983</v>
      </c>
      <c r="AQ1397" s="20">
        <f t="shared" si="466"/>
        <v>3.2171329326505709</v>
      </c>
      <c r="AR1397" s="20">
        <f t="shared" si="466"/>
        <v>3.2110703717789146</v>
      </c>
      <c r="AS1397" s="20">
        <f t="shared" si="466"/>
        <v>3.2235654897824437</v>
      </c>
      <c r="AT1397" s="20">
        <f t="shared" si="466"/>
        <v>3.1978245068299773</v>
      </c>
      <c r="AU1397" s="20">
        <f t="shared" si="459"/>
        <v>3.2509130417697172</v>
      </c>
    </row>
    <row r="1398" spans="4:47">
      <c r="D1398" s="2"/>
      <c r="Z1398" s="20">
        <f t="shared" si="450"/>
        <v>0</v>
      </c>
      <c r="AA1398" s="20">
        <f t="shared" si="451"/>
        <v>1.1330551226500576E-5</v>
      </c>
      <c r="AB1398" s="20">
        <f t="shared" si="462"/>
        <v>-9999</v>
      </c>
      <c r="AC1398" s="20">
        <f t="shared" si="464"/>
        <v>0</v>
      </c>
      <c r="AD1398" s="20">
        <f t="shared" si="460"/>
        <v>-9999</v>
      </c>
      <c r="AE1398" s="20">
        <f t="shared" si="465"/>
        <v>0</v>
      </c>
      <c r="AF1398" s="20">
        <f t="shared" si="461"/>
        <v>-9999</v>
      </c>
      <c r="AG1398" s="21"/>
      <c r="AH1398" s="20">
        <f t="shared" si="452"/>
        <v>-1.178745064381952E-2</v>
      </c>
      <c r="AI1398" s="20">
        <f t="shared" si="453"/>
        <v>0.51386006167917275</v>
      </c>
      <c r="AJ1398" s="20">
        <f t="shared" si="454"/>
        <v>-0.2676446746983806</v>
      </c>
      <c r="AK1398" s="20">
        <f t="shared" si="455"/>
        <v>-2.096970307342862E-2</v>
      </c>
      <c r="AL1398" s="20">
        <f t="shared" si="456"/>
        <v>-3.0984842598046018</v>
      </c>
      <c r="AM1398" s="20">
        <f t="shared" si="457"/>
        <v>-46.387491914036289</v>
      </c>
      <c r="AN1398" s="20">
        <f t="shared" si="466"/>
        <v>3.2149255760746338</v>
      </c>
      <c r="AO1398" s="20">
        <f t="shared" si="466"/>
        <v>3.2156184383515991</v>
      </c>
      <c r="AP1398" s="20">
        <f t="shared" si="466"/>
        <v>3.2141906950560983</v>
      </c>
      <c r="AQ1398" s="20">
        <f t="shared" si="466"/>
        <v>3.2171329326505709</v>
      </c>
      <c r="AR1398" s="20">
        <f t="shared" si="466"/>
        <v>3.2110703717789146</v>
      </c>
      <c r="AS1398" s="20">
        <f t="shared" si="466"/>
        <v>3.2235654897824437</v>
      </c>
      <c r="AT1398" s="20">
        <f t="shared" si="466"/>
        <v>3.1978245068299773</v>
      </c>
      <c r="AU1398" s="20">
        <f t="shared" si="459"/>
        <v>3.2509130417697172</v>
      </c>
    </row>
    <row r="1399" spans="4:47">
      <c r="D1399" s="2"/>
      <c r="Z1399" s="20">
        <f t="shared" si="450"/>
        <v>0</v>
      </c>
      <c r="AA1399" s="20">
        <f t="shared" si="451"/>
        <v>1.1330551226500576E-5</v>
      </c>
      <c r="AB1399" s="20">
        <f t="shared" si="462"/>
        <v>-9999</v>
      </c>
      <c r="AC1399" s="20">
        <f t="shared" si="464"/>
        <v>0</v>
      </c>
      <c r="AD1399" s="20">
        <f t="shared" si="460"/>
        <v>-9999</v>
      </c>
      <c r="AE1399" s="20">
        <f t="shared" si="465"/>
        <v>0</v>
      </c>
      <c r="AF1399" s="20">
        <f t="shared" si="461"/>
        <v>-9999</v>
      </c>
      <c r="AG1399" s="21"/>
      <c r="AH1399" s="20">
        <f t="shared" si="452"/>
        <v>-1.178745064381952E-2</v>
      </c>
      <c r="AI1399" s="20">
        <f t="shared" si="453"/>
        <v>0.51386006167917275</v>
      </c>
      <c r="AJ1399" s="20">
        <f t="shared" si="454"/>
        <v>-0.2676446746983806</v>
      </c>
      <c r="AK1399" s="20">
        <f t="shared" si="455"/>
        <v>-2.096970307342862E-2</v>
      </c>
      <c r="AL1399" s="20">
        <f t="shared" si="456"/>
        <v>-3.0984842598046018</v>
      </c>
      <c r="AM1399" s="20">
        <f t="shared" si="457"/>
        <v>-46.387491914036289</v>
      </c>
      <c r="AN1399" s="20">
        <f t="shared" si="466"/>
        <v>3.2149255760746338</v>
      </c>
      <c r="AO1399" s="20">
        <f t="shared" si="466"/>
        <v>3.2156184383515991</v>
      </c>
      <c r="AP1399" s="20">
        <f t="shared" si="466"/>
        <v>3.2141906950560983</v>
      </c>
      <c r="AQ1399" s="20">
        <f t="shared" si="466"/>
        <v>3.2171329326505709</v>
      </c>
      <c r="AR1399" s="20">
        <f t="shared" si="466"/>
        <v>3.2110703717789146</v>
      </c>
      <c r="AS1399" s="20">
        <f t="shared" si="466"/>
        <v>3.2235654897824437</v>
      </c>
      <c r="AT1399" s="20">
        <f t="shared" si="466"/>
        <v>3.1978245068299773</v>
      </c>
      <c r="AU1399" s="20">
        <f t="shared" si="459"/>
        <v>3.2509130417697172</v>
      </c>
    </row>
    <row r="1400" spans="4:47">
      <c r="D1400" s="2"/>
      <c r="Z1400" s="20">
        <f t="shared" si="450"/>
        <v>0</v>
      </c>
      <c r="AA1400" s="20">
        <f t="shared" si="451"/>
        <v>1.1330551226500576E-5</v>
      </c>
      <c r="AB1400" s="20">
        <f t="shared" si="462"/>
        <v>-9999</v>
      </c>
      <c r="AC1400" s="20">
        <f t="shared" si="464"/>
        <v>0</v>
      </c>
      <c r="AD1400" s="20">
        <f t="shared" si="460"/>
        <v>-9999</v>
      </c>
      <c r="AE1400" s="20">
        <f t="shared" si="465"/>
        <v>0</v>
      </c>
      <c r="AF1400" s="20">
        <f t="shared" si="461"/>
        <v>-9999</v>
      </c>
      <c r="AG1400" s="21"/>
      <c r="AH1400" s="20">
        <f t="shared" si="452"/>
        <v>-1.178745064381952E-2</v>
      </c>
      <c r="AI1400" s="20">
        <f t="shared" si="453"/>
        <v>0.51386006167917275</v>
      </c>
      <c r="AJ1400" s="20">
        <f t="shared" si="454"/>
        <v>-0.2676446746983806</v>
      </c>
      <c r="AK1400" s="20">
        <f t="shared" si="455"/>
        <v>-2.096970307342862E-2</v>
      </c>
      <c r="AL1400" s="20">
        <f t="shared" si="456"/>
        <v>-3.0984842598046018</v>
      </c>
      <c r="AM1400" s="20">
        <f t="shared" si="457"/>
        <v>-46.387491914036289</v>
      </c>
      <c r="AN1400" s="20">
        <f t="shared" si="466"/>
        <v>3.2149255760746338</v>
      </c>
      <c r="AO1400" s="20">
        <f t="shared" si="466"/>
        <v>3.2156184383515991</v>
      </c>
      <c r="AP1400" s="20">
        <f t="shared" si="466"/>
        <v>3.2141906950560983</v>
      </c>
      <c r="AQ1400" s="20">
        <f t="shared" si="466"/>
        <v>3.2171329326505709</v>
      </c>
      <c r="AR1400" s="20">
        <f t="shared" si="466"/>
        <v>3.2110703717789146</v>
      </c>
      <c r="AS1400" s="20">
        <f t="shared" si="466"/>
        <v>3.2235654897824437</v>
      </c>
      <c r="AT1400" s="20">
        <f t="shared" si="466"/>
        <v>3.1978245068299773</v>
      </c>
      <c r="AU1400" s="20">
        <f t="shared" si="459"/>
        <v>3.2509130417697172</v>
      </c>
    </row>
    <row r="1401" spans="4:47">
      <c r="D1401" s="2"/>
      <c r="Z1401" s="20">
        <f t="shared" si="450"/>
        <v>0</v>
      </c>
      <c r="AA1401" s="20">
        <f t="shared" si="451"/>
        <v>1.1330551226500576E-5</v>
      </c>
      <c r="AB1401" s="20">
        <f t="shared" si="462"/>
        <v>-9999</v>
      </c>
      <c r="AC1401" s="20">
        <f t="shared" si="464"/>
        <v>0</v>
      </c>
      <c r="AD1401" s="20">
        <f t="shared" si="460"/>
        <v>-9999</v>
      </c>
      <c r="AE1401" s="20">
        <f t="shared" si="465"/>
        <v>0</v>
      </c>
      <c r="AF1401" s="20">
        <f t="shared" si="461"/>
        <v>-9999</v>
      </c>
      <c r="AG1401" s="21"/>
      <c r="AH1401" s="20">
        <f t="shared" si="452"/>
        <v>-1.178745064381952E-2</v>
      </c>
      <c r="AI1401" s="20">
        <f t="shared" si="453"/>
        <v>0.51386006167917275</v>
      </c>
      <c r="AJ1401" s="20">
        <f t="shared" si="454"/>
        <v>-0.2676446746983806</v>
      </c>
      <c r="AK1401" s="20">
        <f t="shared" si="455"/>
        <v>-2.096970307342862E-2</v>
      </c>
      <c r="AL1401" s="20">
        <f t="shared" si="456"/>
        <v>-3.0984842598046018</v>
      </c>
      <c r="AM1401" s="20">
        <f t="shared" si="457"/>
        <v>-46.387491914036289</v>
      </c>
      <c r="AN1401" s="20">
        <f t="shared" si="466"/>
        <v>3.2149255760746338</v>
      </c>
      <c r="AO1401" s="20">
        <f t="shared" si="466"/>
        <v>3.2156184383515991</v>
      </c>
      <c r="AP1401" s="20">
        <f t="shared" si="466"/>
        <v>3.2141906950560983</v>
      </c>
      <c r="AQ1401" s="20">
        <f t="shared" si="466"/>
        <v>3.2171329326505709</v>
      </c>
      <c r="AR1401" s="20">
        <f t="shared" si="466"/>
        <v>3.2110703717789146</v>
      </c>
      <c r="AS1401" s="20">
        <f t="shared" si="466"/>
        <v>3.2235654897824437</v>
      </c>
      <c r="AT1401" s="20">
        <f t="shared" si="466"/>
        <v>3.1978245068299773</v>
      </c>
      <c r="AU1401" s="20">
        <f t="shared" si="459"/>
        <v>3.2509130417697172</v>
      </c>
    </row>
    <row r="1402" spans="4:47">
      <c r="D1402" s="2"/>
      <c r="Z1402" s="20">
        <f t="shared" si="450"/>
        <v>0</v>
      </c>
      <c r="AA1402" s="20">
        <f t="shared" si="451"/>
        <v>1.1330551226500576E-5</v>
      </c>
      <c r="AB1402" s="20">
        <f t="shared" si="462"/>
        <v>-9999</v>
      </c>
      <c r="AC1402" s="20">
        <f t="shared" si="464"/>
        <v>0</v>
      </c>
      <c r="AD1402" s="20">
        <f t="shared" si="460"/>
        <v>-9999</v>
      </c>
      <c r="AE1402" s="20">
        <f t="shared" si="465"/>
        <v>0</v>
      </c>
      <c r="AF1402" s="20">
        <f t="shared" si="461"/>
        <v>-9999</v>
      </c>
      <c r="AG1402" s="21"/>
      <c r="AH1402" s="20">
        <f t="shared" si="452"/>
        <v>-1.178745064381952E-2</v>
      </c>
      <c r="AI1402" s="20">
        <f t="shared" si="453"/>
        <v>0.51386006167917275</v>
      </c>
      <c r="AJ1402" s="20">
        <f t="shared" si="454"/>
        <v>-0.2676446746983806</v>
      </c>
      <c r="AK1402" s="20">
        <f t="shared" si="455"/>
        <v>-2.096970307342862E-2</v>
      </c>
      <c r="AL1402" s="20">
        <f t="shared" si="456"/>
        <v>-3.0984842598046018</v>
      </c>
      <c r="AM1402" s="20">
        <f t="shared" si="457"/>
        <v>-46.387491914036289</v>
      </c>
      <c r="AN1402" s="20">
        <f t="shared" si="466"/>
        <v>3.2149255760746338</v>
      </c>
      <c r="AO1402" s="20">
        <f t="shared" si="466"/>
        <v>3.2156184383515991</v>
      </c>
      <c r="AP1402" s="20">
        <f t="shared" si="466"/>
        <v>3.2141906950560983</v>
      </c>
      <c r="AQ1402" s="20">
        <f t="shared" si="466"/>
        <v>3.2171329326505709</v>
      </c>
      <c r="AR1402" s="20">
        <f t="shared" si="466"/>
        <v>3.2110703717789146</v>
      </c>
      <c r="AS1402" s="20">
        <f t="shared" si="466"/>
        <v>3.2235654897824437</v>
      </c>
      <c r="AT1402" s="20">
        <f t="shared" si="466"/>
        <v>3.1978245068299773</v>
      </c>
      <c r="AU1402" s="20">
        <f t="shared" si="459"/>
        <v>3.2509130417697172</v>
      </c>
    </row>
    <row r="1403" spans="4:47">
      <c r="D1403" s="2"/>
      <c r="Z1403" s="20">
        <f t="shared" si="450"/>
        <v>0</v>
      </c>
      <c r="AA1403" s="20">
        <f t="shared" si="451"/>
        <v>1.1330551226500576E-5</v>
      </c>
      <c r="AB1403" s="20">
        <f t="shared" si="462"/>
        <v>-9999</v>
      </c>
      <c r="AC1403" s="20">
        <f t="shared" si="464"/>
        <v>0</v>
      </c>
      <c r="AD1403" s="20">
        <f t="shared" si="460"/>
        <v>-9999</v>
      </c>
      <c r="AE1403" s="20">
        <f t="shared" si="465"/>
        <v>0</v>
      </c>
      <c r="AF1403" s="20">
        <f t="shared" si="461"/>
        <v>-9999</v>
      </c>
      <c r="AG1403" s="21"/>
      <c r="AH1403" s="20">
        <f t="shared" si="452"/>
        <v>-1.178745064381952E-2</v>
      </c>
      <c r="AI1403" s="20">
        <f t="shared" si="453"/>
        <v>0.51386006167917275</v>
      </c>
      <c r="AJ1403" s="20">
        <f t="shared" si="454"/>
        <v>-0.2676446746983806</v>
      </c>
      <c r="AK1403" s="20">
        <f t="shared" si="455"/>
        <v>-2.096970307342862E-2</v>
      </c>
      <c r="AL1403" s="20">
        <f t="shared" si="456"/>
        <v>-3.0984842598046018</v>
      </c>
      <c r="AM1403" s="20">
        <f t="shared" si="457"/>
        <v>-46.387491914036289</v>
      </c>
      <c r="AN1403" s="20">
        <f t="shared" si="466"/>
        <v>3.2149255760746338</v>
      </c>
      <c r="AO1403" s="20">
        <f t="shared" si="466"/>
        <v>3.2156184383515991</v>
      </c>
      <c r="AP1403" s="20">
        <f t="shared" si="466"/>
        <v>3.2141906950560983</v>
      </c>
      <c r="AQ1403" s="20">
        <f t="shared" si="466"/>
        <v>3.2171329326505709</v>
      </c>
      <c r="AR1403" s="20">
        <f t="shared" si="466"/>
        <v>3.2110703717789146</v>
      </c>
      <c r="AS1403" s="20">
        <f t="shared" si="466"/>
        <v>3.2235654897824437</v>
      </c>
      <c r="AT1403" s="20">
        <f t="shared" si="466"/>
        <v>3.1978245068299773</v>
      </c>
      <c r="AU1403" s="20">
        <f t="shared" si="459"/>
        <v>3.2509130417697172</v>
      </c>
    </row>
    <row r="1404" spans="4:47">
      <c r="D1404" s="2"/>
      <c r="Z1404" s="20">
        <f t="shared" si="450"/>
        <v>0</v>
      </c>
      <c r="AA1404" s="20">
        <f t="shared" si="451"/>
        <v>1.1330551226500576E-5</v>
      </c>
      <c r="AC1404" s="20">
        <f t="shared" si="464"/>
        <v>0</v>
      </c>
      <c r="AD1404" s="20">
        <f t="shared" si="460"/>
        <v>-9999</v>
      </c>
      <c r="AE1404" s="20">
        <f t="shared" si="465"/>
        <v>0</v>
      </c>
      <c r="AF1404" s="20">
        <f t="shared" si="461"/>
        <v>-9999</v>
      </c>
      <c r="AG1404" s="21"/>
      <c r="AH1404" s="20">
        <f t="shared" si="452"/>
        <v>-1.178745064381952E-2</v>
      </c>
      <c r="AI1404" s="20">
        <f t="shared" si="453"/>
        <v>0.51386006167917275</v>
      </c>
      <c r="AJ1404" s="20">
        <f t="shared" si="454"/>
        <v>-0.2676446746983806</v>
      </c>
      <c r="AK1404" s="20">
        <f t="shared" si="455"/>
        <v>-2.096970307342862E-2</v>
      </c>
      <c r="AL1404" s="20">
        <f t="shared" si="456"/>
        <v>-3.0984842598046018</v>
      </c>
      <c r="AM1404" s="20">
        <f t="shared" si="457"/>
        <v>-46.387491914036289</v>
      </c>
      <c r="AN1404" s="20">
        <f t="shared" si="466"/>
        <v>3.2149255760746338</v>
      </c>
      <c r="AO1404" s="20">
        <f t="shared" si="466"/>
        <v>3.2156184383515991</v>
      </c>
      <c r="AP1404" s="20">
        <f t="shared" si="466"/>
        <v>3.2141906950560983</v>
      </c>
      <c r="AQ1404" s="20">
        <f t="shared" si="466"/>
        <v>3.2171329326505709</v>
      </c>
      <c r="AR1404" s="20">
        <f t="shared" si="466"/>
        <v>3.2110703717789146</v>
      </c>
      <c r="AS1404" s="20">
        <f t="shared" si="466"/>
        <v>3.2235654897824437</v>
      </c>
      <c r="AT1404" s="20">
        <f t="shared" si="466"/>
        <v>3.1978245068299773</v>
      </c>
      <c r="AU1404" s="20">
        <f t="shared" si="459"/>
        <v>3.2509130417697172</v>
      </c>
    </row>
    <row r="1405" spans="4:47">
      <c r="D1405" s="2"/>
      <c r="Z1405" s="20">
        <f t="shared" si="450"/>
        <v>0</v>
      </c>
      <c r="AA1405" s="20">
        <f t="shared" si="451"/>
        <v>1.1330551226500576E-5</v>
      </c>
      <c r="AB1405" s="20">
        <f>IF(S1405&lt;&gt;0,G1405-AH1405,-9999)</f>
        <v>-9999</v>
      </c>
      <c r="AC1405" s="20">
        <f t="shared" si="464"/>
        <v>0</v>
      </c>
      <c r="AD1405" s="20">
        <f t="shared" si="460"/>
        <v>-9999</v>
      </c>
      <c r="AE1405" s="20">
        <f t="shared" si="465"/>
        <v>0</v>
      </c>
      <c r="AF1405" s="20">
        <f t="shared" si="461"/>
        <v>-9999</v>
      </c>
      <c r="AG1405" s="21"/>
      <c r="AH1405" s="20">
        <f t="shared" si="452"/>
        <v>-1.178745064381952E-2</v>
      </c>
      <c r="AI1405" s="20">
        <f t="shared" si="453"/>
        <v>0.51386006167917275</v>
      </c>
      <c r="AJ1405" s="20">
        <f t="shared" si="454"/>
        <v>-0.2676446746983806</v>
      </c>
      <c r="AK1405" s="20">
        <f t="shared" si="455"/>
        <v>-2.096970307342862E-2</v>
      </c>
      <c r="AL1405" s="20">
        <f t="shared" si="456"/>
        <v>-3.0984842598046018</v>
      </c>
      <c r="AM1405" s="20">
        <f t="shared" si="457"/>
        <v>-46.387491914036289</v>
      </c>
      <c r="AN1405" s="20">
        <f t="shared" si="466"/>
        <v>3.2149255760746338</v>
      </c>
      <c r="AO1405" s="20">
        <f t="shared" si="466"/>
        <v>3.2156184383515991</v>
      </c>
      <c r="AP1405" s="20">
        <f t="shared" si="466"/>
        <v>3.2141906950560983</v>
      </c>
      <c r="AQ1405" s="20">
        <f t="shared" si="466"/>
        <v>3.2171329326505709</v>
      </c>
      <c r="AR1405" s="20">
        <f t="shared" si="466"/>
        <v>3.2110703717789146</v>
      </c>
      <c r="AS1405" s="20">
        <f t="shared" si="466"/>
        <v>3.2235654897824437</v>
      </c>
      <c r="AT1405" s="20">
        <f t="shared" si="466"/>
        <v>3.1978245068299773</v>
      </c>
      <c r="AU1405" s="20">
        <f t="shared" si="459"/>
        <v>3.2509130417697172</v>
      </c>
    </row>
    <row r="1406" spans="4:47">
      <c r="D1406" s="2"/>
      <c r="Z1406" s="20">
        <f t="shared" si="450"/>
        <v>0</v>
      </c>
      <c r="AA1406" s="20">
        <f t="shared" si="451"/>
        <v>1.1330551226500576E-5</v>
      </c>
      <c r="AC1406" s="20">
        <f t="shared" si="464"/>
        <v>0</v>
      </c>
      <c r="AD1406" s="20">
        <f t="shared" si="460"/>
        <v>-9999</v>
      </c>
      <c r="AE1406" s="20">
        <f t="shared" si="465"/>
        <v>0</v>
      </c>
      <c r="AF1406" s="20">
        <f t="shared" si="461"/>
        <v>-9999</v>
      </c>
      <c r="AG1406" s="21"/>
      <c r="AH1406" s="20">
        <f t="shared" si="452"/>
        <v>-1.178745064381952E-2</v>
      </c>
      <c r="AI1406" s="20">
        <f t="shared" si="453"/>
        <v>0.51386006167917275</v>
      </c>
      <c r="AJ1406" s="20">
        <f t="shared" si="454"/>
        <v>-0.2676446746983806</v>
      </c>
      <c r="AK1406" s="20">
        <f t="shared" si="455"/>
        <v>-2.096970307342862E-2</v>
      </c>
      <c r="AL1406" s="20">
        <f t="shared" si="456"/>
        <v>-3.0984842598046018</v>
      </c>
      <c r="AM1406" s="20">
        <f t="shared" si="457"/>
        <v>-46.387491914036289</v>
      </c>
      <c r="AN1406" s="20">
        <f t="shared" si="466"/>
        <v>3.2149255760746338</v>
      </c>
      <c r="AO1406" s="20">
        <f t="shared" si="466"/>
        <v>3.2156184383515991</v>
      </c>
      <c r="AP1406" s="20">
        <f t="shared" si="466"/>
        <v>3.2141906950560983</v>
      </c>
      <c r="AQ1406" s="20">
        <f t="shared" si="466"/>
        <v>3.2171329326505709</v>
      </c>
      <c r="AR1406" s="20">
        <f t="shared" si="466"/>
        <v>3.2110703717789146</v>
      </c>
      <c r="AS1406" s="20">
        <f t="shared" si="466"/>
        <v>3.2235654897824437</v>
      </c>
      <c r="AT1406" s="20">
        <f t="shared" si="466"/>
        <v>3.1978245068299773</v>
      </c>
      <c r="AU1406" s="20">
        <f t="shared" si="459"/>
        <v>3.2509130417697172</v>
      </c>
    </row>
    <row r="1407" spans="4:47">
      <c r="D1407" s="2"/>
      <c r="Z1407" s="20">
        <f t="shared" si="450"/>
        <v>0</v>
      </c>
      <c r="AA1407" s="20">
        <f t="shared" si="451"/>
        <v>1.1330551226500576E-5</v>
      </c>
      <c r="AC1407" s="20">
        <f t="shared" si="464"/>
        <v>0</v>
      </c>
      <c r="AD1407" s="20">
        <f t="shared" si="460"/>
        <v>-9999</v>
      </c>
      <c r="AE1407" s="20">
        <f t="shared" si="465"/>
        <v>0</v>
      </c>
      <c r="AF1407" s="20">
        <f t="shared" si="461"/>
        <v>-9999</v>
      </c>
      <c r="AG1407" s="21"/>
      <c r="AH1407" s="20">
        <f t="shared" si="452"/>
        <v>-1.178745064381952E-2</v>
      </c>
      <c r="AI1407" s="20">
        <f t="shared" si="453"/>
        <v>0.51386006167917275</v>
      </c>
      <c r="AJ1407" s="20">
        <f t="shared" si="454"/>
        <v>-0.2676446746983806</v>
      </c>
      <c r="AK1407" s="20">
        <f t="shared" si="455"/>
        <v>-2.096970307342862E-2</v>
      </c>
      <c r="AL1407" s="20">
        <f t="shared" si="456"/>
        <v>-3.0984842598046018</v>
      </c>
      <c r="AM1407" s="20">
        <f t="shared" si="457"/>
        <v>-46.387491914036289</v>
      </c>
      <c r="AN1407" s="20">
        <f t="shared" si="466"/>
        <v>3.2149255760746338</v>
      </c>
      <c r="AO1407" s="20">
        <f t="shared" si="466"/>
        <v>3.2156184383515991</v>
      </c>
      <c r="AP1407" s="20">
        <f t="shared" si="466"/>
        <v>3.2141906950560983</v>
      </c>
      <c r="AQ1407" s="20">
        <f t="shared" si="466"/>
        <v>3.2171329326505709</v>
      </c>
      <c r="AR1407" s="20">
        <f t="shared" si="466"/>
        <v>3.2110703717789146</v>
      </c>
      <c r="AS1407" s="20">
        <f t="shared" si="466"/>
        <v>3.2235654897824437</v>
      </c>
      <c r="AT1407" s="20">
        <f t="shared" si="466"/>
        <v>3.1978245068299773</v>
      </c>
      <c r="AU1407" s="20">
        <f t="shared" si="459"/>
        <v>3.2509130417697172</v>
      </c>
    </row>
    <row r="1408" spans="4:47">
      <c r="D1408" s="2"/>
      <c r="Z1408" s="20">
        <f t="shared" si="450"/>
        <v>0</v>
      </c>
      <c r="AA1408" s="20">
        <f t="shared" si="451"/>
        <v>1.1330551226500576E-5</v>
      </c>
      <c r="AC1408" s="20">
        <f t="shared" si="464"/>
        <v>0</v>
      </c>
      <c r="AD1408" s="20">
        <f t="shared" si="460"/>
        <v>-9999</v>
      </c>
      <c r="AE1408" s="20">
        <f t="shared" si="465"/>
        <v>0</v>
      </c>
      <c r="AF1408" s="20">
        <f t="shared" si="461"/>
        <v>-9999</v>
      </c>
      <c r="AG1408" s="21"/>
      <c r="AH1408" s="20">
        <f t="shared" si="452"/>
        <v>-1.178745064381952E-2</v>
      </c>
      <c r="AI1408" s="20">
        <f t="shared" si="453"/>
        <v>0.51386006167917275</v>
      </c>
      <c r="AJ1408" s="20">
        <f t="shared" si="454"/>
        <v>-0.2676446746983806</v>
      </c>
      <c r="AK1408" s="20">
        <f t="shared" si="455"/>
        <v>-2.096970307342862E-2</v>
      </c>
      <c r="AL1408" s="20">
        <f t="shared" si="456"/>
        <v>-3.0984842598046018</v>
      </c>
      <c r="AM1408" s="20">
        <f t="shared" si="457"/>
        <v>-46.387491914036289</v>
      </c>
      <c r="AN1408" s="20">
        <f t="shared" si="466"/>
        <v>3.2149255760746338</v>
      </c>
      <c r="AO1408" s="20">
        <f t="shared" si="466"/>
        <v>3.2156184383515991</v>
      </c>
      <c r="AP1408" s="20">
        <f t="shared" si="466"/>
        <v>3.2141906950560983</v>
      </c>
      <c r="AQ1408" s="20">
        <f t="shared" si="466"/>
        <v>3.2171329326505709</v>
      </c>
      <c r="AR1408" s="20">
        <f t="shared" si="466"/>
        <v>3.2110703717789146</v>
      </c>
      <c r="AS1408" s="20">
        <f t="shared" si="466"/>
        <v>3.2235654897824437</v>
      </c>
      <c r="AT1408" s="20">
        <f t="shared" si="466"/>
        <v>3.1978245068299773</v>
      </c>
      <c r="AU1408" s="20">
        <f t="shared" si="459"/>
        <v>3.2509130417697172</v>
      </c>
    </row>
    <row r="1409" spans="4:47">
      <c r="D1409" s="2"/>
      <c r="Z1409" s="20">
        <f t="shared" si="450"/>
        <v>0</v>
      </c>
      <c r="AA1409" s="20">
        <f t="shared" si="451"/>
        <v>1.1330551226500576E-5</v>
      </c>
      <c r="AB1409" s="20">
        <f t="shared" ref="AB1409:AB1417" si="467">IF(S1409&lt;&gt;0,G1409-AH1409,-9999)</f>
        <v>-9999</v>
      </c>
      <c r="AC1409" s="20">
        <f t="shared" si="464"/>
        <v>0</v>
      </c>
      <c r="AD1409" s="20">
        <f t="shared" si="460"/>
        <v>-9999</v>
      </c>
      <c r="AE1409" s="20">
        <f t="shared" si="465"/>
        <v>0</v>
      </c>
      <c r="AF1409" s="20">
        <f t="shared" si="461"/>
        <v>-9999</v>
      </c>
      <c r="AG1409" s="21"/>
      <c r="AH1409" s="20">
        <f t="shared" si="452"/>
        <v>-1.178745064381952E-2</v>
      </c>
      <c r="AI1409" s="20">
        <f t="shared" si="453"/>
        <v>0.51386006167917275</v>
      </c>
      <c r="AJ1409" s="20">
        <f t="shared" si="454"/>
        <v>-0.2676446746983806</v>
      </c>
      <c r="AK1409" s="20">
        <f t="shared" si="455"/>
        <v>-2.096970307342862E-2</v>
      </c>
      <c r="AL1409" s="20">
        <f t="shared" si="456"/>
        <v>-3.0984842598046018</v>
      </c>
      <c r="AM1409" s="20">
        <f t="shared" si="457"/>
        <v>-46.387491914036289</v>
      </c>
      <c r="AN1409" s="20">
        <f t="shared" si="466"/>
        <v>3.2149255760746338</v>
      </c>
      <c r="AO1409" s="20">
        <f t="shared" si="466"/>
        <v>3.2156184383515991</v>
      </c>
      <c r="AP1409" s="20">
        <f t="shared" si="466"/>
        <v>3.2141906950560983</v>
      </c>
      <c r="AQ1409" s="20">
        <f t="shared" si="466"/>
        <v>3.2171329326505709</v>
      </c>
      <c r="AR1409" s="20">
        <f t="shared" si="466"/>
        <v>3.2110703717789146</v>
      </c>
      <c r="AS1409" s="20">
        <f t="shared" si="466"/>
        <v>3.2235654897824437</v>
      </c>
      <c r="AT1409" s="20">
        <f t="shared" si="466"/>
        <v>3.1978245068299773</v>
      </c>
      <c r="AU1409" s="20">
        <f t="shared" si="459"/>
        <v>3.2509130417697172</v>
      </c>
    </row>
    <row r="1410" spans="4:47">
      <c r="D1410" s="2"/>
      <c r="Z1410" s="20">
        <f t="shared" si="450"/>
        <v>0</v>
      </c>
      <c r="AA1410" s="20">
        <f t="shared" si="451"/>
        <v>1.1330551226500576E-5</v>
      </c>
      <c r="AB1410" s="20">
        <f t="shared" si="467"/>
        <v>-9999</v>
      </c>
      <c r="AC1410" s="20">
        <f t="shared" si="464"/>
        <v>0</v>
      </c>
      <c r="AD1410" s="20">
        <f t="shared" si="460"/>
        <v>-9999</v>
      </c>
      <c r="AE1410" s="20">
        <f t="shared" si="465"/>
        <v>0</v>
      </c>
      <c r="AF1410" s="20">
        <f t="shared" si="461"/>
        <v>-9999</v>
      </c>
      <c r="AG1410" s="21"/>
      <c r="AH1410" s="20">
        <f t="shared" si="452"/>
        <v>-1.178745064381952E-2</v>
      </c>
      <c r="AI1410" s="20">
        <f t="shared" si="453"/>
        <v>0.51386006167917275</v>
      </c>
      <c r="AJ1410" s="20">
        <f t="shared" si="454"/>
        <v>-0.2676446746983806</v>
      </c>
      <c r="AK1410" s="20">
        <f t="shared" si="455"/>
        <v>-2.096970307342862E-2</v>
      </c>
      <c r="AL1410" s="20">
        <f t="shared" si="456"/>
        <v>-3.0984842598046018</v>
      </c>
      <c r="AM1410" s="20">
        <f t="shared" si="457"/>
        <v>-46.387491914036289</v>
      </c>
      <c r="AN1410" s="20">
        <f t="shared" si="466"/>
        <v>3.2149255760746338</v>
      </c>
      <c r="AO1410" s="20">
        <f t="shared" si="466"/>
        <v>3.2156184383515991</v>
      </c>
      <c r="AP1410" s="20">
        <f t="shared" si="466"/>
        <v>3.2141906950560983</v>
      </c>
      <c r="AQ1410" s="20">
        <f t="shared" si="466"/>
        <v>3.2171329326505709</v>
      </c>
      <c r="AR1410" s="20">
        <f t="shared" si="466"/>
        <v>3.2110703717789146</v>
      </c>
      <c r="AS1410" s="20">
        <f t="shared" si="466"/>
        <v>3.2235654897824437</v>
      </c>
      <c r="AT1410" s="20">
        <f t="shared" si="466"/>
        <v>3.1978245068299773</v>
      </c>
      <c r="AU1410" s="20">
        <f t="shared" si="459"/>
        <v>3.2509130417697172</v>
      </c>
    </row>
    <row r="1411" spans="4:47">
      <c r="D1411" s="2"/>
      <c r="Z1411" s="20">
        <f t="shared" si="450"/>
        <v>0</v>
      </c>
      <c r="AA1411" s="20">
        <f t="shared" si="451"/>
        <v>1.1330551226500576E-5</v>
      </c>
      <c r="AB1411" s="20">
        <f t="shared" si="467"/>
        <v>-9999</v>
      </c>
      <c r="AC1411" s="20">
        <f t="shared" si="464"/>
        <v>0</v>
      </c>
      <c r="AD1411" s="20">
        <f t="shared" si="460"/>
        <v>-9999</v>
      </c>
      <c r="AE1411" s="20">
        <f t="shared" si="465"/>
        <v>0</v>
      </c>
      <c r="AF1411" s="20">
        <f t="shared" si="461"/>
        <v>-9999</v>
      </c>
      <c r="AG1411" s="21"/>
      <c r="AH1411" s="20">
        <f t="shared" si="452"/>
        <v>-1.178745064381952E-2</v>
      </c>
      <c r="AI1411" s="20">
        <f t="shared" si="453"/>
        <v>0.51386006167917275</v>
      </c>
      <c r="AJ1411" s="20">
        <f t="shared" si="454"/>
        <v>-0.2676446746983806</v>
      </c>
      <c r="AK1411" s="20">
        <f t="shared" si="455"/>
        <v>-2.096970307342862E-2</v>
      </c>
      <c r="AL1411" s="20">
        <f t="shared" si="456"/>
        <v>-3.0984842598046018</v>
      </c>
      <c r="AM1411" s="20">
        <f t="shared" si="457"/>
        <v>-46.387491914036289</v>
      </c>
      <c r="AN1411" s="20">
        <f t="shared" si="466"/>
        <v>3.2149255760746338</v>
      </c>
      <c r="AO1411" s="20">
        <f t="shared" si="466"/>
        <v>3.2156184383515991</v>
      </c>
      <c r="AP1411" s="20">
        <f t="shared" si="466"/>
        <v>3.2141906950560983</v>
      </c>
      <c r="AQ1411" s="20">
        <f t="shared" si="466"/>
        <v>3.2171329326505709</v>
      </c>
      <c r="AR1411" s="20">
        <f t="shared" si="466"/>
        <v>3.2110703717789146</v>
      </c>
      <c r="AS1411" s="20">
        <f t="shared" si="466"/>
        <v>3.2235654897824437</v>
      </c>
      <c r="AT1411" s="20">
        <f t="shared" si="466"/>
        <v>3.1978245068299773</v>
      </c>
      <c r="AU1411" s="20">
        <f t="shared" si="459"/>
        <v>3.2509130417697172</v>
      </c>
    </row>
    <row r="1412" spans="4:47">
      <c r="D1412" s="2"/>
      <c r="Z1412" s="20">
        <f t="shared" si="450"/>
        <v>0</v>
      </c>
      <c r="AA1412" s="20">
        <f t="shared" si="451"/>
        <v>1.1330551226500576E-5</v>
      </c>
      <c r="AB1412" s="20">
        <f t="shared" si="467"/>
        <v>-9999</v>
      </c>
      <c r="AC1412" s="20">
        <f t="shared" si="464"/>
        <v>0</v>
      </c>
      <c r="AD1412" s="20">
        <f t="shared" si="460"/>
        <v>-9999</v>
      </c>
      <c r="AE1412" s="20">
        <f t="shared" si="465"/>
        <v>0</v>
      </c>
      <c r="AF1412" s="20">
        <f t="shared" si="461"/>
        <v>-9999</v>
      </c>
      <c r="AG1412" s="21"/>
      <c r="AH1412" s="20">
        <f t="shared" si="452"/>
        <v>-1.178745064381952E-2</v>
      </c>
      <c r="AI1412" s="20">
        <f t="shared" si="453"/>
        <v>0.51386006167917275</v>
      </c>
      <c r="AJ1412" s="20">
        <f t="shared" si="454"/>
        <v>-0.2676446746983806</v>
      </c>
      <c r="AK1412" s="20">
        <f t="shared" si="455"/>
        <v>-2.096970307342862E-2</v>
      </c>
      <c r="AL1412" s="20">
        <f t="shared" si="456"/>
        <v>-3.0984842598046018</v>
      </c>
      <c r="AM1412" s="20">
        <f t="shared" si="457"/>
        <v>-46.387491914036289</v>
      </c>
      <c r="AN1412" s="20">
        <f t="shared" si="466"/>
        <v>3.2149255760746338</v>
      </c>
      <c r="AO1412" s="20">
        <f t="shared" si="466"/>
        <v>3.2156184383515991</v>
      </c>
      <c r="AP1412" s="20">
        <f t="shared" si="466"/>
        <v>3.2141906950560983</v>
      </c>
      <c r="AQ1412" s="20">
        <f t="shared" si="466"/>
        <v>3.2171329326505709</v>
      </c>
      <c r="AR1412" s="20">
        <f t="shared" si="466"/>
        <v>3.2110703717789146</v>
      </c>
      <c r="AS1412" s="20">
        <f t="shared" si="466"/>
        <v>3.2235654897824437</v>
      </c>
      <c r="AT1412" s="20">
        <f t="shared" si="466"/>
        <v>3.1978245068299773</v>
      </c>
      <c r="AU1412" s="20">
        <f t="shared" si="459"/>
        <v>3.2509130417697172</v>
      </c>
    </row>
    <row r="1413" spans="4:47">
      <c r="D1413" s="2"/>
      <c r="Z1413" s="20">
        <f t="shared" si="450"/>
        <v>0</v>
      </c>
      <c r="AA1413" s="20">
        <f t="shared" si="451"/>
        <v>1.1330551226500576E-5</v>
      </c>
      <c r="AB1413" s="20">
        <f t="shared" si="467"/>
        <v>-9999</v>
      </c>
      <c r="AC1413" s="20">
        <f t="shared" si="464"/>
        <v>0</v>
      </c>
      <c r="AD1413" s="20">
        <f t="shared" si="460"/>
        <v>-9999</v>
      </c>
      <c r="AE1413" s="20">
        <f t="shared" si="465"/>
        <v>0</v>
      </c>
      <c r="AF1413" s="20">
        <f t="shared" si="461"/>
        <v>-9999</v>
      </c>
      <c r="AG1413" s="21"/>
      <c r="AH1413" s="20">
        <f t="shared" si="452"/>
        <v>-1.178745064381952E-2</v>
      </c>
      <c r="AI1413" s="20">
        <f t="shared" si="453"/>
        <v>0.51386006167917275</v>
      </c>
      <c r="AJ1413" s="20">
        <f t="shared" si="454"/>
        <v>-0.2676446746983806</v>
      </c>
      <c r="AK1413" s="20">
        <f t="shared" si="455"/>
        <v>-2.096970307342862E-2</v>
      </c>
      <c r="AL1413" s="20">
        <f t="shared" si="456"/>
        <v>-3.0984842598046018</v>
      </c>
      <c r="AM1413" s="20">
        <f t="shared" si="457"/>
        <v>-46.387491914036289</v>
      </c>
      <c r="AN1413" s="20">
        <f t="shared" ref="AN1413:AT1428" si="468">$AU1413+$AB$7*SIN(AO1413)</f>
        <v>3.2149255760746338</v>
      </c>
      <c r="AO1413" s="20">
        <f t="shared" si="468"/>
        <v>3.2156184383515991</v>
      </c>
      <c r="AP1413" s="20">
        <f t="shared" si="468"/>
        <v>3.2141906950560983</v>
      </c>
      <c r="AQ1413" s="20">
        <f t="shared" si="468"/>
        <v>3.2171329326505709</v>
      </c>
      <c r="AR1413" s="20">
        <f t="shared" si="468"/>
        <v>3.2110703717789146</v>
      </c>
      <c r="AS1413" s="20">
        <f t="shared" si="468"/>
        <v>3.2235654897824437</v>
      </c>
      <c r="AT1413" s="20">
        <f t="shared" si="468"/>
        <v>3.1978245068299773</v>
      </c>
      <c r="AU1413" s="20">
        <f t="shared" si="459"/>
        <v>3.2509130417697172</v>
      </c>
    </row>
    <row r="1414" spans="4:47">
      <c r="D1414" s="2"/>
      <c r="Z1414" s="20">
        <f t="shared" si="450"/>
        <v>0</v>
      </c>
      <c r="AA1414" s="20">
        <f t="shared" si="451"/>
        <v>1.1330551226500576E-5</v>
      </c>
      <c r="AB1414" s="20">
        <f t="shared" si="467"/>
        <v>-9999</v>
      </c>
      <c r="AC1414" s="20">
        <f t="shared" si="464"/>
        <v>0</v>
      </c>
      <c r="AD1414" s="20">
        <f t="shared" si="460"/>
        <v>-9999</v>
      </c>
      <c r="AE1414" s="20">
        <f t="shared" si="465"/>
        <v>0</v>
      </c>
      <c r="AF1414" s="20">
        <f t="shared" si="461"/>
        <v>-9999</v>
      </c>
      <c r="AG1414" s="21"/>
      <c r="AH1414" s="20">
        <f t="shared" si="452"/>
        <v>-1.178745064381952E-2</v>
      </c>
      <c r="AI1414" s="20">
        <f t="shared" si="453"/>
        <v>0.51386006167917275</v>
      </c>
      <c r="AJ1414" s="20">
        <f t="shared" si="454"/>
        <v>-0.2676446746983806</v>
      </c>
      <c r="AK1414" s="20">
        <f t="shared" si="455"/>
        <v>-2.096970307342862E-2</v>
      </c>
      <c r="AL1414" s="20">
        <f t="shared" si="456"/>
        <v>-3.0984842598046018</v>
      </c>
      <c r="AM1414" s="20">
        <f t="shared" si="457"/>
        <v>-46.387491914036289</v>
      </c>
      <c r="AN1414" s="20">
        <f t="shared" si="468"/>
        <v>3.2149255760746338</v>
      </c>
      <c r="AO1414" s="20">
        <f t="shared" si="468"/>
        <v>3.2156184383515991</v>
      </c>
      <c r="AP1414" s="20">
        <f t="shared" si="468"/>
        <v>3.2141906950560983</v>
      </c>
      <c r="AQ1414" s="20">
        <f t="shared" si="468"/>
        <v>3.2171329326505709</v>
      </c>
      <c r="AR1414" s="20">
        <f t="shared" si="468"/>
        <v>3.2110703717789146</v>
      </c>
      <c r="AS1414" s="20">
        <f t="shared" si="468"/>
        <v>3.2235654897824437</v>
      </c>
      <c r="AT1414" s="20">
        <f t="shared" si="468"/>
        <v>3.1978245068299773</v>
      </c>
      <c r="AU1414" s="20">
        <f t="shared" si="459"/>
        <v>3.2509130417697172</v>
      </c>
    </row>
    <row r="1415" spans="4:47">
      <c r="D1415" s="2"/>
      <c r="Z1415" s="20">
        <f t="shared" si="450"/>
        <v>0</v>
      </c>
      <c r="AA1415" s="20">
        <f t="shared" si="451"/>
        <v>1.1330551226500576E-5</v>
      </c>
      <c r="AB1415" s="20">
        <f t="shared" si="467"/>
        <v>-9999</v>
      </c>
      <c r="AC1415" s="20">
        <f t="shared" si="464"/>
        <v>0</v>
      </c>
      <c r="AD1415" s="20">
        <f t="shared" si="460"/>
        <v>-9999</v>
      </c>
      <c r="AE1415" s="20">
        <f t="shared" si="465"/>
        <v>0</v>
      </c>
      <c r="AF1415" s="20">
        <f t="shared" si="461"/>
        <v>-9999</v>
      </c>
      <c r="AG1415" s="21"/>
      <c r="AH1415" s="20">
        <f t="shared" si="452"/>
        <v>-1.178745064381952E-2</v>
      </c>
      <c r="AI1415" s="20">
        <f t="shared" si="453"/>
        <v>0.51386006167917275</v>
      </c>
      <c r="AJ1415" s="20">
        <f t="shared" si="454"/>
        <v>-0.2676446746983806</v>
      </c>
      <c r="AK1415" s="20">
        <f t="shared" si="455"/>
        <v>-2.096970307342862E-2</v>
      </c>
      <c r="AL1415" s="20">
        <f t="shared" si="456"/>
        <v>-3.0984842598046018</v>
      </c>
      <c r="AM1415" s="20">
        <f t="shared" si="457"/>
        <v>-46.387491914036289</v>
      </c>
      <c r="AN1415" s="20">
        <f t="shared" si="468"/>
        <v>3.2149255760746338</v>
      </c>
      <c r="AO1415" s="20">
        <f t="shared" si="468"/>
        <v>3.2156184383515991</v>
      </c>
      <c r="AP1415" s="20">
        <f t="shared" si="468"/>
        <v>3.2141906950560983</v>
      </c>
      <c r="AQ1415" s="20">
        <f t="shared" si="468"/>
        <v>3.2171329326505709</v>
      </c>
      <c r="AR1415" s="20">
        <f t="shared" si="468"/>
        <v>3.2110703717789146</v>
      </c>
      <c r="AS1415" s="20">
        <f t="shared" si="468"/>
        <v>3.2235654897824437</v>
      </c>
      <c r="AT1415" s="20">
        <f t="shared" si="468"/>
        <v>3.1978245068299773</v>
      </c>
      <c r="AU1415" s="20">
        <f t="shared" si="459"/>
        <v>3.2509130417697172</v>
      </c>
    </row>
    <row r="1416" spans="4:47">
      <c r="D1416" s="2"/>
      <c r="Z1416" s="20">
        <f t="shared" si="450"/>
        <v>0</v>
      </c>
      <c r="AA1416" s="20">
        <f t="shared" si="451"/>
        <v>1.1330551226500576E-5</v>
      </c>
      <c r="AB1416" s="20">
        <f t="shared" si="467"/>
        <v>-9999</v>
      </c>
      <c r="AC1416" s="20">
        <f t="shared" si="464"/>
        <v>0</v>
      </c>
      <c r="AD1416" s="20">
        <f t="shared" si="460"/>
        <v>-9999</v>
      </c>
      <c r="AE1416" s="20">
        <f t="shared" si="465"/>
        <v>0</v>
      </c>
      <c r="AF1416" s="20">
        <f t="shared" si="461"/>
        <v>-9999</v>
      </c>
      <c r="AG1416" s="21"/>
      <c r="AH1416" s="20">
        <f t="shared" si="452"/>
        <v>-1.178745064381952E-2</v>
      </c>
      <c r="AI1416" s="20">
        <f t="shared" si="453"/>
        <v>0.51386006167917275</v>
      </c>
      <c r="AJ1416" s="20">
        <f t="shared" si="454"/>
        <v>-0.2676446746983806</v>
      </c>
      <c r="AK1416" s="20">
        <f t="shared" si="455"/>
        <v>-2.096970307342862E-2</v>
      </c>
      <c r="AL1416" s="20">
        <f t="shared" si="456"/>
        <v>-3.0984842598046018</v>
      </c>
      <c r="AM1416" s="20">
        <f t="shared" si="457"/>
        <v>-46.387491914036289</v>
      </c>
      <c r="AN1416" s="20">
        <f t="shared" si="468"/>
        <v>3.2149255760746338</v>
      </c>
      <c r="AO1416" s="20">
        <f t="shared" si="468"/>
        <v>3.2156184383515991</v>
      </c>
      <c r="AP1416" s="20">
        <f t="shared" si="468"/>
        <v>3.2141906950560983</v>
      </c>
      <c r="AQ1416" s="20">
        <f t="shared" si="468"/>
        <v>3.2171329326505709</v>
      </c>
      <c r="AR1416" s="20">
        <f t="shared" si="468"/>
        <v>3.2110703717789146</v>
      </c>
      <c r="AS1416" s="20">
        <f t="shared" si="468"/>
        <v>3.2235654897824437</v>
      </c>
      <c r="AT1416" s="20">
        <f t="shared" si="468"/>
        <v>3.1978245068299773</v>
      </c>
      <c r="AU1416" s="20">
        <f t="shared" si="459"/>
        <v>3.2509130417697172</v>
      </c>
    </row>
    <row r="1417" spans="4:47">
      <c r="D1417" s="2"/>
      <c r="Z1417" s="20">
        <f t="shared" si="450"/>
        <v>0</v>
      </c>
      <c r="AA1417" s="20">
        <f t="shared" si="451"/>
        <v>1.1330551226500576E-5</v>
      </c>
      <c r="AB1417" s="20">
        <f t="shared" si="467"/>
        <v>-9999</v>
      </c>
      <c r="AC1417" s="20">
        <f t="shared" si="464"/>
        <v>0</v>
      </c>
      <c r="AD1417" s="20">
        <f t="shared" si="460"/>
        <v>-9999</v>
      </c>
      <c r="AE1417" s="20">
        <f t="shared" si="465"/>
        <v>0</v>
      </c>
      <c r="AF1417" s="20">
        <f t="shared" si="461"/>
        <v>-9999</v>
      </c>
      <c r="AG1417" s="21"/>
      <c r="AH1417" s="20">
        <f t="shared" si="452"/>
        <v>-1.178745064381952E-2</v>
      </c>
      <c r="AI1417" s="20">
        <f t="shared" si="453"/>
        <v>0.51386006167917275</v>
      </c>
      <c r="AJ1417" s="20">
        <f t="shared" si="454"/>
        <v>-0.2676446746983806</v>
      </c>
      <c r="AK1417" s="20">
        <f t="shared" si="455"/>
        <v>-2.096970307342862E-2</v>
      </c>
      <c r="AL1417" s="20">
        <f t="shared" si="456"/>
        <v>-3.0984842598046018</v>
      </c>
      <c r="AM1417" s="20">
        <f t="shared" si="457"/>
        <v>-46.387491914036289</v>
      </c>
      <c r="AN1417" s="20">
        <f t="shared" si="468"/>
        <v>3.2149255760746338</v>
      </c>
      <c r="AO1417" s="20">
        <f t="shared" si="468"/>
        <v>3.2156184383515991</v>
      </c>
      <c r="AP1417" s="20">
        <f t="shared" si="468"/>
        <v>3.2141906950560983</v>
      </c>
      <c r="AQ1417" s="20">
        <f t="shared" si="468"/>
        <v>3.2171329326505709</v>
      </c>
      <c r="AR1417" s="20">
        <f t="shared" si="468"/>
        <v>3.2110703717789146</v>
      </c>
      <c r="AS1417" s="20">
        <f t="shared" si="468"/>
        <v>3.2235654897824437</v>
      </c>
      <c r="AT1417" s="20">
        <f t="shared" si="468"/>
        <v>3.1978245068299773</v>
      </c>
      <c r="AU1417" s="20">
        <f t="shared" si="459"/>
        <v>3.2509130417697172</v>
      </c>
    </row>
    <row r="1418" spans="4:47">
      <c r="D1418" s="2"/>
      <c r="Z1418" s="20">
        <f t="shared" si="450"/>
        <v>0</v>
      </c>
      <c r="AA1418" s="20">
        <f t="shared" si="451"/>
        <v>1.1330551226500576E-5</v>
      </c>
      <c r="AC1418" s="20">
        <f t="shared" si="464"/>
        <v>0</v>
      </c>
      <c r="AD1418" s="20">
        <f t="shared" si="460"/>
        <v>-9999</v>
      </c>
      <c r="AE1418" s="20">
        <f t="shared" si="465"/>
        <v>0</v>
      </c>
      <c r="AF1418" s="20">
        <f t="shared" si="461"/>
        <v>-9999</v>
      </c>
      <c r="AG1418" s="21"/>
      <c r="AH1418" s="20">
        <f t="shared" si="452"/>
        <v>-1.178745064381952E-2</v>
      </c>
      <c r="AI1418" s="20">
        <f t="shared" si="453"/>
        <v>0.51386006167917275</v>
      </c>
      <c r="AJ1418" s="20">
        <f t="shared" si="454"/>
        <v>-0.2676446746983806</v>
      </c>
      <c r="AK1418" s="20">
        <f t="shared" si="455"/>
        <v>-2.096970307342862E-2</v>
      </c>
      <c r="AL1418" s="20">
        <f t="shared" si="456"/>
        <v>-3.0984842598046018</v>
      </c>
      <c r="AM1418" s="20">
        <f t="shared" si="457"/>
        <v>-46.387491914036289</v>
      </c>
      <c r="AN1418" s="20">
        <f t="shared" si="468"/>
        <v>3.2149255760746338</v>
      </c>
      <c r="AO1418" s="20">
        <f t="shared" si="468"/>
        <v>3.2156184383515991</v>
      </c>
      <c r="AP1418" s="20">
        <f t="shared" si="468"/>
        <v>3.2141906950560983</v>
      </c>
      <c r="AQ1418" s="20">
        <f t="shared" si="468"/>
        <v>3.2171329326505709</v>
      </c>
      <c r="AR1418" s="20">
        <f t="shared" si="468"/>
        <v>3.2110703717789146</v>
      </c>
      <c r="AS1418" s="20">
        <f t="shared" si="468"/>
        <v>3.2235654897824437</v>
      </c>
      <c r="AT1418" s="20">
        <f t="shared" si="468"/>
        <v>3.1978245068299773</v>
      </c>
      <c r="AU1418" s="20">
        <f t="shared" si="459"/>
        <v>3.2509130417697172</v>
      </c>
    </row>
    <row r="1419" spans="4:47">
      <c r="D1419" s="2"/>
      <c r="Z1419" s="20">
        <f t="shared" si="450"/>
        <v>0</v>
      </c>
      <c r="AA1419" s="20">
        <f t="shared" si="451"/>
        <v>1.1330551226500576E-5</v>
      </c>
      <c r="AC1419" s="20">
        <f t="shared" si="464"/>
        <v>0</v>
      </c>
      <c r="AD1419" s="20">
        <f t="shared" si="460"/>
        <v>-9999</v>
      </c>
      <c r="AE1419" s="20">
        <f t="shared" si="465"/>
        <v>0</v>
      </c>
      <c r="AF1419" s="20">
        <f t="shared" si="461"/>
        <v>-9999</v>
      </c>
      <c r="AG1419" s="21"/>
      <c r="AH1419" s="20">
        <f t="shared" si="452"/>
        <v>-1.178745064381952E-2</v>
      </c>
      <c r="AI1419" s="20">
        <f t="shared" si="453"/>
        <v>0.51386006167917275</v>
      </c>
      <c r="AJ1419" s="20">
        <f t="shared" si="454"/>
        <v>-0.2676446746983806</v>
      </c>
      <c r="AK1419" s="20">
        <f t="shared" si="455"/>
        <v>-2.096970307342862E-2</v>
      </c>
      <c r="AL1419" s="20">
        <f t="shared" si="456"/>
        <v>-3.0984842598046018</v>
      </c>
      <c r="AM1419" s="20">
        <f t="shared" si="457"/>
        <v>-46.387491914036289</v>
      </c>
      <c r="AN1419" s="20">
        <f t="shared" si="468"/>
        <v>3.2149255760746338</v>
      </c>
      <c r="AO1419" s="20">
        <f t="shared" si="468"/>
        <v>3.2156184383515991</v>
      </c>
      <c r="AP1419" s="20">
        <f t="shared" si="468"/>
        <v>3.2141906950560983</v>
      </c>
      <c r="AQ1419" s="20">
        <f t="shared" si="468"/>
        <v>3.2171329326505709</v>
      </c>
      <c r="AR1419" s="20">
        <f t="shared" si="468"/>
        <v>3.2110703717789146</v>
      </c>
      <c r="AS1419" s="20">
        <f t="shared" si="468"/>
        <v>3.2235654897824437</v>
      </c>
      <c r="AT1419" s="20">
        <f t="shared" si="468"/>
        <v>3.1978245068299773</v>
      </c>
      <c r="AU1419" s="20">
        <f t="shared" si="459"/>
        <v>3.2509130417697172</v>
      </c>
    </row>
    <row r="1420" spans="4:47">
      <c r="D1420" s="2"/>
      <c r="Z1420" s="20">
        <f t="shared" si="450"/>
        <v>0</v>
      </c>
      <c r="AA1420" s="20">
        <f t="shared" si="451"/>
        <v>1.1330551226500576E-5</v>
      </c>
      <c r="AC1420" s="20">
        <f t="shared" si="464"/>
        <v>0</v>
      </c>
      <c r="AD1420" s="20">
        <f t="shared" si="460"/>
        <v>-9999</v>
      </c>
      <c r="AE1420" s="20">
        <f t="shared" si="465"/>
        <v>0</v>
      </c>
      <c r="AF1420" s="20">
        <f t="shared" si="461"/>
        <v>-9999</v>
      </c>
      <c r="AG1420" s="21"/>
      <c r="AH1420" s="20">
        <f t="shared" si="452"/>
        <v>-1.178745064381952E-2</v>
      </c>
      <c r="AI1420" s="20">
        <f t="shared" si="453"/>
        <v>0.51386006167917275</v>
      </c>
      <c r="AJ1420" s="20">
        <f t="shared" si="454"/>
        <v>-0.2676446746983806</v>
      </c>
      <c r="AK1420" s="20">
        <f t="shared" si="455"/>
        <v>-2.096970307342862E-2</v>
      </c>
      <c r="AL1420" s="20">
        <f t="shared" si="456"/>
        <v>-3.0984842598046018</v>
      </c>
      <c r="AM1420" s="20">
        <f t="shared" si="457"/>
        <v>-46.387491914036289</v>
      </c>
      <c r="AN1420" s="20">
        <f t="shared" si="468"/>
        <v>3.2149255760746338</v>
      </c>
      <c r="AO1420" s="20">
        <f t="shared" si="468"/>
        <v>3.2156184383515991</v>
      </c>
      <c r="AP1420" s="20">
        <f t="shared" si="468"/>
        <v>3.2141906950560983</v>
      </c>
      <c r="AQ1420" s="20">
        <f t="shared" si="468"/>
        <v>3.2171329326505709</v>
      </c>
      <c r="AR1420" s="20">
        <f t="shared" si="468"/>
        <v>3.2110703717789146</v>
      </c>
      <c r="AS1420" s="20">
        <f t="shared" si="468"/>
        <v>3.2235654897824437</v>
      </c>
      <c r="AT1420" s="20">
        <f t="shared" si="468"/>
        <v>3.1978245068299773</v>
      </c>
      <c r="AU1420" s="20">
        <f t="shared" si="459"/>
        <v>3.2509130417697172</v>
      </c>
    </row>
    <row r="1421" spans="4:47">
      <c r="D1421" s="2"/>
      <c r="Z1421" s="20">
        <f t="shared" si="450"/>
        <v>0</v>
      </c>
      <c r="AA1421" s="20">
        <f t="shared" si="451"/>
        <v>1.1330551226500576E-5</v>
      </c>
      <c r="AC1421" s="20">
        <f t="shared" si="464"/>
        <v>0</v>
      </c>
      <c r="AD1421" s="20">
        <f t="shared" si="460"/>
        <v>-9999</v>
      </c>
      <c r="AE1421" s="20">
        <f t="shared" si="465"/>
        <v>0</v>
      </c>
      <c r="AF1421" s="20">
        <f t="shared" si="461"/>
        <v>-9999</v>
      </c>
      <c r="AG1421" s="21"/>
      <c r="AH1421" s="20">
        <f t="shared" si="452"/>
        <v>-1.178745064381952E-2</v>
      </c>
      <c r="AI1421" s="20">
        <f t="shared" si="453"/>
        <v>0.51386006167917275</v>
      </c>
      <c r="AJ1421" s="20">
        <f t="shared" si="454"/>
        <v>-0.2676446746983806</v>
      </c>
      <c r="AK1421" s="20">
        <f t="shared" si="455"/>
        <v>-2.096970307342862E-2</v>
      </c>
      <c r="AL1421" s="20">
        <f t="shared" si="456"/>
        <v>-3.0984842598046018</v>
      </c>
      <c r="AM1421" s="20">
        <f t="shared" si="457"/>
        <v>-46.387491914036289</v>
      </c>
      <c r="AN1421" s="20">
        <f t="shared" si="468"/>
        <v>3.2149255760746338</v>
      </c>
      <c r="AO1421" s="20">
        <f t="shared" si="468"/>
        <v>3.2156184383515991</v>
      </c>
      <c r="AP1421" s="20">
        <f t="shared" si="468"/>
        <v>3.2141906950560983</v>
      </c>
      <c r="AQ1421" s="20">
        <f t="shared" si="468"/>
        <v>3.2171329326505709</v>
      </c>
      <c r="AR1421" s="20">
        <f t="shared" si="468"/>
        <v>3.2110703717789146</v>
      </c>
      <c r="AS1421" s="20">
        <f t="shared" si="468"/>
        <v>3.2235654897824437</v>
      </c>
      <c r="AT1421" s="20">
        <f t="shared" si="468"/>
        <v>3.1978245068299773</v>
      </c>
      <c r="AU1421" s="20">
        <f t="shared" si="459"/>
        <v>3.2509130417697172</v>
      </c>
    </row>
    <row r="1422" spans="4:47">
      <c r="D1422" s="2"/>
      <c r="Z1422" s="20">
        <f t="shared" si="450"/>
        <v>0</v>
      </c>
      <c r="AA1422" s="20">
        <f t="shared" si="451"/>
        <v>1.1330551226500576E-5</v>
      </c>
      <c r="AB1422" s="20">
        <f t="shared" ref="AB1422:AB1433" si="469">IF(S1422&lt;&gt;0,G1422-AH1422,-9999)</f>
        <v>-9999</v>
      </c>
      <c r="AC1422" s="20">
        <f t="shared" si="464"/>
        <v>0</v>
      </c>
      <c r="AD1422" s="20">
        <f t="shared" si="460"/>
        <v>-9999</v>
      </c>
      <c r="AE1422" s="20">
        <f t="shared" si="465"/>
        <v>0</v>
      </c>
      <c r="AF1422" s="20">
        <f t="shared" si="461"/>
        <v>-9999</v>
      </c>
      <c r="AG1422" s="21"/>
      <c r="AH1422" s="20">
        <f t="shared" si="452"/>
        <v>-1.178745064381952E-2</v>
      </c>
      <c r="AI1422" s="20">
        <f t="shared" si="453"/>
        <v>0.51386006167917275</v>
      </c>
      <c r="AJ1422" s="20">
        <f t="shared" si="454"/>
        <v>-0.2676446746983806</v>
      </c>
      <c r="AK1422" s="20">
        <f t="shared" si="455"/>
        <v>-2.096970307342862E-2</v>
      </c>
      <c r="AL1422" s="20">
        <f t="shared" si="456"/>
        <v>-3.0984842598046018</v>
      </c>
      <c r="AM1422" s="20">
        <f t="shared" si="457"/>
        <v>-46.387491914036289</v>
      </c>
      <c r="AN1422" s="20">
        <f t="shared" si="468"/>
        <v>3.2149255760746338</v>
      </c>
      <c r="AO1422" s="20">
        <f t="shared" si="468"/>
        <v>3.2156184383515991</v>
      </c>
      <c r="AP1422" s="20">
        <f t="shared" si="468"/>
        <v>3.2141906950560983</v>
      </c>
      <c r="AQ1422" s="20">
        <f t="shared" si="468"/>
        <v>3.2171329326505709</v>
      </c>
      <c r="AR1422" s="20">
        <f t="shared" si="468"/>
        <v>3.2110703717789146</v>
      </c>
      <c r="AS1422" s="20">
        <f t="shared" si="468"/>
        <v>3.2235654897824437</v>
      </c>
      <c r="AT1422" s="20">
        <f t="shared" si="468"/>
        <v>3.1978245068299773</v>
      </c>
      <c r="AU1422" s="20">
        <f t="shared" si="459"/>
        <v>3.2509130417697172</v>
      </c>
    </row>
    <row r="1423" spans="4:47">
      <c r="D1423" s="2"/>
      <c r="Z1423" s="20">
        <f t="shared" si="450"/>
        <v>0</v>
      </c>
      <c r="AA1423" s="20">
        <f t="shared" si="451"/>
        <v>1.1330551226500576E-5</v>
      </c>
      <c r="AB1423" s="20">
        <f t="shared" si="469"/>
        <v>-9999</v>
      </c>
      <c r="AC1423" s="20">
        <f t="shared" si="464"/>
        <v>0</v>
      </c>
      <c r="AD1423" s="20">
        <f t="shared" si="460"/>
        <v>-9999</v>
      </c>
      <c r="AE1423" s="20">
        <f t="shared" si="465"/>
        <v>0</v>
      </c>
      <c r="AF1423" s="20">
        <f t="shared" si="461"/>
        <v>-9999</v>
      </c>
      <c r="AG1423" s="21"/>
      <c r="AH1423" s="20">
        <f t="shared" si="452"/>
        <v>-1.178745064381952E-2</v>
      </c>
      <c r="AI1423" s="20">
        <f t="shared" si="453"/>
        <v>0.51386006167917275</v>
      </c>
      <c r="AJ1423" s="20">
        <f t="shared" si="454"/>
        <v>-0.2676446746983806</v>
      </c>
      <c r="AK1423" s="20">
        <f t="shared" si="455"/>
        <v>-2.096970307342862E-2</v>
      </c>
      <c r="AL1423" s="20">
        <f t="shared" si="456"/>
        <v>-3.0984842598046018</v>
      </c>
      <c r="AM1423" s="20">
        <f t="shared" si="457"/>
        <v>-46.387491914036289</v>
      </c>
      <c r="AN1423" s="20">
        <f t="shared" si="468"/>
        <v>3.2149255760746338</v>
      </c>
      <c r="AO1423" s="20">
        <f t="shared" si="468"/>
        <v>3.2156184383515991</v>
      </c>
      <c r="AP1423" s="20">
        <f t="shared" si="468"/>
        <v>3.2141906950560983</v>
      </c>
      <c r="AQ1423" s="20">
        <f t="shared" si="468"/>
        <v>3.2171329326505709</v>
      </c>
      <c r="AR1423" s="20">
        <f t="shared" si="468"/>
        <v>3.2110703717789146</v>
      </c>
      <c r="AS1423" s="20">
        <f t="shared" si="468"/>
        <v>3.2235654897824437</v>
      </c>
      <c r="AT1423" s="20">
        <f t="shared" si="468"/>
        <v>3.1978245068299773</v>
      </c>
      <c r="AU1423" s="20">
        <f t="shared" si="459"/>
        <v>3.2509130417697172</v>
      </c>
    </row>
    <row r="1424" spans="4:47">
      <c r="D1424" s="2"/>
      <c r="Z1424" s="20">
        <f t="shared" si="450"/>
        <v>0</v>
      </c>
      <c r="AA1424" s="20">
        <f t="shared" si="451"/>
        <v>1.1330551226500576E-5</v>
      </c>
      <c r="AB1424" s="20">
        <f t="shared" si="469"/>
        <v>-9999</v>
      </c>
      <c r="AC1424" s="20">
        <f t="shared" si="464"/>
        <v>0</v>
      </c>
      <c r="AD1424" s="20">
        <f t="shared" si="460"/>
        <v>-9999</v>
      </c>
      <c r="AE1424" s="20">
        <f t="shared" si="465"/>
        <v>0</v>
      </c>
      <c r="AF1424" s="20">
        <f t="shared" si="461"/>
        <v>-9999</v>
      </c>
      <c r="AG1424" s="21"/>
      <c r="AH1424" s="20">
        <f t="shared" si="452"/>
        <v>-1.178745064381952E-2</v>
      </c>
      <c r="AI1424" s="20">
        <f t="shared" si="453"/>
        <v>0.51386006167917275</v>
      </c>
      <c r="AJ1424" s="20">
        <f t="shared" si="454"/>
        <v>-0.2676446746983806</v>
      </c>
      <c r="AK1424" s="20">
        <f t="shared" si="455"/>
        <v>-2.096970307342862E-2</v>
      </c>
      <c r="AL1424" s="20">
        <f t="shared" si="456"/>
        <v>-3.0984842598046018</v>
      </c>
      <c r="AM1424" s="20">
        <f t="shared" si="457"/>
        <v>-46.387491914036289</v>
      </c>
      <c r="AN1424" s="20">
        <f t="shared" si="468"/>
        <v>3.2149255760746338</v>
      </c>
      <c r="AO1424" s="20">
        <f t="shared" si="468"/>
        <v>3.2156184383515991</v>
      </c>
      <c r="AP1424" s="20">
        <f t="shared" si="468"/>
        <v>3.2141906950560983</v>
      </c>
      <c r="AQ1424" s="20">
        <f t="shared" si="468"/>
        <v>3.2171329326505709</v>
      </c>
      <c r="AR1424" s="20">
        <f t="shared" si="468"/>
        <v>3.2110703717789146</v>
      </c>
      <c r="AS1424" s="20">
        <f t="shared" si="468"/>
        <v>3.2235654897824437</v>
      </c>
      <c r="AT1424" s="20">
        <f t="shared" si="468"/>
        <v>3.1978245068299773</v>
      </c>
      <c r="AU1424" s="20">
        <f t="shared" si="459"/>
        <v>3.2509130417697172</v>
      </c>
    </row>
    <row r="1425" spans="4:47">
      <c r="D1425" s="2"/>
      <c r="Z1425" s="20">
        <f t="shared" si="450"/>
        <v>0</v>
      </c>
      <c r="AA1425" s="20">
        <f t="shared" si="451"/>
        <v>1.1330551226500576E-5</v>
      </c>
      <c r="AB1425" s="20">
        <f t="shared" si="469"/>
        <v>-9999</v>
      </c>
      <c r="AC1425" s="20">
        <f t="shared" si="464"/>
        <v>0</v>
      </c>
      <c r="AD1425" s="20">
        <f t="shared" si="460"/>
        <v>-9999</v>
      </c>
      <c r="AE1425" s="20">
        <f t="shared" si="465"/>
        <v>0</v>
      </c>
      <c r="AF1425" s="20">
        <f t="shared" si="461"/>
        <v>-9999</v>
      </c>
      <c r="AG1425" s="21"/>
      <c r="AH1425" s="20">
        <f t="shared" si="452"/>
        <v>-1.178745064381952E-2</v>
      </c>
      <c r="AI1425" s="20">
        <f t="shared" si="453"/>
        <v>0.51386006167917275</v>
      </c>
      <c r="AJ1425" s="20">
        <f t="shared" si="454"/>
        <v>-0.2676446746983806</v>
      </c>
      <c r="AK1425" s="20">
        <f t="shared" si="455"/>
        <v>-2.096970307342862E-2</v>
      </c>
      <c r="AL1425" s="20">
        <f t="shared" si="456"/>
        <v>-3.0984842598046018</v>
      </c>
      <c r="AM1425" s="20">
        <f t="shared" si="457"/>
        <v>-46.387491914036289</v>
      </c>
      <c r="AN1425" s="20">
        <f t="shared" si="468"/>
        <v>3.2149255760746338</v>
      </c>
      <c r="AO1425" s="20">
        <f t="shared" si="468"/>
        <v>3.2156184383515991</v>
      </c>
      <c r="AP1425" s="20">
        <f t="shared" si="468"/>
        <v>3.2141906950560983</v>
      </c>
      <c r="AQ1425" s="20">
        <f t="shared" si="468"/>
        <v>3.2171329326505709</v>
      </c>
      <c r="AR1425" s="20">
        <f t="shared" si="468"/>
        <v>3.2110703717789146</v>
      </c>
      <c r="AS1425" s="20">
        <f t="shared" si="468"/>
        <v>3.2235654897824437</v>
      </c>
      <c r="AT1425" s="20">
        <f t="shared" si="468"/>
        <v>3.1978245068299773</v>
      </c>
      <c r="AU1425" s="20">
        <f t="shared" si="459"/>
        <v>3.2509130417697172</v>
      </c>
    </row>
    <row r="1426" spans="4:47">
      <c r="D1426" s="2"/>
      <c r="Z1426" s="20">
        <f t="shared" si="450"/>
        <v>0</v>
      </c>
      <c r="AA1426" s="20">
        <f t="shared" si="451"/>
        <v>1.1330551226500576E-5</v>
      </c>
      <c r="AB1426" s="20">
        <f t="shared" si="469"/>
        <v>-9999</v>
      </c>
      <c r="AC1426" s="20">
        <f t="shared" si="464"/>
        <v>0</v>
      </c>
      <c r="AD1426" s="20">
        <f t="shared" si="460"/>
        <v>-9999</v>
      </c>
      <c r="AE1426" s="20">
        <f t="shared" si="465"/>
        <v>0</v>
      </c>
      <c r="AF1426" s="20">
        <f t="shared" si="461"/>
        <v>-9999</v>
      </c>
      <c r="AG1426" s="21"/>
      <c r="AH1426" s="20">
        <f t="shared" si="452"/>
        <v>-1.178745064381952E-2</v>
      </c>
      <c r="AI1426" s="20">
        <f t="shared" si="453"/>
        <v>0.51386006167917275</v>
      </c>
      <c r="AJ1426" s="20">
        <f t="shared" si="454"/>
        <v>-0.2676446746983806</v>
      </c>
      <c r="AK1426" s="20">
        <f t="shared" si="455"/>
        <v>-2.096970307342862E-2</v>
      </c>
      <c r="AL1426" s="20">
        <f t="shared" si="456"/>
        <v>-3.0984842598046018</v>
      </c>
      <c r="AM1426" s="20">
        <f t="shared" si="457"/>
        <v>-46.387491914036289</v>
      </c>
      <c r="AN1426" s="20">
        <f t="shared" si="468"/>
        <v>3.2149255760746338</v>
      </c>
      <c r="AO1426" s="20">
        <f t="shared" si="468"/>
        <v>3.2156184383515991</v>
      </c>
      <c r="AP1426" s="20">
        <f t="shared" si="468"/>
        <v>3.2141906950560983</v>
      </c>
      <c r="AQ1426" s="20">
        <f t="shared" si="468"/>
        <v>3.2171329326505709</v>
      </c>
      <c r="AR1426" s="20">
        <f t="shared" si="468"/>
        <v>3.2110703717789146</v>
      </c>
      <c r="AS1426" s="20">
        <f t="shared" si="468"/>
        <v>3.2235654897824437</v>
      </c>
      <c r="AT1426" s="20">
        <f t="shared" si="468"/>
        <v>3.1978245068299773</v>
      </c>
      <c r="AU1426" s="20">
        <f t="shared" si="459"/>
        <v>3.2509130417697172</v>
      </c>
    </row>
    <row r="1427" spans="4:47">
      <c r="D1427" s="2"/>
      <c r="Z1427" s="20">
        <f t="shared" si="450"/>
        <v>0</v>
      </c>
      <c r="AA1427" s="20">
        <f t="shared" si="451"/>
        <v>1.1330551226500576E-5</v>
      </c>
      <c r="AB1427" s="20">
        <f t="shared" si="469"/>
        <v>-9999</v>
      </c>
      <c r="AC1427" s="20">
        <f t="shared" si="464"/>
        <v>0</v>
      </c>
      <c r="AD1427" s="20">
        <f t="shared" si="460"/>
        <v>-9999</v>
      </c>
      <c r="AE1427" s="20">
        <f t="shared" si="465"/>
        <v>0</v>
      </c>
      <c r="AF1427" s="20">
        <f t="shared" si="461"/>
        <v>-9999</v>
      </c>
      <c r="AG1427" s="21"/>
      <c r="AH1427" s="20">
        <f t="shared" si="452"/>
        <v>-1.178745064381952E-2</v>
      </c>
      <c r="AI1427" s="20">
        <f t="shared" si="453"/>
        <v>0.51386006167917275</v>
      </c>
      <c r="AJ1427" s="20">
        <f t="shared" si="454"/>
        <v>-0.2676446746983806</v>
      </c>
      <c r="AK1427" s="20">
        <f t="shared" si="455"/>
        <v>-2.096970307342862E-2</v>
      </c>
      <c r="AL1427" s="20">
        <f t="shared" si="456"/>
        <v>-3.0984842598046018</v>
      </c>
      <c r="AM1427" s="20">
        <f t="shared" si="457"/>
        <v>-46.387491914036289</v>
      </c>
      <c r="AN1427" s="20">
        <f t="shared" si="468"/>
        <v>3.2149255760746338</v>
      </c>
      <c r="AO1427" s="20">
        <f t="shared" si="468"/>
        <v>3.2156184383515991</v>
      </c>
      <c r="AP1427" s="20">
        <f t="shared" si="468"/>
        <v>3.2141906950560983</v>
      </c>
      <c r="AQ1427" s="20">
        <f t="shared" si="468"/>
        <v>3.2171329326505709</v>
      </c>
      <c r="AR1427" s="20">
        <f t="shared" si="468"/>
        <v>3.2110703717789146</v>
      </c>
      <c r="AS1427" s="20">
        <f t="shared" si="468"/>
        <v>3.2235654897824437</v>
      </c>
      <c r="AT1427" s="20">
        <f t="shared" si="468"/>
        <v>3.1978245068299773</v>
      </c>
      <c r="AU1427" s="20">
        <f t="shared" si="459"/>
        <v>3.2509130417697172</v>
      </c>
    </row>
    <row r="1428" spans="4:47">
      <c r="D1428" s="2"/>
      <c r="Z1428" s="20">
        <f t="shared" si="450"/>
        <v>0</v>
      </c>
      <c r="AA1428" s="20">
        <f t="shared" si="451"/>
        <v>1.1330551226500576E-5</v>
      </c>
      <c r="AB1428" s="20">
        <f t="shared" si="469"/>
        <v>-9999</v>
      </c>
      <c r="AC1428" s="20">
        <f t="shared" si="464"/>
        <v>0</v>
      </c>
      <c r="AD1428" s="20">
        <f t="shared" si="460"/>
        <v>-9999</v>
      </c>
      <c r="AE1428" s="20">
        <f t="shared" si="465"/>
        <v>0</v>
      </c>
      <c r="AF1428" s="20">
        <f t="shared" si="461"/>
        <v>-9999</v>
      </c>
      <c r="AG1428" s="21"/>
      <c r="AH1428" s="20">
        <f t="shared" si="452"/>
        <v>-1.178745064381952E-2</v>
      </c>
      <c r="AI1428" s="20">
        <f t="shared" si="453"/>
        <v>0.51386006167917275</v>
      </c>
      <c r="AJ1428" s="20">
        <f t="shared" si="454"/>
        <v>-0.2676446746983806</v>
      </c>
      <c r="AK1428" s="20">
        <f t="shared" si="455"/>
        <v>-2.096970307342862E-2</v>
      </c>
      <c r="AL1428" s="20">
        <f t="shared" si="456"/>
        <v>-3.0984842598046018</v>
      </c>
      <c r="AM1428" s="20">
        <f t="shared" si="457"/>
        <v>-46.387491914036289</v>
      </c>
      <c r="AN1428" s="20">
        <f t="shared" si="468"/>
        <v>3.2149255760746338</v>
      </c>
      <c r="AO1428" s="20">
        <f t="shared" si="468"/>
        <v>3.2156184383515991</v>
      </c>
      <c r="AP1428" s="20">
        <f t="shared" si="468"/>
        <v>3.2141906950560983</v>
      </c>
      <c r="AQ1428" s="20">
        <f t="shared" si="468"/>
        <v>3.2171329326505709</v>
      </c>
      <c r="AR1428" s="20">
        <f t="shared" si="468"/>
        <v>3.2110703717789146</v>
      </c>
      <c r="AS1428" s="20">
        <f t="shared" si="468"/>
        <v>3.2235654897824437</v>
      </c>
      <c r="AT1428" s="20">
        <f t="shared" si="468"/>
        <v>3.1978245068299773</v>
      </c>
      <c r="AU1428" s="20">
        <f t="shared" si="459"/>
        <v>3.2509130417697172</v>
      </c>
    </row>
    <row r="1429" spans="4:47">
      <c r="D1429" s="2"/>
      <c r="Z1429" s="20">
        <f t="shared" ref="Z1429:Z1492" si="470">F1429</f>
        <v>0</v>
      </c>
      <c r="AA1429" s="20">
        <f t="shared" ref="AA1429:AA1492" si="471">AB$3+AB$4*Z1429+AB$5*Z1429^2+AH1429</f>
        <v>1.1330551226500576E-5</v>
      </c>
      <c r="AB1429" s="20">
        <f t="shared" si="469"/>
        <v>-9999</v>
      </c>
      <c r="AC1429" s="20">
        <f t="shared" si="464"/>
        <v>0</v>
      </c>
      <c r="AD1429" s="20">
        <f t="shared" si="460"/>
        <v>-9999</v>
      </c>
      <c r="AE1429" s="20">
        <f t="shared" si="465"/>
        <v>0</v>
      </c>
      <c r="AF1429" s="20">
        <f t="shared" si="461"/>
        <v>-9999</v>
      </c>
      <c r="AG1429" s="21"/>
      <c r="AH1429" s="20">
        <f t="shared" ref="AH1429:AH1492" si="472">$AB$6*($AB$11/AI1429*AJ1429+$AB$12)</f>
        <v>-1.178745064381952E-2</v>
      </c>
      <c r="AI1429" s="20">
        <f t="shared" ref="AI1429:AI1492" si="473">1+$AB$7*COS(AL1429)</f>
        <v>0.51386006167917275</v>
      </c>
      <c r="AJ1429" s="20">
        <f t="shared" ref="AJ1429:AJ1492" si="474">SIN(AL1429+RADIANS($AB$9))</f>
        <v>-0.2676446746983806</v>
      </c>
      <c r="AK1429" s="20">
        <f t="shared" ref="AK1429:AK1492" si="475">$AB$7*SIN(AL1429)</f>
        <v>-2.096970307342862E-2</v>
      </c>
      <c r="AL1429" s="20">
        <f t="shared" ref="AL1429:AL1492" si="476">2*ATAN(AM1429)</f>
        <v>-3.0984842598046018</v>
      </c>
      <c r="AM1429" s="20">
        <f t="shared" ref="AM1429:AM1492" si="477">SQRT((1+$AB$7)/(1-$AB$7))*TAN(AN1429/2)</f>
        <v>-46.387491914036289</v>
      </c>
      <c r="AN1429" s="20">
        <f t="shared" ref="AN1429:AT1444" si="478">$AU1429+$AB$7*SIN(AO1429)</f>
        <v>3.2149255760746338</v>
      </c>
      <c r="AO1429" s="20">
        <f t="shared" si="478"/>
        <v>3.2156184383515991</v>
      </c>
      <c r="AP1429" s="20">
        <f t="shared" si="478"/>
        <v>3.2141906950560983</v>
      </c>
      <c r="AQ1429" s="20">
        <f t="shared" si="478"/>
        <v>3.2171329326505709</v>
      </c>
      <c r="AR1429" s="20">
        <f t="shared" si="478"/>
        <v>3.2110703717789146</v>
      </c>
      <c r="AS1429" s="20">
        <f t="shared" si="478"/>
        <v>3.2235654897824437</v>
      </c>
      <c r="AT1429" s="20">
        <f t="shared" si="478"/>
        <v>3.1978245068299773</v>
      </c>
      <c r="AU1429" s="20">
        <f t="shared" ref="AU1429:AU1492" si="479">RADIANS($AB$9)+$AB$18*(F1429-AB$15)</f>
        <v>3.2509130417697172</v>
      </c>
    </row>
    <row r="1430" spans="4:47">
      <c r="D1430" s="2"/>
      <c r="Z1430" s="20">
        <f t="shared" si="470"/>
        <v>0</v>
      </c>
      <c r="AA1430" s="20">
        <f t="shared" si="471"/>
        <v>1.1330551226500576E-5</v>
      </c>
      <c r="AB1430" s="20">
        <f t="shared" si="469"/>
        <v>-9999</v>
      </c>
      <c r="AC1430" s="20">
        <f t="shared" si="464"/>
        <v>0</v>
      </c>
      <c r="AD1430" s="20">
        <f t="shared" ref="AD1430:AD1493" si="480">IF(S1430&lt;&gt;0,G1430-AA1430,-9999)</f>
        <v>-9999</v>
      </c>
      <c r="AE1430" s="20">
        <f t="shared" si="465"/>
        <v>0</v>
      </c>
      <c r="AF1430" s="20">
        <f t="shared" ref="AF1430:AF1493" si="481">IF(S1430&lt;&gt;0,G1430-P1430,-9999)</f>
        <v>-9999</v>
      </c>
      <c r="AG1430" s="21"/>
      <c r="AH1430" s="20">
        <f t="shared" si="472"/>
        <v>-1.178745064381952E-2</v>
      </c>
      <c r="AI1430" s="20">
        <f t="shared" si="473"/>
        <v>0.51386006167917275</v>
      </c>
      <c r="AJ1430" s="20">
        <f t="shared" si="474"/>
        <v>-0.2676446746983806</v>
      </c>
      <c r="AK1430" s="20">
        <f t="shared" si="475"/>
        <v>-2.096970307342862E-2</v>
      </c>
      <c r="AL1430" s="20">
        <f t="shared" si="476"/>
        <v>-3.0984842598046018</v>
      </c>
      <c r="AM1430" s="20">
        <f t="shared" si="477"/>
        <v>-46.387491914036289</v>
      </c>
      <c r="AN1430" s="20">
        <f t="shared" si="478"/>
        <v>3.2149255760746338</v>
      </c>
      <c r="AO1430" s="20">
        <f t="shared" si="478"/>
        <v>3.2156184383515991</v>
      </c>
      <c r="AP1430" s="20">
        <f t="shared" si="478"/>
        <v>3.2141906950560983</v>
      </c>
      <c r="AQ1430" s="20">
        <f t="shared" si="478"/>
        <v>3.2171329326505709</v>
      </c>
      <c r="AR1430" s="20">
        <f t="shared" si="478"/>
        <v>3.2110703717789146</v>
      </c>
      <c r="AS1430" s="20">
        <f t="shared" si="478"/>
        <v>3.2235654897824437</v>
      </c>
      <c r="AT1430" s="20">
        <f t="shared" si="478"/>
        <v>3.1978245068299773</v>
      </c>
      <c r="AU1430" s="20">
        <f t="shared" si="479"/>
        <v>3.2509130417697172</v>
      </c>
    </row>
    <row r="1431" spans="4:47">
      <c r="D1431" s="2"/>
      <c r="Z1431" s="20">
        <f t="shared" si="470"/>
        <v>0</v>
      </c>
      <c r="AA1431" s="20">
        <f t="shared" si="471"/>
        <v>1.1330551226500576E-5</v>
      </c>
      <c r="AB1431" s="20">
        <f t="shared" si="469"/>
        <v>-9999</v>
      </c>
      <c r="AC1431" s="20">
        <f t="shared" si="464"/>
        <v>0</v>
      </c>
      <c r="AD1431" s="20">
        <f t="shared" si="480"/>
        <v>-9999</v>
      </c>
      <c r="AE1431" s="20">
        <f t="shared" si="465"/>
        <v>0</v>
      </c>
      <c r="AF1431" s="20">
        <f t="shared" si="481"/>
        <v>-9999</v>
      </c>
      <c r="AG1431" s="21"/>
      <c r="AH1431" s="20">
        <f t="shared" si="472"/>
        <v>-1.178745064381952E-2</v>
      </c>
      <c r="AI1431" s="20">
        <f t="shared" si="473"/>
        <v>0.51386006167917275</v>
      </c>
      <c r="AJ1431" s="20">
        <f t="shared" si="474"/>
        <v>-0.2676446746983806</v>
      </c>
      <c r="AK1431" s="20">
        <f t="shared" si="475"/>
        <v>-2.096970307342862E-2</v>
      </c>
      <c r="AL1431" s="20">
        <f t="shared" si="476"/>
        <v>-3.0984842598046018</v>
      </c>
      <c r="AM1431" s="20">
        <f t="shared" si="477"/>
        <v>-46.387491914036289</v>
      </c>
      <c r="AN1431" s="20">
        <f t="shared" si="478"/>
        <v>3.2149255760746338</v>
      </c>
      <c r="AO1431" s="20">
        <f t="shared" si="478"/>
        <v>3.2156184383515991</v>
      </c>
      <c r="AP1431" s="20">
        <f t="shared" si="478"/>
        <v>3.2141906950560983</v>
      </c>
      <c r="AQ1431" s="20">
        <f t="shared" si="478"/>
        <v>3.2171329326505709</v>
      </c>
      <c r="AR1431" s="20">
        <f t="shared" si="478"/>
        <v>3.2110703717789146</v>
      </c>
      <c r="AS1431" s="20">
        <f t="shared" si="478"/>
        <v>3.2235654897824437</v>
      </c>
      <c r="AT1431" s="20">
        <f t="shared" si="478"/>
        <v>3.1978245068299773</v>
      </c>
      <c r="AU1431" s="20">
        <f t="shared" si="479"/>
        <v>3.2509130417697172</v>
      </c>
    </row>
    <row r="1432" spans="4:47">
      <c r="D1432" s="2"/>
      <c r="Z1432" s="20">
        <f t="shared" si="470"/>
        <v>0</v>
      </c>
      <c r="AA1432" s="20">
        <f t="shared" si="471"/>
        <v>1.1330551226500576E-5</v>
      </c>
      <c r="AB1432" s="20">
        <f t="shared" si="469"/>
        <v>-9999</v>
      </c>
      <c r="AC1432" s="20">
        <f t="shared" si="464"/>
        <v>0</v>
      </c>
      <c r="AD1432" s="20">
        <f t="shared" si="480"/>
        <v>-9999</v>
      </c>
      <c r="AE1432" s="20">
        <f t="shared" si="465"/>
        <v>0</v>
      </c>
      <c r="AF1432" s="20">
        <f t="shared" si="481"/>
        <v>-9999</v>
      </c>
      <c r="AG1432" s="21"/>
      <c r="AH1432" s="20">
        <f t="shared" si="472"/>
        <v>-1.178745064381952E-2</v>
      </c>
      <c r="AI1432" s="20">
        <f t="shared" si="473"/>
        <v>0.51386006167917275</v>
      </c>
      <c r="AJ1432" s="20">
        <f t="shared" si="474"/>
        <v>-0.2676446746983806</v>
      </c>
      <c r="AK1432" s="20">
        <f t="shared" si="475"/>
        <v>-2.096970307342862E-2</v>
      </c>
      <c r="AL1432" s="20">
        <f t="shared" si="476"/>
        <v>-3.0984842598046018</v>
      </c>
      <c r="AM1432" s="20">
        <f t="shared" si="477"/>
        <v>-46.387491914036289</v>
      </c>
      <c r="AN1432" s="20">
        <f t="shared" si="478"/>
        <v>3.2149255760746338</v>
      </c>
      <c r="AO1432" s="20">
        <f t="shared" si="478"/>
        <v>3.2156184383515991</v>
      </c>
      <c r="AP1432" s="20">
        <f t="shared" si="478"/>
        <v>3.2141906950560983</v>
      </c>
      <c r="AQ1432" s="20">
        <f t="shared" si="478"/>
        <v>3.2171329326505709</v>
      </c>
      <c r="AR1432" s="20">
        <f t="shared" si="478"/>
        <v>3.2110703717789146</v>
      </c>
      <c r="AS1432" s="20">
        <f t="shared" si="478"/>
        <v>3.2235654897824437</v>
      </c>
      <c r="AT1432" s="20">
        <f t="shared" si="478"/>
        <v>3.1978245068299773</v>
      </c>
      <c r="AU1432" s="20">
        <f t="shared" si="479"/>
        <v>3.2509130417697172</v>
      </c>
    </row>
    <row r="1433" spans="4:47">
      <c r="D1433" s="2"/>
      <c r="Z1433" s="20">
        <f t="shared" si="470"/>
        <v>0</v>
      </c>
      <c r="AA1433" s="20">
        <f t="shared" si="471"/>
        <v>1.1330551226500576E-5</v>
      </c>
      <c r="AB1433" s="20">
        <f t="shared" si="469"/>
        <v>-9999</v>
      </c>
      <c r="AC1433" s="20">
        <f t="shared" si="464"/>
        <v>0</v>
      </c>
      <c r="AD1433" s="20">
        <f t="shared" si="480"/>
        <v>-9999</v>
      </c>
      <c r="AE1433" s="20">
        <f t="shared" si="465"/>
        <v>0</v>
      </c>
      <c r="AF1433" s="20">
        <f t="shared" si="481"/>
        <v>-9999</v>
      </c>
      <c r="AG1433" s="21"/>
      <c r="AH1433" s="20">
        <f t="shared" si="472"/>
        <v>-1.178745064381952E-2</v>
      </c>
      <c r="AI1433" s="20">
        <f t="shared" si="473"/>
        <v>0.51386006167917275</v>
      </c>
      <c r="AJ1433" s="20">
        <f t="shared" si="474"/>
        <v>-0.2676446746983806</v>
      </c>
      <c r="AK1433" s="20">
        <f t="shared" si="475"/>
        <v>-2.096970307342862E-2</v>
      </c>
      <c r="AL1433" s="20">
        <f t="shared" si="476"/>
        <v>-3.0984842598046018</v>
      </c>
      <c r="AM1433" s="20">
        <f t="shared" si="477"/>
        <v>-46.387491914036289</v>
      </c>
      <c r="AN1433" s="20">
        <f t="shared" si="478"/>
        <v>3.2149255760746338</v>
      </c>
      <c r="AO1433" s="20">
        <f t="shared" si="478"/>
        <v>3.2156184383515991</v>
      </c>
      <c r="AP1433" s="20">
        <f t="shared" si="478"/>
        <v>3.2141906950560983</v>
      </c>
      <c r="AQ1433" s="20">
        <f t="shared" si="478"/>
        <v>3.2171329326505709</v>
      </c>
      <c r="AR1433" s="20">
        <f t="shared" si="478"/>
        <v>3.2110703717789146</v>
      </c>
      <c r="AS1433" s="20">
        <f t="shared" si="478"/>
        <v>3.2235654897824437</v>
      </c>
      <c r="AT1433" s="20">
        <f t="shared" si="478"/>
        <v>3.1978245068299773</v>
      </c>
      <c r="AU1433" s="20">
        <f t="shared" si="479"/>
        <v>3.2509130417697172</v>
      </c>
    </row>
    <row r="1434" spans="4:47">
      <c r="D1434" s="2"/>
      <c r="Z1434" s="20">
        <f t="shared" si="470"/>
        <v>0</v>
      </c>
      <c r="AA1434" s="20">
        <f t="shared" si="471"/>
        <v>1.1330551226500576E-5</v>
      </c>
      <c r="AC1434" s="20">
        <f t="shared" si="464"/>
        <v>0</v>
      </c>
      <c r="AD1434" s="20">
        <f t="shared" si="480"/>
        <v>-9999</v>
      </c>
      <c r="AE1434" s="20">
        <f t="shared" si="465"/>
        <v>0</v>
      </c>
      <c r="AF1434" s="20">
        <f t="shared" si="481"/>
        <v>-9999</v>
      </c>
      <c r="AG1434" s="21"/>
      <c r="AH1434" s="20">
        <f t="shared" si="472"/>
        <v>-1.178745064381952E-2</v>
      </c>
      <c r="AI1434" s="20">
        <f t="shared" si="473"/>
        <v>0.51386006167917275</v>
      </c>
      <c r="AJ1434" s="20">
        <f t="shared" si="474"/>
        <v>-0.2676446746983806</v>
      </c>
      <c r="AK1434" s="20">
        <f t="shared" si="475"/>
        <v>-2.096970307342862E-2</v>
      </c>
      <c r="AL1434" s="20">
        <f t="shared" si="476"/>
        <v>-3.0984842598046018</v>
      </c>
      <c r="AM1434" s="20">
        <f t="shared" si="477"/>
        <v>-46.387491914036289</v>
      </c>
      <c r="AN1434" s="20">
        <f t="shared" si="478"/>
        <v>3.2149255760746338</v>
      </c>
      <c r="AO1434" s="20">
        <f t="shared" si="478"/>
        <v>3.2156184383515991</v>
      </c>
      <c r="AP1434" s="20">
        <f t="shared" si="478"/>
        <v>3.2141906950560983</v>
      </c>
      <c r="AQ1434" s="20">
        <f t="shared" si="478"/>
        <v>3.2171329326505709</v>
      </c>
      <c r="AR1434" s="20">
        <f t="shared" si="478"/>
        <v>3.2110703717789146</v>
      </c>
      <c r="AS1434" s="20">
        <f t="shared" si="478"/>
        <v>3.2235654897824437</v>
      </c>
      <c r="AT1434" s="20">
        <f t="shared" si="478"/>
        <v>3.1978245068299773</v>
      </c>
      <c r="AU1434" s="20">
        <f t="shared" si="479"/>
        <v>3.2509130417697172</v>
      </c>
    </row>
    <row r="1435" spans="4:47">
      <c r="D1435" s="2"/>
      <c r="Z1435" s="20">
        <f t="shared" si="470"/>
        <v>0</v>
      </c>
      <c r="AA1435" s="20">
        <f t="shared" si="471"/>
        <v>1.1330551226500576E-5</v>
      </c>
      <c r="AC1435" s="20">
        <f t="shared" si="464"/>
        <v>0</v>
      </c>
      <c r="AD1435" s="20">
        <f t="shared" si="480"/>
        <v>-9999</v>
      </c>
      <c r="AE1435" s="20">
        <f t="shared" si="465"/>
        <v>0</v>
      </c>
      <c r="AF1435" s="20">
        <f t="shared" si="481"/>
        <v>-9999</v>
      </c>
      <c r="AG1435" s="21"/>
      <c r="AH1435" s="20">
        <f t="shared" si="472"/>
        <v>-1.178745064381952E-2</v>
      </c>
      <c r="AI1435" s="20">
        <f t="shared" si="473"/>
        <v>0.51386006167917275</v>
      </c>
      <c r="AJ1435" s="20">
        <f t="shared" si="474"/>
        <v>-0.2676446746983806</v>
      </c>
      <c r="AK1435" s="20">
        <f t="shared" si="475"/>
        <v>-2.096970307342862E-2</v>
      </c>
      <c r="AL1435" s="20">
        <f t="shared" si="476"/>
        <v>-3.0984842598046018</v>
      </c>
      <c r="AM1435" s="20">
        <f t="shared" si="477"/>
        <v>-46.387491914036289</v>
      </c>
      <c r="AN1435" s="20">
        <f t="shared" si="478"/>
        <v>3.2149255760746338</v>
      </c>
      <c r="AO1435" s="20">
        <f t="shared" si="478"/>
        <v>3.2156184383515991</v>
      </c>
      <c r="AP1435" s="20">
        <f t="shared" si="478"/>
        <v>3.2141906950560983</v>
      </c>
      <c r="AQ1435" s="20">
        <f t="shared" si="478"/>
        <v>3.2171329326505709</v>
      </c>
      <c r="AR1435" s="20">
        <f t="shared" si="478"/>
        <v>3.2110703717789146</v>
      </c>
      <c r="AS1435" s="20">
        <f t="shared" si="478"/>
        <v>3.2235654897824437</v>
      </c>
      <c r="AT1435" s="20">
        <f t="shared" si="478"/>
        <v>3.1978245068299773</v>
      </c>
      <c r="AU1435" s="20">
        <f t="shared" si="479"/>
        <v>3.2509130417697172</v>
      </c>
    </row>
    <row r="1436" spans="4:47">
      <c r="D1436" s="2"/>
      <c r="Z1436" s="20">
        <f t="shared" si="470"/>
        <v>0</v>
      </c>
      <c r="AA1436" s="20">
        <f t="shared" si="471"/>
        <v>1.1330551226500576E-5</v>
      </c>
      <c r="AC1436" s="20">
        <f t="shared" si="464"/>
        <v>0</v>
      </c>
      <c r="AD1436" s="20">
        <f t="shared" si="480"/>
        <v>-9999</v>
      </c>
      <c r="AE1436" s="20">
        <f t="shared" si="465"/>
        <v>0</v>
      </c>
      <c r="AF1436" s="20">
        <f t="shared" si="481"/>
        <v>-9999</v>
      </c>
      <c r="AG1436" s="21"/>
      <c r="AH1436" s="20">
        <f t="shared" si="472"/>
        <v>-1.178745064381952E-2</v>
      </c>
      <c r="AI1436" s="20">
        <f t="shared" si="473"/>
        <v>0.51386006167917275</v>
      </c>
      <c r="AJ1436" s="20">
        <f t="shared" si="474"/>
        <v>-0.2676446746983806</v>
      </c>
      <c r="AK1436" s="20">
        <f t="shared" si="475"/>
        <v>-2.096970307342862E-2</v>
      </c>
      <c r="AL1436" s="20">
        <f t="shared" si="476"/>
        <v>-3.0984842598046018</v>
      </c>
      <c r="AM1436" s="20">
        <f t="shared" si="477"/>
        <v>-46.387491914036289</v>
      </c>
      <c r="AN1436" s="20">
        <f t="shared" si="478"/>
        <v>3.2149255760746338</v>
      </c>
      <c r="AO1436" s="20">
        <f t="shared" si="478"/>
        <v>3.2156184383515991</v>
      </c>
      <c r="AP1436" s="20">
        <f t="shared" si="478"/>
        <v>3.2141906950560983</v>
      </c>
      <c r="AQ1436" s="20">
        <f t="shared" si="478"/>
        <v>3.2171329326505709</v>
      </c>
      <c r="AR1436" s="20">
        <f t="shared" si="478"/>
        <v>3.2110703717789146</v>
      </c>
      <c r="AS1436" s="20">
        <f t="shared" si="478"/>
        <v>3.2235654897824437</v>
      </c>
      <c r="AT1436" s="20">
        <f t="shared" si="478"/>
        <v>3.1978245068299773</v>
      </c>
      <c r="AU1436" s="20">
        <f t="shared" si="479"/>
        <v>3.2509130417697172</v>
      </c>
    </row>
    <row r="1437" spans="4:47">
      <c r="D1437" s="2"/>
      <c r="Z1437" s="20">
        <f t="shared" si="470"/>
        <v>0</v>
      </c>
      <c r="AA1437" s="20">
        <f t="shared" si="471"/>
        <v>1.1330551226500576E-5</v>
      </c>
      <c r="AB1437" s="20">
        <f t="shared" ref="AB1437:AB1500" si="482">IF(S1437&lt;&gt;0,G1437-AH1437,-9999)</f>
        <v>-9999</v>
      </c>
      <c r="AC1437" s="20">
        <f t="shared" si="464"/>
        <v>0</v>
      </c>
      <c r="AD1437" s="20">
        <f t="shared" si="480"/>
        <v>-9999</v>
      </c>
      <c r="AE1437" s="20">
        <f t="shared" si="465"/>
        <v>0</v>
      </c>
      <c r="AF1437" s="20">
        <f t="shared" si="481"/>
        <v>-9999</v>
      </c>
      <c r="AG1437" s="21"/>
      <c r="AH1437" s="20">
        <f t="shared" si="472"/>
        <v>-1.178745064381952E-2</v>
      </c>
      <c r="AI1437" s="20">
        <f t="shared" si="473"/>
        <v>0.51386006167917275</v>
      </c>
      <c r="AJ1437" s="20">
        <f t="shared" si="474"/>
        <v>-0.2676446746983806</v>
      </c>
      <c r="AK1437" s="20">
        <f t="shared" si="475"/>
        <v>-2.096970307342862E-2</v>
      </c>
      <c r="AL1437" s="20">
        <f t="shared" si="476"/>
        <v>-3.0984842598046018</v>
      </c>
      <c r="AM1437" s="20">
        <f t="shared" si="477"/>
        <v>-46.387491914036289</v>
      </c>
      <c r="AN1437" s="20">
        <f t="shared" si="478"/>
        <v>3.2149255760746338</v>
      </c>
      <c r="AO1437" s="20">
        <f t="shared" si="478"/>
        <v>3.2156184383515991</v>
      </c>
      <c r="AP1437" s="20">
        <f t="shared" si="478"/>
        <v>3.2141906950560983</v>
      </c>
      <c r="AQ1437" s="20">
        <f t="shared" si="478"/>
        <v>3.2171329326505709</v>
      </c>
      <c r="AR1437" s="20">
        <f t="shared" si="478"/>
        <v>3.2110703717789146</v>
      </c>
      <c r="AS1437" s="20">
        <f t="shared" si="478"/>
        <v>3.2235654897824437</v>
      </c>
      <c r="AT1437" s="20">
        <f t="shared" si="478"/>
        <v>3.1978245068299773</v>
      </c>
      <c r="AU1437" s="20">
        <f t="shared" si="479"/>
        <v>3.2509130417697172</v>
      </c>
    </row>
    <row r="1438" spans="4:47">
      <c r="D1438" s="2"/>
      <c r="Z1438" s="20">
        <f t="shared" si="470"/>
        <v>0</v>
      </c>
      <c r="AA1438" s="20">
        <f t="shared" si="471"/>
        <v>1.1330551226500576E-5</v>
      </c>
      <c r="AB1438" s="20">
        <f t="shared" si="482"/>
        <v>-9999</v>
      </c>
      <c r="AC1438" s="20">
        <f t="shared" si="464"/>
        <v>0</v>
      </c>
      <c r="AD1438" s="20">
        <f t="shared" si="480"/>
        <v>-9999</v>
      </c>
      <c r="AE1438" s="20">
        <f t="shared" si="465"/>
        <v>0</v>
      </c>
      <c r="AF1438" s="20">
        <f t="shared" si="481"/>
        <v>-9999</v>
      </c>
      <c r="AG1438" s="21"/>
      <c r="AH1438" s="20">
        <f t="shared" si="472"/>
        <v>-1.178745064381952E-2</v>
      </c>
      <c r="AI1438" s="20">
        <f t="shared" si="473"/>
        <v>0.51386006167917275</v>
      </c>
      <c r="AJ1438" s="20">
        <f t="shared" si="474"/>
        <v>-0.2676446746983806</v>
      </c>
      <c r="AK1438" s="20">
        <f t="shared" si="475"/>
        <v>-2.096970307342862E-2</v>
      </c>
      <c r="AL1438" s="20">
        <f t="shared" si="476"/>
        <v>-3.0984842598046018</v>
      </c>
      <c r="AM1438" s="20">
        <f t="shared" si="477"/>
        <v>-46.387491914036289</v>
      </c>
      <c r="AN1438" s="20">
        <f t="shared" si="478"/>
        <v>3.2149255760746338</v>
      </c>
      <c r="AO1438" s="20">
        <f t="shared" si="478"/>
        <v>3.2156184383515991</v>
      </c>
      <c r="AP1438" s="20">
        <f t="shared" si="478"/>
        <v>3.2141906950560983</v>
      </c>
      <c r="AQ1438" s="20">
        <f t="shared" si="478"/>
        <v>3.2171329326505709</v>
      </c>
      <c r="AR1438" s="20">
        <f t="shared" si="478"/>
        <v>3.2110703717789146</v>
      </c>
      <c r="AS1438" s="20">
        <f t="shared" si="478"/>
        <v>3.2235654897824437</v>
      </c>
      <c r="AT1438" s="20">
        <f t="shared" si="478"/>
        <v>3.1978245068299773</v>
      </c>
      <c r="AU1438" s="20">
        <f t="shared" si="479"/>
        <v>3.2509130417697172</v>
      </c>
    </row>
    <row r="1439" spans="4:47">
      <c r="D1439" s="2"/>
      <c r="Z1439" s="20">
        <f t="shared" si="470"/>
        <v>0</v>
      </c>
      <c r="AA1439" s="20">
        <f t="shared" si="471"/>
        <v>1.1330551226500576E-5</v>
      </c>
      <c r="AB1439" s="20">
        <f t="shared" si="482"/>
        <v>-9999</v>
      </c>
      <c r="AC1439" s="20">
        <f t="shared" si="464"/>
        <v>0</v>
      </c>
      <c r="AD1439" s="20">
        <f t="shared" si="480"/>
        <v>-9999</v>
      </c>
      <c r="AE1439" s="20">
        <f t="shared" si="465"/>
        <v>0</v>
      </c>
      <c r="AF1439" s="20">
        <f t="shared" si="481"/>
        <v>-9999</v>
      </c>
      <c r="AG1439" s="21"/>
      <c r="AH1439" s="20">
        <f t="shared" si="472"/>
        <v>-1.178745064381952E-2</v>
      </c>
      <c r="AI1439" s="20">
        <f t="shared" si="473"/>
        <v>0.51386006167917275</v>
      </c>
      <c r="AJ1439" s="20">
        <f t="shared" si="474"/>
        <v>-0.2676446746983806</v>
      </c>
      <c r="AK1439" s="20">
        <f t="shared" si="475"/>
        <v>-2.096970307342862E-2</v>
      </c>
      <c r="AL1439" s="20">
        <f t="shared" si="476"/>
        <v>-3.0984842598046018</v>
      </c>
      <c r="AM1439" s="20">
        <f t="shared" si="477"/>
        <v>-46.387491914036289</v>
      </c>
      <c r="AN1439" s="20">
        <f t="shared" si="478"/>
        <v>3.2149255760746338</v>
      </c>
      <c r="AO1439" s="20">
        <f t="shared" si="478"/>
        <v>3.2156184383515991</v>
      </c>
      <c r="AP1439" s="20">
        <f t="shared" si="478"/>
        <v>3.2141906950560983</v>
      </c>
      <c r="AQ1439" s="20">
        <f t="shared" si="478"/>
        <v>3.2171329326505709</v>
      </c>
      <c r="AR1439" s="20">
        <f t="shared" si="478"/>
        <v>3.2110703717789146</v>
      </c>
      <c r="AS1439" s="20">
        <f t="shared" si="478"/>
        <v>3.2235654897824437</v>
      </c>
      <c r="AT1439" s="20">
        <f t="shared" si="478"/>
        <v>3.1978245068299773</v>
      </c>
      <c r="AU1439" s="20">
        <f t="shared" si="479"/>
        <v>3.2509130417697172</v>
      </c>
    </row>
    <row r="1440" spans="4:47">
      <c r="D1440" s="2"/>
      <c r="Z1440" s="20">
        <f t="shared" si="470"/>
        <v>0</v>
      </c>
      <c r="AA1440" s="20">
        <f t="shared" si="471"/>
        <v>1.1330551226500576E-5</v>
      </c>
      <c r="AB1440" s="20">
        <f t="shared" si="482"/>
        <v>-9999</v>
      </c>
      <c r="AC1440" s="20">
        <f t="shared" si="464"/>
        <v>0</v>
      </c>
      <c r="AD1440" s="20">
        <f t="shared" si="480"/>
        <v>-9999</v>
      </c>
      <c r="AE1440" s="20">
        <f t="shared" si="465"/>
        <v>0</v>
      </c>
      <c r="AF1440" s="20">
        <f t="shared" si="481"/>
        <v>-9999</v>
      </c>
      <c r="AG1440" s="21"/>
      <c r="AH1440" s="20">
        <f t="shared" si="472"/>
        <v>-1.178745064381952E-2</v>
      </c>
      <c r="AI1440" s="20">
        <f t="shared" si="473"/>
        <v>0.51386006167917275</v>
      </c>
      <c r="AJ1440" s="20">
        <f t="shared" si="474"/>
        <v>-0.2676446746983806</v>
      </c>
      <c r="AK1440" s="20">
        <f t="shared" si="475"/>
        <v>-2.096970307342862E-2</v>
      </c>
      <c r="AL1440" s="20">
        <f t="shared" si="476"/>
        <v>-3.0984842598046018</v>
      </c>
      <c r="AM1440" s="20">
        <f t="shared" si="477"/>
        <v>-46.387491914036289</v>
      </c>
      <c r="AN1440" s="20">
        <f t="shared" si="478"/>
        <v>3.2149255760746338</v>
      </c>
      <c r="AO1440" s="20">
        <f t="shared" si="478"/>
        <v>3.2156184383515991</v>
      </c>
      <c r="AP1440" s="20">
        <f t="shared" si="478"/>
        <v>3.2141906950560983</v>
      </c>
      <c r="AQ1440" s="20">
        <f t="shared" si="478"/>
        <v>3.2171329326505709</v>
      </c>
      <c r="AR1440" s="20">
        <f t="shared" si="478"/>
        <v>3.2110703717789146</v>
      </c>
      <c r="AS1440" s="20">
        <f t="shared" si="478"/>
        <v>3.2235654897824437</v>
      </c>
      <c r="AT1440" s="20">
        <f t="shared" si="478"/>
        <v>3.1978245068299773</v>
      </c>
      <c r="AU1440" s="20">
        <f t="shared" si="479"/>
        <v>3.2509130417697172</v>
      </c>
    </row>
    <row r="1441" spans="4:47">
      <c r="D1441" s="2"/>
      <c r="Z1441" s="20">
        <f t="shared" si="470"/>
        <v>0</v>
      </c>
      <c r="AA1441" s="20">
        <f t="shared" si="471"/>
        <v>1.1330551226500576E-5</v>
      </c>
      <c r="AB1441" s="20">
        <f t="shared" si="482"/>
        <v>-9999</v>
      </c>
      <c r="AC1441" s="20">
        <f t="shared" si="464"/>
        <v>0</v>
      </c>
      <c r="AD1441" s="20">
        <f t="shared" si="480"/>
        <v>-9999</v>
      </c>
      <c r="AE1441" s="20">
        <f t="shared" si="465"/>
        <v>0</v>
      </c>
      <c r="AF1441" s="20">
        <f t="shared" si="481"/>
        <v>-9999</v>
      </c>
      <c r="AG1441" s="21"/>
      <c r="AH1441" s="20">
        <f t="shared" si="472"/>
        <v>-1.178745064381952E-2</v>
      </c>
      <c r="AI1441" s="20">
        <f t="shared" si="473"/>
        <v>0.51386006167917275</v>
      </c>
      <c r="AJ1441" s="20">
        <f t="shared" si="474"/>
        <v>-0.2676446746983806</v>
      </c>
      <c r="AK1441" s="20">
        <f t="shared" si="475"/>
        <v>-2.096970307342862E-2</v>
      </c>
      <c r="AL1441" s="20">
        <f t="shared" si="476"/>
        <v>-3.0984842598046018</v>
      </c>
      <c r="AM1441" s="20">
        <f t="shared" si="477"/>
        <v>-46.387491914036289</v>
      </c>
      <c r="AN1441" s="20">
        <f t="shared" si="478"/>
        <v>3.2149255760746338</v>
      </c>
      <c r="AO1441" s="20">
        <f t="shared" si="478"/>
        <v>3.2156184383515991</v>
      </c>
      <c r="AP1441" s="20">
        <f t="shared" si="478"/>
        <v>3.2141906950560983</v>
      </c>
      <c r="AQ1441" s="20">
        <f t="shared" si="478"/>
        <v>3.2171329326505709</v>
      </c>
      <c r="AR1441" s="20">
        <f t="shared" si="478"/>
        <v>3.2110703717789146</v>
      </c>
      <c r="AS1441" s="20">
        <f t="shared" si="478"/>
        <v>3.2235654897824437</v>
      </c>
      <c r="AT1441" s="20">
        <f t="shared" si="478"/>
        <v>3.1978245068299773</v>
      </c>
      <c r="AU1441" s="20">
        <f t="shared" si="479"/>
        <v>3.2509130417697172</v>
      </c>
    </row>
    <row r="1442" spans="4:47">
      <c r="D1442" s="2"/>
      <c r="Z1442" s="20">
        <f t="shared" si="470"/>
        <v>0</v>
      </c>
      <c r="AA1442" s="20">
        <f t="shared" si="471"/>
        <v>1.1330551226500576E-5</v>
      </c>
      <c r="AB1442" s="20">
        <f t="shared" si="482"/>
        <v>-9999</v>
      </c>
      <c r="AC1442" s="20">
        <f t="shared" si="464"/>
        <v>0</v>
      </c>
      <c r="AD1442" s="20">
        <f t="shared" si="480"/>
        <v>-9999</v>
      </c>
      <c r="AE1442" s="20">
        <f t="shared" si="465"/>
        <v>0</v>
      </c>
      <c r="AF1442" s="20">
        <f t="shared" si="481"/>
        <v>-9999</v>
      </c>
      <c r="AG1442" s="21"/>
      <c r="AH1442" s="20">
        <f t="shared" si="472"/>
        <v>-1.178745064381952E-2</v>
      </c>
      <c r="AI1442" s="20">
        <f t="shared" si="473"/>
        <v>0.51386006167917275</v>
      </c>
      <c r="AJ1442" s="20">
        <f t="shared" si="474"/>
        <v>-0.2676446746983806</v>
      </c>
      <c r="AK1442" s="20">
        <f t="shared" si="475"/>
        <v>-2.096970307342862E-2</v>
      </c>
      <c r="AL1442" s="20">
        <f t="shared" si="476"/>
        <v>-3.0984842598046018</v>
      </c>
      <c r="AM1442" s="20">
        <f t="shared" si="477"/>
        <v>-46.387491914036289</v>
      </c>
      <c r="AN1442" s="20">
        <f t="shared" si="478"/>
        <v>3.2149255760746338</v>
      </c>
      <c r="AO1442" s="20">
        <f t="shared" si="478"/>
        <v>3.2156184383515991</v>
      </c>
      <c r="AP1442" s="20">
        <f t="shared" si="478"/>
        <v>3.2141906950560983</v>
      </c>
      <c r="AQ1442" s="20">
        <f t="shared" si="478"/>
        <v>3.2171329326505709</v>
      </c>
      <c r="AR1442" s="20">
        <f t="shared" si="478"/>
        <v>3.2110703717789146</v>
      </c>
      <c r="AS1442" s="20">
        <f t="shared" si="478"/>
        <v>3.2235654897824437</v>
      </c>
      <c r="AT1442" s="20">
        <f t="shared" si="478"/>
        <v>3.1978245068299773</v>
      </c>
      <c r="AU1442" s="20">
        <f t="shared" si="479"/>
        <v>3.2509130417697172</v>
      </c>
    </row>
    <row r="1443" spans="4:47">
      <c r="D1443" s="2"/>
      <c r="Z1443" s="20">
        <f t="shared" si="470"/>
        <v>0</v>
      </c>
      <c r="AA1443" s="20">
        <f t="shared" si="471"/>
        <v>1.1330551226500576E-5</v>
      </c>
      <c r="AB1443" s="20">
        <f t="shared" si="482"/>
        <v>-9999</v>
      </c>
      <c r="AC1443" s="20">
        <f t="shared" si="464"/>
        <v>0</v>
      </c>
      <c r="AD1443" s="20">
        <f t="shared" si="480"/>
        <v>-9999</v>
      </c>
      <c r="AE1443" s="20">
        <f t="shared" si="465"/>
        <v>0</v>
      </c>
      <c r="AF1443" s="20">
        <f t="shared" si="481"/>
        <v>-9999</v>
      </c>
      <c r="AG1443" s="21"/>
      <c r="AH1443" s="20">
        <f t="shared" si="472"/>
        <v>-1.178745064381952E-2</v>
      </c>
      <c r="AI1443" s="20">
        <f t="shared" si="473"/>
        <v>0.51386006167917275</v>
      </c>
      <c r="AJ1443" s="20">
        <f t="shared" si="474"/>
        <v>-0.2676446746983806</v>
      </c>
      <c r="AK1443" s="20">
        <f t="shared" si="475"/>
        <v>-2.096970307342862E-2</v>
      </c>
      <c r="AL1443" s="20">
        <f t="shared" si="476"/>
        <v>-3.0984842598046018</v>
      </c>
      <c r="AM1443" s="20">
        <f t="shared" si="477"/>
        <v>-46.387491914036289</v>
      </c>
      <c r="AN1443" s="20">
        <f t="shared" si="478"/>
        <v>3.2149255760746338</v>
      </c>
      <c r="AO1443" s="20">
        <f t="shared" si="478"/>
        <v>3.2156184383515991</v>
      </c>
      <c r="AP1443" s="20">
        <f t="shared" si="478"/>
        <v>3.2141906950560983</v>
      </c>
      <c r="AQ1443" s="20">
        <f t="shared" si="478"/>
        <v>3.2171329326505709</v>
      </c>
      <c r="AR1443" s="20">
        <f t="shared" si="478"/>
        <v>3.2110703717789146</v>
      </c>
      <c r="AS1443" s="20">
        <f t="shared" si="478"/>
        <v>3.2235654897824437</v>
      </c>
      <c r="AT1443" s="20">
        <f t="shared" si="478"/>
        <v>3.1978245068299773</v>
      </c>
      <c r="AU1443" s="20">
        <f t="shared" si="479"/>
        <v>3.2509130417697172</v>
      </c>
    </row>
    <row r="1444" spans="4:47">
      <c r="D1444" s="2"/>
      <c r="Z1444" s="20">
        <f t="shared" si="470"/>
        <v>0</v>
      </c>
      <c r="AA1444" s="20">
        <f t="shared" si="471"/>
        <v>1.1330551226500576E-5</v>
      </c>
      <c r="AB1444" s="20">
        <f t="shared" si="482"/>
        <v>-9999</v>
      </c>
      <c r="AC1444" s="20">
        <f t="shared" si="464"/>
        <v>0</v>
      </c>
      <c r="AD1444" s="20">
        <f t="shared" si="480"/>
        <v>-9999</v>
      </c>
      <c r="AE1444" s="20">
        <f t="shared" si="465"/>
        <v>0</v>
      </c>
      <c r="AF1444" s="20">
        <f t="shared" si="481"/>
        <v>-9999</v>
      </c>
      <c r="AG1444" s="21"/>
      <c r="AH1444" s="20">
        <f t="shared" si="472"/>
        <v>-1.178745064381952E-2</v>
      </c>
      <c r="AI1444" s="20">
        <f t="shared" si="473"/>
        <v>0.51386006167917275</v>
      </c>
      <c r="AJ1444" s="20">
        <f t="shared" si="474"/>
        <v>-0.2676446746983806</v>
      </c>
      <c r="AK1444" s="20">
        <f t="shared" si="475"/>
        <v>-2.096970307342862E-2</v>
      </c>
      <c r="AL1444" s="20">
        <f t="shared" si="476"/>
        <v>-3.0984842598046018</v>
      </c>
      <c r="AM1444" s="20">
        <f t="shared" si="477"/>
        <v>-46.387491914036289</v>
      </c>
      <c r="AN1444" s="20">
        <f t="shared" si="478"/>
        <v>3.2149255760746338</v>
      </c>
      <c r="AO1444" s="20">
        <f t="shared" si="478"/>
        <v>3.2156184383515991</v>
      </c>
      <c r="AP1444" s="20">
        <f t="shared" si="478"/>
        <v>3.2141906950560983</v>
      </c>
      <c r="AQ1444" s="20">
        <f t="shared" si="478"/>
        <v>3.2171329326505709</v>
      </c>
      <c r="AR1444" s="20">
        <f t="shared" si="478"/>
        <v>3.2110703717789146</v>
      </c>
      <c r="AS1444" s="20">
        <f t="shared" si="478"/>
        <v>3.2235654897824437</v>
      </c>
      <c r="AT1444" s="20">
        <f t="shared" si="478"/>
        <v>3.1978245068299773</v>
      </c>
      <c r="AU1444" s="20">
        <f t="shared" si="479"/>
        <v>3.2509130417697172</v>
      </c>
    </row>
    <row r="1445" spans="4:47">
      <c r="D1445" s="2"/>
      <c r="Z1445" s="20">
        <f t="shared" si="470"/>
        <v>0</v>
      </c>
      <c r="AA1445" s="20">
        <f t="shared" si="471"/>
        <v>1.1330551226500576E-5</v>
      </c>
      <c r="AB1445" s="20">
        <f t="shared" si="482"/>
        <v>-9999</v>
      </c>
      <c r="AC1445" s="20">
        <f t="shared" si="464"/>
        <v>0</v>
      </c>
      <c r="AD1445" s="20">
        <f t="shared" si="480"/>
        <v>-9999</v>
      </c>
      <c r="AE1445" s="20">
        <f t="shared" si="465"/>
        <v>0</v>
      </c>
      <c r="AF1445" s="20">
        <f t="shared" si="481"/>
        <v>-9999</v>
      </c>
      <c r="AG1445" s="21"/>
      <c r="AH1445" s="20">
        <f t="shared" si="472"/>
        <v>-1.178745064381952E-2</v>
      </c>
      <c r="AI1445" s="20">
        <f t="shared" si="473"/>
        <v>0.51386006167917275</v>
      </c>
      <c r="AJ1445" s="20">
        <f t="shared" si="474"/>
        <v>-0.2676446746983806</v>
      </c>
      <c r="AK1445" s="20">
        <f t="shared" si="475"/>
        <v>-2.096970307342862E-2</v>
      </c>
      <c r="AL1445" s="20">
        <f t="shared" si="476"/>
        <v>-3.0984842598046018</v>
      </c>
      <c r="AM1445" s="20">
        <f t="shared" si="477"/>
        <v>-46.387491914036289</v>
      </c>
      <c r="AN1445" s="20">
        <f t="shared" ref="AN1445:AT1460" si="483">$AU1445+$AB$7*SIN(AO1445)</f>
        <v>3.2149255760746338</v>
      </c>
      <c r="AO1445" s="20">
        <f t="shared" si="483"/>
        <v>3.2156184383515991</v>
      </c>
      <c r="AP1445" s="20">
        <f t="shared" si="483"/>
        <v>3.2141906950560983</v>
      </c>
      <c r="AQ1445" s="20">
        <f t="shared" si="483"/>
        <v>3.2171329326505709</v>
      </c>
      <c r="AR1445" s="20">
        <f t="shared" si="483"/>
        <v>3.2110703717789146</v>
      </c>
      <c r="AS1445" s="20">
        <f t="shared" si="483"/>
        <v>3.2235654897824437</v>
      </c>
      <c r="AT1445" s="20">
        <f t="shared" si="483"/>
        <v>3.1978245068299773</v>
      </c>
      <c r="AU1445" s="20">
        <f t="shared" si="479"/>
        <v>3.2509130417697172</v>
      </c>
    </row>
    <row r="1446" spans="4:47">
      <c r="D1446" s="2"/>
      <c r="Z1446" s="20">
        <f t="shared" si="470"/>
        <v>0</v>
      </c>
      <c r="AA1446" s="20">
        <f t="shared" si="471"/>
        <v>1.1330551226500576E-5</v>
      </c>
      <c r="AB1446" s="20">
        <f t="shared" si="482"/>
        <v>-9999</v>
      </c>
      <c r="AC1446" s="20">
        <f t="shared" si="464"/>
        <v>0</v>
      </c>
      <c r="AD1446" s="20">
        <f t="shared" si="480"/>
        <v>-9999</v>
      </c>
      <c r="AE1446" s="20">
        <f t="shared" si="465"/>
        <v>0</v>
      </c>
      <c r="AF1446" s="20">
        <f t="shared" si="481"/>
        <v>-9999</v>
      </c>
      <c r="AG1446" s="21"/>
      <c r="AH1446" s="20">
        <f t="shared" si="472"/>
        <v>-1.178745064381952E-2</v>
      </c>
      <c r="AI1446" s="20">
        <f t="shared" si="473"/>
        <v>0.51386006167917275</v>
      </c>
      <c r="AJ1446" s="20">
        <f t="shared" si="474"/>
        <v>-0.2676446746983806</v>
      </c>
      <c r="AK1446" s="20">
        <f t="shared" si="475"/>
        <v>-2.096970307342862E-2</v>
      </c>
      <c r="AL1446" s="20">
        <f t="shared" si="476"/>
        <v>-3.0984842598046018</v>
      </c>
      <c r="AM1446" s="20">
        <f t="shared" si="477"/>
        <v>-46.387491914036289</v>
      </c>
      <c r="AN1446" s="20">
        <f t="shared" si="483"/>
        <v>3.2149255760746338</v>
      </c>
      <c r="AO1446" s="20">
        <f t="shared" si="483"/>
        <v>3.2156184383515991</v>
      </c>
      <c r="AP1446" s="20">
        <f t="shared" si="483"/>
        <v>3.2141906950560983</v>
      </c>
      <c r="AQ1446" s="20">
        <f t="shared" si="483"/>
        <v>3.2171329326505709</v>
      </c>
      <c r="AR1446" s="20">
        <f t="shared" si="483"/>
        <v>3.2110703717789146</v>
      </c>
      <c r="AS1446" s="20">
        <f t="shared" si="483"/>
        <v>3.2235654897824437</v>
      </c>
      <c r="AT1446" s="20">
        <f t="shared" si="483"/>
        <v>3.1978245068299773</v>
      </c>
      <c r="AU1446" s="20">
        <f t="shared" si="479"/>
        <v>3.2509130417697172</v>
      </c>
    </row>
    <row r="1447" spans="4:47">
      <c r="D1447" s="2"/>
      <c r="Z1447" s="20">
        <f t="shared" si="470"/>
        <v>0</v>
      </c>
      <c r="AA1447" s="20">
        <f t="shared" si="471"/>
        <v>1.1330551226500576E-5</v>
      </c>
      <c r="AB1447" s="20">
        <f t="shared" si="482"/>
        <v>-9999</v>
      </c>
      <c r="AC1447" s="20">
        <f t="shared" ref="AC1447:AC1510" si="484">+G1447-P1447</f>
        <v>0</v>
      </c>
      <c r="AD1447" s="20">
        <f t="shared" si="480"/>
        <v>-9999</v>
      </c>
      <c r="AE1447" s="20">
        <f t="shared" ref="AE1447:AE1510" si="485">+(G1447-AA1447)^2*S1447</f>
        <v>0</v>
      </c>
      <c r="AF1447" s="20">
        <f t="shared" si="481"/>
        <v>-9999</v>
      </c>
      <c r="AG1447" s="21"/>
      <c r="AH1447" s="20">
        <f t="shared" si="472"/>
        <v>-1.178745064381952E-2</v>
      </c>
      <c r="AI1447" s="20">
        <f t="shared" si="473"/>
        <v>0.51386006167917275</v>
      </c>
      <c r="AJ1447" s="20">
        <f t="shared" si="474"/>
        <v>-0.2676446746983806</v>
      </c>
      <c r="AK1447" s="20">
        <f t="shared" si="475"/>
        <v>-2.096970307342862E-2</v>
      </c>
      <c r="AL1447" s="20">
        <f t="shared" si="476"/>
        <v>-3.0984842598046018</v>
      </c>
      <c r="AM1447" s="20">
        <f t="shared" si="477"/>
        <v>-46.387491914036289</v>
      </c>
      <c r="AN1447" s="20">
        <f t="shared" si="483"/>
        <v>3.2149255760746338</v>
      </c>
      <c r="AO1447" s="20">
        <f t="shared" si="483"/>
        <v>3.2156184383515991</v>
      </c>
      <c r="AP1447" s="20">
        <f t="shared" si="483"/>
        <v>3.2141906950560983</v>
      </c>
      <c r="AQ1447" s="20">
        <f t="shared" si="483"/>
        <v>3.2171329326505709</v>
      </c>
      <c r="AR1447" s="20">
        <f t="shared" si="483"/>
        <v>3.2110703717789146</v>
      </c>
      <c r="AS1447" s="20">
        <f t="shared" si="483"/>
        <v>3.2235654897824437</v>
      </c>
      <c r="AT1447" s="20">
        <f t="shared" si="483"/>
        <v>3.1978245068299773</v>
      </c>
      <c r="AU1447" s="20">
        <f t="shared" si="479"/>
        <v>3.2509130417697172</v>
      </c>
    </row>
    <row r="1448" spans="4:47">
      <c r="D1448" s="2"/>
      <c r="Z1448" s="20">
        <f t="shared" si="470"/>
        <v>0</v>
      </c>
      <c r="AA1448" s="20">
        <f t="shared" si="471"/>
        <v>1.1330551226500576E-5</v>
      </c>
      <c r="AB1448" s="20">
        <f t="shared" si="482"/>
        <v>-9999</v>
      </c>
      <c r="AC1448" s="20">
        <f t="shared" si="484"/>
        <v>0</v>
      </c>
      <c r="AD1448" s="20">
        <f t="shared" si="480"/>
        <v>-9999</v>
      </c>
      <c r="AE1448" s="20">
        <f t="shared" si="485"/>
        <v>0</v>
      </c>
      <c r="AF1448" s="20">
        <f t="shared" si="481"/>
        <v>-9999</v>
      </c>
      <c r="AG1448" s="21"/>
      <c r="AH1448" s="20">
        <f t="shared" si="472"/>
        <v>-1.178745064381952E-2</v>
      </c>
      <c r="AI1448" s="20">
        <f t="shared" si="473"/>
        <v>0.51386006167917275</v>
      </c>
      <c r="AJ1448" s="20">
        <f t="shared" si="474"/>
        <v>-0.2676446746983806</v>
      </c>
      <c r="AK1448" s="20">
        <f t="shared" si="475"/>
        <v>-2.096970307342862E-2</v>
      </c>
      <c r="AL1448" s="20">
        <f t="shared" si="476"/>
        <v>-3.0984842598046018</v>
      </c>
      <c r="AM1448" s="20">
        <f t="shared" si="477"/>
        <v>-46.387491914036289</v>
      </c>
      <c r="AN1448" s="20">
        <f t="shared" si="483"/>
        <v>3.2149255760746338</v>
      </c>
      <c r="AO1448" s="20">
        <f t="shared" si="483"/>
        <v>3.2156184383515991</v>
      </c>
      <c r="AP1448" s="20">
        <f t="shared" si="483"/>
        <v>3.2141906950560983</v>
      </c>
      <c r="AQ1448" s="20">
        <f t="shared" si="483"/>
        <v>3.2171329326505709</v>
      </c>
      <c r="AR1448" s="20">
        <f t="shared" si="483"/>
        <v>3.2110703717789146</v>
      </c>
      <c r="AS1448" s="20">
        <f t="shared" si="483"/>
        <v>3.2235654897824437</v>
      </c>
      <c r="AT1448" s="20">
        <f t="shared" si="483"/>
        <v>3.1978245068299773</v>
      </c>
      <c r="AU1448" s="20">
        <f t="shared" si="479"/>
        <v>3.2509130417697172</v>
      </c>
    </row>
    <row r="1449" spans="4:47">
      <c r="D1449" s="2"/>
      <c r="Z1449" s="20">
        <f t="shared" si="470"/>
        <v>0</v>
      </c>
      <c r="AA1449" s="20">
        <f t="shared" si="471"/>
        <v>1.1330551226500576E-5</v>
      </c>
      <c r="AB1449" s="20">
        <f t="shared" si="482"/>
        <v>-9999</v>
      </c>
      <c r="AC1449" s="20">
        <f t="shared" si="484"/>
        <v>0</v>
      </c>
      <c r="AD1449" s="20">
        <f t="shared" si="480"/>
        <v>-9999</v>
      </c>
      <c r="AE1449" s="20">
        <f t="shared" si="485"/>
        <v>0</v>
      </c>
      <c r="AF1449" s="20">
        <f t="shared" si="481"/>
        <v>-9999</v>
      </c>
      <c r="AG1449" s="21"/>
      <c r="AH1449" s="20">
        <f t="shared" si="472"/>
        <v>-1.178745064381952E-2</v>
      </c>
      <c r="AI1449" s="20">
        <f t="shared" si="473"/>
        <v>0.51386006167917275</v>
      </c>
      <c r="AJ1449" s="20">
        <f t="shared" si="474"/>
        <v>-0.2676446746983806</v>
      </c>
      <c r="AK1449" s="20">
        <f t="shared" si="475"/>
        <v>-2.096970307342862E-2</v>
      </c>
      <c r="AL1449" s="20">
        <f t="shared" si="476"/>
        <v>-3.0984842598046018</v>
      </c>
      <c r="AM1449" s="20">
        <f t="shared" si="477"/>
        <v>-46.387491914036289</v>
      </c>
      <c r="AN1449" s="20">
        <f t="shared" si="483"/>
        <v>3.2149255760746338</v>
      </c>
      <c r="AO1449" s="20">
        <f t="shared" si="483"/>
        <v>3.2156184383515991</v>
      </c>
      <c r="AP1449" s="20">
        <f t="shared" si="483"/>
        <v>3.2141906950560983</v>
      </c>
      <c r="AQ1449" s="20">
        <f t="shared" si="483"/>
        <v>3.2171329326505709</v>
      </c>
      <c r="AR1449" s="20">
        <f t="shared" si="483"/>
        <v>3.2110703717789146</v>
      </c>
      <c r="AS1449" s="20">
        <f t="shared" si="483"/>
        <v>3.2235654897824437</v>
      </c>
      <c r="AT1449" s="20">
        <f t="shared" si="483"/>
        <v>3.1978245068299773</v>
      </c>
      <c r="AU1449" s="20">
        <f t="shared" si="479"/>
        <v>3.2509130417697172</v>
      </c>
    </row>
    <row r="1450" spans="4:47">
      <c r="D1450" s="2"/>
      <c r="Z1450" s="20">
        <f t="shared" si="470"/>
        <v>0</v>
      </c>
      <c r="AA1450" s="20">
        <f t="shared" si="471"/>
        <v>1.1330551226500576E-5</v>
      </c>
      <c r="AB1450" s="20">
        <f t="shared" si="482"/>
        <v>-9999</v>
      </c>
      <c r="AC1450" s="20">
        <f t="shared" si="484"/>
        <v>0</v>
      </c>
      <c r="AD1450" s="20">
        <f t="shared" si="480"/>
        <v>-9999</v>
      </c>
      <c r="AE1450" s="20">
        <f t="shared" si="485"/>
        <v>0</v>
      </c>
      <c r="AF1450" s="20">
        <f t="shared" si="481"/>
        <v>-9999</v>
      </c>
      <c r="AG1450" s="21"/>
      <c r="AH1450" s="20">
        <f t="shared" si="472"/>
        <v>-1.178745064381952E-2</v>
      </c>
      <c r="AI1450" s="20">
        <f t="shared" si="473"/>
        <v>0.51386006167917275</v>
      </c>
      <c r="AJ1450" s="20">
        <f t="shared" si="474"/>
        <v>-0.2676446746983806</v>
      </c>
      <c r="AK1450" s="20">
        <f t="shared" si="475"/>
        <v>-2.096970307342862E-2</v>
      </c>
      <c r="AL1450" s="20">
        <f t="shared" si="476"/>
        <v>-3.0984842598046018</v>
      </c>
      <c r="AM1450" s="20">
        <f t="shared" si="477"/>
        <v>-46.387491914036289</v>
      </c>
      <c r="AN1450" s="20">
        <f t="shared" si="483"/>
        <v>3.2149255760746338</v>
      </c>
      <c r="AO1450" s="20">
        <f t="shared" si="483"/>
        <v>3.2156184383515991</v>
      </c>
      <c r="AP1450" s="20">
        <f t="shared" si="483"/>
        <v>3.2141906950560983</v>
      </c>
      <c r="AQ1450" s="20">
        <f t="shared" si="483"/>
        <v>3.2171329326505709</v>
      </c>
      <c r="AR1450" s="20">
        <f t="shared" si="483"/>
        <v>3.2110703717789146</v>
      </c>
      <c r="AS1450" s="20">
        <f t="shared" si="483"/>
        <v>3.2235654897824437</v>
      </c>
      <c r="AT1450" s="20">
        <f t="shared" si="483"/>
        <v>3.1978245068299773</v>
      </c>
      <c r="AU1450" s="20">
        <f t="shared" si="479"/>
        <v>3.2509130417697172</v>
      </c>
    </row>
    <row r="1451" spans="4:47">
      <c r="D1451" s="2"/>
      <c r="Z1451" s="20">
        <f t="shared" si="470"/>
        <v>0</v>
      </c>
      <c r="AA1451" s="20">
        <f t="shared" si="471"/>
        <v>1.1330551226500576E-5</v>
      </c>
      <c r="AB1451" s="20">
        <f t="shared" si="482"/>
        <v>-9999</v>
      </c>
      <c r="AC1451" s="20">
        <f t="shared" si="484"/>
        <v>0</v>
      </c>
      <c r="AD1451" s="20">
        <f t="shared" si="480"/>
        <v>-9999</v>
      </c>
      <c r="AE1451" s="20">
        <f t="shared" si="485"/>
        <v>0</v>
      </c>
      <c r="AF1451" s="20">
        <f t="shared" si="481"/>
        <v>-9999</v>
      </c>
      <c r="AG1451" s="21"/>
      <c r="AH1451" s="20">
        <f t="shared" si="472"/>
        <v>-1.178745064381952E-2</v>
      </c>
      <c r="AI1451" s="20">
        <f t="shared" si="473"/>
        <v>0.51386006167917275</v>
      </c>
      <c r="AJ1451" s="20">
        <f t="shared" si="474"/>
        <v>-0.2676446746983806</v>
      </c>
      <c r="AK1451" s="20">
        <f t="shared" si="475"/>
        <v>-2.096970307342862E-2</v>
      </c>
      <c r="AL1451" s="20">
        <f t="shared" si="476"/>
        <v>-3.0984842598046018</v>
      </c>
      <c r="AM1451" s="20">
        <f t="shared" si="477"/>
        <v>-46.387491914036289</v>
      </c>
      <c r="AN1451" s="20">
        <f t="shared" si="483"/>
        <v>3.2149255760746338</v>
      </c>
      <c r="AO1451" s="20">
        <f t="shared" si="483"/>
        <v>3.2156184383515991</v>
      </c>
      <c r="AP1451" s="20">
        <f t="shared" si="483"/>
        <v>3.2141906950560983</v>
      </c>
      <c r="AQ1451" s="20">
        <f t="shared" si="483"/>
        <v>3.2171329326505709</v>
      </c>
      <c r="AR1451" s="20">
        <f t="shared" si="483"/>
        <v>3.2110703717789146</v>
      </c>
      <c r="AS1451" s="20">
        <f t="shared" si="483"/>
        <v>3.2235654897824437</v>
      </c>
      <c r="AT1451" s="20">
        <f t="shared" si="483"/>
        <v>3.1978245068299773</v>
      </c>
      <c r="AU1451" s="20">
        <f t="shared" si="479"/>
        <v>3.2509130417697172</v>
      </c>
    </row>
    <row r="1452" spans="4:47">
      <c r="D1452" s="2"/>
      <c r="Z1452" s="20">
        <f t="shared" si="470"/>
        <v>0</v>
      </c>
      <c r="AA1452" s="20">
        <f t="shared" si="471"/>
        <v>1.1330551226500576E-5</v>
      </c>
      <c r="AB1452" s="20">
        <f t="shared" si="482"/>
        <v>-9999</v>
      </c>
      <c r="AC1452" s="20">
        <f t="shared" si="484"/>
        <v>0</v>
      </c>
      <c r="AD1452" s="20">
        <f t="shared" si="480"/>
        <v>-9999</v>
      </c>
      <c r="AE1452" s="20">
        <f t="shared" si="485"/>
        <v>0</v>
      </c>
      <c r="AF1452" s="20">
        <f t="shared" si="481"/>
        <v>-9999</v>
      </c>
      <c r="AG1452" s="21"/>
      <c r="AH1452" s="20">
        <f t="shared" si="472"/>
        <v>-1.178745064381952E-2</v>
      </c>
      <c r="AI1452" s="20">
        <f t="shared" si="473"/>
        <v>0.51386006167917275</v>
      </c>
      <c r="AJ1452" s="20">
        <f t="shared" si="474"/>
        <v>-0.2676446746983806</v>
      </c>
      <c r="AK1452" s="20">
        <f t="shared" si="475"/>
        <v>-2.096970307342862E-2</v>
      </c>
      <c r="AL1452" s="20">
        <f t="shared" si="476"/>
        <v>-3.0984842598046018</v>
      </c>
      <c r="AM1452" s="20">
        <f t="shared" si="477"/>
        <v>-46.387491914036289</v>
      </c>
      <c r="AN1452" s="20">
        <f t="shared" si="483"/>
        <v>3.2149255760746338</v>
      </c>
      <c r="AO1452" s="20">
        <f t="shared" si="483"/>
        <v>3.2156184383515991</v>
      </c>
      <c r="AP1452" s="20">
        <f t="shared" si="483"/>
        <v>3.2141906950560983</v>
      </c>
      <c r="AQ1452" s="20">
        <f t="shared" si="483"/>
        <v>3.2171329326505709</v>
      </c>
      <c r="AR1452" s="20">
        <f t="shared" si="483"/>
        <v>3.2110703717789146</v>
      </c>
      <c r="AS1452" s="20">
        <f t="shared" si="483"/>
        <v>3.2235654897824437</v>
      </c>
      <c r="AT1452" s="20">
        <f t="shared" si="483"/>
        <v>3.1978245068299773</v>
      </c>
      <c r="AU1452" s="20">
        <f t="shared" si="479"/>
        <v>3.2509130417697172</v>
      </c>
    </row>
    <row r="1453" spans="4:47">
      <c r="D1453" s="2"/>
      <c r="Z1453" s="20">
        <f t="shared" si="470"/>
        <v>0</v>
      </c>
      <c r="AA1453" s="20">
        <f t="shared" si="471"/>
        <v>1.1330551226500576E-5</v>
      </c>
      <c r="AB1453" s="20">
        <f t="shared" si="482"/>
        <v>-9999</v>
      </c>
      <c r="AC1453" s="20">
        <f t="shared" si="484"/>
        <v>0</v>
      </c>
      <c r="AD1453" s="20">
        <f t="shared" si="480"/>
        <v>-9999</v>
      </c>
      <c r="AE1453" s="20">
        <f t="shared" si="485"/>
        <v>0</v>
      </c>
      <c r="AF1453" s="20">
        <f t="shared" si="481"/>
        <v>-9999</v>
      </c>
      <c r="AG1453" s="21"/>
      <c r="AH1453" s="20">
        <f t="shared" si="472"/>
        <v>-1.178745064381952E-2</v>
      </c>
      <c r="AI1453" s="20">
        <f t="shared" si="473"/>
        <v>0.51386006167917275</v>
      </c>
      <c r="AJ1453" s="20">
        <f t="shared" si="474"/>
        <v>-0.2676446746983806</v>
      </c>
      <c r="AK1453" s="20">
        <f t="shared" si="475"/>
        <v>-2.096970307342862E-2</v>
      </c>
      <c r="AL1453" s="20">
        <f t="shared" si="476"/>
        <v>-3.0984842598046018</v>
      </c>
      <c r="AM1453" s="20">
        <f t="shared" si="477"/>
        <v>-46.387491914036289</v>
      </c>
      <c r="AN1453" s="20">
        <f t="shared" si="483"/>
        <v>3.2149255760746338</v>
      </c>
      <c r="AO1453" s="20">
        <f t="shared" si="483"/>
        <v>3.2156184383515991</v>
      </c>
      <c r="AP1453" s="20">
        <f t="shared" si="483"/>
        <v>3.2141906950560983</v>
      </c>
      <c r="AQ1453" s="20">
        <f t="shared" si="483"/>
        <v>3.2171329326505709</v>
      </c>
      <c r="AR1453" s="20">
        <f t="shared" si="483"/>
        <v>3.2110703717789146</v>
      </c>
      <c r="AS1453" s="20">
        <f t="shared" si="483"/>
        <v>3.2235654897824437</v>
      </c>
      <c r="AT1453" s="20">
        <f t="shared" si="483"/>
        <v>3.1978245068299773</v>
      </c>
      <c r="AU1453" s="20">
        <f t="shared" si="479"/>
        <v>3.2509130417697172</v>
      </c>
    </row>
    <row r="1454" spans="4:47">
      <c r="D1454" s="2"/>
      <c r="Z1454" s="20">
        <f t="shared" si="470"/>
        <v>0</v>
      </c>
      <c r="AA1454" s="20">
        <f t="shared" si="471"/>
        <v>1.1330551226500576E-5</v>
      </c>
      <c r="AB1454" s="20">
        <f t="shared" si="482"/>
        <v>-9999</v>
      </c>
      <c r="AC1454" s="20">
        <f t="shared" si="484"/>
        <v>0</v>
      </c>
      <c r="AD1454" s="20">
        <f t="shared" si="480"/>
        <v>-9999</v>
      </c>
      <c r="AE1454" s="20">
        <f t="shared" si="485"/>
        <v>0</v>
      </c>
      <c r="AF1454" s="20">
        <f t="shared" si="481"/>
        <v>-9999</v>
      </c>
      <c r="AG1454" s="21"/>
      <c r="AH1454" s="20">
        <f t="shared" si="472"/>
        <v>-1.178745064381952E-2</v>
      </c>
      <c r="AI1454" s="20">
        <f t="shared" si="473"/>
        <v>0.51386006167917275</v>
      </c>
      <c r="AJ1454" s="20">
        <f t="shared" si="474"/>
        <v>-0.2676446746983806</v>
      </c>
      <c r="AK1454" s="20">
        <f t="shared" si="475"/>
        <v>-2.096970307342862E-2</v>
      </c>
      <c r="AL1454" s="20">
        <f t="shared" si="476"/>
        <v>-3.0984842598046018</v>
      </c>
      <c r="AM1454" s="20">
        <f t="shared" si="477"/>
        <v>-46.387491914036289</v>
      </c>
      <c r="AN1454" s="20">
        <f t="shared" si="483"/>
        <v>3.2149255760746338</v>
      </c>
      <c r="AO1454" s="20">
        <f t="shared" si="483"/>
        <v>3.2156184383515991</v>
      </c>
      <c r="AP1454" s="20">
        <f t="shared" si="483"/>
        <v>3.2141906950560983</v>
      </c>
      <c r="AQ1454" s="20">
        <f t="shared" si="483"/>
        <v>3.2171329326505709</v>
      </c>
      <c r="AR1454" s="20">
        <f t="shared" si="483"/>
        <v>3.2110703717789146</v>
      </c>
      <c r="AS1454" s="20">
        <f t="shared" si="483"/>
        <v>3.2235654897824437</v>
      </c>
      <c r="AT1454" s="20">
        <f t="shared" si="483"/>
        <v>3.1978245068299773</v>
      </c>
      <c r="AU1454" s="20">
        <f t="shared" si="479"/>
        <v>3.2509130417697172</v>
      </c>
    </row>
    <row r="1455" spans="4:47">
      <c r="D1455" s="2"/>
      <c r="Z1455" s="20">
        <f t="shared" si="470"/>
        <v>0</v>
      </c>
      <c r="AA1455" s="20">
        <f t="shared" si="471"/>
        <v>1.1330551226500576E-5</v>
      </c>
      <c r="AB1455" s="20">
        <f t="shared" si="482"/>
        <v>-9999</v>
      </c>
      <c r="AC1455" s="20">
        <f t="shared" si="484"/>
        <v>0</v>
      </c>
      <c r="AD1455" s="20">
        <f t="shared" si="480"/>
        <v>-9999</v>
      </c>
      <c r="AE1455" s="20">
        <f t="shared" si="485"/>
        <v>0</v>
      </c>
      <c r="AF1455" s="20">
        <f t="shared" si="481"/>
        <v>-9999</v>
      </c>
      <c r="AG1455" s="21"/>
      <c r="AH1455" s="20">
        <f t="shared" si="472"/>
        <v>-1.178745064381952E-2</v>
      </c>
      <c r="AI1455" s="20">
        <f t="shared" si="473"/>
        <v>0.51386006167917275</v>
      </c>
      <c r="AJ1455" s="20">
        <f t="shared" si="474"/>
        <v>-0.2676446746983806</v>
      </c>
      <c r="AK1455" s="20">
        <f t="shared" si="475"/>
        <v>-2.096970307342862E-2</v>
      </c>
      <c r="AL1455" s="20">
        <f t="shared" si="476"/>
        <v>-3.0984842598046018</v>
      </c>
      <c r="AM1455" s="20">
        <f t="shared" si="477"/>
        <v>-46.387491914036289</v>
      </c>
      <c r="AN1455" s="20">
        <f t="shared" si="483"/>
        <v>3.2149255760746338</v>
      </c>
      <c r="AO1455" s="20">
        <f t="shared" si="483"/>
        <v>3.2156184383515991</v>
      </c>
      <c r="AP1455" s="20">
        <f t="shared" si="483"/>
        <v>3.2141906950560983</v>
      </c>
      <c r="AQ1455" s="20">
        <f t="shared" si="483"/>
        <v>3.2171329326505709</v>
      </c>
      <c r="AR1455" s="20">
        <f t="shared" si="483"/>
        <v>3.2110703717789146</v>
      </c>
      <c r="AS1455" s="20">
        <f t="shared" si="483"/>
        <v>3.2235654897824437</v>
      </c>
      <c r="AT1455" s="20">
        <f t="shared" si="483"/>
        <v>3.1978245068299773</v>
      </c>
      <c r="AU1455" s="20">
        <f t="shared" si="479"/>
        <v>3.2509130417697172</v>
      </c>
    </row>
    <row r="1456" spans="4:47">
      <c r="D1456" s="2"/>
      <c r="Z1456" s="20">
        <f t="shared" si="470"/>
        <v>0</v>
      </c>
      <c r="AA1456" s="20">
        <f t="shared" si="471"/>
        <v>1.1330551226500576E-5</v>
      </c>
      <c r="AB1456" s="20">
        <f t="shared" si="482"/>
        <v>-9999</v>
      </c>
      <c r="AC1456" s="20">
        <f t="shared" si="484"/>
        <v>0</v>
      </c>
      <c r="AD1456" s="20">
        <f t="shared" si="480"/>
        <v>-9999</v>
      </c>
      <c r="AE1456" s="20">
        <f t="shared" si="485"/>
        <v>0</v>
      </c>
      <c r="AF1456" s="20">
        <f t="shared" si="481"/>
        <v>-9999</v>
      </c>
      <c r="AG1456" s="21"/>
      <c r="AH1456" s="20">
        <f t="shared" si="472"/>
        <v>-1.178745064381952E-2</v>
      </c>
      <c r="AI1456" s="20">
        <f t="shared" si="473"/>
        <v>0.51386006167917275</v>
      </c>
      <c r="AJ1456" s="20">
        <f t="shared" si="474"/>
        <v>-0.2676446746983806</v>
      </c>
      <c r="AK1456" s="20">
        <f t="shared" si="475"/>
        <v>-2.096970307342862E-2</v>
      </c>
      <c r="AL1456" s="20">
        <f t="shared" si="476"/>
        <v>-3.0984842598046018</v>
      </c>
      <c r="AM1456" s="20">
        <f t="shared" si="477"/>
        <v>-46.387491914036289</v>
      </c>
      <c r="AN1456" s="20">
        <f t="shared" si="483"/>
        <v>3.2149255760746338</v>
      </c>
      <c r="AO1456" s="20">
        <f t="shared" si="483"/>
        <v>3.2156184383515991</v>
      </c>
      <c r="AP1456" s="20">
        <f t="shared" si="483"/>
        <v>3.2141906950560983</v>
      </c>
      <c r="AQ1456" s="20">
        <f t="shared" si="483"/>
        <v>3.2171329326505709</v>
      </c>
      <c r="AR1456" s="20">
        <f t="shared" si="483"/>
        <v>3.2110703717789146</v>
      </c>
      <c r="AS1456" s="20">
        <f t="shared" si="483"/>
        <v>3.2235654897824437</v>
      </c>
      <c r="AT1456" s="20">
        <f t="shared" si="483"/>
        <v>3.1978245068299773</v>
      </c>
      <c r="AU1456" s="20">
        <f t="shared" si="479"/>
        <v>3.2509130417697172</v>
      </c>
    </row>
    <row r="1457" spans="4:47">
      <c r="D1457" s="2"/>
      <c r="Z1457" s="20">
        <f t="shared" si="470"/>
        <v>0</v>
      </c>
      <c r="AA1457" s="20">
        <f t="shared" si="471"/>
        <v>1.1330551226500576E-5</v>
      </c>
      <c r="AB1457" s="20">
        <f t="shared" si="482"/>
        <v>-9999</v>
      </c>
      <c r="AC1457" s="20">
        <f t="shared" si="484"/>
        <v>0</v>
      </c>
      <c r="AD1457" s="20">
        <f t="shared" si="480"/>
        <v>-9999</v>
      </c>
      <c r="AE1457" s="20">
        <f t="shared" si="485"/>
        <v>0</v>
      </c>
      <c r="AF1457" s="20">
        <f t="shared" si="481"/>
        <v>-9999</v>
      </c>
      <c r="AG1457" s="21"/>
      <c r="AH1457" s="20">
        <f t="shared" si="472"/>
        <v>-1.178745064381952E-2</v>
      </c>
      <c r="AI1457" s="20">
        <f t="shared" si="473"/>
        <v>0.51386006167917275</v>
      </c>
      <c r="AJ1457" s="20">
        <f t="shared" si="474"/>
        <v>-0.2676446746983806</v>
      </c>
      <c r="AK1457" s="20">
        <f t="shared" si="475"/>
        <v>-2.096970307342862E-2</v>
      </c>
      <c r="AL1457" s="20">
        <f t="shared" si="476"/>
        <v>-3.0984842598046018</v>
      </c>
      <c r="AM1457" s="20">
        <f t="shared" si="477"/>
        <v>-46.387491914036289</v>
      </c>
      <c r="AN1457" s="20">
        <f t="shared" si="483"/>
        <v>3.2149255760746338</v>
      </c>
      <c r="AO1457" s="20">
        <f t="shared" si="483"/>
        <v>3.2156184383515991</v>
      </c>
      <c r="AP1457" s="20">
        <f t="shared" si="483"/>
        <v>3.2141906950560983</v>
      </c>
      <c r="AQ1457" s="20">
        <f t="shared" si="483"/>
        <v>3.2171329326505709</v>
      </c>
      <c r="AR1457" s="20">
        <f t="shared" si="483"/>
        <v>3.2110703717789146</v>
      </c>
      <c r="AS1457" s="20">
        <f t="shared" si="483"/>
        <v>3.2235654897824437</v>
      </c>
      <c r="AT1457" s="20">
        <f t="shared" si="483"/>
        <v>3.1978245068299773</v>
      </c>
      <c r="AU1457" s="20">
        <f t="shared" si="479"/>
        <v>3.2509130417697172</v>
      </c>
    </row>
    <row r="1458" spans="4:47">
      <c r="D1458" s="2"/>
      <c r="Z1458" s="20">
        <f t="shared" si="470"/>
        <v>0</v>
      </c>
      <c r="AA1458" s="20">
        <f t="shared" si="471"/>
        <v>1.1330551226500576E-5</v>
      </c>
      <c r="AB1458" s="20">
        <f t="shared" si="482"/>
        <v>-9999</v>
      </c>
      <c r="AC1458" s="20">
        <f t="shared" si="484"/>
        <v>0</v>
      </c>
      <c r="AD1458" s="20">
        <f t="shared" si="480"/>
        <v>-9999</v>
      </c>
      <c r="AE1458" s="20">
        <f t="shared" si="485"/>
        <v>0</v>
      </c>
      <c r="AF1458" s="20">
        <f t="shared" si="481"/>
        <v>-9999</v>
      </c>
      <c r="AG1458" s="21"/>
      <c r="AH1458" s="20">
        <f t="shared" si="472"/>
        <v>-1.178745064381952E-2</v>
      </c>
      <c r="AI1458" s="20">
        <f t="shared" si="473"/>
        <v>0.51386006167917275</v>
      </c>
      <c r="AJ1458" s="20">
        <f t="shared" si="474"/>
        <v>-0.2676446746983806</v>
      </c>
      <c r="AK1458" s="20">
        <f t="shared" si="475"/>
        <v>-2.096970307342862E-2</v>
      </c>
      <c r="AL1458" s="20">
        <f t="shared" si="476"/>
        <v>-3.0984842598046018</v>
      </c>
      <c r="AM1458" s="20">
        <f t="shared" si="477"/>
        <v>-46.387491914036289</v>
      </c>
      <c r="AN1458" s="20">
        <f t="shared" si="483"/>
        <v>3.2149255760746338</v>
      </c>
      <c r="AO1458" s="20">
        <f t="shared" si="483"/>
        <v>3.2156184383515991</v>
      </c>
      <c r="AP1458" s="20">
        <f t="shared" si="483"/>
        <v>3.2141906950560983</v>
      </c>
      <c r="AQ1458" s="20">
        <f t="shared" si="483"/>
        <v>3.2171329326505709</v>
      </c>
      <c r="AR1458" s="20">
        <f t="shared" si="483"/>
        <v>3.2110703717789146</v>
      </c>
      <c r="AS1458" s="20">
        <f t="shared" si="483"/>
        <v>3.2235654897824437</v>
      </c>
      <c r="AT1458" s="20">
        <f t="shared" si="483"/>
        <v>3.1978245068299773</v>
      </c>
      <c r="AU1458" s="20">
        <f t="shared" si="479"/>
        <v>3.2509130417697172</v>
      </c>
    </row>
    <row r="1459" spans="4:47">
      <c r="D1459" s="2"/>
      <c r="Z1459" s="20">
        <f t="shared" si="470"/>
        <v>0</v>
      </c>
      <c r="AA1459" s="20">
        <f t="shared" si="471"/>
        <v>1.1330551226500576E-5</v>
      </c>
      <c r="AB1459" s="20">
        <f t="shared" si="482"/>
        <v>-9999</v>
      </c>
      <c r="AC1459" s="20">
        <f t="shared" si="484"/>
        <v>0</v>
      </c>
      <c r="AD1459" s="20">
        <f t="shared" si="480"/>
        <v>-9999</v>
      </c>
      <c r="AE1459" s="20">
        <f t="shared" si="485"/>
        <v>0</v>
      </c>
      <c r="AF1459" s="20">
        <f t="shared" si="481"/>
        <v>-9999</v>
      </c>
      <c r="AG1459" s="21"/>
      <c r="AH1459" s="20">
        <f t="shared" si="472"/>
        <v>-1.178745064381952E-2</v>
      </c>
      <c r="AI1459" s="20">
        <f t="shared" si="473"/>
        <v>0.51386006167917275</v>
      </c>
      <c r="AJ1459" s="20">
        <f t="shared" si="474"/>
        <v>-0.2676446746983806</v>
      </c>
      <c r="AK1459" s="20">
        <f t="shared" si="475"/>
        <v>-2.096970307342862E-2</v>
      </c>
      <c r="AL1459" s="20">
        <f t="shared" si="476"/>
        <v>-3.0984842598046018</v>
      </c>
      <c r="AM1459" s="20">
        <f t="shared" si="477"/>
        <v>-46.387491914036289</v>
      </c>
      <c r="AN1459" s="20">
        <f t="shared" si="483"/>
        <v>3.2149255760746338</v>
      </c>
      <c r="AO1459" s="20">
        <f t="shared" si="483"/>
        <v>3.2156184383515991</v>
      </c>
      <c r="AP1459" s="20">
        <f t="shared" si="483"/>
        <v>3.2141906950560983</v>
      </c>
      <c r="AQ1459" s="20">
        <f t="shared" si="483"/>
        <v>3.2171329326505709</v>
      </c>
      <c r="AR1459" s="20">
        <f t="shared" si="483"/>
        <v>3.2110703717789146</v>
      </c>
      <c r="AS1459" s="20">
        <f t="shared" si="483"/>
        <v>3.2235654897824437</v>
      </c>
      <c r="AT1459" s="20">
        <f t="shared" si="483"/>
        <v>3.1978245068299773</v>
      </c>
      <c r="AU1459" s="20">
        <f t="shared" si="479"/>
        <v>3.2509130417697172</v>
      </c>
    </row>
    <row r="1460" spans="4:47">
      <c r="D1460" s="2"/>
      <c r="Z1460" s="20">
        <f t="shared" si="470"/>
        <v>0</v>
      </c>
      <c r="AA1460" s="20">
        <f t="shared" si="471"/>
        <v>1.1330551226500576E-5</v>
      </c>
      <c r="AB1460" s="20">
        <f t="shared" si="482"/>
        <v>-9999</v>
      </c>
      <c r="AC1460" s="20">
        <f t="shared" si="484"/>
        <v>0</v>
      </c>
      <c r="AD1460" s="20">
        <f t="shared" si="480"/>
        <v>-9999</v>
      </c>
      <c r="AE1460" s="20">
        <f t="shared" si="485"/>
        <v>0</v>
      </c>
      <c r="AF1460" s="20">
        <f t="shared" si="481"/>
        <v>-9999</v>
      </c>
      <c r="AG1460" s="21"/>
      <c r="AH1460" s="20">
        <f t="shared" si="472"/>
        <v>-1.178745064381952E-2</v>
      </c>
      <c r="AI1460" s="20">
        <f t="shared" si="473"/>
        <v>0.51386006167917275</v>
      </c>
      <c r="AJ1460" s="20">
        <f t="shared" si="474"/>
        <v>-0.2676446746983806</v>
      </c>
      <c r="AK1460" s="20">
        <f t="shared" si="475"/>
        <v>-2.096970307342862E-2</v>
      </c>
      <c r="AL1460" s="20">
        <f t="shared" si="476"/>
        <v>-3.0984842598046018</v>
      </c>
      <c r="AM1460" s="20">
        <f t="shared" si="477"/>
        <v>-46.387491914036289</v>
      </c>
      <c r="AN1460" s="20">
        <f t="shared" si="483"/>
        <v>3.2149255760746338</v>
      </c>
      <c r="AO1460" s="20">
        <f t="shared" si="483"/>
        <v>3.2156184383515991</v>
      </c>
      <c r="AP1460" s="20">
        <f t="shared" si="483"/>
        <v>3.2141906950560983</v>
      </c>
      <c r="AQ1460" s="20">
        <f t="shared" si="483"/>
        <v>3.2171329326505709</v>
      </c>
      <c r="AR1460" s="20">
        <f t="shared" si="483"/>
        <v>3.2110703717789146</v>
      </c>
      <c r="AS1460" s="20">
        <f t="shared" si="483"/>
        <v>3.2235654897824437</v>
      </c>
      <c r="AT1460" s="20">
        <f t="shared" si="483"/>
        <v>3.1978245068299773</v>
      </c>
      <c r="AU1460" s="20">
        <f t="shared" si="479"/>
        <v>3.2509130417697172</v>
      </c>
    </row>
    <row r="1461" spans="4:47">
      <c r="D1461" s="2"/>
      <c r="Z1461" s="20">
        <f t="shared" si="470"/>
        <v>0</v>
      </c>
      <c r="AA1461" s="20">
        <f t="shared" si="471"/>
        <v>1.1330551226500576E-5</v>
      </c>
      <c r="AB1461" s="20">
        <f t="shared" si="482"/>
        <v>-9999</v>
      </c>
      <c r="AC1461" s="20">
        <f t="shared" si="484"/>
        <v>0</v>
      </c>
      <c r="AD1461" s="20">
        <f t="shared" si="480"/>
        <v>-9999</v>
      </c>
      <c r="AE1461" s="20">
        <f t="shared" si="485"/>
        <v>0</v>
      </c>
      <c r="AF1461" s="20">
        <f t="shared" si="481"/>
        <v>-9999</v>
      </c>
      <c r="AG1461" s="21"/>
      <c r="AH1461" s="20">
        <f t="shared" si="472"/>
        <v>-1.178745064381952E-2</v>
      </c>
      <c r="AI1461" s="20">
        <f t="shared" si="473"/>
        <v>0.51386006167917275</v>
      </c>
      <c r="AJ1461" s="20">
        <f t="shared" si="474"/>
        <v>-0.2676446746983806</v>
      </c>
      <c r="AK1461" s="20">
        <f t="shared" si="475"/>
        <v>-2.096970307342862E-2</v>
      </c>
      <c r="AL1461" s="20">
        <f t="shared" si="476"/>
        <v>-3.0984842598046018</v>
      </c>
      <c r="AM1461" s="20">
        <f t="shared" si="477"/>
        <v>-46.387491914036289</v>
      </c>
      <c r="AN1461" s="20">
        <f t="shared" ref="AN1461:AT1476" si="486">$AU1461+$AB$7*SIN(AO1461)</f>
        <v>3.2149255760746338</v>
      </c>
      <c r="AO1461" s="20">
        <f t="shared" si="486"/>
        <v>3.2156184383515991</v>
      </c>
      <c r="AP1461" s="20">
        <f t="shared" si="486"/>
        <v>3.2141906950560983</v>
      </c>
      <c r="AQ1461" s="20">
        <f t="shared" si="486"/>
        <v>3.2171329326505709</v>
      </c>
      <c r="AR1461" s="20">
        <f t="shared" si="486"/>
        <v>3.2110703717789146</v>
      </c>
      <c r="AS1461" s="20">
        <f t="shared" si="486"/>
        <v>3.2235654897824437</v>
      </c>
      <c r="AT1461" s="20">
        <f t="shared" si="486"/>
        <v>3.1978245068299773</v>
      </c>
      <c r="AU1461" s="20">
        <f t="shared" si="479"/>
        <v>3.2509130417697172</v>
      </c>
    </row>
    <row r="1462" spans="4:47">
      <c r="D1462" s="2"/>
      <c r="Z1462" s="20">
        <f t="shared" si="470"/>
        <v>0</v>
      </c>
      <c r="AA1462" s="20">
        <f t="shared" si="471"/>
        <v>1.1330551226500576E-5</v>
      </c>
      <c r="AB1462" s="20">
        <f t="shared" si="482"/>
        <v>-9999</v>
      </c>
      <c r="AC1462" s="20">
        <f t="shared" si="484"/>
        <v>0</v>
      </c>
      <c r="AD1462" s="20">
        <f t="shared" si="480"/>
        <v>-9999</v>
      </c>
      <c r="AE1462" s="20">
        <f t="shared" si="485"/>
        <v>0</v>
      </c>
      <c r="AF1462" s="20">
        <f t="shared" si="481"/>
        <v>-9999</v>
      </c>
      <c r="AG1462" s="21"/>
      <c r="AH1462" s="20">
        <f t="shared" si="472"/>
        <v>-1.178745064381952E-2</v>
      </c>
      <c r="AI1462" s="20">
        <f t="shared" si="473"/>
        <v>0.51386006167917275</v>
      </c>
      <c r="AJ1462" s="20">
        <f t="shared" si="474"/>
        <v>-0.2676446746983806</v>
      </c>
      <c r="AK1462" s="20">
        <f t="shared" si="475"/>
        <v>-2.096970307342862E-2</v>
      </c>
      <c r="AL1462" s="20">
        <f t="shared" si="476"/>
        <v>-3.0984842598046018</v>
      </c>
      <c r="AM1462" s="20">
        <f t="shared" si="477"/>
        <v>-46.387491914036289</v>
      </c>
      <c r="AN1462" s="20">
        <f t="shared" si="486"/>
        <v>3.2149255760746338</v>
      </c>
      <c r="AO1462" s="20">
        <f t="shared" si="486"/>
        <v>3.2156184383515991</v>
      </c>
      <c r="AP1462" s="20">
        <f t="shared" si="486"/>
        <v>3.2141906950560983</v>
      </c>
      <c r="AQ1462" s="20">
        <f t="shared" si="486"/>
        <v>3.2171329326505709</v>
      </c>
      <c r="AR1462" s="20">
        <f t="shared" si="486"/>
        <v>3.2110703717789146</v>
      </c>
      <c r="AS1462" s="20">
        <f t="shared" si="486"/>
        <v>3.2235654897824437</v>
      </c>
      <c r="AT1462" s="20">
        <f t="shared" si="486"/>
        <v>3.1978245068299773</v>
      </c>
      <c r="AU1462" s="20">
        <f t="shared" si="479"/>
        <v>3.2509130417697172</v>
      </c>
    </row>
    <row r="1463" spans="4:47">
      <c r="D1463" s="2"/>
      <c r="Z1463" s="20">
        <f t="shared" si="470"/>
        <v>0</v>
      </c>
      <c r="AA1463" s="20">
        <f t="shared" si="471"/>
        <v>1.1330551226500576E-5</v>
      </c>
      <c r="AB1463" s="20">
        <f t="shared" si="482"/>
        <v>-9999</v>
      </c>
      <c r="AC1463" s="20">
        <f t="shared" si="484"/>
        <v>0</v>
      </c>
      <c r="AD1463" s="20">
        <f t="shared" si="480"/>
        <v>-9999</v>
      </c>
      <c r="AE1463" s="20">
        <f t="shared" si="485"/>
        <v>0</v>
      </c>
      <c r="AF1463" s="20">
        <f t="shared" si="481"/>
        <v>-9999</v>
      </c>
      <c r="AG1463" s="21"/>
      <c r="AH1463" s="20">
        <f t="shared" si="472"/>
        <v>-1.178745064381952E-2</v>
      </c>
      <c r="AI1463" s="20">
        <f t="shared" si="473"/>
        <v>0.51386006167917275</v>
      </c>
      <c r="AJ1463" s="20">
        <f t="shared" si="474"/>
        <v>-0.2676446746983806</v>
      </c>
      <c r="AK1463" s="20">
        <f t="shared" si="475"/>
        <v>-2.096970307342862E-2</v>
      </c>
      <c r="AL1463" s="20">
        <f t="shared" si="476"/>
        <v>-3.0984842598046018</v>
      </c>
      <c r="AM1463" s="20">
        <f t="shared" si="477"/>
        <v>-46.387491914036289</v>
      </c>
      <c r="AN1463" s="20">
        <f t="shared" si="486"/>
        <v>3.2149255760746338</v>
      </c>
      <c r="AO1463" s="20">
        <f t="shared" si="486"/>
        <v>3.2156184383515991</v>
      </c>
      <c r="AP1463" s="20">
        <f t="shared" si="486"/>
        <v>3.2141906950560983</v>
      </c>
      <c r="AQ1463" s="20">
        <f t="shared" si="486"/>
        <v>3.2171329326505709</v>
      </c>
      <c r="AR1463" s="20">
        <f t="shared" si="486"/>
        <v>3.2110703717789146</v>
      </c>
      <c r="AS1463" s="20">
        <f t="shared" si="486"/>
        <v>3.2235654897824437</v>
      </c>
      <c r="AT1463" s="20">
        <f t="shared" si="486"/>
        <v>3.1978245068299773</v>
      </c>
      <c r="AU1463" s="20">
        <f t="shared" si="479"/>
        <v>3.2509130417697172</v>
      </c>
    </row>
    <row r="1464" spans="4:47">
      <c r="D1464" s="2"/>
      <c r="Z1464" s="20">
        <f t="shared" si="470"/>
        <v>0</v>
      </c>
      <c r="AA1464" s="20">
        <f t="shared" si="471"/>
        <v>1.1330551226500576E-5</v>
      </c>
      <c r="AB1464" s="20">
        <f t="shared" si="482"/>
        <v>-9999</v>
      </c>
      <c r="AC1464" s="20">
        <f t="shared" si="484"/>
        <v>0</v>
      </c>
      <c r="AD1464" s="20">
        <f t="shared" si="480"/>
        <v>-9999</v>
      </c>
      <c r="AE1464" s="20">
        <f t="shared" si="485"/>
        <v>0</v>
      </c>
      <c r="AF1464" s="20">
        <f t="shared" si="481"/>
        <v>-9999</v>
      </c>
      <c r="AG1464" s="21"/>
      <c r="AH1464" s="20">
        <f t="shared" si="472"/>
        <v>-1.178745064381952E-2</v>
      </c>
      <c r="AI1464" s="20">
        <f t="shared" si="473"/>
        <v>0.51386006167917275</v>
      </c>
      <c r="AJ1464" s="20">
        <f t="shared" si="474"/>
        <v>-0.2676446746983806</v>
      </c>
      <c r="AK1464" s="20">
        <f t="shared" si="475"/>
        <v>-2.096970307342862E-2</v>
      </c>
      <c r="AL1464" s="20">
        <f t="shared" si="476"/>
        <v>-3.0984842598046018</v>
      </c>
      <c r="AM1464" s="20">
        <f t="shared" si="477"/>
        <v>-46.387491914036289</v>
      </c>
      <c r="AN1464" s="20">
        <f t="shared" si="486"/>
        <v>3.2149255760746338</v>
      </c>
      <c r="AO1464" s="20">
        <f t="shared" si="486"/>
        <v>3.2156184383515991</v>
      </c>
      <c r="AP1464" s="20">
        <f t="shared" si="486"/>
        <v>3.2141906950560983</v>
      </c>
      <c r="AQ1464" s="20">
        <f t="shared" si="486"/>
        <v>3.2171329326505709</v>
      </c>
      <c r="AR1464" s="20">
        <f t="shared" si="486"/>
        <v>3.2110703717789146</v>
      </c>
      <c r="AS1464" s="20">
        <f t="shared" si="486"/>
        <v>3.2235654897824437</v>
      </c>
      <c r="AT1464" s="20">
        <f t="shared" si="486"/>
        <v>3.1978245068299773</v>
      </c>
      <c r="AU1464" s="20">
        <f t="shared" si="479"/>
        <v>3.2509130417697172</v>
      </c>
    </row>
    <row r="1465" spans="4:47">
      <c r="D1465" s="2"/>
      <c r="Z1465" s="20">
        <f t="shared" si="470"/>
        <v>0</v>
      </c>
      <c r="AA1465" s="20">
        <f t="shared" si="471"/>
        <v>1.1330551226500576E-5</v>
      </c>
      <c r="AB1465" s="20">
        <f t="shared" si="482"/>
        <v>-9999</v>
      </c>
      <c r="AC1465" s="20">
        <f t="shared" si="484"/>
        <v>0</v>
      </c>
      <c r="AD1465" s="20">
        <f t="shared" si="480"/>
        <v>-9999</v>
      </c>
      <c r="AE1465" s="20">
        <f t="shared" si="485"/>
        <v>0</v>
      </c>
      <c r="AF1465" s="20">
        <f t="shared" si="481"/>
        <v>-9999</v>
      </c>
      <c r="AG1465" s="21"/>
      <c r="AH1465" s="20">
        <f t="shared" si="472"/>
        <v>-1.178745064381952E-2</v>
      </c>
      <c r="AI1465" s="20">
        <f t="shared" si="473"/>
        <v>0.51386006167917275</v>
      </c>
      <c r="AJ1465" s="20">
        <f t="shared" si="474"/>
        <v>-0.2676446746983806</v>
      </c>
      <c r="AK1465" s="20">
        <f t="shared" si="475"/>
        <v>-2.096970307342862E-2</v>
      </c>
      <c r="AL1465" s="20">
        <f t="shared" si="476"/>
        <v>-3.0984842598046018</v>
      </c>
      <c r="AM1465" s="20">
        <f t="shared" si="477"/>
        <v>-46.387491914036289</v>
      </c>
      <c r="AN1465" s="20">
        <f t="shared" si="486"/>
        <v>3.2149255760746338</v>
      </c>
      <c r="AO1465" s="20">
        <f t="shared" si="486"/>
        <v>3.2156184383515991</v>
      </c>
      <c r="AP1465" s="20">
        <f t="shared" si="486"/>
        <v>3.2141906950560983</v>
      </c>
      <c r="AQ1465" s="20">
        <f t="shared" si="486"/>
        <v>3.2171329326505709</v>
      </c>
      <c r="AR1465" s="20">
        <f t="shared" si="486"/>
        <v>3.2110703717789146</v>
      </c>
      <c r="AS1465" s="20">
        <f t="shared" si="486"/>
        <v>3.2235654897824437</v>
      </c>
      <c r="AT1465" s="20">
        <f t="shared" si="486"/>
        <v>3.1978245068299773</v>
      </c>
      <c r="AU1465" s="20">
        <f t="shared" si="479"/>
        <v>3.2509130417697172</v>
      </c>
    </row>
    <row r="1466" spans="4:47">
      <c r="D1466" s="2"/>
      <c r="Z1466" s="20">
        <f t="shared" si="470"/>
        <v>0</v>
      </c>
      <c r="AA1466" s="20">
        <f t="shared" si="471"/>
        <v>1.1330551226500576E-5</v>
      </c>
      <c r="AB1466" s="20">
        <f t="shared" si="482"/>
        <v>-9999</v>
      </c>
      <c r="AC1466" s="20">
        <f t="shared" si="484"/>
        <v>0</v>
      </c>
      <c r="AD1466" s="20">
        <f t="shared" si="480"/>
        <v>-9999</v>
      </c>
      <c r="AE1466" s="20">
        <f t="shared" si="485"/>
        <v>0</v>
      </c>
      <c r="AF1466" s="20">
        <f t="shared" si="481"/>
        <v>-9999</v>
      </c>
      <c r="AG1466" s="21"/>
      <c r="AH1466" s="20">
        <f t="shared" si="472"/>
        <v>-1.178745064381952E-2</v>
      </c>
      <c r="AI1466" s="20">
        <f t="shared" si="473"/>
        <v>0.51386006167917275</v>
      </c>
      <c r="AJ1466" s="20">
        <f t="shared" si="474"/>
        <v>-0.2676446746983806</v>
      </c>
      <c r="AK1466" s="20">
        <f t="shared" si="475"/>
        <v>-2.096970307342862E-2</v>
      </c>
      <c r="AL1466" s="20">
        <f t="shared" si="476"/>
        <v>-3.0984842598046018</v>
      </c>
      <c r="AM1466" s="20">
        <f t="shared" si="477"/>
        <v>-46.387491914036289</v>
      </c>
      <c r="AN1466" s="20">
        <f t="shared" si="486"/>
        <v>3.2149255760746338</v>
      </c>
      <c r="AO1466" s="20">
        <f t="shared" si="486"/>
        <v>3.2156184383515991</v>
      </c>
      <c r="AP1466" s="20">
        <f t="shared" si="486"/>
        <v>3.2141906950560983</v>
      </c>
      <c r="AQ1466" s="20">
        <f t="shared" si="486"/>
        <v>3.2171329326505709</v>
      </c>
      <c r="AR1466" s="20">
        <f t="shared" si="486"/>
        <v>3.2110703717789146</v>
      </c>
      <c r="AS1466" s="20">
        <f t="shared" si="486"/>
        <v>3.2235654897824437</v>
      </c>
      <c r="AT1466" s="20">
        <f t="shared" si="486"/>
        <v>3.1978245068299773</v>
      </c>
      <c r="AU1466" s="20">
        <f t="shared" si="479"/>
        <v>3.2509130417697172</v>
      </c>
    </row>
    <row r="1467" spans="4:47">
      <c r="D1467" s="2"/>
      <c r="Z1467" s="20">
        <f t="shared" si="470"/>
        <v>0</v>
      </c>
      <c r="AA1467" s="20">
        <f t="shared" si="471"/>
        <v>1.1330551226500576E-5</v>
      </c>
      <c r="AB1467" s="20">
        <f t="shared" si="482"/>
        <v>-9999</v>
      </c>
      <c r="AC1467" s="20">
        <f t="shared" si="484"/>
        <v>0</v>
      </c>
      <c r="AD1467" s="20">
        <f t="shared" si="480"/>
        <v>-9999</v>
      </c>
      <c r="AE1467" s="20">
        <f t="shared" si="485"/>
        <v>0</v>
      </c>
      <c r="AF1467" s="20">
        <f t="shared" si="481"/>
        <v>-9999</v>
      </c>
      <c r="AG1467" s="21"/>
      <c r="AH1467" s="20">
        <f t="shared" si="472"/>
        <v>-1.178745064381952E-2</v>
      </c>
      <c r="AI1467" s="20">
        <f t="shared" si="473"/>
        <v>0.51386006167917275</v>
      </c>
      <c r="AJ1467" s="20">
        <f t="shared" si="474"/>
        <v>-0.2676446746983806</v>
      </c>
      <c r="AK1467" s="20">
        <f t="shared" si="475"/>
        <v>-2.096970307342862E-2</v>
      </c>
      <c r="AL1467" s="20">
        <f t="shared" si="476"/>
        <v>-3.0984842598046018</v>
      </c>
      <c r="AM1467" s="20">
        <f t="shared" si="477"/>
        <v>-46.387491914036289</v>
      </c>
      <c r="AN1467" s="20">
        <f t="shared" si="486"/>
        <v>3.2149255760746338</v>
      </c>
      <c r="AO1467" s="20">
        <f t="shared" si="486"/>
        <v>3.2156184383515991</v>
      </c>
      <c r="AP1467" s="20">
        <f t="shared" si="486"/>
        <v>3.2141906950560983</v>
      </c>
      <c r="AQ1467" s="20">
        <f t="shared" si="486"/>
        <v>3.2171329326505709</v>
      </c>
      <c r="AR1467" s="20">
        <f t="shared" si="486"/>
        <v>3.2110703717789146</v>
      </c>
      <c r="AS1467" s="20">
        <f t="shared" si="486"/>
        <v>3.2235654897824437</v>
      </c>
      <c r="AT1467" s="20">
        <f t="shared" si="486"/>
        <v>3.1978245068299773</v>
      </c>
      <c r="AU1467" s="20">
        <f t="shared" si="479"/>
        <v>3.2509130417697172</v>
      </c>
    </row>
    <row r="1468" spans="4:47">
      <c r="D1468" s="2"/>
      <c r="Z1468" s="20">
        <f t="shared" si="470"/>
        <v>0</v>
      </c>
      <c r="AA1468" s="20">
        <f t="shared" si="471"/>
        <v>1.1330551226500576E-5</v>
      </c>
      <c r="AB1468" s="20">
        <f t="shared" si="482"/>
        <v>-9999</v>
      </c>
      <c r="AC1468" s="20">
        <f t="shared" si="484"/>
        <v>0</v>
      </c>
      <c r="AD1468" s="20">
        <f t="shared" si="480"/>
        <v>-9999</v>
      </c>
      <c r="AE1468" s="20">
        <f t="shared" si="485"/>
        <v>0</v>
      </c>
      <c r="AF1468" s="20">
        <f t="shared" si="481"/>
        <v>-9999</v>
      </c>
      <c r="AG1468" s="21"/>
      <c r="AH1468" s="20">
        <f t="shared" si="472"/>
        <v>-1.178745064381952E-2</v>
      </c>
      <c r="AI1468" s="20">
        <f t="shared" si="473"/>
        <v>0.51386006167917275</v>
      </c>
      <c r="AJ1468" s="20">
        <f t="shared" si="474"/>
        <v>-0.2676446746983806</v>
      </c>
      <c r="AK1468" s="20">
        <f t="shared" si="475"/>
        <v>-2.096970307342862E-2</v>
      </c>
      <c r="AL1468" s="20">
        <f t="shared" si="476"/>
        <v>-3.0984842598046018</v>
      </c>
      <c r="AM1468" s="20">
        <f t="shared" si="477"/>
        <v>-46.387491914036289</v>
      </c>
      <c r="AN1468" s="20">
        <f t="shared" si="486"/>
        <v>3.2149255760746338</v>
      </c>
      <c r="AO1468" s="20">
        <f t="shared" si="486"/>
        <v>3.2156184383515991</v>
      </c>
      <c r="AP1468" s="20">
        <f t="shared" si="486"/>
        <v>3.2141906950560983</v>
      </c>
      <c r="AQ1468" s="20">
        <f t="shared" si="486"/>
        <v>3.2171329326505709</v>
      </c>
      <c r="AR1468" s="20">
        <f t="shared" si="486"/>
        <v>3.2110703717789146</v>
      </c>
      <c r="AS1468" s="20">
        <f t="shared" si="486"/>
        <v>3.2235654897824437</v>
      </c>
      <c r="AT1468" s="20">
        <f t="shared" si="486"/>
        <v>3.1978245068299773</v>
      </c>
      <c r="AU1468" s="20">
        <f t="shared" si="479"/>
        <v>3.2509130417697172</v>
      </c>
    </row>
    <row r="1469" spans="4:47">
      <c r="D1469" s="2"/>
      <c r="Z1469" s="20">
        <f t="shared" si="470"/>
        <v>0</v>
      </c>
      <c r="AA1469" s="20">
        <f t="shared" si="471"/>
        <v>1.1330551226500576E-5</v>
      </c>
      <c r="AB1469" s="20">
        <f t="shared" si="482"/>
        <v>-9999</v>
      </c>
      <c r="AC1469" s="20">
        <f t="shared" si="484"/>
        <v>0</v>
      </c>
      <c r="AD1469" s="20">
        <f t="shared" si="480"/>
        <v>-9999</v>
      </c>
      <c r="AE1469" s="20">
        <f t="shared" si="485"/>
        <v>0</v>
      </c>
      <c r="AF1469" s="20">
        <f t="shared" si="481"/>
        <v>-9999</v>
      </c>
      <c r="AG1469" s="21"/>
      <c r="AH1469" s="20">
        <f t="shared" si="472"/>
        <v>-1.178745064381952E-2</v>
      </c>
      <c r="AI1469" s="20">
        <f t="shared" si="473"/>
        <v>0.51386006167917275</v>
      </c>
      <c r="AJ1469" s="20">
        <f t="shared" si="474"/>
        <v>-0.2676446746983806</v>
      </c>
      <c r="AK1469" s="20">
        <f t="shared" si="475"/>
        <v>-2.096970307342862E-2</v>
      </c>
      <c r="AL1469" s="20">
        <f t="shared" si="476"/>
        <v>-3.0984842598046018</v>
      </c>
      <c r="AM1469" s="20">
        <f t="shared" si="477"/>
        <v>-46.387491914036289</v>
      </c>
      <c r="AN1469" s="20">
        <f t="shared" si="486"/>
        <v>3.2149255760746338</v>
      </c>
      <c r="AO1469" s="20">
        <f t="shared" si="486"/>
        <v>3.2156184383515991</v>
      </c>
      <c r="AP1469" s="20">
        <f t="shared" si="486"/>
        <v>3.2141906950560983</v>
      </c>
      <c r="AQ1469" s="20">
        <f t="shared" si="486"/>
        <v>3.2171329326505709</v>
      </c>
      <c r="AR1469" s="20">
        <f t="shared" si="486"/>
        <v>3.2110703717789146</v>
      </c>
      <c r="AS1469" s="20">
        <f t="shared" si="486"/>
        <v>3.2235654897824437</v>
      </c>
      <c r="AT1469" s="20">
        <f t="shared" si="486"/>
        <v>3.1978245068299773</v>
      </c>
      <c r="AU1469" s="20">
        <f t="shared" si="479"/>
        <v>3.2509130417697172</v>
      </c>
    </row>
    <row r="1470" spans="4:47">
      <c r="D1470" s="2"/>
      <c r="Z1470" s="20">
        <f t="shared" si="470"/>
        <v>0</v>
      </c>
      <c r="AA1470" s="20">
        <f t="shared" si="471"/>
        <v>1.1330551226500576E-5</v>
      </c>
      <c r="AB1470" s="20">
        <f t="shared" si="482"/>
        <v>-9999</v>
      </c>
      <c r="AC1470" s="20">
        <f t="shared" si="484"/>
        <v>0</v>
      </c>
      <c r="AD1470" s="20">
        <f t="shared" si="480"/>
        <v>-9999</v>
      </c>
      <c r="AE1470" s="20">
        <f t="shared" si="485"/>
        <v>0</v>
      </c>
      <c r="AF1470" s="20">
        <f t="shared" si="481"/>
        <v>-9999</v>
      </c>
      <c r="AG1470" s="21"/>
      <c r="AH1470" s="20">
        <f t="shared" si="472"/>
        <v>-1.178745064381952E-2</v>
      </c>
      <c r="AI1470" s="20">
        <f t="shared" si="473"/>
        <v>0.51386006167917275</v>
      </c>
      <c r="AJ1470" s="20">
        <f t="shared" si="474"/>
        <v>-0.2676446746983806</v>
      </c>
      <c r="AK1470" s="20">
        <f t="shared" si="475"/>
        <v>-2.096970307342862E-2</v>
      </c>
      <c r="AL1470" s="20">
        <f t="shared" si="476"/>
        <v>-3.0984842598046018</v>
      </c>
      <c r="AM1470" s="20">
        <f t="shared" si="477"/>
        <v>-46.387491914036289</v>
      </c>
      <c r="AN1470" s="20">
        <f t="shared" si="486"/>
        <v>3.2149255760746338</v>
      </c>
      <c r="AO1470" s="20">
        <f t="shared" si="486"/>
        <v>3.2156184383515991</v>
      </c>
      <c r="AP1470" s="20">
        <f t="shared" si="486"/>
        <v>3.2141906950560983</v>
      </c>
      <c r="AQ1470" s="20">
        <f t="shared" si="486"/>
        <v>3.2171329326505709</v>
      </c>
      <c r="AR1470" s="20">
        <f t="shared" si="486"/>
        <v>3.2110703717789146</v>
      </c>
      <c r="AS1470" s="20">
        <f t="shared" si="486"/>
        <v>3.2235654897824437</v>
      </c>
      <c r="AT1470" s="20">
        <f t="shared" si="486"/>
        <v>3.1978245068299773</v>
      </c>
      <c r="AU1470" s="20">
        <f t="shared" si="479"/>
        <v>3.2509130417697172</v>
      </c>
    </row>
    <row r="1471" spans="4:47">
      <c r="D1471" s="2"/>
      <c r="Z1471" s="20">
        <f t="shared" si="470"/>
        <v>0</v>
      </c>
      <c r="AA1471" s="20">
        <f t="shared" si="471"/>
        <v>1.1330551226500576E-5</v>
      </c>
      <c r="AB1471" s="20">
        <f t="shared" si="482"/>
        <v>-9999</v>
      </c>
      <c r="AC1471" s="20">
        <f t="shared" si="484"/>
        <v>0</v>
      </c>
      <c r="AD1471" s="20">
        <f t="shared" si="480"/>
        <v>-9999</v>
      </c>
      <c r="AE1471" s="20">
        <f t="shared" si="485"/>
        <v>0</v>
      </c>
      <c r="AF1471" s="20">
        <f t="shared" si="481"/>
        <v>-9999</v>
      </c>
      <c r="AG1471" s="21"/>
      <c r="AH1471" s="20">
        <f t="shared" si="472"/>
        <v>-1.178745064381952E-2</v>
      </c>
      <c r="AI1471" s="20">
        <f t="shared" si="473"/>
        <v>0.51386006167917275</v>
      </c>
      <c r="AJ1471" s="20">
        <f t="shared" si="474"/>
        <v>-0.2676446746983806</v>
      </c>
      <c r="AK1471" s="20">
        <f t="shared" si="475"/>
        <v>-2.096970307342862E-2</v>
      </c>
      <c r="AL1471" s="20">
        <f t="shared" si="476"/>
        <v>-3.0984842598046018</v>
      </c>
      <c r="AM1471" s="20">
        <f t="shared" si="477"/>
        <v>-46.387491914036289</v>
      </c>
      <c r="AN1471" s="20">
        <f t="shared" si="486"/>
        <v>3.2149255760746338</v>
      </c>
      <c r="AO1471" s="20">
        <f t="shared" si="486"/>
        <v>3.2156184383515991</v>
      </c>
      <c r="AP1471" s="20">
        <f t="shared" si="486"/>
        <v>3.2141906950560983</v>
      </c>
      <c r="AQ1471" s="20">
        <f t="shared" si="486"/>
        <v>3.2171329326505709</v>
      </c>
      <c r="AR1471" s="20">
        <f t="shared" si="486"/>
        <v>3.2110703717789146</v>
      </c>
      <c r="AS1471" s="20">
        <f t="shared" si="486"/>
        <v>3.2235654897824437</v>
      </c>
      <c r="AT1471" s="20">
        <f t="shared" si="486"/>
        <v>3.1978245068299773</v>
      </c>
      <c r="AU1471" s="20">
        <f t="shared" si="479"/>
        <v>3.2509130417697172</v>
      </c>
    </row>
    <row r="1472" spans="4:47">
      <c r="D1472" s="2"/>
      <c r="Z1472" s="20">
        <f t="shared" si="470"/>
        <v>0</v>
      </c>
      <c r="AA1472" s="20">
        <f t="shared" si="471"/>
        <v>1.1330551226500576E-5</v>
      </c>
      <c r="AB1472" s="20">
        <f t="shared" si="482"/>
        <v>-9999</v>
      </c>
      <c r="AC1472" s="20">
        <f t="shared" si="484"/>
        <v>0</v>
      </c>
      <c r="AD1472" s="20">
        <f t="shared" si="480"/>
        <v>-9999</v>
      </c>
      <c r="AE1472" s="20">
        <f t="shared" si="485"/>
        <v>0</v>
      </c>
      <c r="AF1472" s="20">
        <f t="shared" si="481"/>
        <v>-9999</v>
      </c>
      <c r="AG1472" s="21"/>
      <c r="AH1472" s="20">
        <f t="shared" si="472"/>
        <v>-1.178745064381952E-2</v>
      </c>
      <c r="AI1472" s="20">
        <f t="shared" si="473"/>
        <v>0.51386006167917275</v>
      </c>
      <c r="AJ1472" s="20">
        <f t="shared" si="474"/>
        <v>-0.2676446746983806</v>
      </c>
      <c r="AK1472" s="20">
        <f t="shared" si="475"/>
        <v>-2.096970307342862E-2</v>
      </c>
      <c r="AL1472" s="20">
        <f t="shared" si="476"/>
        <v>-3.0984842598046018</v>
      </c>
      <c r="AM1472" s="20">
        <f t="shared" si="477"/>
        <v>-46.387491914036289</v>
      </c>
      <c r="AN1472" s="20">
        <f t="shared" si="486"/>
        <v>3.2149255760746338</v>
      </c>
      <c r="AO1472" s="20">
        <f t="shared" si="486"/>
        <v>3.2156184383515991</v>
      </c>
      <c r="AP1472" s="20">
        <f t="shared" si="486"/>
        <v>3.2141906950560983</v>
      </c>
      <c r="AQ1472" s="20">
        <f t="shared" si="486"/>
        <v>3.2171329326505709</v>
      </c>
      <c r="AR1472" s="20">
        <f t="shared" si="486"/>
        <v>3.2110703717789146</v>
      </c>
      <c r="AS1472" s="20">
        <f t="shared" si="486"/>
        <v>3.2235654897824437</v>
      </c>
      <c r="AT1472" s="20">
        <f t="shared" si="486"/>
        <v>3.1978245068299773</v>
      </c>
      <c r="AU1472" s="20">
        <f t="shared" si="479"/>
        <v>3.2509130417697172</v>
      </c>
    </row>
    <row r="1473" spans="4:47">
      <c r="D1473" s="2"/>
      <c r="Z1473" s="20">
        <f t="shared" si="470"/>
        <v>0</v>
      </c>
      <c r="AA1473" s="20">
        <f t="shared" si="471"/>
        <v>1.1330551226500576E-5</v>
      </c>
      <c r="AB1473" s="20">
        <f t="shared" si="482"/>
        <v>-9999</v>
      </c>
      <c r="AC1473" s="20">
        <f t="shared" si="484"/>
        <v>0</v>
      </c>
      <c r="AD1473" s="20">
        <f t="shared" si="480"/>
        <v>-9999</v>
      </c>
      <c r="AE1473" s="20">
        <f t="shared" si="485"/>
        <v>0</v>
      </c>
      <c r="AF1473" s="20">
        <f t="shared" si="481"/>
        <v>-9999</v>
      </c>
      <c r="AG1473" s="21"/>
      <c r="AH1473" s="20">
        <f t="shared" si="472"/>
        <v>-1.178745064381952E-2</v>
      </c>
      <c r="AI1473" s="20">
        <f t="shared" si="473"/>
        <v>0.51386006167917275</v>
      </c>
      <c r="AJ1473" s="20">
        <f t="shared" si="474"/>
        <v>-0.2676446746983806</v>
      </c>
      <c r="AK1473" s="20">
        <f t="shared" si="475"/>
        <v>-2.096970307342862E-2</v>
      </c>
      <c r="AL1473" s="20">
        <f t="shared" si="476"/>
        <v>-3.0984842598046018</v>
      </c>
      <c r="AM1473" s="20">
        <f t="shared" si="477"/>
        <v>-46.387491914036289</v>
      </c>
      <c r="AN1473" s="20">
        <f t="shared" si="486"/>
        <v>3.2149255760746338</v>
      </c>
      <c r="AO1473" s="20">
        <f t="shared" si="486"/>
        <v>3.2156184383515991</v>
      </c>
      <c r="AP1473" s="20">
        <f t="shared" si="486"/>
        <v>3.2141906950560983</v>
      </c>
      <c r="AQ1473" s="20">
        <f t="shared" si="486"/>
        <v>3.2171329326505709</v>
      </c>
      <c r="AR1473" s="20">
        <f t="shared" si="486"/>
        <v>3.2110703717789146</v>
      </c>
      <c r="AS1473" s="20">
        <f t="shared" si="486"/>
        <v>3.2235654897824437</v>
      </c>
      <c r="AT1473" s="20">
        <f t="shared" si="486"/>
        <v>3.1978245068299773</v>
      </c>
      <c r="AU1473" s="20">
        <f t="shared" si="479"/>
        <v>3.2509130417697172</v>
      </c>
    </row>
    <row r="1474" spans="4:47">
      <c r="D1474" s="2"/>
      <c r="Z1474" s="20">
        <f t="shared" si="470"/>
        <v>0</v>
      </c>
      <c r="AA1474" s="20">
        <f t="shared" si="471"/>
        <v>1.1330551226500576E-5</v>
      </c>
      <c r="AB1474" s="20">
        <f t="shared" si="482"/>
        <v>-9999</v>
      </c>
      <c r="AC1474" s="20">
        <f t="shared" si="484"/>
        <v>0</v>
      </c>
      <c r="AD1474" s="20">
        <f t="shared" si="480"/>
        <v>-9999</v>
      </c>
      <c r="AE1474" s="20">
        <f t="shared" si="485"/>
        <v>0</v>
      </c>
      <c r="AF1474" s="20">
        <f t="shared" si="481"/>
        <v>-9999</v>
      </c>
      <c r="AG1474" s="21"/>
      <c r="AH1474" s="20">
        <f t="shared" si="472"/>
        <v>-1.178745064381952E-2</v>
      </c>
      <c r="AI1474" s="20">
        <f t="shared" si="473"/>
        <v>0.51386006167917275</v>
      </c>
      <c r="AJ1474" s="20">
        <f t="shared" si="474"/>
        <v>-0.2676446746983806</v>
      </c>
      <c r="AK1474" s="20">
        <f t="shared" si="475"/>
        <v>-2.096970307342862E-2</v>
      </c>
      <c r="AL1474" s="20">
        <f t="shared" si="476"/>
        <v>-3.0984842598046018</v>
      </c>
      <c r="AM1474" s="20">
        <f t="shared" si="477"/>
        <v>-46.387491914036289</v>
      </c>
      <c r="AN1474" s="20">
        <f t="shared" si="486"/>
        <v>3.2149255760746338</v>
      </c>
      <c r="AO1474" s="20">
        <f t="shared" si="486"/>
        <v>3.2156184383515991</v>
      </c>
      <c r="AP1474" s="20">
        <f t="shared" si="486"/>
        <v>3.2141906950560983</v>
      </c>
      <c r="AQ1474" s="20">
        <f t="shared" si="486"/>
        <v>3.2171329326505709</v>
      </c>
      <c r="AR1474" s="20">
        <f t="shared" si="486"/>
        <v>3.2110703717789146</v>
      </c>
      <c r="AS1474" s="20">
        <f t="shared" si="486"/>
        <v>3.2235654897824437</v>
      </c>
      <c r="AT1474" s="20">
        <f t="shared" si="486"/>
        <v>3.1978245068299773</v>
      </c>
      <c r="AU1474" s="20">
        <f t="shared" si="479"/>
        <v>3.2509130417697172</v>
      </c>
    </row>
    <row r="1475" spans="4:47">
      <c r="D1475" s="2"/>
      <c r="Z1475" s="20">
        <f t="shared" si="470"/>
        <v>0</v>
      </c>
      <c r="AA1475" s="20">
        <f t="shared" si="471"/>
        <v>1.1330551226500576E-5</v>
      </c>
      <c r="AB1475" s="20">
        <f t="shared" si="482"/>
        <v>-9999</v>
      </c>
      <c r="AC1475" s="20">
        <f t="shared" si="484"/>
        <v>0</v>
      </c>
      <c r="AD1475" s="20">
        <f t="shared" si="480"/>
        <v>-9999</v>
      </c>
      <c r="AE1475" s="20">
        <f t="shared" si="485"/>
        <v>0</v>
      </c>
      <c r="AF1475" s="20">
        <f t="shared" si="481"/>
        <v>-9999</v>
      </c>
      <c r="AG1475" s="21"/>
      <c r="AH1475" s="20">
        <f t="shared" si="472"/>
        <v>-1.178745064381952E-2</v>
      </c>
      <c r="AI1475" s="20">
        <f t="shared" si="473"/>
        <v>0.51386006167917275</v>
      </c>
      <c r="AJ1475" s="20">
        <f t="shared" si="474"/>
        <v>-0.2676446746983806</v>
      </c>
      <c r="AK1475" s="20">
        <f t="shared" si="475"/>
        <v>-2.096970307342862E-2</v>
      </c>
      <c r="AL1475" s="20">
        <f t="shared" si="476"/>
        <v>-3.0984842598046018</v>
      </c>
      <c r="AM1475" s="20">
        <f t="shared" si="477"/>
        <v>-46.387491914036289</v>
      </c>
      <c r="AN1475" s="20">
        <f t="shared" si="486"/>
        <v>3.2149255760746338</v>
      </c>
      <c r="AO1475" s="20">
        <f t="shared" si="486"/>
        <v>3.2156184383515991</v>
      </c>
      <c r="AP1475" s="20">
        <f t="shared" si="486"/>
        <v>3.2141906950560983</v>
      </c>
      <c r="AQ1475" s="20">
        <f t="shared" si="486"/>
        <v>3.2171329326505709</v>
      </c>
      <c r="AR1475" s="20">
        <f t="shared" si="486"/>
        <v>3.2110703717789146</v>
      </c>
      <c r="AS1475" s="20">
        <f t="shared" si="486"/>
        <v>3.2235654897824437</v>
      </c>
      <c r="AT1475" s="20">
        <f t="shared" si="486"/>
        <v>3.1978245068299773</v>
      </c>
      <c r="AU1475" s="20">
        <f t="shared" si="479"/>
        <v>3.2509130417697172</v>
      </c>
    </row>
    <row r="1476" spans="4:47">
      <c r="D1476" s="2"/>
      <c r="Z1476" s="20">
        <f t="shared" si="470"/>
        <v>0</v>
      </c>
      <c r="AA1476" s="20">
        <f t="shared" si="471"/>
        <v>1.1330551226500576E-5</v>
      </c>
      <c r="AB1476" s="20">
        <f t="shared" si="482"/>
        <v>-9999</v>
      </c>
      <c r="AC1476" s="20">
        <f t="shared" si="484"/>
        <v>0</v>
      </c>
      <c r="AD1476" s="20">
        <f t="shared" si="480"/>
        <v>-9999</v>
      </c>
      <c r="AE1476" s="20">
        <f t="shared" si="485"/>
        <v>0</v>
      </c>
      <c r="AF1476" s="20">
        <f t="shared" si="481"/>
        <v>-9999</v>
      </c>
      <c r="AG1476" s="21"/>
      <c r="AH1476" s="20">
        <f t="shared" si="472"/>
        <v>-1.178745064381952E-2</v>
      </c>
      <c r="AI1476" s="20">
        <f t="shared" si="473"/>
        <v>0.51386006167917275</v>
      </c>
      <c r="AJ1476" s="20">
        <f t="shared" si="474"/>
        <v>-0.2676446746983806</v>
      </c>
      <c r="AK1476" s="20">
        <f t="shared" si="475"/>
        <v>-2.096970307342862E-2</v>
      </c>
      <c r="AL1476" s="20">
        <f t="shared" si="476"/>
        <v>-3.0984842598046018</v>
      </c>
      <c r="AM1476" s="20">
        <f t="shared" si="477"/>
        <v>-46.387491914036289</v>
      </c>
      <c r="AN1476" s="20">
        <f t="shared" si="486"/>
        <v>3.2149255760746338</v>
      </c>
      <c r="AO1476" s="20">
        <f t="shared" si="486"/>
        <v>3.2156184383515991</v>
      </c>
      <c r="AP1476" s="20">
        <f t="shared" si="486"/>
        <v>3.2141906950560983</v>
      </c>
      <c r="AQ1476" s="20">
        <f t="shared" si="486"/>
        <v>3.2171329326505709</v>
      </c>
      <c r="AR1476" s="20">
        <f t="shared" si="486"/>
        <v>3.2110703717789146</v>
      </c>
      <c r="AS1476" s="20">
        <f t="shared" si="486"/>
        <v>3.2235654897824437</v>
      </c>
      <c r="AT1476" s="20">
        <f t="shared" si="486"/>
        <v>3.1978245068299773</v>
      </c>
      <c r="AU1476" s="20">
        <f t="shared" si="479"/>
        <v>3.2509130417697172</v>
      </c>
    </row>
    <row r="1477" spans="4:47">
      <c r="D1477" s="2"/>
      <c r="Z1477" s="20">
        <f t="shared" si="470"/>
        <v>0</v>
      </c>
      <c r="AA1477" s="20">
        <f t="shared" si="471"/>
        <v>1.1330551226500576E-5</v>
      </c>
      <c r="AB1477" s="20">
        <f t="shared" si="482"/>
        <v>-9999</v>
      </c>
      <c r="AC1477" s="20">
        <f t="shared" si="484"/>
        <v>0</v>
      </c>
      <c r="AD1477" s="20">
        <f t="shared" si="480"/>
        <v>-9999</v>
      </c>
      <c r="AE1477" s="20">
        <f t="shared" si="485"/>
        <v>0</v>
      </c>
      <c r="AF1477" s="20">
        <f t="shared" si="481"/>
        <v>-9999</v>
      </c>
      <c r="AG1477" s="21"/>
      <c r="AH1477" s="20">
        <f t="shared" si="472"/>
        <v>-1.178745064381952E-2</v>
      </c>
      <c r="AI1477" s="20">
        <f t="shared" si="473"/>
        <v>0.51386006167917275</v>
      </c>
      <c r="AJ1477" s="20">
        <f t="shared" si="474"/>
        <v>-0.2676446746983806</v>
      </c>
      <c r="AK1477" s="20">
        <f t="shared" si="475"/>
        <v>-2.096970307342862E-2</v>
      </c>
      <c r="AL1477" s="20">
        <f t="shared" si="476"/>
        <v>-3.0984842598046018</v>
      </c>
      <c r="AM1477" s="20">
        <f t="shared" si="477"/>
        <v>-46.387491914036289</v>
      </c>
      <c r="AN1477" s="20">
        <f t="shared" ref="AN1477:AT1492" si="487">$AU1477+$AB$7*SIN(AO1477)</f>
        <v>3.2149255760746338</v>
      </c>
      <c r="AO1477" s="20">
        <f t="shared" si="487"/>
        <v>3.2156184383515991</v>
      </c>
      <c r="AP1477" s="20">
        <f t="shared" si="487"/>
        <v>3.2141906950560983</v>
      </c>
      <c r="AQ1477" s="20">
        <f t="shared" si="487"/>
        <v>3.2171329326505709</v>
      </c>
      <c r="AR1477" s="20">
        <f t="shared" si="487"/>
        <v>3.2110703717789146</v>
      </c>
      <c r="AS1477" s="20">
        <f t="shared" si="487"/>
        <v>3.2235654897824437</v>
      </c>
      <c r="AT1477" s="20">
        <f t="shared" si="487"/>
        <v>3.1978245068299773</v>
      </c>
      <c r="AU1477" s="20">
        <f t="shared" si="479"/>
        <v>3.2509130417697172</v>
      </c>
    </row>
    <row r="1478" spans="4:47">
      <c r="D1478" s="2"/>
      <c r="Z1478" s="20">
        <f t="shared" si="470"/>
        <v>0</v>
      </c>
      <c r="AA1478" s="20">
        <f t="shared" si="471"/>
        <v>1.1330551226500576E-5</v>
      </c>
      <c r="AB1478" s="20">
        <f t="shared" si="482"/>
        <v>-9999</v>
      </c>
      <c r="AC1478" s="20">
        <f t="shared" si="484"/>
        <v>0</v>
      </c>
      <c r="AD1478" s="20">
        <f t="shared" si="480"/>
        <v>-9999</v>
      </c>
      <c r="AE1478" s="20">
        <f t="shared" si="485"/>
        <v>0</v>
      </c>
      <c r="AF1478" s="20">
        <f t="shared" si="481"/>
        <v>-9999</v>
      </c>
      <c r="AG1478" s="21"/>
      <c r="AH1478" s="20">
        <f t="shared" si="472"/>
        <v>-1.178745064381952E-2</v>
      </c>
      <c r="AI1478" s="20">
        <f t="shared" si="473"/>
        <v>0.51386006167917275</v>
      </c>
      <c r="AJ1478" s="20">
        <f t="shared" si="474"/>
        <v>-0.2676446746983806</v>
      </c>
      <c r="AK1478" s="20">
        <f t="shared" si="475"/>
        <v>-2.096970307342862E-2</v>
      </c>
      <c r="AL1478" s="20">
        <f t="shared" si="476"/>
        <v>-3.0984842598046018</v>
      </c>
      <c r="AM1478" s="20">
        <f t="shared" si="477"/>
        <v>-46.387491914036289</v>
      </c>
      <c r="AN1478" s="20">
        <f t="shared" si="487"/>
        <v>3.2149255760746338</v>
      </c>
      <c r="AO1478" s="20">
        <f t="shared" si="487"/>
        <v>3.2156184383515991</v>
      </c>
      <c r="AP1478" s="20">
        <f t="shared" si="487"/>
        <v>3.2141906950560983</v>
      </c>
      <c r="AQ1478" s="20">
        <f t="shared" si="487"/>
        <v>3.2171329326505709</v>
      </c>
      <c r="AR1478" s="20">
        <f t="shared" si="487"/>
        <v>3.2110703717789146</v>
      </c>
      <c r="AS1478" s="20">
        <f t="shared" si="487"/>
        <v>3.2235654897824437</v>
      </c>
      <c r="AT1478" s="20">
        <f t="shared" si="487"/>
        <v>3.1978245068299773</v>
      </c>
      <c r="AU1478" s="20">
        <f t="shared" si="479"/>
        <v>3.2509130417697172</v>
      </c>
    </row>
    <row r="1479" spans="4:47">
      <c r="D1479" s="2"/>
      <c r="Z1479" s="20">
        <f t="shared" si="470"/>
        <v>0</v>
      </c>
      <c r="AA1479" s="20">
        <f t="shared" si="471"/>
        <v>1.1330551226500576E-5</v>
      </c>
      <c r="AB1479" s="20">
        <f t="shared" si="482"/>
        <v>-9999</v>
      </c>
      <c r="AC1479" s="20">
        <f t="shared" si="484"/>
        <v>0</v>
      </c>
      <c r="AD1479" s="20">
        <f t="shared" si="480"/>
        <v>-9999</v>
      </c>
      <c r="AE1479" s="20">
        <f t="shared" si="485"/>
        <v>0</v>
      </c>
      <c r="AF1479" s="20">
        <f t="shared" si="481"/>
        <v>-9999</v>
      </c>
      <c r="AG1479" s="21"/>
      <c r="AH1479" s="20">
        <f t="shared" si="472"/>
        <v>-1.178745064381952E-2</v>
      </c>
      <c r="AI1479" s="20">
        <f t="shared" si="473"/>
        <v>0.51386006167917275</v>
      </c>
      <c r="AJ1479" s="20">
        <f t="shared" si="474"/>
        <v>-0.2676446746983806</v>
      </c>
      <c r="AK1479" s="20">
        <f t="shared" si="475"/>
        <v>-2.096970307342862E-2</v>
      </c>
      <c r="AL1479" s="20">
        <f t="shared" si="476"/>
        <v>-3.0984842598046018</v>
      </c>
      <c r="AM1479" s="20">
        <f t="shared" si="477"/>
        <v>-46.387491914036289</v>
      </c>
      <c r="AN1479" s="20">
        <f t="shared" si="487"/>
        <v>3.2149255760746338</v>
      </c>
      <c r="AO1479" s="20">
        <f t="shared" si="487"/>
        <v>3.2156184383515991</v>
      </c>
      <c r="AP1479" s="20">
        <f t="shared" si="487"/>
        <v>3.2141906950560983</v>
      </c>
      <c r="AQ1479" s="20">
        <f t="shared" si="487"/>
        <v>3.2171329326505709</v>
      </c>
      <c r="AR1479" s="20">
        <f t="shared" si="487"/>
        <v>3.2110703717789146</v>
      </c>
      <c r="AS1479" s="20">
        <f t="shared" si="487"/>
        <v>3.2235654897824437</v>
      </c>
      <c r="AT1479" s="20">
        <f t="shared" si="487"/>
        <v>3.1978245068299773</v>
      </c>
      <c r="AU1479" s="20">
        <f t="shared" si="479"/>
        <v>3.2509130417697172</v>
      </c>
    </row>
    <row r="1480" spans="4:47">
      <c r="D1480" s="2"/>
      <c r="Z1480" s="20">
        <f t="shared" si="470"/>
        <v>0</v>
      </c>
      <c r="AA1480" s="20">
        <f t="shared" si="471"/>
        <v>1.1330551226500576E-5</v>
      </c>
      <c r="AB1480" s="20">
        <f t="shared" si="482"/>
        <v>-9999</v>
      </c>
      <c r="AC1480" s="20">
        <f t="shared" si="484"/>
        <v>0</v>
      </c>
      <c r="AD1480" s="20">
        <f t="shared" si="480"/>
        <v>-9999</v>
      </c>
      <c r="AE1480" s="20">
        <f t="shared" si="485"/>
        <v>0</v>
      </c>
      <c r="AF1480" s="20">
        <f t="shared" si="481"/>
        <v>-9999</v>
      </c>
      <c r="AG1480" s="21"/>
      <c r="AH1480" s="20">
        <f t="shared" si="472"/>
        <v>-1.178745064381952E-2</v>
      </c>
      <c r="AI1480" s="20">
        <f t="shared" si="473"/>
        <v>0.51386006167917275</v>
      </c>
      <c r="AJ1480" s="20">
        <f t="shared" si="474"/>
        <v>-0.2676446746983806</v>
      </c>
      <c r="AK1480" s="20">
        <f t="shared" si="475"/>
        <v>-2.096970307342862E-2</v>
      </c>
      <c r="AL1480" s="20">
        <f t="shared" si="476"/>
        <v>-3.0984842598046018</v>
      </c>
      <c r="AM1480" s="20">
        <f t="shared" si="477"/>
        <v>-46.387491914036289</v>
      </c>
      <c r="AN1480" s="20">
        <f t="shared" si="487"/>
        <v>3.2149255760746338</v>
      </c>
      <c r="AO1480" s="20">
        <f t="shared" si="487"/>
        <v>3.2156184383515991</v>
      </c>
      <c r="AP1480" s="20">
        <f t="shared" si="487"/>
        <v>3.2141906950560983</v>
      </c>
      <c r="AQ1480" s="20">
        <f t="shared" si="487"/>
        <v>3.2171329326505709</v>
      </c>
      <c r="AR1480" s="20">
        <f t="shared" si="487"/>
        <v>3.2110703717789146</v>
      </c>
      <c r="AS1480" s="20">
        <f t="shared" si="487"/>
        <v>3.2235654897824437</v>
      </c>
      <c r="AT1480" s="20">
        <f t="shared" si="487"/>
        <v>3.1978245068299773</v>
      </c>
      <c r="AU1480" s="20">
        <f t="shared" si="479"/>
        <v>3.2509130417697172</v>
      </c>
    </row>
    <row r="1481" spans="4:47">
      <c r="D1481" s="2"/>
      <c r="Z1481" s="20">
        <f t="shared" si="470"/>
        <v>0</v>
      </c>
      <c r="AA1481" s="20">
        <f t="shared" si="471"/>
        <v>1.1330551226500576E-5</v>
      </c>
      <c r="AB1481" s="20">
        <f t="shared" si="482"/>
        <v>-9999</v>
      </c>
      <c r="AC1481" s="20">
        <f t="shared" si="484"/>
        <v>0</v>
      </c>
      <c r="AD1481" s="20">
        <f t="shared" si="480"/>
        <v>-9999</v>
      </c>
      <c r="AE1481" s="20">
        <f t="shared" si="485"/>
        <v>0</v>
      </c>
      <c r="AF1481" s="20">
        <f t="shared" si="481"/>
        <v>-9999</v>
      </c>
      <c r="AG1481" s="21"/>
      <c r="AH1481" s="20">
        <f t="shared" si="472"/>
        <v>-1.178745064381952E-2</v>
      </c>
      <c r="AI1481" s="20">
        <f t="shared" si="473"/>
        <v>0.51386006167917275</v>
      </c>
      <c r="AJ1481" s="20">
        <f t="shared" si="474"/>
        <v>-0.2676446746983806</v>
      </c>
      <c r="AK1481" s="20">
        <f t="shared" si="475"/>
        <v>-2.096970307342862E-2</v>
      </c>
      <c r="AL1481" s="20">
        <f t="shared" si="476"/>
        <v>-3.0984842598046018</v>
      </c>
      <c r="AM1481" s="20">
        <f t="shared" si="477"/>
        <v>-46.387491914036289</v>
      </c>
      <c r="AN1481" s="20">
        <f t="shared" si="487"/>
        <v>3.2149255760746338</v>
      </c>
      <c r="AO1481" s="20">
        <f t="shared" si="487"/>
        <v>3.2156184383515991</v>
      </c>
      <c r="AP1481" s="20">
        <f t="shared" si="487"/>
        <v>3.2141906950560983</v>
      </c>
      <c r="AQ1481" s="20">
        <f t="shared" si="487"/>
        <v>3.2171329326505709</v>
      </c>
      <c r="AR1481" s="20">
        <f t="shared" si="487"/>
        <v>3.2110703717789146</v>
      </c>
      <c r="AS1481" s="20">
        <f t="shared" si="487"/>
        <v>3.2235654897824437</v>
      </c>
      <c r="AT1481" s="20">
        <f t="shared" si="487"/>
        <v>3.1978245068299773</v>
      </c>
      <c r="AU1481" s="20">
        <f t="shared" si="479"/>
        <v>3.2509130417697172</v>
      </c>
    </row>
    <row r="1482" spans="4:47">
      <c r="D1482" s="2"/>
      <c r="Z1482" s="20">
        <f t="shared" si="470"/>
        <v>0</v>
      </c>
      <c r="AA1482" s="20">
        <f t="shared" si="471"/>
        <v>1.1330551226500576E-5</v>
      </c>
      <c r="AB1482" s="20">
        <f t="shared" si="482"/>
        <v>-9999</v>
      </c>
      <c r="AC1482" s="20">
        <f t="shared" si="484"/>
        <v>0</v>
      </c>
      <c r="AD1482" s="20">
        <f t="shared" si="480"/>
        <v>-9999</v>
      </c>
      <c r="AE1482" s="20">
        <f t="shared" si="485"/>
        <v>0</v>
      </c>
      <c r="AF1482" s="20">
        <f t="shared" si="481"/>
        <v>-9999</v>
      </c>
      <c r="AG1482" s="21"/>
      <c r="AH1482" s="20">
        <f t="shared" si="472"/>
        <v>-1.178745064381952E-2</v>
      </c>
      <c r="AI1482" s="20">
        <f t="shared" si="473"/>
        <v>0.51386006167917275</v>
      </c>
      <c r="AJ1482" s="20">
        <f t="shared" si="474"/>
        <v>-0.2676446746983806</v>
      </c>
      <c r="AK1482" s="20">
        <f t="shared" si="475"/>
        <v>-2.096970307342862E-2</v>
      </c>
      <c r="AL1482" s="20">
        <f t="shared" si="476"/>
        <v>-3.0984842598046018</v>
      </c>
      <c r="AM1482" s="20">
        <f t="shared" si="477"/>
        <v>-46.387491914036289</v>
      </c>
      <c r="AN1482" s="20">
        <f t="shared" si="487"/>
        <v>3.2149255760746338</v>
      </c>
      <c r="AO1482" s="20">
        <f t="shared" si="487"/>
        <v>3.2156184383515991</v>
      </c>
      <c r="AP1482" s="20">
        <f t="shared" si="487"/>
        <v>3.2141906950560983</v>
      </c>
      <c r="AQ1482" s="20">
        <f t="shared" si="487"/>
        <v>3.2171329326505709</v>
      </c>
      <c r="AR1482" s="20">
        <f t="shared" si="487"/>
        <v>3.2110703717789146</v>
      </c>
      <c r="AS1482" s="20">
        <f t="shared" si="487"/>
        <v>3.2235654897824437</v>
      </c>
      <c r="AT1482" s="20">
        <f t="shared" si="487"/>
        <v>3.1978245068299773</v>
      </c>
      <c r="AU1482" s="20">
        <f t="shared" si="479"/>
        <v>3.2509130417697172</v>
      </c>
    </row>
    <row r="1483" spans="4:47">
      <c r="D1483" s="2"/>
      <c r="Z1483" s="20">
        <f t="shared" si="470"/>
        <v>0</v>
      </c>
      <c r="AA1483" s="20">
        <f t="shared" si="471"/>
        <v>1.1330551226500576E-5</v>
      </c>
      <c r="AB1483" s="20">
        <f t="shared" si="482"/>
        <v>-9999</v>
      </c>
      <c r="AC1483" s="20">
        <f t="shared" si="484"/>
        <v>0</v>
      </c>
      <c r="AD1483" s="20">
        <f t="shared" si="480"/>
        <v>-9999</v>
      </c>
      <c r="AE1483" s="20">
        <f t="shared" si="485"/>
        <v>0</v>
      </c>
      <c r="AF1483" s="20">
        <f t="shared" si="481"/>
        <v>-9999</v>
      </c>
      <c r="AG1483" s="21"/>
      <c r="AH1483" s="20">
        <f t="shared" si="472"/>
        <v>-1.178745064381952E-2</v>
      </c>
      <c r="AI1483" s="20">
        <f t="shared" si="473"/>
        <v>0.51386006167917275</v>
      </c>
      <c r="AJ1483" s="20">
        <f t="shared" si="474"/>
        <v>-0.2676446746983806</v>
      </c>
      <c r="AK1483" s="20">
        <f t="shared" si="475"/>
        <v>-2.096970307342862E-2</v>
      </c>
      <c r="AL1483" s="20">
        <f t="shared" si="476"/>
        <v>-3.0984842598046018</v>
      </c>
      <c r="AM1483" s="20">
        <f t="shared" si="477"/>
        <v>-46.387491914036289</v>
      </c>
      <c r="AN1483" s="20">
        <f t="shared" si="487"/>
        <v>3.2149255760746338</v>
      </c>
      <c r="AO1483" s="20">
        <f t="shared" si="487"/>
        <v>3.2156184383515991</v>
      </c>
      <c r="AP1483" s="20">
        <f t="shared" si="487"/>
        <v>3.2141906950560983</v>
      </c>
      <c r="AQ1483" s="20">
        <f t="shared" si="487"/>
        <v>3.2171329326505709</v>
      </c>
      <c r="AR1483" s="20">
        <f t="shared" si="487"/>
        <v>3.2110703717789146</v>
      </c>
      <c r="AS1483" s="20">
        <f t="shared" si="487"/>
        <v>3.2235654897824437</v>
      </c>
      <c r="AT1483" s="20">
        <f t="shared" si="487"/>
        <v>3.1978245068299773</v>
      </c>
      <c r="AU1483" s="20">
        <f t="shared" si="479"/>
        <v>3.2509130417697172</v>
      </c>
    </row>
    <row r="1484" spans="4:47">
      <c r="D1484" s="2"/>
      <c r="Z1484" s="20">
        <f t="shared" si="470"/>
        <v>0</v>
      </c>
      <c r="AA1484" s="20">
        <f t="shared" si="471"/>
        <v>1.1330551226500576E-5</v>
      </c>
      <c r="AB1484" s="20">
        <f t="shared" si="482"/>
        <v>-9999</v>
      </c>
      <c r="AC1484" s="20">
        <f t="shared" si="484"/>
        <v>0</v>
      </c>
      <c r="AD1484" s="20">
        <f t="shared" si="480"/>
        <v>-9999</v>
      </c>
      <c r="AE1484" s="20">
        <f t="shared" si="485"/>
        <v>0</v>
      </c>
      <c r="AF1484" s="20">
        <f t="shared" si="481"/>
        <v>-9999</v>
      </c>
      <c r="AG1484" s="21"/>
      <c r="AH1484" s="20">
        <f t="shared" si="472"/>
        <v>-1.178745064381952E-2</v>
      </c>
      <c r="AI1484" s="20">
        <f t="shared" si="473"/>
        <v>0.51386006167917275</v>
      </c>
      <c r="AJ1484" s="20">
        <f t="shared" si="474"/>
        <v>-0.2676446746983806</v>
      </c>
      <c r="AK1484" s="20">
        <f t="shared" si="475"/>
        <v>-2.096970307342862E-2</v>
      </c>
      <c r="AL1484" s="20">
        <f t="shared" si="476"/>
        <v>-3.0984842598046018</v>
      </c>
      <c r="AM1484" s="20">
        <f t="shared" si="477"/>
        <v>-46.387491914036289</v>
      </c>
      <c r="AN1484" s="20">
        <f t="shared" si="487"/>
        <v>3.2149255760746338</v>
      </c>
      <c r="AO1484" s="20">
        <f t="shared" si="487"/>
        <v>3.2156184383515991</v>
      </c>
      <c r="AP1484" s="20">
        <f t="shared" si="487"/>
        <v>3.2141906950560983</v>
      </c>
      <c r="AQ1484" s="20">
        <f t="shared" si="487"/>
        <v>3.2171329326505709</v>
      </c>
      <c r="AR1484" s="20">
        <f t="shared" si="487"/>
        <v>3.2110703717789146</v>
      </c>
      <c r="AS1484" s="20">
        <f t="shared" si="487"/>
        <v>3.2235654897824437</v>
      </c>
      <c r="AT1484" s="20">
        <f t="shared" si="487"/>
        <v>3.1978245068299773</v>
      </c>
      <c r="AU1484" s="20">
        <f t="shared" si="479"/>
        <v>3.2509130417697172</v>
      </c>
    </row>
    <row r="1485" spans="4:47">
      <c r="D1485" s="2"/>
      <c r="Z1485" s="20">
        <f t="shared" si="470"/>
        <v>0</v>
      </c>
      <c r="AA1485" s="20">
        <f t="shared" si="471"/>
        <v>1.1330551226500576E-5</v>
      </c>
      <c r="AB1485" s="20">
        <f t="shared" si="482"/>
        <v>-9999</v>
      </c>
      <c r="AC1485" s="20">
        <f t="shared" si="484"/>
        <v>0</v>
      </c>
      <c r="AD1485" s="20">
        <f t="shared" si="480"/>
        <v>-9999</v>
      </c>
      <c r="AE1485" s="20">
        <f t="shared" si="485"/>
        <v>0</v>
      </c>
      <c r="AF1485" s="20">
        <f t="shared" si="481"/>
        <v>-9999</v>
      </c>
      <c r="AG1485" s="21"/>
      <c r="AH1485" s="20">
        <f t="shared" si="472"/>
        <v>-1.178745064381952E-2</v>
      </c>
      <c r="AI1485" s="20">
        <f t="shared" si="473"/>
        <v>0.51386006167917275</v>
      </c>
      <c r="AJ1485" s="20">
        <f t="shared" si="474"/>
        <v>-0.2676446746983806</v>
      </c>
      <c r="AK1485" s="20">
        <f t="shared" si="475"/>
        <v>-2.096970307342862E-2</v>
      </c>
      <c r="AL1485" s="20">
        <f t="shared" si="476"/>
        <v>-3.0984842598046018</v>
      </c>
      <c r="AM1485" s="20">
        <f t="shared" si="477"/>
        <v>-46.387491914036289</v>
      </c>
      <c r="AN1485" s="20">
        <f t="shared" si="487"/>
        <v>3.2149255760746338</v>
      </c>
      <c r="AO1485" s="20">
        <f t="shared" si="487"/>
        <v>3.2156184383515991</v>
      </c>
      <c r="AP1485" s="20">
        <f t="shared" si="487"/>
        <v>3.2141906950560983</v>
      </c>
      <c r="AQ1485" s="20">
        <f t="shared" si="487"/>
        <v>3.2171329326505709</v>
      </c>
      <c r="AR1485" s="20">
        <f t="shared" si="487"/>
        <v>3.2110703717789146</v>
      </c>
      <c r="AS1485" s="20">
        <f t="shared" si="487"/>
        <v>3.2235654897824437</v>
      </c>
      <c r="AT1485" s="20">
        <f t="shared" si="487"/>
        <v>3.1978245068299773</v>
      </c>
      <c r="AU1485" s="20">
        <f t="shared" si="479"/>
        <v>3.2509130417697172</v>
      </c>
    </row>
    <row r="1486" spans="4:47">
      <c r="D1486" s="2"/>
      <c r="Z1486" s="20">
        <f t="shared" si="470"/>
        <v>0</v>
      </c>
      <c r="AA1486" s="20">
        <f t="shared" si="471"/>
        <v>1.1330551226500576E-5</v>
      </c>
      <c r="AB1486" s="20">
        <f t="shared" si="482"/>
        <v>-9999</v>
      </c>
      <c r="AC1486" s="20">
        <f t="shared" si="484"/>
        <v>0</v>
      </c>
      <c r="AD1486" s="20">
        <f t="shared" si="480"/>
        <v>-9999</v>
      </c>
      <c r="AE1486" s="20">
        <f t="shared" si="485"/>
        <v>0</v>
      </c>
      <c r="AF1486" s="20">
        <f t="shared" si="481"/>
        <v>-9999</v>
      </c>
      <c r="AG1486" s="21"/>
      <c r="AH1486" s="20">
        <f t="shared" si="472"/>
        <v>-1.178745064381952E-2</v>
      </c>
      <c r="AI1486" s="20">
        <f t="shared" si="473"/>
        <v>0.51386006167917275</v>
      </c>
      <c r="AJ1486" s="20">
        <f t="shared" si="474"/>
        <v>-0.2676446746983806</v>
      </c>
      <c r="AK1486" s="20">
        <f t="shared" si="475"/>
        <v>-2.096970307342862E-2</v>
      </c>
      <c r="AL1486" s="20">
        <f t="shared" si="476"/>
        <v>-3.0984842598046018</v>
      </c>
      <c r="AM1486" s="20">
        <f t="shared" si="477"/>
        <v>-46.387491914036289</v>
      </c>
      <c r="AN1486" s="20">
        <f t="shared" si="487"/>
        <v>3.2149255760746338</v>
      </c>
      <c r="AO1486" s="20">
        <f t="shared" si="487"/>
        <v>3.2156184383515991</v>
      </c>
      <c r="AP1486" s="20">
        <f t="shared" si="487"/>
        <v>3.2141906950560983</v>
      </c>
      <c r="AQ1486" s="20">
        <f t="shared" si="487"/>
        <v>3.2171329326505709</v>
      </c>
      <c r="AR1486" s="20">
        <f t="shared" si="487"/>
        <v>3.2110703717789146</v>
      </c>
      <c r="AS1486" s="20">
        <f t="shared" si="487"/>
        <v>3.2235654897824437</v>
      </c>
      <c r="AT1486" s="20">
        <f t="shared" si="487"/>
        <v>3.1978245068299773</v>
      </c>
      <c r="AU1486" s="20">
        <f t="shared" si="479"/>
        <v>3.2509130417697172</v>
      </c>
    </row>
    <row r="1487" spans="4:47">
      <c r="D1487" s="2"/>
      <c r="Z1487" s="20">
        <f t="shared" si="470"/>
        <v>0</v>
      </c>
      <c r="AA1487" s="20">
        <f t="shared" si="471"/>
        <v>1.1330551226500576E-5</v>
      </c>
      <c r="AB1487" s="20">
        <f t="shared" si="482"/>
        <v>-9999</v>
      </c>
      <c r="AC1487" s="20">
        <f t="shared" si="484"/>
        <v>0</v>
      </c>
      <c r="AD1487" s="20">
        <f t="shared" si="480"/>
        <v>-9999</v>
      </c>
      <c r="AE1487" s="20">
        <f t="shared" si="485"/>
        <v>0</v>
      </c>
      <c r="AF1487" s="20">
        <f t="shared" si="481"/>
        <v>-9999</v>
      </c>
      <c r="AG1487" s="21"/>
      <c r="AH1487" s="20">
        <f t="shared" si="472"/>
        <v>-1.178745064381952E-2</v>
      </c>
      <c r="AI1487" s="20">
        <f t="shared" si="473"/>
        <v>0.51386006167917275</v>
      </c>
      <c r="AJ1487" s="20">
        <f t="shared" si="474"/>
        <v>-0.2676446746983806</v>
      </c>
      <c r="AK1487" s="20">
        <f t="shared" si="475"/>
        <v>-2.096970307342862E-2</v>
      </c>
      <c r="AL1487" s="20">
        <f t="shared" si="476"/>
        <v>-3.0984842598046018</v>
      </c>
      <c r="AM1487" s="20">
        <f t="shared" si="477"/>
        <v>-46.387491914036289</v>
      </c>
      <c r="AN1487" s="20">
        <f t="shared" si="487"/>
        <v>3.2149255760746338</v>
      </c>
      <c r="AO1487" s="20">
        <f t="shared" si="487"/>
        <v>3.2156184383515991</v>
      </c>
      <c r="AP1487" s="20">
        <f t="shared" si="487"/>
        <v>3.2141906950560983</v>
      </c>
      <c r="AQ1487" s="20">
        <f t="shared" si="487"/>
        <v>3.2171329326505709</v>
      </c>
      <c r="AR1487" s="20">
        <f t="shared" si="487"/>
        <v>3.2110703717789146</v>
      </c>
      <c r="AS1487" s="20">
        <f t="shared" si="487"/>
        <v>3.2235654897824437</v>
      </c>
      <c r="AT1487" s="20">
        <f t="shared" si="487"/>
        <v>3.1978245068299773</v>
      </c>
      <c r="AU1487" s="20">
        <f t="shared" si="479"/>
        <v>3.2509130417697172</v>
      </c>
    </row>
    <row r="1488" spans="4:47">
      <c r="D1488" s="2"/>
      <c r="Z1488" s="20">
        <f t="shared" si="470"/>
        <v>0</v>
      </c>
      <c r="AA1488" s="20">
        <f t="shared" si="471"/>
        <v>1.1330551226500576E-5</v>
      </c>
      <c r="AB1488" s="20">
        <f t="shared" si="482"/>
        <v>-9999</v>
      </c>
      <c r="AC1488" s="20">
        <f t="shared" si="484"/>
        <v>0</v>
      </c>
      <c r="AD1488" s="20">
        <f t="shared" si="480"/>
        <v>-9999</v>
      </c>
      <c r="AE1488" s="20">
        <f t="shared" si="485"/>
        <v>0</v>
      </c>
      <c r="AF1488" s="20">
        <f t="shared" si="481"/>
        <v>-9999</v>
      </c>
      <c r="AG1488" s="21"/>
      <c r="AH1488" s="20">
        <f t="shared" si="472"/>
        <v>-1.178745064381952E-2</v>
      </c>
      <c r="AI1488" s="20">
        <f t="shared" si="473"/>
        <v>0.51386006167917275</v>
      </c>
      <c r="AJ1488" s="20">
        <f t="shared" si="474"/>
        <v>-0.2676446746983806</v>
      </c>
      <c r="AK1488" s="20">
        <f t="shared" si="475"/>
        <v>-2.096970307342862E-2</v>
      </c>
      <c r="AL1488" s="20">
        <f t="shared" si="476"/>
        <v>-3.0984842598046018</v>
      </c>
      <c r="AM1488" s="20">
        <f t="shared" si="477"/>
        <v>-46.387491914036289</v>
      </c>
      <c r="AN1488" s="20">
        <f t="shared" si="487"/>
        <v>3.2149255760746338</v>
      </c>
      <c r="AO1488" s="20">
        <f t="shared" si="487"/>
        <v>3.2156184383515991</v>
      </c>
      <c r="AP1488" s="20">
        <f t="shared" si="487"/>
        <v>3.2141906950560983</v>
      </c>
      <c r="AQ1488" s="20">
        <f t="shared" si="487"/>
        <v>3.2171329326505709</v>
      </c>
      <c r="AR1488" s="20">
        <f t="shared" si="487"/>
        <v>3.2110703717789146</v>
      </c>
      <c r="AS1488" s="20">
        <f t="shared" si="487"/>
        <v>3.2235654897824437</v>
      </c>
      <c r="AT1488" s="20">
        <f t="shared" si="487"/>
        <v>3.1978245068299773</v>
      </c>
      <c r="AU1488" s="20">
        <f t="shared" si="479"/>
        <v>3.2509130417697172</v>
      </c>
    </row>
    <row r="1489" spans="4:47">
      <c r="D1489" s="2"/>
      <c r="Z1489" s="20">
        <f t="shared" si="470"/>
        <v>0</v>
      </c>
      <c r="AA1489" s="20">
        <f t="shared" si="471"/>
        <v>1.1330551226500576E-5</v>
      </c>
      <c r="AB1489" s="20">
        <f t="shared" si="482"/>
        <v>-9999</v>
      </c>
      <c r="AC1489" s="20">
        <f t="shared" si="484"/>
        <v>0</v>
      </c>
      <c r="AD1489" s="20">
        <f t="shared" si="480"/>
        <v>-9999</v>
      </c>
      <c r="AE1489" s="20">
        <f t="shared" si="485"/>
        <v>0</v>
      </c>
      <c r="AF1489" s="20">
        <f t="shared" si="481"/>
        <v>-9999</v>
      </c>
      <c r="AG1489" s="21"/>
      <c r="AH1489" s="20">
        <f t="shared" si="472"/>
        <v>-1.178745064381952E-2</v>
      </c>
      <c r="AI1489" s="20">
        <f t="shared" si="473"/>
        <v>0.51386006167917275</v>
      </c>
      <c r="AJ1489" s="20">
        <f t="shared" si="474"/>
        <v>-0.2676446746983806</v>
      </c>
      <c r="AK1489" s="20">
        <f t="shared" si="475"/>
        <v>-2.096970307342862E-2</v>
      </c>
      <c r="AL1489" s="20">
        <f t="shared" si="476"/>
        <v>-3.0984842598046018</v>
      </c>
      <c r="AM1489" s="20">
        <f t="shared" si="477"/>
        <v>-46.387491914036289</v>
      </c>
      <c r="AN1489" s="20">
        <f t="shared" si="487"/>
        <v>3.2149255760746338</v>
      </c>
      <c r="AO1489" s="20">
        <f t="shared" si="487"/>
        <v>3.2156184383515991</v>
      </c>
      <c r="AP1489" s="20">
        <f t="shared" si="487"/>
        <v>3.2141906950560983</v>
      </c>
      <c r="AQ1489" s="20">
        <f t="shared" si="487"/>
        <v>3.2171329326505709</v>
      </c>
      <c r="AR1489" s="20">
        <f t="shared" si="487"/>
        <v>3.2110703717789146</v>
      </c>
      <c r="AS1489" s="20">
        <f t="shared" si="487"/>
        <v>3.2235654897824437</v>
      </c>
      <c r="AT1489" s="20">
        <f t="shared" si="487"/>
        <v>3.1978245068299773</v>
      </c>
      <c r="AU1489" s="20">
        <f t="shared" si="479"/>
        <v>3.2509130417697172</v>
      </c>
    </row>
    <row r="1490" spans="4:47">
      <c r="D1490" s="2"/>
      <c r="Z1490" s="20">
        <f t="shared" si="470"/>
        <v>0</v>
      </c>
      <c r="AA1490" s="20">
        <f t="shared" si="471"/>
        <v>1.1330551226500576E-5</v>
      </c>
      <c r="AB1490" s="20">
        <f t="shared" si="482"/>
        <v>-9999</v>
      </c>
      <c r="AC1490" s="20">
        <f t="shared" si="484"/>
        <v>0</v>
      </c>
      <c r="AD1490" s="20">
        <f t="shared" si="480"/>
        <v>-9999</v>
      </c>
      <c r="AE1490" s="20">
        <f t="shared" si="485"/>
        <v>0</v>
      </c>
      <c r="AF1490" s="20">
        <f t="shared" si="481"/>
        <v>-9999</v>
      </c>
      <c r="AG1490" s="21"/>
      <c r="AH1490" s="20">
        <f t="shared" si="472"/>
        <v>-1.178745064381952E-2</v>
      </c>
      <c r="AI1490" s="20">
        <f t="shared" si="473"/>
        <v>0.51386006167917275</v>
      </c>
      <c r="AJ1490" s="20">
        <f t="shared" si="474"/>
        <v>-0.2676446746983806</v>
      </c>
      <c r="AK1490" s="20">
        <f t="shared" si="475"/>
        <v>-2.096970307342862E-2</v>
      </c>
      <c r="AL1490" s="20">
        <f t="shared" si="476"/>
        <v>-3.0984842598046018</v>
      </c>
      <c r="AM1490" s="20">
        <f t="shared" si="477"/>
        <v>-46.387491914036289</v>
      </c>
      <c r="AN1490" s="20">
        <f t="shared" si="487"/>
        <v>3.2149255760746338</v>
      </c>
      <c r="AO1490" s="20">
        <f t="shared" si="487"/>
        <v>3.2156184383515991</v>
      </c>
      <c r="AP1490" s="20">
        <f t="shared" si="487"/>
        <v>3.2141906950560983</v>
      </c>
      <c r="AQ1490" s="20">
        <f t="shared" si="487"/>
        <v>3.2171329326505709</v>
      </c>
      <c r="AR1490" s="20">
        <f t="shared" si="487"/>
        <v>3.2110703717789146</v>
      </c>
      <c r="AS1490" s="20">
        <f t="shared" si="487"/>
        <v>3.2235654897824437</v>
      </c>
      <c r="AT1490" s="20">
        <f t="shared" si="487"/>
        <v>3.1978245068299773</v>
      </c>
      <c r="AU1490" s="20">
        <f t="shared" si="479"/>
        <v>3.2509130417697172</v>
      </c>
    </row>
    <row r="1491" spans="4:47">
      <c r="D1491" s="2"/>
      <c r="Z1491" s="20">
        <f t="shared" si="470"/>
        <v>0</v>
      </c>
      <c r="AA1491" s="20">
        <f t="shared" si="471"/>
        <v>1.1330551226500576E-5</v>
      </c>
      <c r="AB1491" s="20">
        <f t="shared" si="482"/>
        <v>-9999</v>
      </c>
      <c r="AC1491" s="20">
        <f t="shared" si="484"/>
        <v>0</v>
      </c>
      <c r="AD1491" s="20">
        <f t="shared" si="480"/>
        <v>-9999</v>
      </c>
      <c r="AE1491" s="20">
        <f t="shared" si="485"/>
        <v>0</v>
      </c>
      <c r="AF1491" s="20">
        <f t="shared" si="481"/>
        <v>-9999</v>
      </c>
      <c r="AG1491" s="21"/>
      <c r="AH1491" s="20">
        <f t="shared" si="472"/>
        <v>-1.178745064381952E-2</v>
      </c>
      <c r="AI1491" s="20">
        <f t="shared" si="473"/>
        <v>0.51386006167917275</v>
      </c>
      <c r="AJ1491" s="20">
        <f t="shared" si="474"/>
        <v>-0.2676446746983806</v>
      </c>
      <c r="AK1491" s="20">
        <f t="shared" si="475"/>
        <v>-2.096970307342862E-2</v>
      </c>
      <c r="AL1491" s="20">
        <f t="shared" si="476"/>
        <v>-3.0984842598046018</v>
      </c>
      <c r="AM1491" s="20">
        <f t="shared" si="477"/>
        <v>-46.387491914036289</v>
      </c>
      <c r="AN1491" s="20">
        <f t="shared" si="487"/>
        <v>3.2149255760746338</v>
      </c>
      <c r="AO1491" s="20">
        <f t="shared" si="487"/>
        <v>3.2156184383515991</v>
      </c>
      <c r="AP1491" s="20">
        <f t="shared" si="487"/>
        <v>3.2141906950560983</v>
      </c>
      <c r="AQ1491" s="20">
        <f t="shared" si="487"/>
        <v>3.2171329326505709</v>
      </c>
      <c r="AR1491" s="20">
        <f t="shared" si="487"/>
        <v>3.2110703717789146</v>
      </c>
      <c r="AS1491" s="20">
        <f t="shared" si="487"/>
        <v>3.2235654897824437</v>
      </c>
      <c r="AT1491" s="20">
        <f t="shared" si="487"/>
        <v>3.1978245068299773</v>
      </c>
      <c r="AU1491" s="20">
        <f t="shared" si="479"/>
        <v>3.2509130417697172</v>
      </c>
    </row>
    <row r="1492" spans="4:47">
      <c r="D1492" s="2"/>
      <c r="Z1492" s="20">
        <f t="shared" si="470"/>
        <v>0</v>
      </c>
      <c r="AA1492" s="20">
        <f t="shared" si="471"/>
        <v>1.1330551226500576E-5</v>
      </c>
      <c r="AB1492" s="20">
        <f t="shared" si="482"/>
        <v>-9999</v>
      </c>
      <c r="AC1492" s="20">
        <f t="shared" si="484"/>
        <v>0</v>
      </c>
      <c r="AD1492" s="20">
        <f t="shared" si="480"/>
        <v>-9999</v>
      </c>
      <c r="AE1492" s="20">
        <f t="shared" si="485"/>
        <v>0</v>
      </c>
      <c r="AF1492" s="20">
        <f t="shared" si="481"/>
        <v>-9999</v>
      </c>
      <c r="AG1492" s="21"/>
      <c r="AH1492" s="20">
        <f t="shared" si="472"/>
        <v>-1.178745064381952E-2</v>
      </c>
      <c r="AI1492" s="20">
        <f t="shared" si="473"/>
        <v>0.51386006167917275</v>
      </c>
      <c r="AJ1492" s="20">
        <f t="shared" si="474"/>
        <v>-0.2676446746983806</v>
      </c>
      <c r="AK1492" s="20">
        <f t="shared" si="475"/>
        <v>-2.096970307342862E-2</v>
      </c>
      <c r="AL1492" s="20">
        <f t="shared" si="476"/>
        <v>-3.0984842598046018</v>
      </c>
      <c r="AM1492" s="20">
        <f t="shared" si="477"/>
        <v>-46.387491914036289</v>
      </c>
      <c r="AN1492" s="20">
        <f t="shared" si="487"/>
        <v>3.2149255760746338</v>
      </c>
      <c r="AO1492" s="20">
        <f t="shared" si="487"/>
        <v>3.2156184383515991</v>
      </c>
      <c r="AP1492" s="20">
        <f t="shared" si="487"/>
        <v>3.2141906950560983</v>
      </c>
      <c r="AQ1492" s="20">
        <f t="shared" si="487"/>
        <v>3.2171329326505709</v>
      </c>
      <c r="AR1492" s="20">
        <f t="shared" si="487"/>
        <v>3.2110703717789146</v>
      </c>
      <c r="AS1492" s="20">
        <f t="shared" si="487"/>
        <v>3.2235654897824437</v>
      </c>
      <c r="AT1492" s="20">
        <f t="shared" si="487"/>
        <v>3.1978245068299773</v>
      </c>
      <c r="AU1492" s="20">
        <f t="shared" si="479"/>
        <v>3.2509130417697172</v>
      </c>
    </row>
    <row r="1493" spans="4:47">
      <c r="D1493" s="2"/>
      <c r="Z1493" s="20">
        <f t="shared" ref="Z1493:Z1556" si="488">F1493</f>
        <v>0</v>
      </c>
      <c r="AA1493" s="20">
        <f t="shared" ref="AA1493:AA1556" si="489">AB$3+AB$4*Z1493+AB$5*Z1493^2+AH1493</f>
        <v>1.1330551226500576E-5</v>
      </c>
      <c r="AB1493" s="20">
        <f t="shared" si="482"/>
        <v>-9999</v>
      </c>
      <c r="AC1493" s="20">
        <f t="shared" si="484"/>
        <v>0</v>
      </c>
      <c r="AD1493" s="20">
        <f t="shared" si="480"/>
        <v>-9999</v>
      </c>
      <c r="AE1493" s="20">
        <f t="shared" si="485"/>
        <v>0</v>
      </c>
      <c r="AF1493" s="20">
        <f t="shared" si="481"/>
        <v>-9999</v>
      </c>
      <c r="AG1493" s="21"/>
      <c r="AH1493" s="20">
        <f t="shared" ref="AH1493:AH1556" si="490">$AB$6*($AB$11/AI1493*AJ1493+$AB$12)</f>
        <v>-1.178745064381952E-2</v>
      </c>
      <c r="AI1493" s="20">
        <f t="shared" ref="AI1493:AI1556" si="491">1+$AB$7*COS(AL1493)</f>
        <v>0.51386006167917275</v>
      </c>
      <c r="AJ1493" s="20">
        <f t="shared" ref="AJ1493:AJ1556" si="492">SIN(AL1493+RADIANS($AB$9))</f>
        <v>-0.2676446746983806</v>
      </c>
      <c r="AK1493" s="20">
        <f t="shared" ref="AK1493:AK1556" si="493">$AB$7*SIN(AL1493)</f>
        <v>-2.096970307342862E-2</v>
      </c>
      <c r="AL1493" s="20">
        <f t="shared" ref="AL1493:AL1556" si="494">2*ATAN(AM1493)</f>
        <v>-3.0984842598046018</v>
      </c>
      <c r="AM1493" s="20">
        <f t="shared" ref="AM1493:AM1556" si="495">SQRT((1+$AB$7)/(1-$AB$7))*TAN(AN1493/2)</f>
        <v>-46.387491914036289</v>
      </c>
      <c r="AN1493" s="20">
        <f t="shared" ref="AN1493:AT1508" si="496">$AU1493+$AB$7*SIN(AO1493)</f>
        <v>3.2149255760746338</v>
      </c>
      <c r="AO1493" s="20">
        <f t="shared" si="496"/>
        <v>3.2156184383515991</v>
      </c>
      <c r="AP1493" s="20">
        <f t="shared" si="496"/>
        <v>3.2141906950560983</v>
      </c>
      <c r="AQ1493" s="20">
        <f t="shared" si="496"/>
        <v>3.2171329326505709</v>
      </c>
      <c r="AR1493" s="20">
        <f t="shared" si="496"/>
        <v>3.2110703717789146</v>
      </c>
      <c r="AS1493" s="20">
        <f t="shared" si="496"/>
        <v>3.2235654897824437</v>
      </c>
      <c r="AT1493" s="20">
        <f t="shared" si="496"/>
        <v>3.1978245068299773</v>
      </c>
      <c r="AU1493" s="20">
        <f t="shared" ref="AU1493:AU1556" si="497">RADIANS($AB$9)+$AB$18*(F1493-AB$15)</f>
        <v>3.2509130417697172</v>
      </c>
    </row>
    <row r="1494" spans="4:47">
      <c r="D1494" s="2"/>
      <c r="Z1494" s="20">
        <f t="shared" si="488"/>
        <v>0</v>
      </c>
      <c r="AA1494" s="20">
        <f t="shared" si="489"/>
        <v>1.1330551226500576E-5</v>
      </c>
      <c r="AB1494" s="20">
        <f t="shared" si="482"/>
        <v>-9999</v>
      </c>
      <c r="AC1494" s="20">
        <f t="shared" si="484"/>
        <v>0</v>
      </c>
      <c r="AD1494" s="20">
        <f t="shared" ref="AD1494:AD1557" si="498">IF(S1494&lt;&gt;0,G1494-AA1494,-9999)</f>
        <v>-9999</v>
      </c>
      <c r="AE1494" s="20">
        <f t="shared" si="485"/>
        <v>0</v>
      </c>
      <c r="AF1494" s="20">
        <f t="shared" ref="AF1494:AF1557" si="499">IF(S1494&lt;&gt;0,G1494-P1494,-9999)</f>
        <v>-9999</v>
      </c>
      <c r="AG1494" s="21"/>
      <c r="AH1494" s="20">
        <f t="shared" si="490"/>
        <v>-1.178745064381952E-2</v>
      </c>
      <c r="AI1494" s="20">
        <f t="shared" si="491"/>
        <v>0.51386006167917275</v>
      </c>
      <c r="AJ1494" s="20">
        <f t="shared" si="492"/>
        <v>-0.2676446746983806</v>
      </c>
      <c r="AK1494" s="20">
        <f t="shared" si="493"/>
        <v>-2.096970307342862E-2</v>
      </c>
      <c r="AL1494" s="20">
        <f t="shared" si="494"/>
        <v>-3.0984842598046018</v>
      </c>
      <c r="AM1494" s="20">
        <f t="shared" si="495"/>
        <v>-46.387491914036289</v>
      </c>
      <c r="AN1494" s="20">
        <f t="shared" si="496"/>
        <v>3.2149255760746338</v>
      </c>
      <c r="AO1494" s="20">
        <f t="shared" si="496"/>
        <v>3.2156184383515991</v>
      </c>
      <c r="AP1494" s="20">
        <f t="shared" si="496"/>
        <v>3.2141906950560983</v>
      </c>
      <c r="AQ1494" s="20">
        <f t="shared" si="496"/>
        <v>3.2171329326505709</v>
      </c>
      <c r="AR1494" s="20">
        <f t="shared" si="496"/>
        <v>3.2110703717789146</v>
      </c>
      <c r="AS1494" s="20">
        <f t="shared" si="496"/>
        <v>3.2235654897824437</v>
      </c>
      <c r="AT1494" s="20">
        <f t="shared" si="496"/>
        <v>3.1978245068299773</v>
      </c>
      <c r="AU1494" s="20">
        <f t="shared" si="497"/>
        <v>3.2509130417697172</v>
      </c>
    </row>
    <row r="1495" spans="4:47">
      <c r="D1495" s="2"/>
      <c r="Z1495" s="20">
        <f t="shared" si="488"/>
        <v>0</v>
      </c>
      <c r="AA1495" s="20">
        <f t="shared" si="489"/>
        <v>1.1330551226500576E-5</v>
      </c>
      <c r="AB1495" s="20">
        <f t="shared" si="482"/>
        <v>-9999</v>
      </c>
      <c r="AC1495" s="20">
        <f t="shared" si="484"/>
        <v>0</v>
      </c>
      <c r="AD1495" s="20">
        <f t="shared" si="498"/>
        <v>-9999</v>
      </c>
      <c r="AE1495" s="20">
        <f t="shared" si="485"/>
        <v>0</v>
      </c>
      <c r="AF1495" s="20">
        <f t="shared" si="499"/>
        <v>-9999</v>
      </c>
      <c r="AG1495" s="21"/>
      <c r="AH1495" s="20">
        <f t="shared" si="490"/>
        <v>-1.178745064381952E-2</v>
      </c>
      <c r="AI1495" s="20">
        <f t="shared" si="491"/>
        <v>0.51386006167917275</v>
      </c>
      <c r="AJ1495" s="20">
        <f t="shared" si="492"/>
        <v>-0.2676446746983806</v>
      </c>
      <c r="AK1495" s="20">
        <f t="shared" si="493"/>
        <v>-2.096970307342862E-2</v>
      </c>
      <c r="AL1495" s="20">
        <f t="shared" si="494"/>
        <v>-3.0984842598046018</v>
      </c>
      <c r="AM1495" s="20">
        <f t="shared" si="495"/>
        <v>-46.387491914036289</v>
      </c>
      <c r="AN1495" s="20">
        <f t="shared" si="496"/>
        <v>3.2149255760746338</v>
      </c>
      <c r="AO1495" s="20">
        <f t="shared" si="496"/>
        <v>3.2156184383515991</v>
      </c>
      <c r="AP1495" s="20">
        <f t="shared" si="496"/>
        <v>3.2141906950560983</v>
      </c>
      <c r="AQ1495" s="20">
        <f t="shared" si="496"/>
        <v>3.2171329326505709</v>
      </c>
      <c r="AR1495" s="20">
        <f t="shared" si="496"/>
        <v>3.2110703717789146</v>
      </c>
      <c r="AS1495" s="20">
        <f t="shared" si="496"/>
        <v>3.2235654897824437</v>
      </c>
      <c r="AT1495" s="20">
        <f t="shared" si="496"/>
        <v>3.1978245068299773</v>
      </c>
      <c r="AU1495" s="20">
        <f t="shared" si="497"/>
        <v>3.2509130417697172</v>
      </c>
    </row>
    <row r="1496" spans="4:47">
      <c r="D1496" s="2"/>
      <c r="Z1496" s="20">
        <f t="shared" si="488"/>
        <v>0</v>
      </c>
      <c r="AA1496" s="20">
        <f t="shared" si="489"/>
        <v>1.1330551226500576E-5</v>
      </c>
      <c r="AB1496" s="20">
        <f t="shared" si="482"/>
        <v>-9999</v>
      </c>
      <c r="AC1496" s="20">
        <f t="shared" si="484"/>
        <v>0</v>
      </c>
      <c r="AD1496" s="20">
        <f t="shared" si="498"/>
        <v>-9999</v>
      </c>
      <c r="AE1496" s="20">
        <f t="shared" si="485"/>
        <v>0</v>
      </c>
      <c r="AF1496" s="20">
        <f t="shared" si="499"/>
        <v>-9999</v>
      </c>
      <c r="AG1496" s="21"/>
      <c r="AH1496" s="20">
        <f t="shared" si="490"/>
        <v>-1.178745064381952E-2</v>
      </c>
      <c r="AI1496" s="20">
        <f t="shared" si="491"/>
        <v>0.51386006167917275</v>
      </c>
      <c r="AJ1496" s="20">
        <f t="shared" si="492"/>
        <v>-0.2676446746983806</v>
      </c>
      <c r="AK1496" s="20">
        <f t="shared" si="493"/>
        <v>-2.096970307342862E-2</v>
      </c>
      <c r="AL1496" s="20">
        <f t="shared" si="494"/>
        <v>-3.0984842598046018</v>
      </c>
      <c r="AM1496" s="20">
        <f t="shared" si="495"/>
        <v>-46.387491914036289</v>
      </c>
      <c r="AN1496" s="20">
        <f t="shared" si="496"/>
        <v>3.2149255760746338</v>
      </c>
      <c r="AO1496" s="20">
        <f t="shared" si="496"/>
        <v>3.2156184383515991</v>
      </c>
      <c r="AP1496" s="20">
        <f t="shared" si="496"/>
        <v>3.2141906950560983</v>
      </c>
      <c r="AQ1496" s="20">
        <f t="shared" si="496"/>
        <v>3.2171329326505709</v>
      </c>
      <c r="AR1496" s="20">
        <f t="shared" si="496"/>
        <v>3.2110703717789146</v>
      </c>
      <c r="AS1496" s="20">
        <f t="shared" si="496"/>
        <v>3.2235654897824437</v>
      </c>
      <c r="AT1496" s="20">
        <f t="shared" si="496"/>
        <v>3.1978245068299773</v>
      </c>
      <c r="AU1496" s="20">
        <f t="shared" si="497"/>
        <v>3.2509130417697172</v>
      </c>
    </row>
    <row r="1497" spans="4:47">
      <c r="D1497" s="2"/>
      <c r="Z1497" s="20">
        <f t="shared" si="488"/>
        <v>0</v>
      </c>
      <c r="AA1497" s="20">
        <f t="shared" si="489"/>
        <v>1.1330551226500576E-5</v>
      </c>
      <c r="AB1497" s="20">
        <f t="shared" si="482"/>
        <v>-9999</v>
      </c>
      <c r="AC1497" s="20">
        <f t="shared" si="484"/>
        <v>0</v>
      </c>
      <c r="AD1497" s="20">
        <f t="shared" si="498"/>
        <v>-9999</v>
      </c>
      <c r="AE1497" s="20">
        <f t="shared" si="485"/>
        <v>0</v>
      </c>
      <c r="AF1497" s="20">
        <f t="shared" si="499"/>
        <v>-9999</v>
      </c>
      <c r="AG1497" s="21"/>
      <c r="AH1497" s="20">
        <f t="shared" si="490"/>
        <v>-1.178745064381952E-2</v>
      </c>
      <c r="AI1497" s="20">
        <f t="shared" si="491"/>
        <v>0.51386006167917275</v>
      </c>
      <c r="AJ1497" s="20">
        <f t="shared" si="492"/>
        <v>-0.2676446746983806</v>
      </c>
      <c r="AK1497" s="20">
        <f t="shared" si="493"/>
        <v>-2.096970307342862E-2</v>
      </c>
      <c r="AL1497" s="20">
        <f t="shared" si="494"/>
        <v>-3.0984842598046018</v>
      </c>
      <c r="AM1497" s="20">
        <f t="shared" si="495"/>
        <v>-46.387491914036289</v>
      </c>
      <c r="AN1497" s="20">
        <f t="shared" si="496"/>
        <v>3.2149255760746338</v>
      </c>
      <c r="AO1497" s="20">
        <f t="shared" si="496"/>
        <v>3.2156184383515991</v>
      </c>
      <c r="AP1497" s="20">
        <f t="shared" si="496"/>
        <v>3.2141906950560983</v>
      </c>
      <c r="AQ1497" s="20">
        <f t="shared" si="496"/>
        <v>3.2171329326505709</v>
      </c>
      <c r="AR1497" s="20">
        <f t="shared" si="496"/>
        <v>3.2110703717789146</v>
      </c>
      <c r="AS1497" s="20">
        <f t="shared" si="496"/>
        <v>3.2235654897824437</v>
      </c>
      <c r="AT1497" s="20">
        <f t="shared" si="496"/>
        <v>3.1978245068299773</v>
      </c>
      <c r="AU1497" s="20">
        <f t="shared" si="497"/>
        <v>3.2509130417697172</v>
      </c>
    </row>
    <row r="1498" spans="4:47">
      <c r="D1498" s="2"/>
      <c r="Z1498" s="20">
        <f t="shared" si="488"/>
        <v>0</v>
      </c>
      <c r="AA1498" s="20">
        <f t="shared" si="489"/>
        <v>1.1330551226500576E-5</v>
      </c>
      <c r="AB1498" s="20">
        <f t="shared" si="482"/>
        <v>-9999</v>
      </c>
      <c r="AC1498" s="20">
        <f t="shared" si="484"/>
        <v>0</v>
      </c>
      <c r="AD1498" s="20">
        <f t="shared" si="498"/>
        <v>-9999</v>
      </c>
      <c r="AE1498" s="20">
        <f t="shared" si="485"/>
        <v>0</v>
      </c>
      <c r="AF1498" s="20">
        <f t="shared" si="499"/>
        <v>-9999</v>
      </c>
      <c r="AG1498" s="21"/>
      <c r="AH1498" s="20">
        <f t="shared" si="490"/>
        <v>-1.178745064381952E-2</v>
      </c>
      <c r="AI1498" s="20">
        <f t="shared" si="491"/>
        <v>0.51386006167917275</v>
      </c>
      <c r="AJ1498" s="20">
        <f t="shared" si="492"/>
        <v>-0.2676446746983806</v>
      </c>
      <c r="AK1498" s="20">
        <f t="shared" si="493"/>
        <v>-2.096970307342862E-2</v>
      </c>
      <c r="AL1498" s="20">
        <f t="shared" si="494"/>
        <v>-3.0984842598046018</v>
      </c>
      <c r="AM1498" s="20">
        <f t="shared" si="495"/>
        <v>-46.387491914036289</v>
      </c>
      <c r="AN1498" s="20">
        <f t="shared" si="496"/>
        <v>3.2149255760746338</v>
      </c>
      <c r="AO1498" s="20">
        <f t="shared" si="496"/>
        <v>3.2156184383515991</v>
      </c>
      <c r="AP1498" s="20">
        <f t="shared" si="496"/>
        <v>3.2141906950560983</v>
      </c>
      <c r="AQ1498" s="20">
        <f t="shared" si="496"/>
        <v>3.2171329326505709</v>
      </c>
      <c r="AR1498" s="20">
        <f t="shared" si="496"/>
        <v>3.2110703717789146</v>
      </c>
      <c r="AS1498" s="20">
        <f t="shared" si="496"/>
        <v>3.2235654897824437</v>
      </c>
      <c r="AT1498" s="20">
        <f t="shared" si="496"/>
        <v>3.1978245068299773</v>
      </c>
      <c r="AU1498" s="20">
        <f t="shared" si="497"/>
        <v>3.2509130417697172</v>
      </c>
    </row>
    <row r="1499" spans="4:47">
      <c r="D1499" s="2"/>
      <c r="Z1499" s="20">
        <f t="shared" si="488"/>
        <v>0</v>
      </c>
      <c r="AA1499" s="20">
        <f t="shared" si="489"/>
        <v>1.1330551226500576E-5</v>
      </c>
      <c r="AB1499" s="20">
        <f t="shared" si="482"/>
        <v>-9999</v>
      </c>
      <c r="AC1499" s="20">
        <f t="shared" si="484"/>
        <v>0</v>
      </c>
      <c r="AD1499" s="20">
        <f t="shared" si="498"/>
        <v>-9999</v>
      </c>
      <c r="AE1499" s="20">
        <f t="shared" si="485"/>
        <v>0</v>
      </c>
      <c r="AF1499" s="20">
        <f t="shared" si="499"/>
        <v>-9999</v>
      </c>
      <c r="AG1499" s="21"/>
      <c r="AH1499" s="20">
        <f t="shared" si="490"/>
        <v>-1.178745064381952E-2</v>
      </c>
      <c r="AI1499" s="20">
        <f t="shared" si="491"/>
        <v>0.51386006167917275</v>
      </c>
      <c r="AJ1499" s="20">
        <f t="shared" si="492"/>
        <v>-0.2676446746983806</v>
      </c>
      <c r="AK1499" s="20">
        <f t="shared" si="493"/>
        <v>-2.096970307342862E-2</v>
      </c>
      <c r="AL1499" s="20">
        <f t="shared" si="494"/>
        <v>-3.0984842598046018</v>
      </c>
      <c r="AM1499" s="20">
        <f t="shared" si="495"/>
        <v>-46.387491914036289</v>
      </c>
      <c r="AN1499" s="20">
        <f t="shared" si="496"/>
        <v>3.2149255760746338</v>
      </c>
      <c r="AO1499" s="20">
        <f t="shared" si="496"/>
        <v>3.2156184383515991</v>
      </c>
      <c r="AP1499" s="20">
        <f t="shared" si="496"/>
        <v>3.2141906950560983</v>
      </c>
      <c r="AQ1499" s="20">
        <f t="shared" si="496"/>
        <v>3.2171329326505709</v>
      </c>
      <c r="AR1499" s="20">
        <f t="shared" si="496"/>
        <v>3.2110703717789146</v>
      </c>
      <c r="AS1499" s="20">
        <f t="shared" si="496"/>
        <v>3.2235654897824437</v>
      </c>
      <c r="AT1499" s="20">
        <f t="shared" si="496"/>
        <v>3.1978245068299773</v>
      </c>
      <c r="AU1499" s="20">
        <f t="shared" si="497"/>
        <v>3.2509130417697172</v>
      </c>
    </row>
    <row r="1500" spans="4:47">
      <c r="D1500" s="2"/>
      <c r="Z1500" s="20">
        <f t="shared" si="488"/>
        <v>0</v>
      </c>
      <c r="AA1500" s="20">
        <f t="shared" si="489"/>
        <v>1.1330551226500576E-5</v>
      </c>
      <c r="AB1500" s="20">
        <f t="shared" si="482"/>
        <v>-9999</v>
      </c>
      <c r="AC1500" s="20">
        <f t="shared" si="484"/>
        <v>0</v>
      </c>
      <c r="AD1500" s="20">
        <f t="shared" si="498"/>
        <v>-9999</v>
      </c>
      <c r="AE1500" s="20">
        <f t="shared" si="485"/>
        <v>0</v>
      </c>
      <c r="AF1500" s="20">
        <f t="shared" si="499"/>
        <v>-9999</v>
      </c>
      <c r="AG1500" s="21"/>
      <c r="AH1500" s="20">
        <f t="shared" si="490"/>
        <v>-1.178745064381952E-2</v>
      </c>
      <c r="AI1500" s="20">
        <f t="shared" si="491"/>
        <v>0.51386006167917275</v>
      </c>
      <c r="AJ1500" s="20">
        <f t="shared" si="492"/>
        <v>-0.2676446746983806</v>
      </c>
      <c r="AK1500" s="20">
        <f t="shared" si="493"/>
        <v>-2.096970307342862E-2</v>
      </c>
      <c r="AL1500" s="20">
        <f t="shared" si="494"/>
        <v>-3.0984842598046018</v>
      </c>
      <c r="AM1500" s="20">
        <f t="shared" si="495"/>
        <v>-46.387491914036289</v>
      </c>
      <c r="AN1500" s="20">
        <f t="shared" si="496"/>
        <v>3.2149255760746338</v>
      </c>
      <c r="AO1500" s="20">
        <f t="shared" si="496"/>
        <v>3.2156184383515991</v>
      </c>
      <c r="AP1500" s="20">
        <f t="shared" si="496"/>
        <v>3.2141906950560983</v>
      </c>
      <c r="AQ1500" s="20">
        <f t="shared" si="496"/>
        <v>3.2171329326505709</v>
      </c>
      <c r="AR1500" s="20">
        <f t="shared" si="496"/>
        <v>3.2110703717789146</v>
      </c>
      <c r="AS1500" s="20">
        <f t="shared" si="496"/>
        <v>3.2235654897824437</v>
      </c>
      <c r="AT1500" s="20">
        <f t="shared" si="496"/>
        <v>3.1978245068299773</v>
      </c>
      <c r="AU1500" s="20">
        <f t="shared" si="497"/>
        <v>3.2509130417697172</v>
      </c>
    </row>
    <row r="1501" spans="4:47">
      <c r="D1501" s="2"/>
      <c r="Z1501" s="20">
        <f t="shared" si="488"/>
        <v>0</v>
      </c>
      <c r="AA1501" s="20">
        <f t="shared" si="489"/>
        <v>1.1330551226500576E-5</v>
      </c>
      <c r="AB1501" s="20">
        <f t="shared" ref="AB1501:AB1564" si="500">IF(S1501&lt;&gt;0,G1501-AH1501,-9999)</f>
        <v>-9999</v>
      </c>
      <c r="AC1501" s="20">
        <f t="shared" si="484"/>
        <v>0</v>
      </c>
      <c r="AD1501" s="20">
        <f t="shared" si="498"/>
        <v>-9999</v>
      </c>
      <c r="AE1501" s="20">
        <f t="shared" si="485"/>
        <v>0</v>
      </c>
      <c r="AF1501" s="20">
        <f t="shared" si="499"/>
        <v>-9999</v>
      </c>
      <c r="AG1501" s="21"/>
      <c r="AH1501" s="20">
        <f t="shared" si="490"/>
        <v>-1.178745064381952E-2</v>
      </c>
      <c r="AI1501" s="20">
        <f t="shared" si="491"/>
        <v>0.51386006167917275</v>
      </c>
      <c r="AJ1501" s="20">
        <f t="shared" si="492"/>
        <v>-0.2676446746983806</v>
      </c>
      <c r="AK1501" s="20">
        <f t="shared" si="493"/>
        <v>-2.096970307342862E-2</v>
      </c>
      <c r="AL1501" s="20">
        <f t="shared" si="494"/>
        <v>-3.0984842598046018</v>
      </c>
      <c r="AM1501" s="20">
        <f t="shared" si="495"/>
        <v>-46.387491914036289</v>
      </c>
      <c r="AN1501" s="20">
        <f t="shared" si="496"/>
        <v>3.2149255760746338</v>
      </c>
      <c r="AO1501" s="20">
        <f t="shared" si="496"/>
        <v>3.2156184383515991</v>
      </c>
      <c r="AP1501" s="20">
        <f t="shared" si="496"/>
        <v>3.2141906950560983</v>
      </c>
      <c r="AQ1501" s="20">
        <f t="shared" si="496"/>
        <v>3.2171329326505709</v>
      </c>
      <c r="AR1501" s="20">
        <f t="shared" si="496"/>
        <v>3.2110703717789146</v>
      </c>
      <c r="AS1501" s="20">
        <f t="shared" si="496"/>
        <v>3.2235654897824437</v>
      </c>
      <c r="AT1501" s="20">
        <f t="shared" si="496"/>
        <v>3.1978245068299773</v>
      </c>
      <c r="AU1501" s="20">
        <f t="shared" si="497"/>
        <v>3.2509130417697172</v>
      </c>
    </row>
    <row r="1502" spans="4:47">
      <c r="D1502" s="2"/>
      <c r="Z1502" s="20">
        <f t="shared" si="488"/>
        <v>0</v>
      </c>
      <c r="AA1502" s="20">
        <f t="shared" si="489"/>
        <v>1.1330551226500576E-5</v>
      </c>
      <c r="AB1502" s="20">
        <f t="shared" si="500"/>
        <v>-9999</v>
      </c>
      <c r="AC1502" s="20">
        <f t="shared" si="484"/>
        <v>0</v>
      </c>
      <c r="AD1502" s="20">
        <f t="shared" si="498"/>
        <v>-9999</v>
      </c>
      <c r="AE1502" s="20">
        <f t="shared" si="485"/>
        <v>0</v>
      </c>
      <c r="AF1502" s="20">
        <f t="shared" si="499"/>
        <v>-9999</v>
      </c>
      <c r="AG1502" s="21"/>
      <c r="AH1502" s="20">
        <f t="shared" si="490"/>
        <v>-1.178745064381952E-2</v>
      </c>
      <c r="AI1502" s="20">
        <f t="shared" si="491"/>
        <v>0.51386006167917275</v>
      </c>
      <c r="AJ1502" s="20">
        <f t="shared" si="492"/>
        <v>-0.2676446746983806</v>
      </c>
      <c r="AK1502" s="20">
        <f t="shared" si="493"/>
        <v>-2.096970307342862E-2</v>
      </c>
      <c r="AL1502" s="20">
        <f t="shared" si="494"/>
        <v>-3.0984842598046018</v>
      </c>
      <c r="AM1502" s="20">
        <f t="shared" si="495"/>
        <v>-46.387491914036289</v>
      </c>
      <c r="AN1502" s="20">
        <f t="shared" si="496"/>
        <v>3.2149255760746338</v>
      </c>
      <c r="AO1502" s="20">
        <f t="shared" si="496"/>
        <v>3.2156184383515991</v>
      </c>
      <c r="AP1502" s="20">
        <f t="shared" si="496"/>
        <v>3.2141906950560983</v>
      </c>
      <c r="AQ1502" s="20">
        <f t="shared" si="496"/>
        <v>3.2171329326505709</v>
      </c>
      <c r="AR1502" s="20">
        <f t="shared" si="496"/>
        <v>3.2110703717789146</v>
      </c>
      <c r="AS1502" s="20">
        <f t="shared" si="496"/>
        <v>3.2235654897824437</v>
      </c>
      <c r="AT1502" s="20">
        <f t="shared" si="496"/>
        <v>3.1978245068299773</v>
      </c>
      <c r="AU1502" s="20">
        <f t="shared" si="497"/>
        <v>3.2509130417697172</v>
      </c>
    </row>
    <row r="1503" spans="4:47">
      <c r="D1503" s="2"/>
      <c r="Z1503" s="20">
        <f t="shared" si="488"/>
        <v>0</v>
      </c>
      <c r="AA1503" s="20">
        <f t="shared" si="489"/>
        <v>1.1330551226500576E-5</v>
      </c>
      <c r="AB1503" s="20">
        <f t="shared" si="500"/>
        <v>-9999</v>
      </c>
      <c r="AC1503" s="20">
        <f t="shared" si="484"/>
        <v>0</v>
      </c>
      <c r="AD1503" s="20">
        <f t="shared" si="498"/>
        <v>-9999</v>
      </c>
      <c r="AE1503" s="20">
        <f t="shared" si="485"/>
        <v>0</v>
      </c>
      <c r="AF1503" s="20">
        <f t="shared" si="499"/>
        <v>-9999</v>
      </c>
      <c r="AG1503" s="21"/>
      <c r="AH1503" s="20">
        <f t="shared" si="490"/>
        <v>-1.178745064381952E-2</v>
      </c>
      <c r="AI1503" s="20">
        <f t="shared" si="491"/>
        <v>0.51386006167917275</v>
      </c>
      <c r="AJ1503" s="20">
        <f t="shared" si="492"/>
        <v>-0.2676446746983806</v>
      </c>
      <c r="AK1503" s="20">
        <f t="shared" si="493"/>
        <v>-2.096970307342862E-2</v>
      </c>
      <c r="AL1503" s="20">
        <f t="shared" si="494"/>
        <v>-3.0984842598046018</v>
      </c>
      <c r="AM1503" s="20">
        <f t="shared" si="495"/>
        <v>-46.387491914036289</v>
      </c>
      <c r="AN1503" s="20">
        <f t="shared" si="496"/>
        <v>3.2149255760746338</v>
      </c>
      <c r="AO1503" s="20">
        <f t="shared" si="496"/>
        <v>3.2156184383515991</v>
      </c>
      <c r="AP1503" s="20">
        <f t="shared" si="496"/>
        <v>3.2141906950560983</v>
      </c>
      <c r="AQ1503" s="20">
        <f t="shared" si="496"/>
        <v>3.2171329326505709</v>
      </c>
      <c r="AR1503" s="20">
        <f t="shared" si="496"/>
        <v>3.2110703717789146</v>
      </c>
      <c r="AS1503" s="20">
        <f t="shared" si="496"/>
        <v>3.2235654897824437</v>
      </c>
      <c r="AT1503" s="20">
        <f t="shared" si="496"/>
        <v>3.1978245068299773</v>
      </c>
      <c r="AU1503" s="20">
        <f t="shared" si="497"/>
        <v>3.2509130417697172</v>
      </c>
    </row>
    <row r="1504" spans="4:47">
      <c r="D1504" s="2"/>
      <c r="Z1504" s="20">
        <f t="shared" si="488"/>
        <v>0</v>
      </c>
      <c r="AA1504" s="20">
        <f t="shared" si="489"/>
        <v>1.1330551226500576E-5</v>
      </c>
      <c r="AB1504" s="20">
        <f t="shared" si="500"/>
        <v>-9999</v>
      </c>
      <c r="AC1504" s="20">
        <f t="shared" si="484"/>
        <v>0</v>
      </c>
      <c r="AD1504" s="20">
        <f t="shared" si="498"/>
        <v>-9999</v>
      </c>
      <c r="AE1504" s="20">
        <f t="shared" si="485"/>
        <v>0</v>
      </c>
      <c r="AF1504" s="20">
        <f t="shared" si="499"/>
        <v>-9999</v>
      </c>
      <c r="AG1504" s="21"/>
      <c r="AH1504" s="20">
        <f t="shared" si="490"/>
        <v>-1.178745064381952E-2</v>
      </c>
      <c r="AI1504" s="20">
        <f t="shared" si="491"/>
        <v>0.51386006167917275</v>
      </c>
      <c r="AJ1504" s="20">
        <f t="shared" si="492"/>
        <v>-0.2676446746983806</v>
      </c>
      <c r="AK1504" s="20">
        <f t="shared" si="493"/>
        <v>-2.096970307342862E-2</v>
      </c>
      <c r="AL1504" s="20">
        <f t="shared" si="494"/>
        <v>-3.0984842598046018</v>
      </c>
      <c r="AM1504" s="20">
        <f t="shared" si="495"/>
        <v>-46.387491914036289</v>
      </c>
      <c r="AN1504" s="20">
        <f t="shared" si="496"/>
        <v>3.2149255760746338</v>
      </c>
      <c r="AO1504" s="20">
        <f t="shared" si="496"/>
        <v>3.2156184383515991</v>
      </c>
      <c r="AP1504" s="20">
        <f t="shared" si="496"/>
        <v>3.2141906950560983</v>
      </c>
      <c r="AQ1504" s="20">
        <f t="shared" si="496"/>
        <v>3.2171329326505709</v>
      </c>
      <c r="AR1504" s="20">
        <f t="shared" si="496"/>
        <v>3.2110703717789146</v>
      </c>
      <c r="AS1504" s="20">
        <f t="shared" si="496"/>
        <v>3.2235654897824437</v>
      </c>
      <c r="AT1504" s="20">
        <f t="shared" si="496"/>
        <v>3.1978245068299773</v>
      </c>
      <c r="AU1504" s="20">
        <f t="shared" si="497"/>
        <v>3.2509130417697172</v>
      </c>
    </row>
    <row r="1505" spans="4:47">
      <c r="D1505" s="2"/>
      <c r="Z1505" s="20">
        <f t="shared" si="488"/>
        <v>0</v>
      </c>
      <c r="AA1505" s="20">
        <f t="shared" si="489"/>
        <v>1.1330551226500576E-5</v>
      </c>
      <c r="AB1505" s="20">
        <f t="shared" si="500"/>
        <v>-9999</v>
      </c>
      <c r="AC1505" s="20">
        <f t="shared" si="484"/>
        <v>0</v>
      </c>
      <c r="AD1505" s="20">
        <f t="shared" si="498"/>
        <v>-9999</v>
      </c>
      <c r="AE1505" s="20">
        <f t="shared" si="485"/>
        <v>0</v>
      </c>
      <c r="AF1505" s="20">
        <f t="shared" si="499"/>
        <v>-9999</v>
      </c>
      <c r="AG1505" s="21"/>
      <c r="AH1505" s="20">
        <f t="shared" si="490"/>
        <v>-1.178745064381952E-2</v>
      </c>
      <c r="AI1505" s="20">
        <f t="shared" si="491"/>
        <v>0.51386006167917275</v>
      </c>
      <c r="AJ1505" s="20">
        <f t="shared" si="492"/>
        <v>-0.2676446746983806</v>
      </c>
      <c r="AK1505" s="20">
        <f t="shared" si="493"/>
        <v>-2.096970307342862E-2</v>
      </c>
      <c r="AL1505" s="20">
        <f t="shared" si="494"/>
        <v>-3.0984842598046018</v>
      </c>
      <c r="AM1505" s="20">
        <f t="shared" si="495"/>
        <v>-46.387491914036289</v>
      </c>
      <c r="AN1505" s="20">
        <f t="shared" si="496"/>
        <v>3.2149255760746338</v>
      </c>
      <c r="AO1505" s="20">
        <f t="shared" si="496"/>
        <v>3.2156184383515991</v>
      </c>
      <c r="AP1505" s="20">
        <f t="shared" si="496"/>
        <v>3.2141906950560983</v>
      </c>
      <c r="AQ1505" s="20">
        <f t="shared" si="496"/>
        <v>3.2171329326505709</v>
      </c>
      <c r="AR1505" s="20">
        <f t="shared" si="496"/>
        <v>3.2110703717789146</v>
      </c>
      <c r="AS1505" s="20">
        <f t="shared" si="496"/>
        <v>3.2235654897824437</v>
      </c>
      <c r="AT1505" s="20">
        <f t="shared" si="496"/>
        <v>3.1978245068299773</v>
      </c>
      <c r="AU1505" s="20">
        <f t="shared" si="497"/>
        <v>3.2509130417697172</v>
      </c>
    </row>
    <row r="1506" spans="4:47">
      <c r="D1506" s="2"/>
      <c r="Z1506" s="20">
        <f t="shared" si="488"/>
        <v>0</v>
      </c>
      <c r="AA1506" s="20">
        <f t="shared" si="489"/>
        <v>1.1330551226500576E-5</v>
      </c>
      <c r="AB1506" s="20">
        <f t="shared" si="500"/>
        <v>-9999</v>
      </c>
      <c r="AC1506" s="20">
        <f t="shared" si="484"/>
        <v>0</v>
      </c>
      <c r="AD1506" s="20">
        <f t="shared" si="498"/>
        <v>-9999</v>
      </c>
      <c r="AE1506" s="20">
        <f t="shared" si="485"/>
        <v>0</v>
      </c>
      <c r="AF1506" s="20">
        <f t="shared" si="499"/>
        <v>-9999</v>
      </c>
      <c r="AG1506" s="21"/>
      <c r="AH1506" s="20">
        <f t="shared" si="490"/>
        <v>-1.178745064381952E-2</v>
      </c>
      <c r="AI1506" s="20">
        <f t="shared" si="491"/>
        <v>0.51386006167917275</v>
      </c>
      <c r="AJ1506" s="20">
        <f t="shared" si="492"/>
        <v>-0.2676446746983806</v>
      </c>
      <c r="AK1506" s="20">
        <f t="shared" si="493"/>
        <v>-2.096970307342862E-2</v>
      </c>
      <c r="AL1506" s="20">
        <f t="shared" si="494"/>
        <v>-3.0984842598046018</v>
      </c>
      <c r="AM1506" s="20">
        <f t="shared" si="495"/>
        <v>-46.387491914036289</v>
      </c>
      <c r="AN1506" s="20">
        <f t="shared" si="496"/>
        <v>3.2149255760746338</v>
      </c>
      <c r="AO1506" s="20">
        <f t="shared" si="496"/>
        <v>3.2156184383515991</v>
      </c>
      <c r="AP1506" s="20">
        <f t="shared" si="496"/>
        <v>3.2141906950560983</v>
      </c>
      <c r="AQ1506" s="20">
        <f t="shared" si="496"/>
        <v>3.2171329326505709</v>
      </c>
      <c r="AR1506" s="20">
        <f t="shared" si="496"/>
        <v>3.2110703717789146</v>
      </c>
      <c r="AS1506" s="20">
        <f t="shared" si="496"/>
        <v>3.2235654897824437</v>
      </c>
      <c r="AT1506" s="20">
        <f t="shared" si="496"/>
        <v>3.1978245068299773</v>
      </c>
      <c r="AU1506" s="20">
        <f t="shared" si="497"/>
        <v>3.2509130417697172</v>
      </c>
    </row>
    <row r="1507" spans="4:47">
      <c r="D1507" s="2"/>
      <c r="Z1507" s="20">
        <f t="shared" si="488"/>
        <v>0</v>
      </c>
      <c r="AA1507" s="20">
        <f t="shared" si="489"/>
        <v>1.1330551226500576E-5</v>
      </c>
      <c r="AB1507" s="20">
        <f t="shared" si="500"/>
        <v>-9999</v>
      </c>
      <c r="AC1507" s="20">
        <f t="shared" si="484"/>
        <v>0</v>
      </c>
      <c r="AD1507" s="20">
        <f t="shared" si="498"/>
        <v>-9999</v>
      </c>
      <c r="AE1507" s="20">
        <f t="shared" si="485"/>
        <v>0</v>
      </c>
      <c r="AF1507" s="20">
        <f t="shared" si="499"/>
        <v>-9999</v>
      </c>
      <c r="AG1507" s="21"/>
      <c r="AH1507" s="20">
        <f t="shared" si="490"/>
        <v>-1.178745064381952E-2</v>
      </c>
      <c r="AI1507" s="20">
        <f t="shared" si="491"/>
        <v>0.51386006167917275</v>
      </c>
      <c r="AJ1507" s="20">
        <f t="shared" si="492"/>
        <v>-0.2676446746983806</v>
      </c>
      <c r="AK1507" s="20">
        <f t="shared" si="493"/>
        <v>-2.096970307342862E-2</v>
      </c>
      <c r="AL1507" s="20">
        <f t="shared" si="494"/>
        <v>-3.0984842598046018</v>
      </c>
      <c r="AM1507" s="20">
        <f t="shared" si="495"/>
        <v>-46.387491914036289</v>
      </c>
      <c r="AN1507" s="20">
        <f t="shared" si="496"/>
        <v>3.2149255760746338</v>
      </c>
      <c r="AO1507" s="20">
        <f t="shared" si="496"/>
        <v>3.2156184383515991</v>
      </c>
      <c r="AP1507" s="20">
        <f t="shared" si="496"/>
        <v>3.2141906950560983</v>
      </c>
      <c r="AQ1507" s="20">
        <f t="shared" si="496"/>
        <v>3.2171329326505709</v>
      </c>
      <c r="AR1507" s="20">
        <f t="shared" si="496"/>
        <v>3.2110703717789146</v>
      </c>
      <c r="AS1507" s="20">
        <f t="shared" si="496"/>
        <v>3.2235654897824437</v>
      </c>
      <c r="AT1507" s="20">
        <f t="shared" si="496"/>
        <v>3.1978245068299773</v>
      </c>
      <c r="AU1507" s="20">
        <f t="shared" si="497"/>
        <v>3.2509130417697172</v>
      </c>
    </row>
    <row r="1508" spans="4:47">
      <c r="D1508" s="2"/>
      <c r="Z1508" s="20">
        <f t="shared" si="488"/>
        <v>0</v>
      </c>
      <c r="AA1508" s="20">
        <f t="shared" si="489"/>
        <v>1.1330551226500576E-5</v>
      </c>
      <c r="AB1508" s="20">
        <f t="shared" si="500"/>
        <v>-9999</v>
      </c>
      <c r="AC1508" s="20">
        <f t="shared" si="484"/>
        <v>0</v>
      </c>
      <c r="AD1508" s="20">
        <f t="shared" si="498"/>
        <v>-9999</v>
      </c>
      <c r="AE1508" s="20">
        <f t="shared" si="485"/>
        <v>0</v>
      </c>
      <c r="AF1508" s="20">
        <f t="shared" si="499"/>
        <v>-9999</v>
      </c>
      <c r="AG1508" s="21"/>
      <c r="AH1508" s="20">
        <f t="shared" si="490"/>
        <v>-1.178745064381952E-2</v>
      </c>
      <c r="AI1508" s="20">
        <f t="shared" si="491"/>
        <v>0.51386006167917275</v>
      </c>
      <c r="AJ1508" s="20">
        <f t="shared" si="492"/>
        <v>-0.2676446746983806</v>
      </c>
      <c r="AK1508" s="20">
        <f t="shared" si="493"/>
        <v>-2.096970307342862E-2</v>
      </c>
      <c r="AL1508" s="20">
        <f t="shared" si="494"/>
        <v>-3.0984842598046018</v>
      </c>
      <c r="AM1508" s="20">
        <f t="shared" si="495"/>
        <v>-46.387491914036289</v>
      </c>
      <c r="AN1508" s="20">
        <f t="shared" si="496"/>
        <v>3.2149255760746338</v>
      </c>
      <c r="AO1508" s="20">
        <f t="shared" si="496"/>
        <v>3.2156184383515991</v>
      </c>
      <c r="AP1508" s="20">
        <f t="shared" si="496"/>
        <v>3.2141906950560983</v>
      </c>
      <c r="AQ1508" s="20">
        <f t="shared" si="496"/>
        <v>3.2171329326505709</v>
      </c>
      <c r="AR1508" s="20">
        <f t="shared" si="496"/>
        <v>3.2110703717789146</v>
      </c>
      <c r="AS1508" s="20">
        <f t="shared" si="496"/>
        <v>3.2235654897824437</v>
      </c>
      <c r="AT1508" s="20">
        <f t="shared" si="496"/>
        <v>3.1978245068299773</v>
      </c>
      <c r="AU1508" s="20">
        <f t="shared" si="497"/>
        <v>3.2509130417697172</v>
      </c>
    </row>
    <row r="1509" spans="4:47">
      <c r="D1509" s="2"/>
      <c r="Z1509" s="20">
        <f t="shared" si="488"/>
        <v>0</v>
      </c>
      <c r="AA1509" s="20">
        <f t="shared" si="489"/>
        <v>1.1330551226500576E-5</v>
      </c>
      <c r="AB1509" s="20">
        <f t="shared" si="500"/>
        <v>-9999</v>
      </c>
      <c r="AC1509" s="20">
        <f t="shared" si="484"/>
        <v>0</v>
      </c>
      <c r="AD1509" s="20">
        <f t="shared" si="498"/>
        <v>-9999</v>
      </c>
      <c r="AE1509" s="20">
        <f t="shared" si="485"/>
        <v>0</v>
      </c>
      <c r="AF1509" s="20">
        <f t="shared" si="499"/>
        <v>-9999</v>
      </c>
      <c r="AG1509" s="21"/>
      <c r="AH1509" s="20">
        <f t="shared" si="490"/>
        <v>-1.178745064381952E-2</v>
      </c>
      <c r="AI1509" s="20">
        <f t="shared" si="491"/>
        <v>0.51386006167917275</v>
      </c>
      <c r="AJ1509" s="20">
        <f t="shared" si="492"/>
        <v>-0.2676446746983806</v>
      </c>
      <c r="AK1509" s="20">
        <f t="shared" si="493"/>
        <v>-2.096970307342862E-2</v>
      </c>
      <c r="AL1509" s="20">
        <f t="shared" si="494"/>
        <v>-3.0984842598046018</v>
      </c>
      <c r="AM1509" s="20">
        <f t="shared" si="495"/>
        <v>-46.387491914036289</v>
      </c>
      <c r="AN1509" s="20">
        <f t="shared" ref="AN1509:AT1524" si="501">$AU1509+$AB$7*SIN(AO1509)</f>
        <v>3.2149255760746338</v>
      </c>
      <c r="AO1509" s="20">
        <f t="shared" si="501"/>
        <v>3.2156184383515991</v>
      </c>
      <c r="AP1509" s="20">
        <f t="shared" si="501"/>
        <v>3.2141906950560983</v>
      </c>
      <c r="AQ1509" s="20">
        <f t="shared" si="501"/>
        <v>3.2171329326505709</v>
      </c>
      <c r="AR1509" s="20">
        <f t="shared" si="501"/>
        <v>3.2110703717789146</v>
      </c>
      <c r="AS1509" s="20">
        <f t="shared" si="501"/>
        <v>3.2235654897824437</v>
      </c>
      <c r="AT1509" s="20">
        <f t="shared" si="501"/>
        <v>3.1978245068299773</v>
      </c>
      <c r="AU1509" s="20">
        <f t="shared" si="497"/>
        <v>3.2509130417697172</v>
      </c>
    </row>
    <row r="1510" spans="4:47">
      <c r="D1510" s="2"/>
      <c r="Z1510" s="20">
        <f t="shared" si="488"/>
        <v>0</v>
      </c>
      <c r="AA1510" s="20">
        <f t="shared" si="489"/>
        <v>1.1330551226500576E-5</v>
      </c>
      <c r="AB1510" s="20">
        <f t="shared" si="500"/>
        <v>-9999</v>
      </c>
      <c r="AC1510" s="20">
        <f t="shared" si="484"/>
        <v>0</v>
      </c>
      <c r="AD1510" s="20">
        <f t="shared" si="498"/>
        <v>-9999</v>
      </c>
      <c r="AE1510" s="20">
        <f t="shared" si="485"/>
        <v>0</v>
      </c>
      <c r="AF1510" s="20">
        <f t="shared" si="499"/>
        <v>-9999</v>
      </c>
      <c r="AG1510" s="21"/>
      <c r="AH1510" s="20">
        <f t="shared" si="490"/>
        <v>-1.178745064381952E-2</v>
      </c>
      <c r="AI1510" s="20">
        <f t="shared" si="491"/>
        <v>0.51386006167917275</v>
      </c>
      <c r="AJ1510" s="20">
        <f t="shared" si="492"/>
        <v>-0.2676446746983806</v>
      </c>
      <c r="AK1510" s="20">
        <f t="shared" si="493"/>
        <v>-2.096970307342862E-2</v>
      </c>
      <c r="AL1510" s="20">
        <f t="shared" si="494"/>
        <v>-3.0984842598046018</v>
      </c>
      <c r="AM1510" s="20">
        <f t="shared" si="495"/>
        <v>-46.387491914036289</v>
      </c>
      <c r="AN1510" s="20">
        <f t="shared" si="501"/>
        <v>3.2149255760746338</v>
      </c>
      <c r="AO1510" s="20">
        <f t="shared" si="501"/>
        <v>3.2156184383515991</v>
      </c>
      <c r="AP1510" s="20">
        <f t="shared" si="501"/>
        <v>3.2141906950560983</v>
      </c>
      <c r="AQ1510" s="20">
        <f t="shared" si="501"/>
        <v>3.2171329326505709</v>
      </c>
      <c r="AR1510" s="20">
        <f t="shared" si="501"/>
        <v>3.2110703717789146</v>
      </c>
      <c r="AS1510" s="20">
        <f t="shared" si="501"/>
        <v>3.2235654897824437</v>
      </c>
      <c r="AT1510" s="20">
        <f t="shared" si="501"/>
        <v>3.1978245068299773</v>
      </c>
      <c r="AU1510" s="20">
        <f t="shared" si="497"/>
        <v>3.2509130417697172</v>
      </c>
    </row>
    <row r="1511" spans="4:47">
      <c r="D1511" s="2"/>
      <c r="Z1511" s="20">
        <f t="shared" si="488"/>
        <v>0</v>
      </c>
      <c r="AA1511" s="20">
        <f t="shared" si="489"/>
        <v>1.1330551226500576E-5</v>
      </c>
      <c r="AB1511" s="20">
        <f t="shared" si="500"/>
        <v>-9999</v>
      </c>
      <c r="AC1511" s="20">
        <f t="shared" ref="AC1511:AC1574" si="502">+G1511-P1511</f>
        <v>0</v>
      </c>
      <c r="AD1511" s="20">
        <f t="shared" si="498"/>
        <v>-9999</v>
      </c>
      <c r="AE1511" s="20">
        <f t="shared" ref="AE1511:AE1574" si="503">+(G1511-AA1511)^2*S1511</f>
        <v>0</v>
      </c>
      <c r="AF1511" s="20">
        <f t="shared" si="499"/>
        <v>-9999</v>
      </c>
      <c r="AG1511" s="21"/>
      <c r="AH1511" s="20">
        <f t="shared" si="490"/>
        <v>-1.178745064381952E-2</v>
      </c>
      <c r="AI1511" s="20">
        <f t="shared" si="491"/>
        <v>0.51386006167917275</v>
      </c>
      <c r="AJ1511" s="20">
        <f t="shared" si="492"/>
        <v>-0.2676446746983806</v>
      </c>
      <c r="AK1511" s="20">
        <f t="shared" si="493"/>
        <v>-2.096970307342862E-2</v>
      </c>
      <c r="AL1511" s="20">
        <f t="shared" si="494"/>
        <v>-3.0984842598046018</v>
      </c>
      <c r="AM1511" s="20">
        <f t="shared" si="495"/>
        <v>-46.387491914036289</v>
      </c>
      <c r="AN1511" s="20">
        <f t="shared" si="501"/>
        <v>3.2149255760746338</v>
      </c>
      <c r="AO1511" s="20">
        <f t="shared" si="501"/>
        <v>3.2156184383515991</v>
      </c>
      <c r="AP1511" s="20">
        <f t="shared" si="501"/>
        <v>3.2141906950560983</v>
      </c>
      <c r="AQ1511" s="20">
        <f t="shared" si="501"/>
        <v>3.2171329326505709</v>
      </c>
      <c r="AR1511" s="20">
        <f t="shared" si="501"/>
        <v>3.2110703717789146</v>
      </c>
      <c r="AS1511" s="20">
        <f t="shared" si="501"/>
        <v>3.2235654897824437</v>
      </c>
      <c r="AT1511" s="20">
        <f t="shared" si="501"/>
        <v>3.1978245068299773</v>
      </c>
      <c r="AU1511" s="20">
        <f t="shared" si="497"/>
        <v>3.2509130417697172</v>
      </c>
    </row>
    <row r="1512" spans="4:47">
      <c r="D1512" s="2"/>
      <c r="Z1512" s="20">
        <f t="shared" si="488"/>
        <v>0</v>
      </c>
      <c r="AA1512" s="20">
        <f t="shared" si="489"/>
        <v>1.1330551226500576E-5</v>
      </c>
      <c r="AB1512" s="20">
        <f t="shared" si="500"/>
        <v>-9999</v>
      </c>
      <c r="AC1512" s="20">
        <f t="shared" si="502"/>
        <v>0</v>
      </c>
      <c r="AD1512" s="20">
        <f t="shared" si="498"/>
        <v>-9999</v>
      </c>
      <c r="AE1512" s="20">
        <f t="shared" si="503"/>
        <v>0</v>
      </c>
      <c r="AF1512" s="20">
        <f t="shared" si="499"/>
        <v>-9999</v>
      </c>
      <c r="AG1512" s="21"/>
      <c r="AH1512" s="20">
        <f t="shared" si="490"/>
        <v>-1.178745064381952E-2</v>
      </c>
      <c r="AI1512" s="20">
        <f t="shared" si="491"/>
        <v>0.51386006167917275</v>
      </c>
      <c r="AJ1512" s="20">
        <f t="shared" si="492"/>
        <v>-0.2676446746983806</v>
      </c>
      <c r="AK1512" s="20">
        <f t="shared" si="493"/>
        <v>-2.096970307342862E-2</v>
      </c>
      <c r="AL1512" s="20">
        <f t="shared" si="494"/>
        <v>-3.0984842598046018</v>
      </c>
      <c r="AM1512" s="20">
        <f t="shared" si="495"/>
        <v>-46.387491914036289</v>
      </c>
      <c r="AN1512" s="20">
        <f t="shared" si="501"/>
        <v>3.2149255760746338</v>
      </c>
      <c r="AO1512" s="20">
        <f t="shared" si="501"/>
        <v>3.2156184383515991</v>
      </c>
      <c r="AP1512" s="20">
        <f t="shared" si="501"/>
        <v>3.2141906950560983</v>
      </c>
      <c r="AQ1512" s="20">
        <f t="shared" si="501"/>
        <v>3.2171329326505709</v>
      </c>
      <c r="AR1512" s="20">
        <f t="shared" si="501"/>
        <v>3.2110703717789146</v>
      </c>
      <c r="AS1512" s="20">
        <f t="shared" si="501"/>
        <v>3.2235654897824437</v>
      </c>
      <c r="AT1512" s="20">
        <f t="shared" si="501"/>
        <v>3.1978245068299773</v>
      </c>
      <c r="AU1512" s="20">
        <f t="shared" si="497"/>
        <v>3.2509130417697172</v>
      </c>
    </row>
    <row r="1513" spans="4:47">
      <c r="D1513" s="2"/>
      <c r="Z1513" s="20">
        <f t="shared" si="488"/>
        <v>0</v>
      </c>
      <c r="AA1513" s="20">
        <f t="shared" si="489"/>
        <v>1.1330551226500576E-5</v>
      </c>
      <c r="AB1513" s="20">
        <f t="shared" si="500"/>
        <v>-9999</v>
      </c>
      <c r="AC1513" s="20">
        <f t="shared" si="502"/>
        <v>0</v>
      </c>
      <c r="AD1513" s="20">
        <f t="shared" si="498"/>
        <v>-9999</v>
      </c>
      <c r="AE1513" s="20">
        <f t="shared" si="503"/>
        <v>0</v>
      </c>
      <c r="AF1513" s="20">
        <f t="shared" si="499"/>
        <v>-9999</v>
      </c>
      <c r="AG1513" s="21"/>
      <c r="AH1513" s="20">
        <f t="shared" si="490"/>
        <v>-1.178745064381952E-2</v>
      </c>
      <c r="AI1513" s="20">
        <f t="shared" si="491"/>
        <v>0.51386006167917275</v>
      </c>
      <c r="AJ1513" s="20">
        <f t="shared" si="492"/>
        <v>-0.2676446746983806</v>
      </c>
      <c r="AK1513" s="20">
        <f t="shared" si="493"/>
        <v>-2.096970307342862E-2</v>
      </c>
      <c r="AL1513" s="20">
        <f t="shared" si="494"/>
        <v>-3.0984842598046018</v>
      </c>
      <c r="AM1513" s="20">
        <f t="shared" si="495"/>
        <v>-46.387491914036289</v>
      </c>
      <c r="AN1513" s="20">
        <f t="shared" si="501"/>
        <v>3.2149255760746338</v>
      </c>
      <c r="AO1513" s="20">
        <f t="shared" si="501"/>
        <v>3.2156184383515991</v>
      </c>
      <c r="AP1513" s="20">
        <f t="shared" si="501"/>
        <v>3.2141906950560983</v>
      </c>
      <c r="AQ1513" s="20">
        <f t="shared" si="501"/>
        <v>3.2171329326505709</v>
      </c>
      <c r="AR1513" s="20">
        <f t="shared" si="501"/>
        <v>3.2110703717789146</v>
      </c>
      <c r="AS1513" s="20">
        <f t="shared" si="501"/>
        <v>3.2235654897824437</v>
      </c>
      <c r="AT1513" s="20">
        <f t="shared" si="501"/>
        <v>3.1978245068299773</v>
      </c>
      <c r="AU1513" s="20">
        <f t="shared" si="497"/>
        <v>3.2509130417697172</v>
      </c>
    </row>
    <row r="1514" spans="4:47">
      <c r="D1514" s="2"/>
      <c r="Z1514" s="20">
        <f t="shared" si="488"/>
        <v>0</v>
      </c>
      <c r="AA1514" s="20">
        <f t="shared" si="489"/>
        <v>1.1330551226500576E-5</v>
      </c>
      <c r="AB1514" s="20">
        <f t="shared" si="500"/>
        <v>-9999</v>
      </c>
      <c r="AC1514" s="20">
        <f t="shared" si="502"/>
        <v>0</v>
      </c>
      <c r="AD1514" s="20">
        <f t="shared" si="498"/>
        <v>-9999</v>
      </c>
      <c r="AE1514" s="20">
        <f t="shared" si="503"/>
        <v>0</v>
      </c>
      <c r="AF1514" s="20">
        <f t="shared" si="499"/>
        <v>-9999</v>
      </c>
      <c r="AG1514" s="21"/>
      <c r="AH1514" s="20">
        <f t="shared" si="490"/>
        <v>-1.178745064381952E-2</v>
      </c>
      <c r="AI1514" s="20">
        <f t="shared" si="491"/>
        <v>0.51386006167917275</v>
      </c>
      <c r="AJ1514" s="20">
        <f t="shared" si="492"/>
        <v>-0.2676446746983806</v>
      </c>
      <c r="AK1514" s="20">
        <f t="shared" si="493"/>
        <v>-2.096970307342862E-2</v>
      </c>
      <c r="AL1514" s="20">
        <f t="shared" si="494"/>
        <v>-3.0984842598046018</v>
      </c>
      <c r="AM1514" s="20">
        <f t="shared" si="495"/>
        <v>-46.387491914036289</v>
      </c>
      <c r="AN1514" s="20">
        <f t="shared" si="501"/>
        <v>3.2149255760746338</v>
      </c>
      <c r="AO1514" s="20">
        <f t="shared" si="501"/>
        <v>3.2156184383515991</v>
      </c>
      <c r="AP1514" s="20">
        <f t="shared" si="501"/>
        <v>3.2141906950560983</v>
      </c>
      <c r="AQ1514" s="20">
        <f t="shared" si="501"/>
        <v>3.2171329326505709</v>
      </c>
      <c r="AR1514" s="20">
        <f t="shared" si="501"/>
        <v>3.2110703717789146</v>
      </c>
      <c r="AS1514" s="20">
        <f t="shared" si="501"/>
        <v>3.2235654897824437</v>
      </c>
      <c r="AT1514" s="20">
        <f t="shared" si="501"/>
        <v>3.1978245068299773</v>
      </c>
      <c r="AU1514" s="20">
        <f t="shared" si="497"/>
        <v>3.2509130417697172</v>
      </c>
    </row>
    <row r="1515" spans="4:47">
      <c r="D1515" s="2"/>
      <c r="Z1515" s="20">
        <f t="shared" si="488"/>
        <v>0</v>
      </c>
      <c r="AA1515" s="20">
        <f t="shared" si="489"/>
        <v>1.1330551226500576E-5</v>
      </c>
      <c r="AB1515" s="20">
        <f t="shared" si="500"/>
        <v>-9999</v>
      </c>
      <c r="AC1515" s="20">
        <f t="shared" si="502"/>
        <v>0</v>
      </c>
      <c r="AD1515" s="20">
        <f t="shared" si="498"/>
        <v>-9999</v>
      </c>
      <c r="AE1515" s="20">
        <f t="shared" si="503"/>
        <v>0</v>
      </c>
      <c r="AF1515" s="20">
        <f t="shared" si="499"/>
        <v>-9999</v>
      </c>
      <c r="AG1515" s="21"/>
      <c r="AH1515" s="20">
        <f t="shared" si="490"/>
        <v>-1.178745064381952E-2</v>
      </c>
      <c r="AI1515" s="20">
        <f t="shared" si="491"/>
        <v>0.51386006167917275</v>
      </c>
      <c r="AJ1515" s="20">
        <f t="shared" si="492"/>
        <v>-0.2676446746983806</v>
      </c>
      <c r="AK1515" s="20">
        <f t="shared" si="493"/>
        <v>-2.096970307342862E-2</v>
      </c>
      <c r="AL1515" s="20">
        <f t="shared" si="494"/>
        <v>-3.0984842598046018</v>
      </c>
      <c r="AM1515" s="20">
        <f t="shared" si="495"/>
        <v>-46.387491914036289</v>
      </c>
      <c r="AN1515" s="20">
        <f t="shared" si="501"/>
        <v>3.2149255760746338</v>
      </c>
      <c r="AO1515" s="20">
        <f t="shared" si="501"/>
        <v>3.2156184383515991</v>
      </c>
      <c r="AP1515" s="20">
        <f t="shared" si="501"/>
        <v>3.2141906950560983</v>
      </c>
      <c r="AQ1515" s="20">
        <f t="shared" si="501"/>
        <v>3.2171329326505709</v>
      </c>
      <c r="AR1515" s="20">
        <f t="shared" si="501"/>
        <v>3.2110703717789146</v>
      </c>
      <c r="AS1515" s="20">
        <f t="shared" si="501"/>
        <v>3.2235654897824437</v>
      </c>
      <c r="AT1515" s="20">
        <f t="shared" si="501"/>
        <v>3.1978245068299773</v>
      </c>
      <c r="AU1515" s="20">
        <f t="shared" si="497"/>
        <v>3.2509130417697172</v>
      </c>
    </row>
    <row r="1516" spans="4:47">
      <c r="D1516" s="2"/>
      <c r="Z1516" s="20">
        <f t="shared" si="488"/>
        <v>0</v>
      </c>
      <c r="AA1516" s="20">
        <f t="shared" si="489"/>
        <v>1.1330551226500576E-5</v>
      </c>
      <c r="AB1516" s="20">
        <f t="shared" si="500"/>
        <v>-9999</v>
      </c>
      <c r="AC1516" s="20">
        <f t="shared" si="502"/>
        <v>0</v>
      </c>
      <c r="AD1516" s="20">
        <f t="shared" si="498"/>
        <v>-9999</v>
      </c>
      <c r="AE1516" s="20">
        <f t="shared" si="503"/>
        <v>0</v>
      </c>
      <c r="AF1516" s="20">
        <f t="shared" si="499"/>
        <v>-9999</v>
      </c>
      <c r="AG1516" s="21"/>
      <c r="AH1516" s="20">
        <f t="shared" si="490"/>
        <v>-1.178745064381952E-2</v>
      </c>
      <c r="AI1516" s="20">
        <f t="shared" si="491"/>
        <v>0.51386006167917275</v>
      </c>
      <c r="AJ1516" s="20">
        <f t="shared" si="492"/>
        <v>-0.2676446746983806</v>
      </c>
      <c r="AK1516" s="20">
        <f t="shared" si="493"/>
        <v>-2.096970307342862E-2</v>
      </c>
      <c r="AL1516" s="20">
        <f t="shared" si="494"/>
        <v>-3.0984842598046018</v>
      </c>
      <c r="AM1516" s="20">
        <f t="shared" si="495"/>
        <v>-46.387491914036289</v>
      </c>
      <c r="AN1516" s="20">
        <f t="shared" si="501"/>
        <v>3.2149255760746338</v>
      </c>
      <c r="AO1516" s="20">
        <f t="shared" si="501"/>
        <v>3.2156184383515991</v>
      </c>
      <c r="AP1516" s="20">
        <f t="shared" si="501"/>
        <v>3.2141906950560983</v>
      </c>
      <c r="AQ1516" s="20">
        <f t="shared" si="501"/>
        <v>3.2171329326505709</v>
      </c>
      <c r="AR1516" s="20">
        <f t="shared" si="501"/>
        <v>3.2110703717789146</v>
      </c>
      <c r="AS1516" s="20">
        <f t="shared" si="501"/>
        <v>3.2235654897824437</v>
      </c>
      <c r="AT1516" s="20">
        <f t="shared" si="501"/>
        <v>3.1978245068299773</v>
      </c>
      <c r="AU1516" s="20">
        <f t="shared" si="497"/>
        <v>3.2509130417697172</v>
      </c>
    </row>
    <row r="1517" spans="4:47">
      <c r="D1517" s="2"/>
      <c r="Z1517" s="20">
        <f t="shared" si="488"/>
        <v>0</v>
      </c>
      <c r="AA1517" s="20">
        <f t="shared" si="489"/>
        <v>1.1330551226500576E-5</v>
      </c>
      <c r="AB1517" s="20">
        <f t="shared" si="500"/>
        <v>-9999</v>
      </c>
      <c r="AC1517" s="20">
        <f t="shared" si="502"/>
        <v>0</v>
      </c>
      <c r="AD1517" s="20">
        <f t="shared" si="498"/>
        <v>-9999</v>
      </c>
      <c r="AE1517" s="20">
        <f t="shared" si="503"/>
        <v>0</v>
      </c>
      <c r="AF1517" s="20">
        <f t="shared" si="499"/>
        <v>-9999</v>
      </c>
      <c r="AG1517" s="21"/>
      <c r="AH1517" s="20">
        <f t="shared" si="490"/>
        <v>-1.178745064381952E-2</v>
      </c>
      <c r="AI1517" s="20">
        <f t="shared" si="491"/>
        <v>0.51386006167917275</v>
      </c>
      <c r="AJ1517" s="20">
        <f t="shared" si="492"/>
        <v>-0.2676446746983806</v>
      </c>
      <c r="AK1517" s="20">
        <f t="shared" si="493"/>
        <v>-2.096970307342862E-2</v>
      </c>
      <c r="AL1517" s="20">
        <f t="shared" si="494"/>
        <v>-3.0984842598046018</v>
      </c>
      <c r="AM1517" s="20">
        <f t="shared" si="495"/>
        <v>-46.387491914036289</v>
      </c>
      <c r="AN1517" s="20">
        <f t="shared" si="501"/>
        <v>3.2149255760746338</v>
      </c>
      <c r="AO1517" s="20">
        <f t="shared" si="501"/>
        <v>3.2156184383515991</v>
      </c>
      <c r="AP1517" s="20">
        <f t="shared" si="501"/>
        <v>3.2141906950560983</v>
      </c>
      <c r="AQ1517" s="20">
        <f t="shared" si="501"/>
        <v>3.2171329326505709</v>
      </c>
      <c r="AR1517" s="20">
        <f t="shared" si="501"/>
        <v>3.2110703717789146</v>
      </c>
      <c r="AS1517" s="20">
        <f t="shared" si="501"/>
        <v>3.2235654897824437</v>
      </c>
      <c r="AT1517" s="20">
        <f t="shared" si="501"/>
        <v>3.1978245068299773</v>
      </c>
      <c r="AU1517" s="20">
        <f t="shared" si="497"/>
        <v>3.2509130417697172</v>
      </c>
    </row>
    <row r="1518" spans="4:47">
      <c r="D1518" s="2"/>
      <c r="Z1518" s="20">
        <f t="shared" si="488"/>
        <v>0</v>
      </c>
      <c r="AA1518" s="20">
        <f t="shared" si="489"/>
        <v>1.1330551226500576E-5</v>
      </c>
      <c r="AB1518" s="20">
        <f t="shared" si="500"/>
        <v>-9999</v>
      </c>
      <c r="AC1518" s="20">
        <f t="shared" si="502"/>
        <v>0</v>
      </c>
      <c r="AD1518" s="20">
        <f t="shared" si="498"/>
        <v>-9999</v>
      </c>
      <c r="AE1518" s="20">
        <f t="shared" si="503"/>
        <v>0</v>
      </c>
      <c r="AF1518" s="20">
        <f t="shared" si="499"/>
        <v>-9999</v>
      </c>
      <c r="AG1518" s="21"/>
      <c r="AH1518" s="20">
        <f t="shared" si="490"/>
        <v>-1.178745064381952E-2</v>
      </c>
      <c r="AI1518" s="20">
        <f t="shared" si="491"/>
        <v>0.51386006167917275</v>
      </c>
      <c r="AJ1518" s="20">
        <f t="shared" si="492"/>
        <v>-0.2676446746983806</v>
      </c>
      <c r="AK1518" s="20">
        <f t="shared" si="493"/>
        <v>-2.096970307342862E-2</v>
      </c>
      <c r="AL1518" s="20">
        <f t="shared" si="494"/>
        <v>-3.0984842598046018</v>
      </c>
      <c r="AM1518" s="20">
        <f t="shared" si="495"/>
        <v>-46.387491914036289</v>
      </c>
      <c r="AN1518" s="20">
        <f t="shared" si="501"/>
        <v>3.2149255760746338</v>
      </c>
      <c r="AO1518" s="20">
        <f t="shared" si="501"/>
        <v>3.2156184383515991</v>
      </c>
      <c r="AP1518" s="20">
        <f t="shared" si="501"/>
        <v>3.2141906950560983</v>
      </c>
      <c r="AQ1518" s="20">
        <f t="shared" si="501"/>
        <v>3.2171329326505709</v>
      </c>
      <c r="AR1518" s="20">
        <f t="shared" si="501"/>
        <v>3.2110703717789146</v>
      </c>
      <c r="AS1518" s="20">
        <f t="shared" si="501"/>
        <v>3.2235654897824437</v>
      </c>
      <c r="AT1518" s="20">
        <f t="shared" si="501"/>
        <v>3.1978245068299773</v>
      </c>
      <c r="AU1518" s="20">
        <f t="shared" si="497"/>
        <v>3.2509130417697172</v>
      </c>
    </row>
    <row r="1519" spans="4:47">
      <c r="D1519" s="2"/>
      <c r="Z1519" s="20">
        <f t="shared" si="488"/>
        <v>0</v>
      </c>
      <c r="AA1519" s="20">
        <f t="shared" si="489"/>
        <v>1.1330551226500576E-5</v>
      </c>
      <c r="AB1519" s="20">
        <f t="shared" si="500"/>
        <v>-9999</v>
      </c>
      <c r="AC1519" s="20">
        <f t="shared" si="502"/>
        <v>0</v>
      </c>
      <c r="AD1519" s="20">
        <f t="shared" si="498"/>
        <v>-9999</v>
      </c>
      <c r="AE1519" s="20">
        <f t="shared" si="503"/>
        <v>0</v>
      </c>
      <c r="AF1519" s="20">
        <f t="shared" si="499"/>
        <v>-9999</v>
      </c>
      <c r="AG1519" s="21"/>
      <c r="AH1519" s="20">
        <f t="shared" si="490"/>
        <v>-1.178745064381952E-2</v>
      </c>
      <c r="AI1519" s="20">
        <f t="shared" si="491"/>
        <v>0.51386006167917275</v>
      </c>
      <c r="AJ1519" s="20">
        <f t="shared" si="492"/>
        <v>-0.2676446746983806</v>
      </c>
      <c r="AK1519" s="20">
        <f t="shared" si="493"/>
        <v>-2.096970307342862E-2</v>
      </c>
      <c r="AL1519" s="20">
        <f t="shared" si="494"/>
        <v>-3.0984842598046018</v>
      </c>
      <c r="AM1519" s="20">
        <f t="shared" si="495"/>
        <v>-46.387491914036289</v>
      </c>
      <c r="AN1519" s="20">
        <f t="shared" si="501"/>
        <v>3.2149255760746338</v>
      </c>
      <c r="AO1519" s="20">
        <f t="shared" si="501"/>
        <v>3.2156184383515991</v>
      </c>
      <c r="AP1519" s="20">
        <f t="shared" si="501"/>
        <v>3.2141906950560983</v>
      </c>
      <c r="AQ1519" s="20">
        <f t="shared" si="501"/>
        <v>3.2171329326505709</v>
      </c>
      <c r="AR1519" s="20">
        <f t="shared" si="501"/>
        <v>3.2110703717789146</v>
      </c>
      <c r="AS1519" s="20">
        <f t="shared" si="501"/>
        <v>3.2235654897824437</v>
      </c>
      <c r="AT1519" s="20">
        <f t="shared" si="501"/>
        <v>3.1978245068299773</v>
      </c>
      <c r="AU1519" s="20">
        <f t="shared" si="497"/>
        <v>3.2509130417697172</v>
      </c>
    </row>
    <row r="1520" spans="4:47">
      <c r="D1520" s="2"/>
      <c r="Z1520" s="20">
        <f t="shared" si="488"/>
        <v>0</v>
      </c>
      <c r="AA1520" s="20">
        <f t="shared" si="489"/>
        <v>1.1330551226500576E-5</v>
      </c>
      <c r="AB1520" s="20">
        <f t="shared" si="500"/>
        <v>-9999</v>
      </c>
      <c r="AC1520" s="20">
        <f t="shared" si="502"/>
        <v>0</v>
      </c>
      <c r="AD1520" s="20">
        <f t="shared" si="498"/>
        <v>-9999</v>
      </c>
      <c r="AE1520" s="20">
        <f t="shared" si="503"/>
        <v>0</v>
      </c>
      <c r="AF1520" s="20">
        <f t="shared" si="499"/>
        <v>-9999</v>
      </c>
      <c r="AG1520" s="21"/>
      <c r="AH1520" s="20">
        <f t="shared" si="490"/>
        <v>-1.178745064381952E-2</v>
      </c>
      <c r="AI1520" s="20">
        <f t="shared" si="491"/>
        <v>0.51386006167917275</v>
      </c>
      <c r="AJ1520" s="20">
        <f t="shared" si="492"/>
        <v>-0.2676446746983806</v>
      </c>
      <c r="AK1520" s="20">
        <f t="shared" si="493"/>
        <v>-2.096970307342862E-2</v>
      </c>
      <c r="AL1520" s="20">
        <f t="shared" si="494"/>
        <v>-3.0984842598046018</v>
      </c>
      <c r="AM1520" s="20">
        <f t="shared" si="495"/>
        <v>-46.387491914036289</v>
      </c>
      <c r="AN1520" s="20">
        <f t="shared" si="501"/>
        <v>3.2149255760746338</v>
      </c>
      <c r="AO1520" s="20">
        <f t="shared" si="501"/>
        <v>3.2156184383515991</v>
      </c>
      <c r="AP1520" s="20">
        <f t="shared" si="501"/>
        <v>3.2141906950560983</v>
      </c>
      <c r="AQ1520" s="20">
        <f t="shared" si="501"/>
        <v>3.2171329326505709</v>
      </c>
      <c r="AR1520" s="20">
        <f t="shared" si="501"/>
        <v>3.2110703717789146</v>
      </c>
      <c r="AS1520" s="20">
        <f t="shared" si="501"/>
        <v>3.2235654897824437</v>
      </c>
      <c r="AT1520" s="20">
        <f t="shared" si="501"/>
        <v>3.1978245068299773</v>
      </c>
      <c r="AU1520" s="20">
        <f t="shared" si="497"/>
        <v>3.2509130417697172</v>
      </c>
    </row>
    <row r="1521" spans="4:47">
      <c r="D1521" s="2"/>
      <c r="Z1521" s="20">
        <f t="shared" si="488"/>
        <v>0</v>
      </c>
      <c r="AA1521" s="20">
        <f t="shared" si="489"/>
        <v>1.1330551226500576E-5</v>
      </c>
      <c r="AB1521" s="20">
        <f t="shared" si="500"/>
        <v>-9999</v>
      </c>
      <c r="AC1521" s="20">
        <f t="shared" si="502"/>
        <v>0</v>
      </c>
      <c r="AD1521" s="20">
        <f t="shared" si="498"/>
        <v>-9999</v>
      </c>
      <c r="AE1521" s="20">
        <f t="shared" si="503"/>
        <v>0</v>
      </c>
      <c r="AF1521" s="20">
        <f t="shared" si="499"/>
        <v>-9999</v>
      </c>
      <c r="AG1521" s="21"/>
      <c r="AH1521" s="20">
        <f t="shared" si="490"/>
        <v>-1.178745064381952E-2</v>
      </c>
      <c r="AI1521" s="20">
        <f t="shared" si="491"/>
        <v>0.51386006167917275</v>
      </c>
      <c r="AJ1521" s="20">
        <f t="shared" si="492"/>
        <v>-0.2676446746983806</v>
      </c>
      <c r="AK1521" s="20">
        <f t="shared" si="493"/>
        <v>-2.096970307342862E-2</v>
      </c>
      <c r="AL1521" s="20">
        <f t="shared" si="494"/>
        <v>-3.0984842598046018</v>
      </c>
      <c r="AM1521" s="20">
        <f t="shared" si="495"/>
        <v>-46.387491914036289</v>
      </c>
      <c r="AN1521" s="20">
        <f t="shared" si="501"/>
        <v>3.2149255760746338</v>
      </c>
      <c r="AO1521" s="20">
        <f t="shared" si="501"/>
        <v>3.2156184383515991</v>
      </c>
      <c r="AP1521" s="20">
        <f t="shared" si="501"/>
        <v>3.2141906950560983</v>
      </c>
      <c r="AQ1521" s="20">
        <f t="shared" si="501"/>
        <v>3.2171329326505709</v>
      </c>
      <c r="AR1521" s="20">
        <f t="shared" si="501"/>
        <v>3.2110703717789146</v>
      </c>
      <c r="AS1521" s="20">
        <f t="shared" si="501"/>
        <v>3.2235654897824437</v>
      </c>
      <c r="AT1521" s="20">
        <f t="shared" si="501"/>
        <v>3.1978245068299773</v>
      </c>
      <c r="AU1521" s="20">
        <f t="shared" si="497"/>
        <v>3.2509130417697172</v>
      </c>
    </row>
    <row r="1522" spans="4:47">
      <c r="D1522" s="2"/>
      <c r="Z1522" s="20">
        <f t="shared" si="488"/>
        <v>0</v>
      </c>
      <c r="AA1522" s="20">
        <f t="shared" si="489"/>
        <v>1.1330551226500576E-5</v>
      </c>
      <c r="AB1522" s="20">
        <f t="shared" si="500"/>
        <v>-9999</v>
      </c>
      <c r="AC1522" s="20">
        <f t="shared" si="502"/>
        <v>0</v>
      </c>
      <c r="AD1522" s="20">
        <f t="shared" si="498"/>
        <v>-9999</v>
      </c>
      <c r="AE1522" s="20">
        <f t="shared" si="503"/>
        <v>0</v>
      </c>
      <c r="AF1522" s="20">
        <f t="shared" si="499"/>
        <v>-9999</v>
      </c>
      <c r="AG1522" s="21"/>
      <c r="AH1522" s="20">
        <f t="shared" si="490"/>
        <v>-1.178745064381952E-2</v>
      </c>
      <c r="AI1522" s="20">
        <f t="shared" si="491"/>
        <v>0.51386006167917275</v>
      </c>
      <c r="AJ1522" s="20">
        <f t="shared" si="492"/>
        <v>-0.2676446746983806</v>
      </c>
      <c r="AK1522" s="20">
        <f t="shared" si="493"/>
        <v>-2.096970307342862E-2</v>
      </c>
      <c r="AL1522" s="20">
        <f t="shared" si="494"/>
        <v>-3.0984842598046018</v>
      </c>
      <c r="AM1522" s="20">
        <f t="shared" si="495"/>
        <v>-46.387491914036289</v>
      </c>
      <c r="AN1522" s="20">
        <f t="shared" si="501"/>
        <v>3.2149255760746338</v>
      </c>
      <c r="AO1522" s="20">
        <f t="shared" si="501"/>
        <v>3.2156184383515991</v>
      </c>
      <c r="AP1522" s="20">
        <f t="shared" si="501"/>
        <v>3.2141906950560983</v>
      </c>
      <c r="AQ1522" s="20">
        <f t="shared" si="501"/>
        <v>3.2171329326505709</v>
      </c>
      <c r="AR1522" s="20">
        <f t="shared" si="501"/>
        <v>3.2110703717789146</v>
      </c>
      <c r="AS1522" s="20">
        <f t="shared" si="501"/>
        <v>3.2235654897824437</v>
      </c>
      <c r="AT1522" s="20">
        <f t="shared" si="501"/>
        <v>3.1978245068299773</v>
      </c>
      <c r="AU1522" s="20">
        <f t="shared" si="497"/>
        <v>3.2509130417697172</v>
      </c>
    </row>
    <row r="1523" spans="4:47">
      <c r="D1523" s="2"/>
      <c r="Z1523" s="20">
        <f t="shared" si="488"/>
        <v>0</v>
      </c>
      <c r="AA1523" s="20">
        <f t="shared" si="489"/>
        <v>1.1330551226500576E-5</v>
      </c>
      <c r="AB1523" s="20">
        <f t="shared" si="500"/>
        <v>-9999</v>
      </c>
      <c r="AC1523" s="20">
        <f t="shared" si="502"/>
        <v>0</v>
      </c>
      <c r="AD1523" s="20">
        <f t="shared" si="498"/>
        <v>-9999</v>
      </c>
      <c r="AE1523" s="20">
        <f t="shared" si="503"/>
        <v>0</v>
      </c>
      <c r="AF1523" s="20">
        <f t="shared" si="499"/>
        <v>-9999</v>
      </c>
      <c r="AG1523" s="21"/>
      <c r="AH1523" s="20">
        <f t="shared" si="490"/>
        <v>-1.178745064381952E-2</v>
      </c>
      <c r="AI1523" s="20">
        <f t="shared" si="491"/>
        <v>0.51386006167917275</v>
      </c>
      <c r="AJ1523" s="20">
        <f t="shared" si="492"/>
        <v>-0.2676446746983806</v>
      </c>
      <c r="AK1523" s="20">
        <f t="shared" si="493"/>
        <v>-2.096970307342862E-2</v>
      </c>
      <c r="AL1523" s="20">
        <f t="shared" si="494"/>
        <v>-3.0984842598046018</v>
      </c>
      <c r="AM1523" s="20">
        <f t="shared" si="495"/>
        <v>-46.387491914036289</v>
      </c>
      <c r="AN1523" s="20">
        <f t="shared" si="501"/>
        <v>3.2149255760746338</v>
      </c>
      <c r="AO1523" s="20">
        <f t="shared" si="501"/>
        <v>3.2156184383515991</v>
      </c>
      <c r="AP1523" s="20">
        <f t="shared" si="501"/>
        <v>3.2141906950560983</v>
      </c>
      <c r="AQ1523" s="20">
        <f t="shared" si="501"/>
        <v>3.2171329326505709</v>
      </c>
      <c r="AR1523" s="20">
        <f t="shared" si="501"/>
        <v>3.2110703717789146</v>
      </c>
      <c r="AS1523" s="20">
        <f t="shared" si="501"/>
        <v>3.2235654897824437</v>
      </c>
      <c r="AT1523" s="20">
        <f t="shared" si="501"/>
        <v>3.1978245068299773</v>
      </c>
      <c r="AU1523" s="20">
        <f t="shared" si="497"/>
        <v>3.2509130417697172</v>
      </c>
    </row>
    <row r="1524" spans="4:47">
      <c r="D1524" s="2"/>
      <c r="Z1524" s="20">
        <f t="shared" si="488"/>
        <v>0</v>
      </c>
      <c r="AA1524" s="20">
        <f t="shared" si="489"/>
        <v>1.1330551226500576E-5</v>
      </c>
      <c r="AB1524" s="20">
        <f t="shared" si="500"/>
        <v>-9999</v>
      </c>
      <c r="AC1524" s="20">
        <f t="shared" si="502"/>
        <v>0</v>
      </c>
      <c r="AD1524" s="20">
        <f t="shared" si="498"/>
        <v>-9999</v>
      </c>
      <c r="AE1524" s="20">
        <f t="shared" si="503"/>
        <v>0</v>
      </c>
      <c r="AF1524" s="20">
        <f t="shared" si="499"/>
        <v>-9999</v>
      </c>
      <c r="AG1524" s="21"/>
      <c r="AH1524" s="20">
        <f t="shared" si="490"/>
        <v>-1.178745064381952E-2</v>
      </c>
      <c r="AI1524" s="20">
        <f t="shared" si="491"/>
        <v>0.51386006167917275</v>
      </c>
      <c r="AJ1524" s="20">
        <f t="shared" si="492"/>
        <v>-0.2676446746983806</v>
      </c>
      <c r="AK1524" s="20">
        <f t="shared" si="493"/>
        <v>-2.096970307342862E-2</v>
      </c>
      <c r="AL1524" s="20">
        <f t="shared" si="494"/>
        <v>-3.0984842598046018</v>
      </c>
      <c r="AM1524" s="20">
        <f t="shared" si="495"/>
        <v>-46.387491914036289</v>
      </c>
      <c r="AN1524" s="20">
        <f t="shared" si="501"/>
        <v>3.2149255760746338</v>
      </c>
      <c r="AO1524" s="20">
        <f t="shared" si="501"/>
        <v>3.2156184383515991</v>
      </c>
      <c r="AP1524" s="20">
        <f t="shared" si="501"/>
        <v>3.2141906950560983</v>
      </c>
      <c r="AQ1524" s="20">
        <f t="shared" si="501"/>
        <v>3.2171329326505709</v>
      </c>
      <c r="AR1524" s="20">
        <f t="shared" si="501"/>
        <v>3.2110703717789146</v>
      </c>
      <c r="AS1524" s="20">
        <f t="shared" si="501"/>
        <v>3.2235654897824437</v>
      </c>
      <c r="AT1524" s="20">
        <f t="shared" si="501"/>
        <v>3.1978245068299773</v>
      </c>
      <c r="AU1524" s="20">
        <f t="shared" si="497"/>
        <v>3.2509130417697172</v>
      </c>
    </row>
    <row r="1525" spans="4:47">
      <c r="D1525" s="2"/>
      <c r="Z1525" s="20">
        <f t="shared" si="488"/>
        <v>0</v>
      </c>
      <c r="AA1525" s="20">
        <f t="shared" si="489"/>
        <v>1.1330551226500576E-5</v>
      </c>
      <c r="AB1525" s="20">
        <f t="shared" si="500"/>
        <v>-9999</v>
      </c>
      <c r="AC1525" s="20">
        <f t="shared" si="502"/>
        <v>0</v>
      </c>
      <c r="AD1525" s="20">
        <f t="shared" si="498"/>
        <v>-9999</v>
      </c>
      <c r="AE1525" s="20">
        <f t="shared" si="503"/>
        <v>0</v>
      </c>
      <c r="AF1525" s="20">
        <f t="shared" si="499"/>
        <v>-9999</v>
      </c>
      <c r="AG1525" s="21"/>
      <c r="AH1525" s="20">
        <f t="shared" si="490"/>
        <v>-1.178745064381952E-2</v>
      </c>
      <c r="AI1525" s="20">
        <f t="shared" si="491"/>
        <v>0.51386006167917275</v>
      </c>
      <c r="AJ1525" s="20">
        <f t="shared" si="492"/>
        <v>-0.2676446746983806</v>
      </c>
      <c r="AK1525" s="20">
        <f t="shared" si="493"/>
        <v>-2.096970307342862E-2</v>
      </c>
      <c r="AL1525" s="20">
        <f t="shared" si="494"/>
        <v>-3.0984842598046018</v>
      </c>
      <c r="AM1525" s="20">
        <f t="shared" si="495"/>
        <v>-46.387491914036289</v>
      </c>
      <c r="AN1525" s="20">
        <f t="shared" ref="AN1525:AT1540" si="504">$AU1525+$AB$7*SIN(AO1525)</f>
        <v>3.2149255760746338</v>
      </c>
      <c r="AO1525" s="20">
        <f t="shared" si="504"/>
        <v>3.2156184383515991</v>
      </c>
      <c r="AP1525" s="20">
        <f t="shared" si="504"/>
        <v>3.2141906950560983</v>
      </c>
      <c r="AQ1525" s="20">
        <f t="shared" si="504"/>
        <v>3.2171329326505709</v>
      </c>
      <c r="AR1525" s="20">
        <f t="shared" si="504"/>
        <v>3.2110703717789146</v>
      </c>
      <c r="AS1525" s="20">
        <f t="shared" si="504"/>
        <v>3.2235654897824437</v>
      </c>
      <c r="AT1525" s="20">
        <f t="shared" si="504"/>
        <v>3.1978245068299773</v>
      </c>
      <c r="AU1525" s="20">
        <f t="shared" si="497"/>
        <v>3.2509130417697172</v>
      </c>
    </row>
    <row r="1526" spans="4:47">
      <c r="D1526" s="2"/>
      <c r="Z1526" s="20">
        <f t="shared" si="488"/>
        <v>0</v>
      </c>
      <c r="AA1526" s="20">
        <f t="shared" si="489"/>
        <v>1.1330551226500576E-5</v>
      </c>
      <c r="AB1526" s="20">
        <f t="shared" si="500"/>
        <v>-9999</v>
      </c>
      <c r="AC1526" s="20">
        <f t="shared" si="502"/>
        <v>0</v>
      </c>
      <c r="AD1526" s="20">
        <f t="shared" si="498"/>
        <v>-9999</v>
      </c>
      <c r="AE1526" s="20">
        <f t="shared" si="503"/>
        <v>0</v>
      </c>
      <c r="AF1526" s="20">
        <f t="shared" si="499"/>
        <v>-9999</v>
      </c>
      <c r="AG1526" s="21"/>
      <c r="AH1526" s="20">
        <f t="shared" si="490"/>
        <v>-1.178745064381952E-2</v>
      </c>
      <c r="AI1526" s="20">
        <f t="shared" si="491"/>
        <v>0.51386006167917275</v>
      </c>
      <c r="AJ1526" s="20">
        <f t="shared" si="492"/>
        <v>-0.2676446746983806</v>
      </c>
      <c r="AK1526" s="20">
        <f t="shared" si="493"/>
        <v>-2.096970307342862E-2</v>
      </c>
      <c r="AL1526" s="20">
        <f t="shared" si="494"/>
        <v>-3.0984842598046018</v>
      </c>
      <c r="AM1526" s="20">
        <f t="shared" si="495"/>
        <v>-46.387491914036289</v>
      </c>
      <c r="AN1526" s="20">
        <f t="shared" si="504"/>
        <v>3.2149255760746338</v>
      </c>
      <c r="AO1526" s="20">
        <f t="shared" si="504"/>
        <v>3.2156184383515991</v>
      </c>
      <c r="AP1526" s="20">
        <f t="shared" si="504"/>
        <v>3.2141906950560983</v>
      </c>
      <c r="AQ1526" s="20">
        <f t="shared" si="504"/>
        <v>3.2171329326505709</v>
      </c>
      <c r="AR1526" s="20">
        <f t="shared" si="504"/>
        <v>3.2110703717789146</v>
      </c>
      <c r="AS1526" s="20">
        <f t="shared" si="504"/>
        <v>3.2235654897824437</v>
      </c>
      <c r="AT1526" s="20">
        <f t="shared" si="504"/>
        <v>3.1978245068299773</v>
      </c>
      <c r="AU1526" s="20">
        <f t="shared" si="497"/>
        <v>3.2509130417697172</v>
      </c>
    </row>
    <row r="1527" spans="4:47">
      <c r="D1527" s="2"/>
      <c r="Z1527" s="20">
        <f t="shared" si="488"/>
        <v>0</v>
      </c>
      <c r="AA1527" s="20">
        <f t="shared" si="489"/>
        <v>1.1330551226500576E-5</v>
      </c>
      <c r="AB1527" s="20">
        <f t="shared" si="500"/>
        <v>-9999</v>
      </c>
      <c r="AC1527" s="20">
        <f t="shared" si="502"/>
        <v>0</v>
      </c>
      <c r="AD1527" s="20">
        <f t="shared" si="498"/>
        <v>-9999</v>
      </c>
      <c r="AE1527" s="20">
        <f t="shared" si="503"/>
        <v>0</v>
      </c>
      <c r="AF1527" s="20">
        <f t="shared" si="499"/>
        <v>-9999</v>
      </c>
      <c r="AG1527" s="21"/>
      <c r="AH1527" s="20">
        <f t="shared" si="490"/>
        <v>-1.178745064381952E-2</v>
      </c>
      <c r="AI1527" s="20">
        <f t="shared" si="491"/>
        <v>0.51386006167917275</v>
      </c>
      <c r="AJ1527" s="20">
        <f t="shared" si="492"/>
        <v>-0.2676446746983806</v>
      </c>
      <c r="AK1527" s="20">
        <f t="shared" si="493"/>
        <v>-2.096970307342862E-2</v>
      </c>
      <c r="AL1527" s="20">
        <f t="shared" si="494"/>
        <v>-3.0984842598046018</v>
      </c>
      <c r="AM1527" s="20">
        <f t="shared" si="495"/>
        <v>-46.387491914036289</v>
      </c>
      <c r="AN1527" s="20">
        <f t="shared" si="504"/>
        <v>3.2149255760746338</v>
      </c>
      <c r="AO1527" s="20">
        <f t="shared" si="504"/>
        <v>3.2156184383515991</v>
      </c>
      <c r="AP1527" s="20">
        <f t="shared" si="504"/>
        <v>3.2141906950560983</v>
      </c>
      <c r="AQ1527" s="20">
        <f t="shared" si="504"/>
        <v>3.2171329326505709</v>
      </c>
      <c r="AR1527" s="20">
        <f t="shared" si="504"/>
        <v>3.2110703717789146</v>
      </c>
      <c r="AS1527" s="20">
        <f t="shared" si="504"/>
        <v>3.2235654897824437</v>
      </c>
      <c r="AT1527" s="20">
        <f t="shared" si="504"/>
        <v>3.1978245068299773</v>
      </c>
      <c r="AU1527" s="20">
        <f t="shared" si="497"/>
        <v>3.2509130417697172</v>
      </c>
    </row>
    <row r="1528" spans="4:47">
      <c r="D1528" s="2"/>
      <c r="Z1528" s="20">
        <f t="shared" si="488"/>
        <v>0</v>
      </c>
      <c r="AA1528" s="20">
        <f t="shared" si="489"/>
        <v>1.1330551226500576E-5</v>
      </c>
      <c r="AB1528" s="20">
        <f t="shared" si="500"/>
        <v>-9999</v>
      </c>
      <c r="AC1528" s="20">
        <f t="shared" si="502"/>
        <v>0</v>
      </c>
      <c r="AD1528" s="20">
        <f t="shared" si="498"/>
        <v>-9999</v>
      </c>
      <c r="AE1528" s="20">
        <f t="shared" si="503"/>
        <v>0</v>
      </c>
      <c r="AF1528" s="20">
        <f t="shared" si="499"/>
        <v>-9999</v>
      </c>
      <c r="AG1528" s="21"/>
      <c r="AH1528" s="20">
        <f t="shared" si="490"/>
        <v>-1.178745064381952E-2</v>
      </c>
      <c r="AI1528" s="20">
        <f t="shared" si="491"/>
        <v>0.51386006167917275</v>
      </c>
      <c r="AJ1528" s="20">
        <f t="shared" si="492"/>
        <v>-0.2676446746983806</v>
      </c>
      <c r="AK1528" s="20">
        <f t="shared" si="493"/>
        <v>-2.096970307342862E-2</v>
      </c>
      <c r="AL1528" s="20">
        <f t="shared" si="494"/>
        <v>-3.0984842598046018</v>
      </c>
      <c r="AM1528" s="20">
        <f t="shared" si="495"/>
        <v>-46.387491914036289</v>
      </c>
      <c r="AN1528" s="20">
        <f t="shared" si="504"/>
        <v>3.2149255760746338</v>
      </c>
      <c r="AO1528" s="20">
        <f t="shared" si="504"/>
        <v>3.2156184383515991</v>
      </c>
      <c r="AP1528" s="20">
        <f t="shared" si="504"/>
        <v>3.2141906950560983</v>
      </c>
      <c r="AQ1528" s="20">
        <f t="shared" si="504"/>
        <v>3.2171329326505709</v>
      </c>
      <c r="AR1528" s="20">
        <f t="shared" si="504"/>
        <v>3.2110703717789146</v>
      </c>
      <c r="AS1528" s="20">
        <f t="shared" si="504"/>
        <v>3.2235654897824437</v>
      </c>
      <c r="AT1528" s="20">
        <f t="shared" si="504"/>
        <v>3.1978245068299773</v>
      </c>
      <c r="AU1528" s="20">
        <f t="shared" si="497"/>
        <v>3.2509130417697172</v>
      </c>
    </row>
    <row r="1529" spans="4:47">
      <c r="D1529" s="2"/>
      <c r="Z1529" s="20">
        <f t="shared" si="488"/>
        <v>0</v>
      </c>
      <c r="AA1529" s="20">
        <f t="shared" si="489"/>
        <v>1.1330551226500576E-5</v>
      </c>
      <c r="AB1529" s="20">
        <f t="shared" si="500"/>
        <v>-9999</v>
      </c>
      <c r="AC1529" s="20">
        <f t="shared" si="502"/>
        <v>0</v>
      </c>
      <c r="AD1529" s="20">
        <f t="shared" si="498"/>
        <v>-9999</v>
      </c>
      <c r="AE1529" s="20">
        <f t="shared" si="503"/>
        <v>0</v>
      </c>
      <c r="AF1529" s="20">
        <f t="shared" si="499"/>
        <v>-9999</v>
      </c>
      <c r="AG1529" s="21"/>
      <c r="AH1529" s="20">
        <f t="shared" si="490"/>
        <v>-1.178745064381952E-2</v>
      </c>
      <c r="AI1529" s="20">
        <f t="shared" si="491"/>
        <v>0.51386006167917275</v>
      </c>
      <c r="AJ1529" s="20">
        <f t="shared" si="492"/>
        <v>-0.2676446746983806</v>
      </c>
      <c r="AK1529" s="20">
        <f t="shared" si="493"/>
        <v>-2.096970307342862E-2</v>
      </c>
      <c r="AL1529" s="20">
        <f t="shared" si="494"/>
        <v>-3.0984842598046018</v>
      </c>
      <c r="AM1529" s="20">
        <f t="shared" si="495"/>
        <v>-46.387491914036289</v>
      </c>
      <c r="AN1529" s="20">
        <f t="shared" si="504"/>
        <v>3.2149255760746338</v>
      </c>
      <c r="AO1529" s="20">
        <f t="shared" si="504"/>
        <v>3.2156184383515991</v>
      </c>
      <c r="AP1529" s="20">
        <f t="shared" si="504"/>
        <v>3.2141906950560983</v>
      </c>
      <c r="AQ1529" s="20">
        <f t="shared" si="504"/>
        <v>3.2171329326505709</v>
      </c>
      <c r="AR1529" s="20">
        <f t="shared" si="504"/>
        <v>3.2110703717789146</v>
      </c>
      <c r="AS1529" s="20">
        <f t="shared" si="504"/>
        <v>3.2235654897824437</v>
      </c>
      <c r="AT1529" s="20">
        <f t="shared" si="504"/>
        <v>3.1978245068299773</v>
      </c>
      <c r="AU1529" s="20">
        <f t="shared" si="497"/>
        <v>3.2509130417697172</v>
      </c>
    </row>
    <row r="1530" spans="4:47">
      <c r="D1530" s="2"/>
      <c r="Z1530" s="20">
        <f t="shared" si="488"/>
        <v>0</v>
      </c>
      <c r="AA1530" s="20">
        <f t="shared" si="489"/>
        <v>1.1330551226500576E-5</v>
      </c>
      <c r="AB1530" s="20">
        <f t="shared" si="500"/>
        <v>-9999</v>
      </c>
      <c r="AC1530" s="20">
        <f t="shared" si="502"/>
        <v>0</v>
      </c>
      <c r="AD1530" s="20">
        <f t="shared" si="498"/>
        <v>-9999</v>
      </c>
      <c r="AE1530" s="20">
        <f t="shared" si="503"/>
        <v>0</v>
      </c>
      <c r="AF1530" s="20">
        <f t="shared" si="499"/>
        <v>-9999</v>
      </c>
      <c r="AG1530" s="21"/>
      <c r="AH1530" s="20">
        <f t="shared" si="490"/>
        <v>-1.178745064381952E-2</v>
      </c>
      <c r="AI1530" s="20">
        <f t="shared" si="491"/>
        <v>0.51386006167917275</v>
      </c>
      <c r="AJ1530" s="20">
        <f t="shared" si="492"/>
        <v>-0.2676446746983806</v>
      </c>
      <c r="AK1530" s="20">
        <f t="shared" si="493"/>
        <v>-2.096970307342862E-2</v>
      </c>
      <c r="AL1530" s="20">
        <f t="shared" si="494"/>
        <v>-3.0984842598046018</v>
      </c>
      <c r="AM1530" s="20">
        <f t="shared" si="495"/>
        <v>-46.387491914036289</v>
      </c>
      <c r="AN1530" s="20">
        <f t="shared" si="504"/>
        <v>3.2149255760746338</v>
      </c>
      <c r="AO1530" s="20">
        <f t="shared" si="504"/>
        <v>3.2156184383515991</v>
      </c>
      <c r="AP1530" s="20">
        <f t="shared" si="504"/>
        <v>3.2141906950560983</v>
      </c>
      <c r="AQ1530" s="20">
        <f t="shared" si="504"/>
        <v>3.2171329326505709</v>
      </c>
      <c r="AR1530" s="20">
        <f t="shared" si="504"/>
        <v>3.2110703717789146</v>
      </c>
      <c r="AS1530" s="20">
        <f t="shared" si="504"/>
        <v>3.2235654897824437</v>
      </c>
      <c r="AT1530" s="20">
        <f t="shared" si="504"/>
        <v>3.1978245068299773</v>
      </c>
      <c r="AU1530" s="20">
        <f t="shared" si="497"/>
        <v>3.2509130417697172</v>
      </c>
    </row>
    <row r="1531" spans="4:47">
      <c r="D1531" s="2"/>
      <c r="Z1531" s="20">
        <f t="shared" si="488"/>
        <v>0</v>
      </c>
      <c r="AA1531" s="20">
        <f t="shared" si="489"/>
        <v>1.1330551226500576E-5</v>
      </c>
      <c r="AB1531" s="20">
        <f t="shared" si="500"/>
        <v>-9999</v>
      </c>
      <c r="AC1531" s="20">
        <f t="shared" si="502"/>
        <v>0</v>
      </c>
      <c r="AD1531" s="20">
        <f t="shared" si="498"/>
        <v>-9999</v>
      </c>
      <c r="AE1531" s="20">
        <f t="shared" si="503"/>
        <v>0</v>
      </c>
      <c r="AF1531" s="20">
        <f t="shared" si="499"/>
        <v>-9999</v>
      </c>
      <c r="AG1531" s="21"/>
      <c r="AH1531" s="20">
        <f t="shared" si="490"/>
        <v>-1.178745064381952E-2</v>
      </c>
      <c r="AI1531" s="20">
        <f t="shared" si="491"/>
        <v>0.51386006167917275</v>
      </c>
      <c r="AJ1531" s="20">
        <f t="shared" si="492"/>
        <v>-0.2676446746983806</v>
      </c>
      <c r="AK1531" s="20">
        <f t="shared" si="493"/>
        <v>-2.096970307342862E-2</v>
      </c>
      <c r="AL1531" s="20">
        <f t="shared" si="494"/>
        <v>-3.0984842598046018</v>
      </c>
      <c r="AM1531" s="20">
        <f t="shared" si="495"/>
        <v>-46.387491914036289</v>
      </c>
      <c r="AN1531" s="20">
        <f t="shared" si="504"/>
        <v>3.2149255760746338</v>
      </c>
      <c r="AO1531" s="20">
        <f t="shared" si="504"/>
        <v>3.2156184383515991</v>
      </c>
      <c r="AP1531" s="20">
        <f t="shared" si="504"/>
        <v>3.2141906950560983</v>
      </c>
      <c r="AQ1531" s="20">
        <f t="shared" si="504"/>
        <v>3.2171329326505709</v>
      </c>
      <c r="AR1531" s="20">
        <f t="shared" si="504"/>
        <v>3.2110703717789146</v>
      </c>
      <c r="AS1531" s="20">
        <f t="shared" si="504"/>
        <v>3.2235654897824437</v>
      </c>
      <c r="AT1531" s="20">
        <f t="shared" si="504"/>
        <v>3.1978245068299773</v>
      </c>
      <c r="AU1531" s="20">
        <f t="shared" si="497"/>
        <v>3.2509130417697172</v>
      </c>
    </row>
    <row r="1532" spans="4:47">
      <c r="D1532" s="2"/>
      <c r="Z1532" s="20">
        <f t="shared" si="488"/>
        <v>0</v>
      </c>
      <c r="AA1532" s="20">
        <f t="shared" si="489"/>
        <v>1.1330551226500576E-5</v>
      </c>
      <c r="AB1532" s="20">
        <f t="shared" si="500"/>
        <v>-9999</v>
      </c>
      <c r="AC1532" s="20">
        <f t="shared" si="502"/>
        <v>0</v>
      </c>
      <c r="AD1532" s="20">
        <f t="shared" si="498"/>
        <v>-9999</v>
      </c>
      <c r="AE1532" s="20">
        <f t="shared" si="503"/>
        <v>0</v>
      </c>
      <c r="AF1532" s="20">
        <f t="shared" si="499"/>
        <v>-9999</v>
      </c>
      <c r="AG1532" s="21"/>
      <c r="AH1532" s="20">
        <f t="shared" si="490"/>
        <v>-1.178745064381952E-2</v>
      </c>
      <c r="AI1532" s="20">
        <f t="shared" si="491"/>
        <v>0.51386006167917275</v>
      </c>
      <c r="AJ1532" s="20">
        <f t="shared" si="492"/>
        <v>-0.2676446746983806</v>
      </c>
      <c r="AK1532" s="20">
        <f t="shared" si="493"/>
        <v>-2.096970307342862E-2</v>
      </c>
      <c r="AL1532" s="20">
        <f t="shared" si="494"/>
        <v>-3.0984842598046018</v>
      </c>
      <c r="AM1532" s="20">
        <f t="shared" si="495"/>
        <v>-46.387491914036289</v>
      </c>
      <c r="AN1532" s="20">
        <f t="shared" si="504"/>
        <v>3.2149255760746338</v>
      </c>
      <c r="AO1532" s="20">
        <f t="shared" si="504"/>
        <v>3.2156184383515991</v>
      </c>
      <c r="AP1532" s="20">
        <f t="shared" si="504"/>
        <v>3.2141906950560983</v>
      </c>
      <c r="AQ1532" s="20">
        <f t="shared" si="504"/>
        <v>3.2171329326505709</v>
      </c>
      <c r="AR1532" s="20">
        <f t="shared" si="504"/>
        <v>3.2110703717789146</v>
      </c>
      <c r="AS1532" s="20">
        <f t="shared" si="504"/>
        <v>3.2235654897824437</v>
      </c>
      <c r="AT1532" s="20">
        <f t="shared" si="504"/>
        <v>3.1978245068299773</v>
      </c>
      <c r="AU1532" s="20">
        <f t="shared" si="497"/>
        <v>3.2509130417697172</v>
      </c>
    </row>
    <row r="1533" spans="4:47">
      <c r="D1533" s="2"/>
      <c r="Z1533" s="20">
        <f t="shared" si="488"/>
        <v>0</v>
      </c>
      <c r="AA1533" s="20">
        <f t="shared" si="489"/>
        <v>1.1330551226500576E-5</v>
      </c>
      <c r="AB1533" s="20">
        <f t="shared" si="500"/>
        <v>-9999</v>
      </c>
      <c r="AC1533" s="20">
        <f t="shared" si="502"/>
        <v>0</v>
      </c>
      <c r="AD1533" s="20">
        <f t="shared" si="498"/>
        <v>-9999</v>
      </c>
      <c r="AE1533" s="20">
        <f t="shared" si="503"/>
        <v>0</v>
      </c>
      <c r="AF1533" s="20">
        <f t="shared" si="499"/>
        <v>-9999</v>
      </c>
      <c r="AG1533" s="21"/>
      <c r="AH1533" s="20">
        <f t="shared" si="490"/>
        <v>-1.178745064381952E-2</v>
      </c>
      <c r="AI1533" s="20">
        <f t="shared" si="491"/>
        <v>0.51386006167917275</v>
      </c>
      <c r="AJ1533" s="20">
        <f t="shared" si="492"/>
        <v>-0.2676446746983806</v>
      </c>
      <c r="AK1533" s="20">
        <f t="shared" si="493"/>
        <v>-2.096970307342862E-2</v>
      </c>
      <c r="AL1533" s="20">
        <f t="shared" si="494"/>
        <v>-3.0984842598046018</v>
      </c>
      <c r="AM1533" s="20">
        <f t="shared" si="495"/>
        <v>-46.387491914036289</v>
      </c>
      <c r="AN1533" s="20">
        <f t="shared" si="504"/>
        <v>3.2149255760746338</v>
      </c>
      <c r="AO1533" s="20">
        <f t="shared" si="504"/>
        <v>3.2156184383515991</v>
      </c>
      <c r="AP1533" s="20">
        <f t="shared" si="504"/>
        <v>3.2141906950560983</v>
      </c>
      <c r="AQ1533" s="20">
        <f t="shared" si="504"/>
        <v>3.2171329326505709</v>
      </c>
      <c r="AR1533" s="20">
        <f t="shared" si="504"/>
        <v>3.2110703717789146</v>
      </c>
      <c r="AS1533" s="20">
        <f t="shared" si="504"/>
        <v>3.2235654897824437</v>
      </c>
      <c r="AT1533" s="20">
        <f t="shared" si="504"/>
        <v>3.1978245068299773</v>
      </c>
      <c r="AU1533" s="20">
        <f t="shared" si="497"/>
        <v>3.2509130417697172</v>
      </c>
    </row>
    <row r="1534" spans="4:47">
      <c r="D1534" s="2"/>
      <c r="Z1534" s="20">
        <f t="shared" si="488"/>
        <v>0</v>
      </c>
      <c r="AA1534" s="20">
        <f t="shared" si="489"/>
        <v>1.1330551226500576E-5</v>
      </c>
      <c r="AB1534" s="20">
        <f t="shared" si="500"/>
        <v>-9999</v>
      </c>
      <c r="AC1534" s="20">
        <f t="shared" si="502"/>
        <v>0</v>
      </c>
      <c r="AD1534" s="20">
        <f t="shared" si="498"/>
        <v>-9999</v>
      </c>
      <c r="AE1534" s="20">
        <f t="shared" si="503"/>
        <v>0</v>
      </c>
      <c r="AF1534" s="20">
        <f t="shared" si="499"/>
        <v>-9999</v>
      </c>
      <c r="AG1534" s="21"/>
      <c r="AH1534" s="20">
        <f t="shared" si="490"/>
        <v>-1.178745064381952E-2</v>
      </c>
      <c r="AI1534" s="20">
        <f t="shared" si="491"/>
        <v>0.51386006167917275</v>
      </c>
      <c r="AJ1534" s="20">
        <f t="shared" si="492"/>
        <v>-0.2676446746983806</v>
      </c>
      <c r="AK1534" s="20">
        <f t="shared" si="493"/>
        <v>-2.096970307342862E-2</v>
      </c>
      <c r="AL1534" s="20">
        <f t="shared" si="494"/>
        <v>-3.0984842598046018</v>
      </c>
      <c r="AM1534" s="20">
        <f t="shared" si="495"/>
        <v>-46.387491914036289</v>
      </c>
      <c r="AN1534" s="20">
        <f t="shared" si="504"/>
        <v>3.2149255760746338</v>
      </c>
      <c r="AO1534" s="20">
        <f t="shared" si="504"/>
        <v>3.2156184383515991</v>
      </c>
      <c r="AP1534" s="20">
        <f t="shared" si="504"/>
        <v>3.2141906950560983</v>
      </c>
      <c r="AQ1534" s="20">
        <f t="shared" si="504"/>
        <v>3.2171329326505709</v>
      </c>
      <c r="AR1534" s="20">
        <f t="shared" si="504"/>
        <v>3.2110703717789146</v>
      </c>
      <c r="AS1534" s="20">
        <f t="shared" si="504"/>
        <v>3.2235654897824437</v>
      </c>
      <c r="AT1534" s="20">
        <f t="shared" si="504"/>
        <v>3.1978245068299773</v>
      </c>
      <c r="AU1534" s="20">
        <f t="shared" si="497"/>
        <v>3.2509130417697172</v>
      </c>
    </row>
    <row r="1535" spans="4:47">
      <c r="D1535" s="2"/>
      <c r="Z1535" s="20">
        <f t="shared" si="488"/>
        <v>0</v>
      </c>
      <c r="AA1535" s="20">
        <f t="shared" si="489"/>
        <v>1.1330551226500576E-5</v>
      </c>
      <c r="AB1535" s="20">
        <f t="shared" si="500"/>
        <v>-9999</v>
      </c>
      <c r="AC1535" s="20">
        <f t="shared" si="502"/>
        <v>0</v>
      </c>
      <c r="AD1535" s="20">
        <f t="shared" si="498"/>
        <v>-9999</v>
      </c>
      <c r="AE1535" s="20">
        <f t="shared" si="503"/>
        <v>0</v>
      </c>
      <c r="AF1535" s="20">
        <f t="shared" si="499"/>
        <v>-9999</v>
      </c>
      <c r="AG1535" s="21"/>
      <c r="AH1535" s="20">
        <f t="shared" si="490"/>
        <v>-1.178745064381952E-2</v>
      </c>
      <c r="AI1535" s="20">
        <f t="shared" si="491"/>
        <v>0.51386006167917275</v>
      </c>
      <c r="AJ1535" s="20">
        <f t="shared" si="492"/>
        <v>-0.2676446746983806</v>
      </c>
      <c r="AK1535" s="20">
        <f t="shared" si="493"/>
        <v>-2.096970307342862E-2</v>
      </c>
      <c r="AL1535" s="20">
        <f t="shared" si="494"/>
        <v>-3.0984842598046018</v>
      </c>
      <c r="AM1535" s="20">
        <f t="shared" si="495"/>
        <v>-46.387491914036289</v>
      </c>
      <c r="AN1535" s="20">
        <f t="shared" si="504"/>
        <v>3.2149255760746338</v>
      </c>
      <c r="AO1535" s="20">
        <f t="shared" si="504"/>
        <v>3.2156184383515991</v>
      </c>
      <c r="AP1535" s="20">
        <f t="shared" si="504"/>
        <v>3.2141906950560983</v>
      </c>
      <c r="AQ1535" s="20">
        <f t="shared" si="504"/>
        <v>3.2171329326505709</v>
      </c>
      <c r="AR1535" s="20">
        <f t="shared" si="504"/>
        <v>3.2110703717789146</v>
      </c>
      <c r="AS1535" s="20">
        <f t="shared" si="504"/>
        <v>3.2235654897824437</v>
      </c>
      <c r="AT1535" s="20">
        <f t="shared" si="504"/>
        <v>3.1978245068299773</v>
      </c>
      <c r="AU1535" s="20">
        <f t="shared" si="497"/>
        <v>3.2509130417697172</v>
      </c>
    </row>
    <row r="1536" spans="4:47">
      <c r="D1536" s="2"/>
      <c r="Z1536" s="20">
        <f t="shared" si="488"/>
        <v>0</v>
      </c>
      <c r="AA1536" s="20">
        <f t="shared" si="489"/>
        <v>1.1330551226500576E-5</v>
      </c>
      <c r="AB1536" s="20">
        <f t="shared" si="500"/>
        <v>-9999</v>
      </c>
      <c r="AC1536" s="20">
        <f t="shared" si="502"/>
        <v>0</v>
      </c>
      <c r="AD1536" s="20">
        <f t="shared" si="498"/>
        <v>-9999</v>
      </c>
      <c r="AE1536" s="20">
        <f t="shared" si="503"/>
        <v>0</v>
      </c>
      <c r="AF1536" s="20">
        <f t="shared" si="499"/>
        <v>-9999</v>
      </c>
      <c r="AG1536" s="21"/>
      <c r="AH1536" s="20">
        <f t="shared" si="490"/>
        <v>-1.178745064381952E-2</v>
      </c>
      <c r="AI1536" s="20">
        <f t="shared" si="491"/>
        <v>0.51386006167917275</v>
      </c>
      <c r="AJ1536" s="20">
        <f t="shared" si="492"/>
        <v>-0.2676446746983806</v>
      </c>
      <c r="AK1536" s="20">
        <f t="shared" si="493"/>
        <v>-2.096970307342862E-2</v>
      </c>
      <c r="AL1536" s="20">
        <f t="shared" si="494"/>
        <v>-3.0984842598046018</v>
      </c>
      <c r="AM1536" s="20">
        <f t="shared" si="495"/>
        <v>-46.387491914036289</v>
      </c>
      <c r="AN1536" s="20">
        <f t="shared" si="504"/>
        <v>3.2149255760746338</v>
      </c>
      <c r="AO1536" s="20">
        <f t="shared" si="504"/>
        <v>3.2156184383515991</v>
      </c>
      <c r="AP1536" s="20">
        <f t="shared" si="504"/>
        <v>3.2141906950560983</v>
      </c>
      <c r="AQ1536" s="20">
        <f t="shared" si="504"/>
        <v>3.2171329326505709</v>
      </c>
      <c r="AR1536" s="20">
        <f t="shared" si="504"/>
        <v>3.2110703717789146</v>
      </c>
      <c r="AS1536" s="20">
        <f t="shared" si="504"/>
        <v>3.2235654897824437</v>
      </c>
      <c r="AT1536" s="20">
        <f t="shared" si="504"/>
        <v>3.1978245068299773</v>
      </c>
      <c r="AU1536" s="20">
        <f t="shared" si="497"/>
        <v>3.2509130417697172</v>
      </c>
    </row>
    <row r="1537" spans="4:47">
      <c r="D1537" s="2"/>
      <c r="Z1537" s="20">
        <f t="shared" si="488"/>
        <v>0</v>
      </c>
      <c r="AA1537" s="20">
        <f t="shared" si="489"/>
        <v>1.1330551226500576E-5</v>
      </c>
      <c r="AB1537" s="20">
        <f t="shared" si="500"/>
        <v>-9999</v>
      </c>
      <c r="AC1537" s="20">
        <f t="shared" si="502"/>
        <v>0</v>
      </c>
      <c r="AD1537" s="20">
        <f t="shared" si="498"/>
        <v>-9999</v>
      </c>
      <c r="AE1537" s="20">
        <f t="shared" si="503"/>
        <v>0</v>
      </c>
      <c r="AF1537" s="20">
        <f t="shared" si="499"/>
        <v>-9999</v>
      </c>
      <c r="AG1537" s="21"/>
      <c r="AH1537" s="20">
        <f t="shared" si="490"/>
        <v>-1.178745064381952E-2</v>
      </c>
      <c r="AI1537" s="20">
        <f t="shared" si="491"/>
        <v>0.51386006167917275</v>
      </c>
      <c r="AJ1537" s="20">
        <f t="shared" si="492"/>
        <v>-0.2676446746983806</v>
      </c>
      <c r="AK1537" s="20">
        <f t="shared" si="493"/>
        <v>-2.096970307342862E-2</v>
      </c>
      <c r="AL1537" s="20">
        <f t="shared" si="494"/>
        <v>-3.0984842598046018</v>
      </c>
      <c r="AM1537" s="20">
        <f t="shared" si="495"/>
        <v>-46.387491914036289</v>
      </c>
      <c r="AN1537" s="20">
        <f t="shared" si="504"/>
        <v>3.2149255760746338</v>
      </c>
      <c r="AO1537" s="20">
        <f t="shared" si="504"/>
        <v>3.2156184383515991</v>
      </c>
      <c r="AP1537" s="20">
        <f t="shared" si="504"/>
        <v>3.2141906950560983</v>
      </c>
      <c r="AQ1537" s="20">
        <f t="shared" si="504"/>
        <v>3.2171329326505709</v>
      </c>
      <c r="AR1537" s="20">
        <f t="shared" si="504"/>
        <v>3.2110703717789146</v>
      </c>
      <c r="AS1537" s="20">
        <f t="shared" si="504"/>
        <v>3.2235654897824437</v>
      </c>
      <c r="AT1537" s="20">
        <f t="shared" si="504"/>
        <v>3.1978245068299773</v>
      </c>
      <c r="AU1537" s="20">
        <f t="shared" si="497"/>
        <v>3.2509130417697172</v>
      </c>
    </row>
    <row r="1538" spans="4:47">
      <c r="D1538" s="2"/>
      <c r="Z1538" s="20">
        <f t="shared" si="488"/>
        <v>0</v>
      </c>
      <c r="AA1538" s="20">
        <f t="shared" si="489"/>
        <v>1.1330551226500576E-5</v>
      </c>
      <c r="AB1538" s="20">
        <f t="shared" si="500"/>
        <v>-9999</v>
      </c>
      <c r="AC1538" s="20">
        <f t="shared" si="502"/>
        <v>0</v>
      </c>
      <c r="AD1538" s="20">
        <f t="shared" si="498"/>
        <v>-9999</v>
      </c>
      <c r="AE1538" s="20">
        <f t="shared" si="503"/>
        <v>0</v>
      </c>
      <c r="AF1538" s="20">
        <f t="shared" si="499"/>
        <v>-9999</v>
      </c>
      <c r="AG1538" s="21"/>
      <c r="AH1538" s="20">
        <f t="shared" si="490"/>
        <v>-1.178745064381952E-2</v>
      </c>
      <c r="AI1538" s="20">
        <f t="shared" si="491"/>
        <v>0.51386006167917275</v>
      </c>
      <c r="AJ1538" s="20">
        <f t="shared" si="492"/>
        <v>-0.2676446746983806</v>
      </c>
      <c r="AK1538" s="20">
        <f t="shared" si="493"/>
        <v>-2.096970307342862E-2</v>
      </c>
      <c r="AL1538" s="20">
        <f t="shared" si="494"/>
        <v>-3.0984842598046018</v>
      </c>
      <c r="AM1538" s="20">
        <f t="shared" si="495"/>
        <v>-46.387491914036289</v>
      </c>
      <c r="AN1538" s="20">
        <f t="shared" si="504"/>
        <v>3.2149255760746338</v>
      </c>
      <c r="AO1538" s="20">
        <f t="shared" si="504"/>
        <v>3.2156184383515991</v>
      </c>
      <c r="AP1538" s="20">
        <f t="shared" si="504"/>
        <v>3.2141906950560983</v>
      </c>
      <c r="AQ1538" s="20">
        <f t="shared" si="504"/>
        <v>3.2171329326505709</v>
      </c>
      <c r="AR1538" s="20">
        <f t="shared" si="504"/>
        <v>3.2110703717789146</v>
      </c>
      <c r="AS1538" s="20">
        <f t="shared" si="504"/>
        <v>3.2235654897824437</v>
      </c>
      <c r="AT1538" s="20">
        <f t="shared" si="504"/>
        <v>3.1978245068299773</v>
      </c>
      <c r="AU1538" s="20">
        <f t="shared" si="497"/>
        <v>3.2509130417697172</v>
      </c>
    </row>
    <row r="1539" spans="4:47">
      <c r="D1539" s="2"/>
      <c r="Z1539" s="20">
        <f t="shared" si="488"/>
        <v>0</v>
      </c>
      <c r="AA1539" s="20">
        <f t="shared" si="489"/>
        <v>1.1330551226500576E-5</v>
      </c>
      <c r="AB1539" s="20">
        <f t="shared" si="500"/>
        <v>-9999</v>
      </c>
      <c r="AC1539" s="20">
        <f t="shared" si="502"/>
        <v>0</v>
      </c>
      <c r="AD1539" s="20">
        <f t="shared" si="498"/>
        <v>-9999</v>
      </c>
      <c r="AE1539" s="20">
        <f t="shared" si="503"/>
        <v>0</v>
      </c>
      <c r="AF1539" s="20">
        <f t="shared" si="499"/>
        <v>-9999</v>
      </c>
      <c r="AG1539" s="21"/>
      <c r="AH1539" s="20">
        <f t="shared" si="490"/>
        <v>-1.178745064381952E-2</v>
      </c>
      <c r="AI1539" s="20">
        <f t="shared" si="491"/>
        <v>0.51386006167917275</v>
      </c>
      <c r="AJ1539" s="20">
        <f t="shared" si="492"/>
        <v>-0.2676446746983806</v>
      </c>
      <c r="AK1539" s="20">
        <f t="shared" si="493"/>
        <v>-2.096970307342862E-2</v>
      </c>
      <c r="AL1539" s="20">
        <f t="shared" si="494"/>
        <v>-3.0984842598046018</v>
      </c>
      <c r="AM1539" s="20">
        <f t="shared" si="495"/>
        <v>-46.387491914036289</v>
      </c>
      <c r="AN1539" s="20">
        <f t="shared" si="504"/>
        <v>3.2149255760746338</v>
      </c>
      <c r="AO1539" s="20">
        <f t="shared" si="504"/>
        <v>3.2156184383515991</v>
      </c>
      <c r="AP1539" s="20">
        <f t="shared" si="504"/>
        <v>3.2141906950560983</v>
      </c>
      <c r="AQ1539" s="20">
        <f t="shared" si="504"/>
        <v>3.2171329326505709</v>
      </c>
      <c r="AR1539" s="20">
        <f t="shared" si="504"/>
        <v>3.2110703717789146</v>
      </c>
      <c r="AS1539" s="20">
        <f t="shared" si="504"/>
        <v>3.2235654897824437</v>
      </c>
      <c r="AT1539" s="20">
        <f t="shared" si="504"/>
        <v>3.1978245068299773</v>
      </c>
      <c r="AU1539" s="20">
        <f t="shared" si="497"/>
        <v>3.2509130417697172</v>
      </c>
    </row>
    <row r="1540" spans="4:47">
      <c r="D1540" s="2"/>
      <c r="Z1540" s="20">
        <f t="shared" si="488"/>
        <v>0</v>
      </c>
      <c r="AA1540" s="20">
        <f t="shared" si="489"/>
        <v>1.1330551226500576E-5</v>
      </c>
      <c r="AB1540" s="20">
        <f t="shared" si="500"/>
        <v>-9999</v>
      </c>
      <c r="AC1540" s="20">
        <f t="shared" si="502"/>
        <v>0</v>
      </c>
      <c r="AD1540" s="20">
        <f t="shared" si="498"/>
        <v>-9999</v>
      </c>
      <c r="AE1540" s="20">
        <f t="shared" si="503"/>
        <v>0</v>
      </c>
      <c r="AF1540" s="20">
        <f t="shared" si="499"/>
        <v>-9999</v>
      </c>
      <c r="AG1540" s="21"/>
      <c r="AH1540" s="20">
        <f t="shared" si="490"/>
        <v>-1.178745064381952E-2</v>
      </c>
      <c r="AI1540" s="20">
        <f t="shared" si="491"/>
        <v>0.51386006167917275</v>
      </c>
      <c r="AJ1540" s="20">
        <f t="shared" si="492"/>
        <v>-0.2676446746983806</v>
      </c>
      <c r="AK1540" s="20">
        <f t="shared" si="493"/>
        <v>-2.096970307342862E-2</v>
      </c>
      <c r="AL1540" s="20">
        <f t="shared" si="494"/>
        <v>-3.0984842598046018</v>
      </c>
      <c r="AM1540" s="20">
        <f t="shared" si="495"/>
        <v>-46.387491914036289</v>
      </c>
      <c r="AN1540" s="20">
        <f t="shared" si="504"/>
        <v>3.2149255760746338</v>
      </c>
      <c r="AO1540" s="20">
        <f t="shared" si="504"/>
        <v>3.2156184383515991</v>
      </c>
      <c r="AP1540" s="20">
        <f t="shared" si="504"/>
        <v>3.2141906950560983</v>
      </c>
      <c r="AQ1540" s="20">
        <f t="shared" si="504"/>
        <v>3.2171329326505709</v>
      </c>
      <c r="AR1540" s="20">
        <f t="shared" si="504"/>
        <v>3.2110703717789146</v>
      </c>
      <c r="AS1540" s="20">
        <f t="shared" si="504"/>
        <v>3.2235654897824437</v>
      </c>
      <c r="AT1540" s="20">
        <f t="shared" si="504"/>
        <v>3.1978245068299773</v>
      </c>
      <c r="AU1540" s="20">
        <f t="shared" si="497"/>
        <v>3.2509130417697172</v>
      </c>
    </row>
    <row r="1541" spans="4:47">
      <c r="D1541" s="2"/>
      <c r="Z1541" s="20">
        <f t="shared" si="488"/>
        <v>0</v>
      </c>
      <c r="AA1541" s="20">
        <f t="shared" si="489"/>
        <v>1.1330551226500576E-5</v>
      </c>
      <c r="AB1541" s="20">
        <f t="shared" si="500"/>
        <v>-9999</v>
      </c>
      <c r="AC1541" s="20">
        <f t="shared" si="502"/>
        <v>0</v>
      </c>
      <c r="AD1541" s="20">
        <f t="shared" si="498"/>
        <v>-9999</v>
      </c>
      <c r="AE1541" s="20">
        <f t="shared" si="503"/>
        <v>0</v>
      </c>
      <c r="AF1541" s="20">
        <f t="shared" si="499"/>
        <v>-9999</v>
      </c>
      <c r="AG1541" s="21"/>
      <c r="AH1541" s="20">
        <f t="shared" si="490"/>
        <v>-1.178745064381952E-2</v>
      </c>
      <c r="AI1541" s="20">
        <f t="shared" si="491"/>
        <v>0.51386006167917275</v>
      </c>
      <c r="AJ1541" s="20">
        <f t="shared" si="492"/>
        <v>-0.2676446746983806</v>
      </c>
      <c r="AK1541" s="20">
        <f t="shared" si="493"/>
        <v>-2.096970307342862E-2</v>
      </c>
      <c r="AL1541" s="20">
        <f t="shared" si="494"/>
        <v>-3.0984842598046018</v>
      </c>
      <c r="AM1541" s="20">
        <f t="shared" si="495"/>
        <v>-46.387491914036289</v>
      </c>
      <c r="AN1541" s="20">
        <f t="shared" ref="AN1541:AT1556" si="505">$AU1541+$AB$7*SIN(AO1541)</f>
        <v>3.2149255760746338</v>
      </c>
      <c r="AO1541" s="20">
        <f t="shared" si="505"/>
        <v>3.2156184383515991</v>
      </c>
      <c r="AP1541" s="20">
        <f t="shared" si="505"/>
        <v>3.2141906950560983</v>
      </c>
      <c r="AQ1541" s="20">
        <f t="shared" si="505"/>
        <v>3.2171329326505709</v>
      </c>
      <c r="AR1541" s="20">
        <f t="shared" si="505"/>
        <v>3.2110703717789146</v>
      </c>
      <c r="AS1541" s="20">
        <f t="shared" si="505"/>
        <v>3.2235654897824437</v>
      </c>
      <c r="AT1541" s="20">
        <f t="shared" si="505"/>
        <v>3.1978245068299773</v>
      </c>
      <c r="AU1541" s="20">
        <f t="shared" si="497"/>
        <v>3.2509130417697172</v>
      </c>
    </row>
    <row r="1542" spans="4:47">
      <c r="D1542" s="2"/>
      <c r="Z1542" s="20">
        <f t="shared" si="488"/>
        <v>0</v>
      </c>
      <c r="AA1542" s="20">
        <f t="shared" si="489"/>
        <v>1.1330551226500576E-5</v>
      </c>
      <c r="AB1542" s="20">
        <f t="shared" si="500"/>
        <v>-9999</v>
      </c>
      <c r="AC1542" s="20">
        <f t="shared" si="502"/>
        <v>0</v>
      </c>
      <c r="AD1542" s="20">
        <f t="shared" si="498"/>
        <v>-9999</v>
      </c>
      <c r="AE1542" s="20">
        <f t="shared" si="503"/>
        <v>0</v>
      </c>
      <c r="AF1542" s="20">
        <f t="shared" si="499"/>
        <v>-9999</v>
      </c>
      <c r="AG1542" s="21"/>
      <c r="AH1542" s="20">
        <f t="shared" si="490"/>
        <v>-1.178745064381952E-2</v>
      </c>
      <c r="AI1542" s="20">
        <f t="shared" si="491"/>
        <v>0.51386006167917275</v>
      </c>
      <c r="AJ1542" s="20">
        <f t="shared" si="492"/>
        <v>-0.2676446746983806</v>
      </c>
      <c r="AK1542" s="20">
        <f t="shared" si="493"/>
        <v>-2.096970307342862E-2</v>
      </c>
      <c r="AL1542" s="20">
        <f t="shared" si="494"/>
        <v>-3.0984842598046018</v>
      </c>
      <c r="AM1542" s="20">
        <f t="shared" si="495"/>
        <v>-46.387491914036289</v>
      </c>
      <c r="AN1542" s="20">
        <f t="shared" si="505"/>
        <v>3.2149255760746338</v>
      </c>
      <c r="AO1542" s="20">
        <f t="shared" si="505"/>
        <v>3.2156184383515991</v>
      </c>
      <c r="AP1542" s="20">
        <f t="shared" si="505"/>
        <v>3.2141906950560983</v>
      </c>
      <c r="AQ1542" s="20">
        <f t="shared" si="505"/>
        <v>3.2171329326505709</v>
      </c>
      <c r="AR1542" s="20">
        <f t="shared" si="505"/>
        <v>3.2110703717789146</v>
      </c>
      <c r="AS1542" s="20">
        <f t="shared" si="505"/>
        <v>3.2235654897824437</v>
      </c>
      <c r="AT1542" s="20">
        <f t="shared" si="505"/>
        <v>3.1978245068299773</v>
      </c>
      <c r="AU1542" s="20">
        <f t="shared" si="497"/>
        <v>3.2509130417697172</v>
      </c>
    </row>
    <row r="1543" spans="4:47">
      <c r="D1543" s="2"/>
      <c r="Z1543" s="20">
        <f t="shared" si="488"/>
        <v>0</v>
      </c>
      <c r="AA1543" s="20">
        <f t="shared" si="489"/>
        <v>1.1330551226500576E-5</v>
      </c>
      <c r="AB1543" s="20">
        <f t="shared" si="500"/>
        <v>-9999</v>
      </c>
      <c r="AC1543" s="20">
        <f t="shared" si="502"/>
        <v>0</v>
      </c>
      <c r="AD1543" s="20">
        <f t="shared" si="498"/>
        <v>-9999</v>
      </c>
      <c r="AE1543" s="20">
        <f t="shared" si="503"/>
        <v>0</v>
      </c>
      <c r="AF1543" s="20">
        <f t="shared" si="499"/>
        <v>-9999</v>
      </c>
      <c r="AG1543" s="21"/>
      <c r="AH1543" s="20">
        <f t="shared" si="490"/>
        <v>-1.178745064381952E-2</v>
      </c>
      <c r="AI1543" s="20">
        <f t="shared" si="491"/>
        <v>0.51386006167917275</v>
      </c>
      <c r="AJ1543" s="20">
        <f t="shared" si="492"/>
        <v>-0.2676446746983806</v>
      </c>
      <c r="AK1543" s="20">
        <f t="shared" si="493"/>
        <v>-2.096970307342862E-2</v>
      </c>
      <c r="AL1543" s="20">
        <f t="shared" si="494"/>
        <v>-3.0984842598046018</v>
      </c>
      <c r="AM1543" s="20">
        <f t="shared" si="495"/>
        <v>-46.387491914036289</v>
      </c>
      <c r="AN1543" s="20">
        <f t="shared" si="505"/>
        <v>3.2149255760746338</v>
      </c>
      <c r="AO1543" s="20">
        <f t="shared" si="505"/>
        <v>3.2156184383515991</v>
      </c>
      <c r="AP1543" s="20">
        <f t="shared" si="505"/>
        <v>3.2141906950560983</v>
      </c>
      <c r="AQ1543" s="20">
        <f t="shared" si="505"/>
        <v>3.2171329326505709</v>
      </c>
      <c r="AR1543" s="20">
        <f t="shared" si="505"/>
        <v>3.2110703717789146</v>
      </c>
      <c r="AS1543" s="20">
        <f t="shared" si="505"/>
        <v>3.2235654897824437</v>
      </c>
      <c r="AT1543" s="20">
        <f t="shared" si="505"/>
        <v>3.1978245068299773</v>
      </c>
      <c r="AU1543" s="20">
        <f t="shared" si="497"/>
        <v>3.2509130417697172</v>
      </c>
    </row>
    <row r="1544" spans="4:47">
      <c r="D1544" s="2"/>
      <c r="Z1544" s="20">
        <f t="shared" si="488"/>
        <v>0</v>
      </c>
      <c r="AA1544" s="20">
        <f t="shared" si="489"/>
        <v>1.1330551226500576E-5</v>
      </c>
      <c r="AB1544" s="20">
        <f t="shared" si="500"/>
        <v>-9999</v>
      </c>
      <c r="AC1544" s="20">
        <f t="shared" si="502"/>
        <v>0</v>
      </c>
      <c r="AD1544" s="20">
        <f t="shared" si="498"/>
        <v>-9999</v>
      </c>
      <c r="AE1544" s="20">
        <f t="shared" si="503"/>
        <v>0</v>
      </c>
      <c r="AF1544" s="20">
        <f t="shared" si="499"/>
        <v>-9999</v>
      </c>
      <c r="AG1544" s="21"/>
      <c r="AH1544" s="20">
        <f t="shared" si="490"/>
        <v>-1.178745064381952E-2</v>
      </c>
      <c r="AI1544" s="20">
        <f t="shared" si="491"/>
        <v>0.51386006167917275</v>
      </c>
      <c r="AJ1544" s="20">
        <f t="shared" si="492"/>
        <v>-0.2676446746983806</v>
      </c>
      <c r="AK1544" s="20">
        <f t="shared" si="493"/>
        <v>-2.096970307342862E-2</v>
      </c>
      <c r="AL1544" s="20">
        <f t="shared" si="494"/>
        <v>-3.0984842598046018</v>
      </c>
      <c r="AM1544" s="20">
        <f t="shared" si="495"/>
        <v>-46.387491914036289</v>
      </c>
      <c r="AN1544" s="20">
        <f t="shared" si="505"/>
        <v>3.2149255760746338</v>
      </c>
      <c r="AO1544" s="20">
        <f t="shared" si="505"/>
        <v>3.2156184383515991</v>
      </c>
      <c r="AP1544" s="20">
        <f t="shared" si="505"/>
        <v>3.2141906950560983</v>
      </c>
      <c r="AQ1544" s="20">
        <f t="shared" si="505"/>
        <v>3.2171329326505709</v>
      </c>
      <c r="AR1544" s="20">
        <f t="shared" si="505"/>
        <v>3.2110703717789146</v>
      </c>
      <c r="AS1544" s="20">
        <f t="shared" si="505"/>
        <v>3.2235654897824437</v>
      </c>
      <c r="AT1544" s="20">
        <f t="shared" si="505"/>
        <v>3.1978245068299773</v>
      </c>
      <c r="AU1544" s="20">
        <f t="shared" si="497"/>
        <v>3.2509130417697172</v>
      </c>
    </row>
    <row r="1545" spans="4:47">
      <c r="D1545" s="2"/>
      <c r="Z1545" s="20">
        <f t="shared" si="488"/>
        <v>0</v>
      </c>
      <c r="AA1545" s="20">
        <f t="shared" si="489"/>
        <v>1.1330551226500576E-5</v>
      </c>
      <c r="AB1545" s="20">
        <f t="shared" si="500"/>
        <v>-9999</v>
      </c>
      <c r="AC1545" s="20">
        <f t="shared" si="502"/>
        <v>0</v>
      </c>
      <c r="AD1545" s="20">
        <f t="shared" si="498"/>
        <v>-9999</v>
      </c>
      <c r="AE1545" s="20">
        <f t="shared" si="503"/>
        <v>0</v>
      </c>
      <c r="AF1545" s="20">
        <f t="shared" si="499"/>
        <v>-9999</v>
      </c>
      <c r="AG1545" s="21"/>
      <c r="AH1545" s="20">
        <f t="shared" si="490"/>
        <v>-1.178745064381952E-2</v>
      </c>
      <c r="AI1545" s="20">
        <f t="shared" si="491"/>
        <v>0.51386006167917275</v>
      </c>
      <c r="AJ1545" s="20">
        <f t="shared" si="492"/>
        <v>-0.2676446746983806</v>
      </c>
      <c r="AK1545" s="20">
        <f t="shared" si="493"/>
        <v>-2.096970307342862E-2</v>
      </c>
      <c r="AL1545" s="20">
        <f t="shared" si="494"/>
        <v>-3.0984842598046018</v>
      </c>
      <c r="AM1545" s="20">
        <f t="shared" si="495"/>
        <v>-46.387491914036289</v>
      </c>
      <c r="AN1545" s="20">
        <f t="shared" si="505"/>
        <v>3.2149255760746338</v>
      </c>
      <c r="AO1545" s="20">
        <f t="shared" si="505"/>
        <v>3.2156184383515991</v>
      </c>
      <c r="AP1545" s="20">
        <f t="shared" si="505"/>
        <v>3.2141906950560983</v>
      </c>
      <c r="AQ1545" s="20">
        <f t="shared" si="505"/>
        <v>3.2171329326505709</v>
      </c>
      <c r="AR1545" s="20">
        <f t="shared" si="505"/>
        <v>3.2110703717789146</v>
      </c>
      <c r="AS1545" s="20">
        <f t="shared" si="505"/>
        <v>3.2235654897824437</v>
      </c>
      <c r="AT1545" s="20">
        <f t="shared" si="505"/>
        <v>3.1978245068299773</v>
      </c>
      <c r="AU1545" s="20">
        <f t="shared" si="497"/>
        <v>3.2509130417697172</v>
      </c>
    </row>
    <row r="1546" spans="4:47">
      <c r="D1546" s="2"/>
      <c r="Z1546" s="20">
        <f t="shared" si="488"/>
        <v>0</v>
      </c>
      <c r="AA1546" s="20">
        <f t="shared" si="489"/>
        <v>1.1330551226500576E-5</v>
      </c>
      <c r="AB1546" s="20">
        <f t="shared" si="500"/>
        <v>-9999</v>
      </c>
      <c r="AC1546" s="20">
        <f t="shared" si="502"/>
        <v>0</v>
      </c>
      <c r="AD1546" s="20">
        <f t="shared" si="498"/>
        <v>-9999</v>
      </c>
      <c r="AE1546" s="20">
        <f t="shared" si="503"/>
        <v>0</v>
      </c>
      <c r="AF1546" s="20">
        <f t="shared" si="499"/>
        <v>-9999</v>
      </c>
      <c r="AG1546" s="21"/>
      <c r="AH1546" s="20">
        <f t="shared" si="490"/>
        <v>-1.178745064381952E-2</v>
      </c>
      <c r="AI1546" s="20">
        <f t="shared" si="491"/>
        <v>0.51386006167917275</v>
      </c>
      <c r="AJ1546" s="20">
        <f t="shared" si="492"/>
        <v>-0.2676446746983806</v>
      </c>
      <c r="AK1546" s="20">
        <f t="shared" si="493"/>
        <v>-2.096970307342862E-2</v>
      </c>
      <c r="AL1546" s="20">
        <f t="shared" si="494"/>
        <v>-3.0984842598046018</v>
      </c>
      <c r="AM1546" s="20">
        <f t="shared" si="495"/>
        <v>-46.387491914036289</v>
      </c>
      <c r="AN1546" s="20">
        <f t="shared" si="505"/>
        <v>3.2149255760746338</v>
      </c>
      <c r="AO1546" s="20">
        <f t="shared" si="505"/>
        <v>3.2156184383515991</v>
      </c>
      <c r="AP1546" s="20">
        <f t="shared" si="505"/>
        <v>3.2141906950560983</v>
      </c>
      <c r="AQ1546" s="20">
        <f t="shared" si="505"/>
        <v>3.2171329326505709</v>
      </c>
      <c r="AR1546" s="20">
        <f t="shared" si="505"/>
        <v>3.2110703717789146</v>
      </c>
      <c r="AS1546" s="20">
        <f t="shared" si="505"/>
        <v>3.2235654897824437</v>
      </c>
      <c r="AT1546" s="20">
        <f t="shared" si="505"/>
        <v>3.1978245068299773</v>
      </c>
      <c r="AU1546" s="20">
        <f t="shared" si="497"/>
        <v>3.2509130417697172</v>
      </c>
    </row>
    <row r="1547" spans="4:47">
      <c r="D1547" s="2"/>
      <c r="Z1547" s="20">
        <f t="shared" si="488"/>
        <v>0</v>
      </c>
      <c r="AA1547" s="20">
        <f t="shared" si="489"/>
        <v>1.1330551226500576E-5</v>
      </c>
      <c r="AB1547" s="20">
        <f t="shared" si="500"/>
        <v>-9999</v>
      </c>
      <c r="AC1547" s="20">
        <f t="shared" si="502"/>
        <v>0</v>
      </c>
      <c r="AD1547" s="20">
        <f t="shared" si="498"/>
        <v>-9999</v>
      </c>
      <c r="AE1547" s="20">
        <f t="shared" si="503"/>
        <v>0</v>
      </c>
      <c r="AF1547" s="20">
        <f t="shared" si="499"/>
        <v>-9999</v>
      </c>
      <c r="AG1547" s="21"/>
      <c r="AH1547" s="20">
        <f t="shared" si="490"/>
        <v>-1.178745064381952E-2</v>
      </c>
      <c r="AI1547" s="20">
        <f t="shared" si="491"/>
        <v>0.51386006167917275</v>
      </c>
      <c r="AJ1547" s="20">
        <f t="shared" si="492"/>
        <v>-0.2676446746983806</v>
      </c>
      <c r="AK1547" s="20">
        <f t="shared" si="493"/>
        <v>-2.096970307342862E-2</v>
      </c>
      <c r="AL1547" s="20">
        <f t="shared" si="494"/>
        <v>-3.0984842598046018</v>
      </c>
      <c r="AM1547" s="20">
        <f t="shared" si="495"/>
        <v>-46.387491914036289</v>
      </c>
      <c r="AN1547" s="20">
        <f t="shared" si="505"/>
        <v>3.2149255760746338</v>
      </c>
      <c r="AO1547" s="20">
        <f t="shared" si="505"/>
        <v>3.2156184383515991</v>
      </c>
      <c r="AP1547" s="20">
        <f t="shared" si="505"/>
        <v>3.2141906950560983</v>
      </c>
      <c r="AQ1547" s="20">
        <f t="shared" si="505"/>
        <v>3.2171329326505709</v>
      </c>
      <c r="AR1547" s="20">
        <f t="shared" si="505"/>
        <v>3.2110703717789146</v>
      </c>
      <c r="AS1547" s="20">
        <f t="shared" si="505"/>
        <v>3.2235654897824437</v>
      </c>
      <c r="AT1547" s="20">
        <f t="shared" si="505"/>
        <v>3.1978245068299773</v>
      </c>
      <c r="AU1547" s="20">
        <f t="shared" si="497"/>
        <v>3.2509130417697172</v>
      </c>
    </row>
    <row r="1548" spans="4:47">
      <c r="D1548" s="2"/>
      <c r="Z1548" s="20">
        <f t="shared" si="488"/>
        <v>0</v>
      </c>
      <c r="AA1548" s="20">
        <f t="shared" si="489"/>
        <v>1.1330551226500576E-5</v>
      </c>
      <c r="AB1548" s="20">
        <f t="shared" si="500"/>
        <v>-9999</v>
      </c>
      <c r="AC1548" s="20">
        <f t="shared" si="502"/>
        <v>0</v>
      </c>
      <c r="AD1548" s="20">
        <f t="shared" si="498"/>
        <v>-9999</v>
      </c>
      <c r="AE1548" s="20">
        <f t="shared" si="503"/>
        <v>0</v>
      </c>
      <c r="AF1548" s="20">
        <f t="shared" si="499"/>
        <v>-9999</v>
      </c>
      <c r="AG1548" s="21"/>
      <c r="AH1548" s="20">
        <f t="shared" si="490"/>
        <v>-1.178745064381952E-2</v>
      </c>
      <c r="AI1548" s="20">
        <f t="shared" si="491"/>
        <v>0.51386006167917275</v>
      </c>
      <c r="AJ1548" s="20">
        <f t="shared" si="492"/>
        <v>-0.2676446746983806</v>
      </c>
      <c r="AK1548" s="20">
        <f t="shared" si="493"/>
        <v>-2.096970307342862E-2</v>
      </c>
      <c r="AL1548" s="20">
        <f t="shared" si="494"/>
        <v>-3.0984842598046018</v>
      </c>
      <c r="AM1548" s="20">
        <f t="shared" si="495"/>
        <v>-46.387491914036289</v>
      </c>
      <c r="AN1548" s="20">
        <f t="shared" si="505"/>
        <v>3.2149255760746338</v>
      </c>
      <c r="AO1548" s="20">
        <f t="shared" si="505"/>
        <v>3.2156184383515991</v>
      </c>
      <c r="AP1548" s="20">
        <f t="shared" si="505"/>
        <v>3.2141906950560983</v>
      </c>
      <c r="AQ1548" s="20">
        <f t="shared" si="505"/>
        <v>3.2171329326505709</v>
      </c>
      <c r="AR1548" s="20">
        <f t="shared" si="505"/>
        <v>3.2110703717789146</v>
      </c>
      <c r="AS1548" s="20">
        <f t="shared" si="505"/>
        <v>3.2235654897824437</v>
      </c>
      <c r="AT1548" s="20">
        <f t="shared" si="505"/>
        <v>3.1978245068299773</v>
      </c>
      <c r="AU1548" s="20">
        <f t="shared" si="497"/>
        <v>3.2509130417697172</v>
      </c>
    </row>
    <row r="1549" spans="4:47">
      <c r="D1549" s="2"/>
      <c r="Z1549" s="20">
        <f t="shared" si="488"/>
        <v>0</v>
      </c>
      <c r="AA1549" s="20">
        <f t="shared" si="489"/>
        <v>1.1330551226500576E-5</v>
      </c>
      <c r="AB1549" s="20">
        <f t="shared" si="500"/>
        <v>-9999</v>
      </c>
      <c r="AC1549" s="20">
        <f t="shared" si="502"/>
        <v>0</v>
      </c>
      <c r="AD1549" s="20">
        <f t="shared" si="498"/>
        <v>-9999</v>
      </c>
      <c r="AE1549" s="20">
        <f t="shared" si="503"/>
        <v>0</v>
      </c>
      <c r="AF1549" s="20">
        <f t="shared" si="499"/>
        <v>-9999</v>
      </c>
      <c r="AG1549" s="21"/>
      <c r="AH1549" s="20">
        <f t="shared" si="490"/>
        <v>-1.178745064381952E-2</v>
      </c>
      <c r="AI1549" s="20">
        <f t="shared" si="491"/>
        <v>0.51386006167917275</v>
      </c>
      <c r="AJ1549" s="20">
        <f t="shared" si="492"/>
        <v>-0.2676446746983806</v>
      </c>
      <c r="AK1549" s="20">
        <f t="shared" si="493"/>
        <v>-2.096970307342862E-2</v>
      </c>
      <c r="AL1549" s="20">
        <f t="shared" si="494"/>
        <v>-3.0984842598046018</v>
      </c>
      <c r="AM1549" s="20">
        <f t="shared" si="495"/>
        <v>-46.387491914036289</v>
      </c>
      <c r="AN1549" s="20">
        <f t="shared" si="505"/>
        <v>3.2149255760746338</v>
      </c>
      <c r="AO1549" s="20">
        <f t="shared" si="505"/>
        <v>3.2156184383515991</v>
      </c>
      <c r="AP1549" s="20">
        <f t="shared" si="505"/>
        <v>3.2141906950560983</v>
      </c>
      <c r="AQ1549" s="20">
        <f t="shared" si="505"/>
        <v>3.2171329326505709</v>
      </c>
      <c r="AR1549" s="20">
        <f t="shared" si="505"/>
        <v>3.2110703717789146</v>
      </c>
      <c r="AS1549" s="20">
        <f t="shared" si="505"/>
        <v>3.2235654897824437</v>
      </c>
      <c r="AT1549" s="20">
        <f t="shared" si="505"/>
        <v>3.1978245068299773</v>
      </c>
      <c r="AU1549" s="20">
        <f t="shared" si="497"/>
        <v>3.2509130417697172</v>
      </c>
    </row>
    <row r="1550" spans="4:47">
      <c r="D1550" s="2"/>
      <c r="Z1550" s="20">
        <f t="shared" si="488"/>
        <v>0</v>
      </c>
      <c r="AA1550" s="20">
        <f t="shared" si="489"/>
        <v>1.1330551226500576E-5</v>
      </c>
      <c r="AB1550" s="20">
        <f t="shared" si="500"/>
        <v>-9999</v>
      </c>
      <c r="AC1550" s="20">
        <f t="shared" si="502"/>
        <v>0</v>
      </c>
      <c r="AD1550" s="20">
        <f t="shared" si="498"/>
        <v>-9999</v>
      </c>
      <c r="AE1550" s="20">
        <f t="shared" si="503"/>
        <v>0</v>
      </c>
      <c r="AF1550" s="20">
        <f t="shared" si="499"/>
        <v>-9999</v>
      </c>
      <c r="AG1550" s="21"/>
      <c r="AH1550" s="20">
        <f t="shared" si="490"/>
        <v>-1.178745064381952E-2</v>
      </c>
      <c r="AI1550" s="20">
        <f t="shared" si="491"/>
        <v>0.51386006167917275</v>
      </c>
      <c r="AJ1550" s="20">
        <f t="shared" si="492"/>
        <v>-0.2676446746983806</v>
      </c>
      <c r="AK1550" s="20">
        <f t="shared" si="493"/>
        <v>-2.096970307342862E-2</v>
      </c>
      <c r="AL1550" s="20">
        <f t="shared" si="494"/>
        <v>-3.0984842598046018</v>
      </c>
      <c r="AM1550" s="20">
        <f t="shared" si="495"/>
        <v>-46.387491914036289</v>
      </c>
      <c r="AN1550" s="20">
        <f t="shared" si="505"/>
        <v>3.2149255760746338</v>
      </c>
      <c r="AO1550" s="20">
        <f t="shared" si="505"/>
        <v>3.2156184383515991</v>
      </c>
      <c r="AP1550" s="20">
        <f t="shared" si="505"/>
        <v>3.2141906950560983</v>
      </c>
      <c r="AQ1550" s="20">
        <f t="shared" si="505"/>
        <v>3.2171329326505709</v>
      </c>
      <c r="AR1550" s="20">
        <f t="shared" si="505"/>
        <v>3.2110703717789146</v>
      </c>
      <c r="AS1550" s="20">
        <f t="shared" si="505"/>
        <v>3.2235654897824437</v>
      </c>
      <c r="AT1550" s="20">
        <f t="shared" si="505"/>
        <v>3.1978245068299773</v>
      </c>
      <c r="AU1550" s="20">
        <f t="shared" si="497"/>
        <v>3.2509130417697172</v>
      </c>
    </row>
    <row r="1551" spans="4:47">
      <c r="D1551" s="2"/>
      <c r="Z1551" s="20">
        <f t="shared" si="488"/>
        <v>0</v>
      </c>
      <c r="AA1551" s="20">
        <f t="shared" si="489"/>
        <v>1.1330551226500576E-5</v>
      </c>
      <c r="AB1551" s="20">
        <f t="shared" si="500"/>
        <v>-9999</v>
      </c>
      <c r="AC1551" s="20">
        <f t="shared" si="502"/>
        <v>0</v>
      </c>
      <c r="AD1551" s="20">
        <f t="shared" si="498"/>
        <v>-9999</v>
      </c>
      <c r="AE1551" s="20">
        <f t="shared" si="503"/>
        <v>0</v>
      </c>
      <c r="AF1551" s="20">
        <f t="shared" si="499"/>
        <v>-9999</v>
      </c>
      <c r="AG1551" s="21"/>
      <c r="AH1551" s="20">
        <f t="shared" si="490"/>
        <v>-1.178745064381952E-2</v>
      </c>
      <c r="AI1551" s="20">
        <f t="shared" si="491"/>
        <v>0.51386006167917275</v>
      </c>
      <c r="AJ1551" s="20">
        <f t="shared" si="492"/>
        <v>-0.2676446746983806</v>
      </c>
      <c r="AK1551" s="20">
        <f t="shared" si="493"/>
        <v>-2.096970307342862E-2</v>
      </c>
      <c r="AL1551" s="20">
        <f t="shared" si="494"/>
        <v>-3.0984842598046018</v>
      </c>
      <c r="AM1551" s="20">
        <f t="shared" si="495"/>
        <v>-46.387491914036289</v>
      </c>
      <c r="AN1551" s="20">
        <f t="shared" si="505"/>
        <v>3.2149255760746338</v>
      </c>
      <c r="AO1551" s="20">
        <f t="shared" si="505"/>
        <v>3.2156184383515991</v>
      </c>
      <c r="AP1551" s="20">
        <f t="shared" si="505"/>
        <v>3.2141906950560983</v>
      </c>
      <c r="AQ1551" s="20">
        <f t="shared" si="505"/>
        <v>3.2171329326505709</v>
      </c>
      <c r="AR1551" s="20">
        <f t="shared" si="505"/>
        <v>3.2110703717789146</v>
      </c>
      <c r="AS1551" s="20">
        <f t="shared" si="505"/>
        <v>3.2235654897824437</v>
      </c>
      <c r="AT1551" s="20">
        <f t="shared" si="505"/>
        <v>3.1978245068299773</v>
      </c>
      <c r="AU1551" s="20">
        <f t="shared" si="497"/>
        <v>3.2509130417697172</v>
      </c>
    </row>
    <row r="1552" spans="4:47">
      <c r="D1552" s="2"/>
      <c r="Z1552" s="20">
        <f t="shared" si="488"/>
        <v>0</v>
      </c>
      <c r="AA1552" s="20">
        <f t="shared" si="489"/>
        <v>1.1330551226500576E-5</v>
      </c>
      <c r="AB1552" s="20">
        <f t="shared" si="500"/>
        <v>-9999</v>
      </c>
      <c r="AC1552" s="20">
        <f t="shared" si="502"/>
        <v>0</v>
      </c>
      <c r="AD1552" s="20">
        <f t="shared" si="498"/>
        <v>-9999</v>
      </c>
      <c r="AE1552" s="20">
        <f t="shared" si="503"/>
        <v>0</v>
      </c>
      <c r="AF1552" s="20">
        <f t="shared" si="499"/>
        <v>-9999</v>
      </c>
      <c r="AG1552" s="21"/>
      <c r="AH1552" s="20">
        <f t="shared" si="490"/>
        <v>-1.178745064381952E-2</v>
      </c>
      <c r="AI1552" s="20">
        <f t="shared" si="491"/>
        <v>0.51386006167917275</v>
      </c>
      <c r="AJ1552" s="20">
        <f t="shared" si="492"/>
        <v>-0.2676446746983806</v>
      </c>
      <c r="AK1552" s="20">
        <f t="shared" si="493"/>
        <v>-2.096970307342862E-2</v>
      </c>
      <c r="AL1552" s="20">
        <f t="shared" si="494"/>
        <v>-3.0984842598046018</v>
      </c>
      <c r="AM1552" s="20">
        <f t="shared" si="495"/>
        <v>-46.387491914036289</v>
      </c>
      <c r="AN1552" s="20">
        <f t="shared" si="505"/>
        <v>3.2149255760746338</v>
      </c>
      <c r="AO1552" s="20">
        <f t="shared" si="505"/>
        <v>3.2156184383515991</v>
      </c>
      <c r="AP1552" s="20">
        <f t="shared" si="505"/>
        <v>3.2141906950560983</v>
      </c>
      <c r="AQ1552" s="20">
        <f t="shared" si="505"/>
        <v>3.2171329326505709</v>
      </c>
      <c r="AR1552" s="20">
        <f t="shared" si="505"/>
        <v>3.2110703717789146</v>
      </c>
      <c r="AS1552" s="20">
        <f t="shared" si="505"/>
        <v>3.2235654897824437</v>
      </c>
      <c r="AT1552" s="20">
        <f t="shared" si="505"/>
        <v>3.1978245068299773</v>
      </c>
      <c r="AU1552" s="20">
        <f t="shared" si="497"/>
        <v>3.2509130417697172</v>
      </c>
    </row>
    <row r="1553" spans="4:47">
      <c r="D1553" s="2"/>
      <c r="Z1553" s="20">
        <f t="shared" si="488"/>
        <v>0</v>
      </c>
      <c r="AA1553" s="20">
        <f t="shared" si="489"/>
        <v>1.1330551226500576E-5</v>
      </c>
      <c r="AB1553" s="20">
        <f t="shared" si="500"/>
        <v>-9999</v>
      </c>
      <c r="AC1553" s="20">
        <f t="shared" si="502"/>
        <v>0</v>
      </c>
      <c r="AD1553" s="20">
        <f t="shared" si="498"/>
        <v>-9999</v>
      </c>
      <c r="AE1553" s="20">
        <f t="shared" si="503"/>
        <v>0</v>
      </c>
      <c r="AF1553" s="20">
        <f t="shared" si="499"/>
        <v>-9999</v>
      </c>
      <c r="AG1553" s="21"/>
      <c r="AH1553" s="20">
        <f t="shared" si="490"/>
        <v>-1.178745064381952E-2</v>
      </c>
      <c r="AI1553" s="20">
        <f t="shared" si="491"/>
        <v>0.51386006167917275</v>
      </c>
      <c r="AJ1553" s="20">
        <f t="shared" si="492"/>
        <v>-0.2676446746983806</v>
      </c>
      <c r="AK1553" s="20">
        <f t="shared" si="493"/>
        <v>-2.096970307342862E-2</v>
      </c>
      <c r="AL1553" s="20">
        <f t="shared" si="494"/>
        <v>-3.0984842598046018</v>
      </c>
      <c r="AM1553" s="20">
        <f t="shared" si="495"/>
        <v>-46.387491914036289</v>
      </c>
      <c r="AN1553" s="20">
        <f t="shared" si="505"/>
        <v>3.2149255760746338</v>
      </c>
      <c r="AO1553" s="20">
        <f t="shared" si="505"/>
        <v>3.2156184383515991</v>
      </c>
      <c r="AP1553" s="20">
        <f t="shared" si="505"/>
        <v>3.2141906950560983</v>
      </c>
      <c r="AQ1553" s="20">
        <f t="shared" si="505"/>
        <v>3.2171329326505709</v>
      </c>
      <c r="AR1553" s="20">
        <f t="shared" si="505"/>
        <v>3.2110703717789146</v>
      </c>
      <c r="AS1553" s="20">
        <f t="shared" si="505"/>
        <v>3.2235654897824437</v>
      </c>
      <c r="AT1553" s="20">
        <f t="shared" si="505"/>
        <v>3.1978245068299773</v>
      </c>
      <c r="AU1553" s="20">
        <f t="shared" si="497"/>
        <v>3.2509130417697172</v>
      </c>
    </row>
    <row r="1554" spans="4:47">
      <c r="D1554" s="2"/>
      <c r="Z1554" s="20">
        <f t="shared" si="488"/>
        <v>0</v>
      </c>
      <c r="AA1554" s="20">
        <f t="shared" si="489"/>
        <v>1.1330551226500576E-5</v>
      </c>
      <c r="AB1554" s="20">
        <f t="shared" si="500"/>
        <v>-9999</v>
      </c>
      <c r="AC1554" s="20">
        <f t="shared" si="502"/>
        <v>0</v>
      </c>
      <c r="AD1554" s="20">
        <f t="shared" si="498"/>
        <v>-9999</v>
      </c>
      <c r="AE1554" s="20">
        <f t="shared" si="503"/>
        <v>0</v>
      </c>
      <c r="AF1554" s="20">
        <f t="shared" si="499"/>
        <v>-9999</v>
      </c>
      <c r="AG1554" s="21"/>
      <c r="AH1554" s="20">
        <f t="shared" si="490"/>
        <v>-1.178745064381952E-2</v>
      </c>
      <c r="AI1554" s="20">
        <f t="shared" si="491"/>
        <v>0.51386006167917275</v>
      </c>
      <c r="AJ1554" s="20">
        <f t="shared" si="492"/>
        <v>-0.2676446746983806</v>
      </c>
      <c r="AK1554" s="20">
        <f t="shared" si="493"/>
        <v>-2.096970307342862E-2</v>
      </c>
      <c r="AL1554" s="20">
        <f t="shared" si="494"/>
        <v>-3.0984842598046018</v>
      </c>
      <c r="AM1554" s="20">
        <f t="shared" si="495"/>
        <v>-46.387491914036289</v>
      </c>
      <c r="AN1554" s="20">
        <f t="shared" si="505"/>
        <v>3.2149255760746338</v>
      </c>
      <c r="AO1554" s="20">
        <f t="shared" si="505"/>
        <v>3.2156184383515991</v>
      </c>
      <c r="AP1554" s="20">
        <f t="shared" si="505"/>
        <v>3.2141906950560983</v>
      </c>
      <c r="AQ1554" s="20">
        <f t="shared" si="505"/>
        <v>3.2171329326505709</v>
      </c>
      <c r="AR1554" s="20">
        <f t="shared" si="505"/>
        <v>3.2110703717789146</v>
      </c>
      <c r="AS1554" s="20">
        <f t="shared" si="505"/>
        <v>3.2235654897824437</v>
      </c>
      <c r="AT1554" s="20">
        <f t="shared" si="505"/>
        <v>3.1978245068299773</v>
      </c>
      <c r="AU1554" s="20">
        <f t="shared" si="497"/>
        <v>3.2509130417697172</v>
      </c>
    </row>
    <row r="1555" spans="4:47">
      <c r="D1555" s="2"/>
      <c r="Z1555" s="20">
        <f t="shared" si="488"/>
        <v>0</v>
      </c>
      <c r="AA1555" s="20">
        <f t="shared" si="489"/>
        <v>1.1330551226500576E-5</v>
      </c>
      <c r="AB1555" s="20">
        <f t="shared" si="500"/>
        <v>-9999</v>
      </c>
      <c r="AC1555" s="20">
        <f t="shared" si="502"/>
        <v>0</v>
      </c>
      <c r="AD1555" s="20">
        <f t="shared" si="498"/>
        <v>-9999</v>
      </c>
      <c r="AE1555" s="20">
        <f t="shared" si="503"/>
        <v>0</v>
      </c>
      <c r="AF1555" s="20">
        <f t="shared" si="499"/>
        <v>-9999</v>
      </c>
      <c r="AG1555" s="21"/>
      <c r="AH1555" s="20">
        <f t="shared" si="490"/>
        <v>-1.178745064381952E-2</v>
      </c>
      <c r="AI1555" s="20">
        <f t="shared" si="491"/>
        <v>0.51386006167917275</v>
      </c>
      <c r="AJ1555" s="20">
        <f t="shared" si="492"/>
        <v>-0.2676446746983806</v>
      </c>
      <c r="AK1555" s="20">
        <f t="shared" si="493"/>
        <v>-2.096970307342862E-2</v>
      </c>
      <c r="AL1555" s="20">
        <f t="shared" si="494"/>
        <v>-3.0984842598046018</v>
      </c>
      <c r="AM1555" s="20">
        <f t="shared" si="495"/>
        <v>-46.387491914036289</v>
      </c>
      <c r="AN1555" s="20">
        <f t="shared" si="505"/>
        <v>3.2149255760746338</v>
      </c>
      <c r="AO1555" s="20">
        <f t="shared" si="505"/>
        <v>3.2156184383515991</v>
      </c>
      <c r="AP1555" s="20">
        <f t="shared" si="505"/>
        <v>3.2141906950560983</v>
      </c>
      <c r="AQ1555" s="20">
        <f t="shared" si="505"/>
        <v>3.2171329326505709</v>
      </c>
      <c r="AR1555" s="20">
        <f t="shared" si="505"/>
        <v>3.2110703717789146</v>
      </c>
      <c r="AS1555" s="20">
        <f t="shared" si="505"/>
        <v>3.2235654897824437</v>
      </c>
      <c r="AT1555" s="20">
        <f t="shared" si="505"/>
        <v>3.1978245068299773</v>
      </c>
      <c r="AU1555" s="20">
        <f t="shared" si="497"/>
        <v>3.2509130417697172</v>
      </c>
    </row>
    <row r="1556" spans="4:47">
      <c r="D1556" s="2"/>
      <c r="Z1556" s="20">
        <f t="shared" si="488"/>
        <v>0</v>
      </c>
      <c r="AA1556" s="20">
        <f t="shared" si="489"/>
        <v>1.1330551226500576E-5</v>
      </c>
      <c r="AB1556" s="20">
        <f t="shared" si="500"/>
        <v>-9999</v>
      </c>
      <c r="AC1556" s="20">
        <f t="shared" si="502"/>
        <v>0</v>
      </c>
      <c r="AD1556" s="20">
        <f t="shared" si="498"/>
        <v>-9999</v>
      </c>
      <c r="AE1556" s="20">
        <f t="shared" si="503"/>
        <v>0</v>
      </c>
      <c r="AF1556" s="20">
        <f t="shared" si="499"/>
        <v>-9999</v>
      </c>
      <c r="AG1556" s="21"/>
      <c r="AH1556" s="20">
        <f t="shared" si="490"/>
        <v>-1.178745064381952E-2</v>
      </c>
      <c r="AI1556" s="20">
        <f t="shared" si="491"/>
        <v>0.51386006167917275</v>
      </c>
      <c r="AJ1556" s="20">
        <f t="shared" si="492"/>
        <v>-0.2676446746983806</v>
      </c>
      <c r="AK1556" s="20">
        <f t="shared" si="493"/>
        <v>-2.096970307342862E-2</v>
      </c>
      <c r="AL1556" s="20">
        <f t="shared" si="494"/>
        <v>-3.0984842598046018</v>
      </c>
      <c r="AM1556" s="20">
        <f t="shared" si="495"/>
        <v>-46.387491914036289</v>
      </c>
      <c r="AN1556" s="20">
        <f t="shared" si="505"/>
        <v>3.2149255760746338</v>
      </c>
      <c r="AO1556" s="20">
        <f t="shared" si="505"/>
        <v>3.2156184383515991</v>
      </c>
      <c r="AP1556" s="20">
        <f t="shared" si="505"/>
        <v>3.2141906950560983</v>
      </c>
      <c r="AQ1556" s="20">
        <f t="shared" si="505"/>
        <v>3.2171329326505709</v>
      </c>
      <c r="AR1556" s="20">
        <f t="shared" si="505"/>
        <v>3.2110703717789146</v>
      </c>
      <c r="AS1556" s="20">
        <f t="shared" si="505"/>
        <v>3.2235654897824437</v>
      </c>
      <c r="AT1556" s="20">
        <f t="shared" si="505"/>
        <v>3.1978245068299773</v>
      </c>
      <c r="AU1556" s="20">
        <f t="shared" si="497"/>
        <v>3.2509130417697172</v>
      </c>
    </row>
    <row r="1557" spans="4:47">
      <c r="D1557" s="2"/>
      <c r="Z1557" s="20">
        <f t="shared" ref="Z1557:Z1620" si="506">F1557</f>
        <v>0</v>
      </c>
      <c r="AA1557" s="20">
        <f t="shared" ref="AA1557:AA1620" si="507">AB$3+AB$4*Z1557+AB$5*Z1557^2+AH1557</f>
        <v>1.1330551226500576E-5</v>
      </c>
      <c r="AB1557" s="20">
        <f t="shared" si="500"/>
        <v>-9999</v>
      </c>
      <c r="AC1557" s="20">
        <f t="shared" si="502"/>
        <v>0</v>
      </c>
      <c r="AD1557" s="20">
        <f t="shared" si="498"/>
        <v>-9999</v>
      </c>
      <c r="AE1557" s="20">
        <f t="shared" si="503"/>
        <v>0</v>
      </c>
      <c r="AF1557" s="20">
        <f t="shared" si="499"/>
        <v>-9999</v>
      </c>
      <c r="AG1557" s="21"/>
      <c r="AH1557" s="20">
        <f t="shared" ref="AH1557:AH1620" si="508">$AB$6*($AB$11/AI1557*AJ1557+$AB$12)</f>
        <v>-1.178745064381952E-2</v>
      </c>
      <c r="AI1557" s="20">
        <f t="shared" ref="AI1557:AI1620" si="509">1+$AB$7*COS(AL1557)</f>
        <v>0.51386006167917275</v>
      </c>
      <c r="AJ1557" s="20">
        <f t="shared" ref="AJ1557:AJ1620" si="510">SIN(AL1557+RADIANS($AB$9))</f>
        <v>-0.2676446746983806</v>
      </c>
      <c r="AK1557" s="20">
        <f t="shared" ref="AK1557:AK1620" si="511">$AB$7*SIN(AL1557)</f>
        <v>-2.096970307342862E-2</v>
      </c>
      <c r="AL1557" s="20">
        <f t="shared" ref="AL1557:AL1620" si="512">2*ATAN(AM1557)</f>
        <v>-3.0984842598046018</v>
      </c>
      <c r="AM1557" s="20">
        <f t="shared" ref="AM1557:AM1620" si="513">SQRT((1+$AB$7)/(1-$AB$7))*TAN(AN1557/2)</f>
        <v>-46.387491914036289</v>
      </c>
      <c r="AN1557" s="20">
        <f t="shared" ref="AN1557:AT1572" si="514">$AU1557+$AB$7*SIN(AO1557)</f>
        <v>3.2149255760746338</v>
      </c>
      <c r="AO1557" s="20">
        <f t="shared" si="514"/>
        <v>3.2156184383515991</v>
      </c>
      <c r="AP1557" s="20">
        <f t="shared" si="514"/>
        <v>3.2141906950560983</v>
      </c>
      <c r="AQ1557" s="20">
        <f t="shared" si="514"/>
        <v>3.2171329326505709</v>
      </c>
      <c r="AR1557" s="20">
        <f t="shared" si="514"/>
        <v>3.2110703717789146</v>
      </c>
      <c r="AS1557" s="20">
        <f t="shared" si="514"/>
        <v>3.2235654897824437</v>
      </c>
      <c r="AT1557" s="20">
        <f t="shared" si="514"/>
        <v>3.1978245068299773</v>
      </c>
      <c r="AU1557" s="20">
        <f t="shared" ref="AU1557:AU1620" si="515">RADIANS($AB$9)+$AB$18*(F1557-AB$15)</f>
        <v>3.2509130417697172</v>
      </c>
    </row>
    <row r="1558" spans="4:47">
      <c r="D1558" s="2"/>
      <c r="Z1558" s="20">
        <f t="shared" si="506"/>
        <v>0</v>
      </c>
      <c r="AA1558" s="20">
        <f t="shared" si="507"/>
        <v>1.1330551226500576E-5</v>
      </c>
      <c r="AB1558" s="20">
        <f t="shared" si="500"/>
        <v>-9999</v>
      </c>
      <c r="AC1558" s="20">
        <f t="shared" si="502"/>
        <v>0</v>
      </c>
      <c r="AD1558" s="20">
        <f t="shared" ref="AD1558:AD1621" si="516">IF(S1558&lt;&gt;0,G1558-AA1558,-9999)</f>
        <v>-9999</v>
      </c>
      <c r="AE1558" s="20">
        <f t="shared" si="503"/>
        <v>0</v>
      </c>
      <c r="AF1558" s="20">
        <f t="shared" ref="AF1558:AF1621" si="517">IF(S1558&lt;&gt;0,G1558-P1558,-9999)</f>
        <v>-9999</v>
      </c>
      <c r="AG1558" s="21"/>
      <c r="AH1558" s="20">
        <f t="shared" si="508"/>
        <v>-1.178745064381952E-2</v>
      </c>
      <c r="AI1558" s="20">
        <f t="shared" si="509"/>
        <v>0.51386006167917275</v>
      </c>
      <c r="AJ1558" s="20">
        <f t="shared" si="510"/>
        <v>-0.2676446746983806</v>
      </c>
      <c r="AK1558" s="20">
        <f t="shared" si="511"/>
        <v>-2.096970307342862E-2</v>
      </c>
      <c r="AL1558" s="20">
        <f t="shared" si="512"/>
        <v>-3.0984842598046018</v>
      </c>
      <c r="AM1558" s="20">
        <f t="shared" si="513"/>
        <v>-46.387491914036289</v>
      </c>
      <c r="AN1558" s="20">
        <f t="shared" si="514"/>
        <v>3.2149255760746338</v>
      </c>
      <c r="AO1558" s="20">
        <f t="shared" si="514"/>
        <v>3.2156184383515991</v>
      </c>
      <c r="AP1558" s="20">
        <f t="shared" si="514"/>
        <v>3.2141906950560983</v>
      </c>
      <c r="AQ1558" s="20">
        <f t="shared" si="514"/>
        <v>3.2171329326505709</v>
      </c>
      <c r="AR1558" s="20">
        <f t="shared" si="514"/>
        <v>3.2110703717789146</v>
      </c>
      <c r="AS1558" s="20">
        <f t="shared" si="514"/>
        <v>3.2235654897824437</v>
      </c>
      <c r="AT1558" s="20">
        <f t="shared" si="514"/>
        <v>3.1978245068299773</v>
      </c>
      <c r="AU1558" s="20">
        <f t="shared" si="515"/>
        <v>3.2509130417697172</v>
      </c>
    </row>
    <row r="1559" spans="4:47">
      <c r="D1559" s="2"/>
      <c r="Z1559" s="20">
        <f t="shared" si="506"/>
        <v>0</v>
      </c>
      <c r="AA1559" s="20">
        <f t="shared" si="507"/>
        <v>1.1330551226500576E-5</v>
      </c>
      <c r="AB1559" s="20">
        <f t="shared" si="500"/>
        <v>-9999</v>
      </c>
      <c r="AC1559" s="20">
        <f t="shared" si="502"/>
        <v>0</v>
      </c>
      <c r="AD1559" s="20">
        <f t="shared" si="516"/>
        <v>-9999</v>
      </c>
      <c r="AE1559" s="20">
        <f t="shared" si="503"/>
        <v>0</v>
      </c>
      <c r="AF1559" s="20">
        <f t="shared" si="517"/>
        <v>-9999</v>
      </c>
      <c r="AG1559" s="21"/>
      <c r="AH1559" s="20">
        <f t="shared" si="508"/>
        <v>-1.178745064381952E-2</v>
      </c>
      <c r="AI1559" s="20">
        <f t="shared" si="509"/>
        <v>0.51386006167917275</v>
      </c>
      <c r="AJ1559" s="20">
        <f t="shared" si="510"/>
        <v>-0.2676446746983806</v>
      </c>
      <c r="AK1559" s="20">
        <f t="shared" si="511"/>
        <v>-2.096970307342862E-2</v>
      </c>
      <c r="AL1559" s="20">
        <f t="shared" si="512"/>
        <v>-3.0984842598046018</v>
      </c>
      <c r="AM1559" s="20">
        <f t="shared" si="513"/>
        <v>-46.387491914036289</v>
      </c>
      <c r="AN1559" s="20">
        <f t="shared" si="514"/>
        <v>3.2149255760746338</v>
      </c>
      <c r="AO1559" s="20">
        <f t="shared" si="514"/>
        <v>3.2156184383515991</v>
      </c>
      <c r="AP1559" s="20">
        <f t="shared" si="514"/>
        <v>3.2141906950560983</v>
      </c>
      <c r="AQ1559" s="20">
        <f t="shared" si="514"/>
        <v>3.2171329326505709</v>
      </c>
      <c r="AR1559" s="20">
        <f t="shared" si="514"/>
        <v>3.2110703717789146</v>
      </c>
      <c r="AS1559" s="20">
        <f t="shared" si="514"/>
        <v>3.2235654897824437</v>
      </c>
      <c r="AT1559" s="20">
        <f t="shared" si="514"/>
        <v>3.1978245068299773</v>
      </c>
      <c r="AU1559" s="20">
        <f t="shared" si="515"/>
        <v>3.2509130417697172</v>
      </c>
    </row>
    <row r="1560" spans="4:47">
      <c r="D1560" s="2"/>
      <c r="Z1560" s="20">
        <f t="shared" si="506"/>
        <v>0</v>
      </c>
      <c r="AA1560" s="20">
        <f t="shared" si="507"/>
        <v>1.1330551226500576E-5</v>
      </c>
      <c r="AB1560" s="20">
        <f t="shared" si="500"/>
        <v>-9999</v>
      </c>
      <c r="AC1560" s="20">
        <f t="shared" si="502"/>
        <v>0</v>
      </c>
      <c r="AD1560" s="20">
        <f t="shared" si="516"/>
        <v>-9999</v>
      </c>
      <c r="AE1560" s="20">
        <f t="shared" si="503"/>
        <v>0</v>
      </c>
      <c r="AF1560" s="20">
        <f t="shared" si="517"/>
        <v>-9999</v>
      </c>
      <c r="AG1560" s="21"/>
      <c r="AH1560" s="20">
        <f t="shared" si="508"/>
        <v>-1.178745064381952E-2</v>
      </c>
      <c r="AI1560" s="20">
        <f t="shared" si="509"/>
        <v>0.51386006167917275</v>
      </c>
      <c r="AJ1560" s="20">
        <f t="shared" si="510"/>
        <v>-0.2676446746983806</v>
      </c>
      <c r="AK1560" s="20">
        <f t="shared" si="511"/>
        <v>-2.096970307342862E-2</v>
      </c>
      <c r="AL1560" s="20">
        <f t="shared" si="512"/>
        <v>-3.0984842598046018</v>
      </c>
      <c r="AM1560" s="20">
        <f t="shared" si="513"/>
        <v>-46.387491914036289</v>
      </c>
      <c r="AN1560" s="20">
        <f t="shared" si="514"/>
        <v>3.2149255760746338</v>
      </c>
      <c r="AO1560" s="20">
        <f t="shared" si="514"/>
        <v>3.2156184383515991</v>
      </c>
      <c r="AP1560" s="20">
        <f t="shared" si="514"/>
        <v>3.2141906950560983</v>
      </c>
      <c r="AQ1560" s="20">
        <f t="shared" si="514"/>
        <v>3.2171329326505709</v>
      </c>
      <c r="AR1560" s="20">
        <f t="shared" si="514"/>
        <v>3.2110703717789146</v>
      </c>
      <c r="AS1560" s="20">
        <f t="shared" si="514"/>
        <v>3.2235654897824437</v>
      </c>
      <c r="AT1560" s="20">
        <f t="shared" si="514"/>
        <v>3.1978245068299773</v>
      </c>
      <c r="AU1560" s="20">
        <f t="shared" si="515"/>
        <v>3.2509130417697172</v>
      </c>
    </row>
    <row r="1561" spans="4:47">
      <c r="D1561" s="2"/>
      <c r="Z1561" s="20">
        <f t="shared" si="506"/>
        <v>0</v>
      </c>
      <c r="AA1561" s="20">
        <f t="shared" si="507"/>
        <v>1.1330551226500576E-5</v>
      </c>
      <c r="AB1561" s="20">
        <f t="shared" si="500"/>
        <v>-9999</v>
      </c>
      <c r="AC1561" s="20">
        <f t="shared" si="502"/>
        <v>0</v>
      </c>
      <c r="AD1561" s="20">
        <f t="shared" si="516"/>
        <v>-9999</v>
      </c>
      <c r="AE1561" s="20">
        <f t="shared" si="503"/>
        <v>0</v>
      </c>
      <c r="AF1561" s="20">
        <f t="shared" si="517"/>
        <v>-9999</v>
      </c>
      <c r="AG1561" s="21"/>
      <c r="AH1561" s="20">
        <f t="shared" si="508"/>
        <v>-1.178745064381952E-2</v>
      </c>
      <c r="AI1561" s="20">
        <f t="shared" si="509"/>
        <v>0.51386006167917275</v>
      </c>
      <c r="AJ1561" s="20">
        <f t="shared" si="510"/>
        <v>-0.2676446746983806</v>
      </c>
      <c r="AK1561" s="20">
        <f t="shared" si="511"/>
        <v>-2.096970307342862E-2</v>
      </c>
      <c r="AL1561" s="20">
        <f t="shared" si="512"/>
        <v>-3.0984842598046018</v>
      </c>
      <c r="AM1561" s="20">
        <f t="shared" si="513"/>
        <v>-46.387491914036289</v>
      </c>
      <c r="AN1561" s="20">
        <f t="shared" si="514"/>
        <v>3.2149255760746338</v>
      </c>
      <c r="AO1561" s="20">
        <f t="shared" si="514"/>
        <v>3.2156184383515991</v>
      </c>
      <c r="AP1561" s="20">
        <f t="shared" si="514"/>
        <v>3.2141906950560983</v>
      </c>
      <c r="AQ1561" s="20">
        <f t="shared" si="514"/>
        <v>3.2171329326505709</v>
      </c>
      <c r="AR1561" s="20">
        <f t="shared" si="514"/>
        <v>3.2110703717789146</v>
      </c>
      <c r="AS1561" s="20">
        <f t="shared" si="514"/>
        <v>3.2235654897824437</v>
      </c>
      <c r="AT1561" s="20">
        <f t="shared" si="514"/>
        <v>3.1978245068299773</v>
      </c>
      <c r="AU1561" s="20">
        <f t="shared" si="515"/>
        <v>3.2509130417697172</v>
      </c>
    </row>
    <row r="1562" spans="4:47">
      <c r="D1562" s="2"/>
      <c r="Z1562" s="20">
        <f t="shared" si="506"/>
        <v>0</v>
      </c>
      <c r="AA1562" s="20">
        <f t="shared" si="507"/>
        <v>1.1330551226500576E-5</v>
      </c>
      <c r="AB1562" s="20">
        <f t="shared" si="500"/>
        <v>-9999</v>
      </c>
      <c r="AC1562" s="20">
        <f t="shared" si="502"/>
        <v>0</v>
      </c>
      <c r="AD1562" s="20">
        <f t="shared" si="516"/>
        <v>-9999</v>
      </c>
      <c r="AE1562" s="20">
        <f t="shared" si="503"/>
        <v>0</v>
      </c>
      <c r="AF1562" s="20">
        <f t="shared" si="517"/>
        <v>-9999</v>
      </c>
      <c r="AG1562" s="21"/>
      <c r="AH1562" s="20">
        <f t="shared" si="508"/>
        <v>-1.178745064381952E-2</v>
      </c>
      <c r="AI1562" s="20">
        <f t="shared" si="509"/>
        <v>0.51386006167917275</v>
      </c>
      <c r="AJ1562" s="20">
        <f t="shared" si="510"/>
        <v>-0.2676446746983806</v>
      </c>
      <c r="AK1562" s="20">
        <f t="shared" si="511"/>
        <v>-2.096970307342862E-2</v>
      </c>
      <c r="AL1562" s="20">
        <f t="shared" si="512"/>
        <v>-3.0984842598046018</v>
      </c>
      <c r="AM1562" s="20">
        <f t="shared" si="513"/>
        <v>-46.387491914036289</v>
      </c>
      <c r="AN1562" s="20">
        <f t="shared" si="514"/>
        <v>3.2149255760746338</v>
      </c>
      <c r="AO1562" s="20">
        <f t="shared" si="514"/>
        <v>3.2156184383515991</v>
      </c>
      <c r="AP1562" s="20">
        <f t="shared" si="514"/>
        <v>3.2141906950560983</v>
      </c>
      <c r="AQ1562" s="20">
        <f t="shared" si="514"/>
        <v>3.2171329326505709</v>
      </c>
      <c r="AR1562" s="20">
        <f t="shared" si="514"/>
        <v>3.2110703717789146</v>
      </c>
      <c r="AS1562" s="20">
        <f t="shared" si="514"/>
        <v>3.2235654897824437</v>
      </c>
      <c r="AT1562" s="20">
        <f t="shared" si="514"/>
        <v>3.1978245068299773</v>
      </c>
      <c r="AU1562" s="20">
        <f t="shared" si="515"/>
        <v>3.2509130417697172</v>
      </c>
    </row>
    <row r="1563" spans="4:47">
      <c r="D1563" s="2"/>
      <c r="Z1563" s="20">
        <f t="shared" si="506"/>
        <v>0</v>
      </c>
      <c r="AA1563" s="20">
        <f t="shared" si="507"/>
        <v>1.1330551226500576E-5</v>
      </c>
      <c r="AB1563" s="20">
        <f t="shared" si="500"/>
        <v>-9999</v>
      </c>
      <c r="AC1563" s="20">
        <f t="shared" si="502"/>
        <v>0</v>
      </c>
      <c r="AD1563" s="20">
        <f t="shared" si="516"/>
        <v>-9999</v>
      </c>
      <c r="AE1563" s="20">
        <f t="shared" si="503"/>
        <v>0</v>
      </c>
      <c r="AF1563" s="20">
        <f t="shared" si="517"/>
        <v>-9999</v>
      </c>
      <c r="AG1563" s="21"/>
      <c r="AH1563" s="20">
        <f t="shared" si="508"/>
        <v>-1.178745064381952E-2</v>
      </c>
      <c r="AI1563" s="20">
        <f t="shared" si="509"/>
        <v>0.51386006167917275</v>
      </c>
      <c r="AJ1563" s="20">
        <f t="shared" si="510"/>
        <v>-0.2676446746983806</v>
      </c>
      <c r="AK1563" s="20">
        <f t="shared" si="511"/>
        <v>-2.096970307342862E-2</v>
      </c>
      <c r="AL1563" s="20">
        <f t="shared" si="512"/>
        <v>-3.0984842598046018</v>
      </c>
      <c r="AM1563" s="20">
        <f t="shared" si="513"/>
        <v>-46.387491914036289</v>
      </c>
      <c r="AN1563" s="20">
        <f t="shared" si="514"/>
        <v>3.2149255760746338</v>
      </c>
      <c r="AO1563" s="20">
        <f t="shared" si="514"/>
        <v>3.2156184383515991</v>
      </c>
      <c r="AP1563" s="20">
        <f t="shared" si="514"/>
        <v>3.2141906950560983</v>
      </c>
      <c r="AQ1563" s="20">
        <f t="shared" si="514"/>
        <v>3.2171329326505709</v>
      </c>
      <c r="AR1563" s="20">
        <f t="shared" si="514"/>
        <v>3.2110703717789146</v>
      </c>
      <c r="AS1563" s="20">
        <f t="shared" si="514"/>
        <v>3.2235654897824437</v>
      </c>
      <c r="AT1563" s="20">
        <f t="shared" si="514"/>
        <v>3.1978245068299773</v>
      </c>
      <c r="AU1563" s="20">
        <f t="shared" si="515"/>
        <v>3.2509130417697172</v>
      </c>
    </row>
    <row r="1564" spans="4:47">
      <c r="D1564" s="2"/>
      <c r="Z1564" s="20">
        <f t="shared" si="506"/>
        <v>0</v>
      </c>
      <c r="AA1564" s="20">
        <f t="shared" si="507"/>
        <v>1.1330551226500576E-5</v>
      </c>
      <c r="AB1564" s="20">
        <f t="shared" si="500"/>
        <v>-9999</v>
      </c>
      <c r="AC1564" s="20">
        <f t="shared" si="502"/>
        <v>0</v>
      </c>
      <c r="AD1564" s="20">
        <f t="shared" si="516"/>
        <v>-9999</v>
      </c>
      <c r="AE1564" s="20">
        <f t="shared" si="503"/>
        <v>0</v>
      </c>
      <c r="AF1564" s="20">
        <f t="shared" si="517"/>
        <v>-9999</v>
      </c>
      <c r="AG1564" s="21"/>
      <c r="AH1564" s="20">
        <f t="shared" si="508"/>
        <v>-1.178745064381952E-2</v>
      </c>
      <c r="AI1564" s="20">
        <f t="shared" si="509"/>
        <v>0.51386006167917275</v>
      </c>
      <c r="AJ1564" s="20">
        <f t="shared" si="510"/>
        <v>-0.2676446746983806</v>
      </c>
      <c r="AK1564" s="20">
        <f t="shared" si="511"/>
        <v>-2.096970307342862E-2</v>
      </c>
      <c r="AL1564" s="20">
        <f t="shared" si="512"/>
        <v>-3.0984842598046018</v>
      </c>
      <c r="AM1564" s="20">
        <f t="shared" si="513"/>
        <v>-46.387491914036289</v>
      </c>
      <c r="AN1564" s="20">
        <f t="shared" si="514"/>
        <v>3.2149255760746338</v>
      </c>
      <c r="AO1564" s="20">
        <f t="shared" si="514"/>
        <v>3.2156184383515991</v>
      </c>
      <c r="AP1564" s="20">
        <f t="shared" si="514"/>
        <v>3.2141906950560983</v>
      </c>
      <c r="AQ1564" s="20">
        <f t="shared" si="514"/>
        <v>3.2171329326505709</v>
      </c>
      <c r="AR1564" s="20">
        <f t="shared" si="514"/>
        <v>3.2110703717789146</v>
      </c>
      <c r="AS1564" s="20">
        <f t="shared" si="514"/>
        <v>3.2235654897824437</v>
      </c>
      <c r="AT1564" s="20">
        <f t="shared" si="514"/>
        <v>3.1978245068299773</v>
      </c>
      <c r="AU1564" s="20">
        <f t="shared" si="515"/>
        <v>3.2509130417697172</v>
      </c>
    </row>
    <row r="1565" spans="4:47">
      <c r="D1565" s="2"/>
      <c r="Z1565" s="20">
        <f t="shared" si="506"/>
        <v>0</v>
      </c>
      <c r="AA1565" s="20">
        <f t="shared" si="507"/>
        <v>1.1330551226500576E-5</v>
      </c>
      <c r="AB1565" s="20">
        <f t="shared" ref="AB1565:AB1628" si="518">IF(S1565&lt;&gt;0,G1565-AH1565,-9999)</f>
        <v>-9999</v>
      </c>
      <c r="AC1565" s="20">
        <f t="shared" si="502"/>
        <v>0</v>
      </c>
      <c r="AD1565" s="20">
        <f t="shared" si="516"/>
        <v>-9999</v>
      </c>
      <c r="AE1565" s="20">
        <f t="shared" si="503"/>
        <v>0</v>
      </c>
      <c r="AF1565" s="20">
        <f t="shared" si="517"/>
        <v>-9999</v>
      </c>
      <c r="AG1565" s="21"/>
      <c r="AH1565" s="20">
        <f t="shared" si="508"/>
        <v>-1.178745064381952E-2</v>
      </c>
      <c r="AI1565" s="20">
        <f t="shared" si="509"/>
        <v>0.51386006167917275</v>
      </c>
      <c r="AJ1565" s="20">
        <f t="shared" si="510"/>
        <v>-0.2676446746983806</v>
      </c>
      <c r="AK1565" s="20">
        <f t="shared" si="511"/>
        <v>-2.096970307342862E-2</v>
      </c>
      <c r="AL1565" s="20">
        <f t="shared" si="512"/>
        <v>-3.0984842598046018</v>
      </c>
      <c r="AM1565" s="20">
        <f t="shared" si="513"/>
        <v>-46.387491914036289</v>
      </c>
      <c r="AN1565" s="20">
        <f t="shared" si="514"/>
        <v>3.2149255760746338</v>
      </c>
      <c r="AO1565" s="20">
        <f t="shared" si="514"/>
        <v>3.2156184383515991</v>
      </c>
      <c r="AP1565" s="20">
        <f t="shared" si="514"/>
        <v>3.2141906950560983</v>
      </c>
      <c r="AQ1565" s="20">
        <f t="shared" si="514"/>
        <v>3.2171329326505709</v>
      </c>
      <c r="AR1565" s="20">
        <f t="shared" si="514"/>
        <v>3.2110703717789146</v>
      </c>
      <c r="AS1565" s="20">
        <f t="shared" si="514"/>
        <v>3.2235654897824437</v>
      </c>
      <c r="AT1565" s="20">
        <f t="shared" si="514"/>
        <v>3.1978245068299773</v>
      </c>
      <c r="AU1565" s="20">
        <f t="shared" si="515"/>
        <v>3.2509130417697172</v>
      </c>
    </row>
    <row r="1566" spans="4:47">
      <c r="D1566" s="2"/>
      <c r="Z1566" s="20">
        <f t="shared" si="506"/>
        <v>0</v>
      </c>
      <c r="AA1566" s="20">
        <f t="shared" si="507"/>
        <v>1.1330551226500576E-5</v>
      </c>
      <c r="AB1566" s="20">
        <f t="shared" si="518"/>
        <v>-9999</v>
      </c>
      <c r="AC1566" s="20">
        <f t="shared" si="502"/>
        <v>0</v>
      </c>
      <c r="AD1566" s="20">
        <f t="shared" si="516"/>
        <v>-9999</v>
      </c>
      <c r="AE1566" s="20">
        <f t="shared" si="503"/>
        <v>0</v>
      </c>
      <c r="AF1566" s="20">
        <f t="shared" si="517"/>
        <v>-9999</v>
      </c>
      <c r="AG1566" s="21"/>
      <c r="AH1566" s="20">
        <f t="shared" si="508"/>
        <v>-1.178745064381952E-2</v>
      </c>
      <c r="AI1566" s="20">
        <f t="shared" si="509"/>
        <v>0.51386006167917275</v>
      </c>
      <c r="AJ1566" s="20">
        <f t="shared" si="510"/>
        <v>-0.2676446746983806</v>
      </c>
      <c r="AK1566" s="20">
        <f t="shared" si="511"/>
        <v>-2.096970307342862E-2</v>
      </c>
      <c r="AL1566" s="20">
        <f t="shared" si="512"/>
        <v>-3.0984842598046018</v>
      </c>
      <c r="AM1566" s="20">
        <f t="shared" si="513"/>
        <v>-46.387491914036289</v>
      </c>
      <c r="AN1566" s="20">
        <f t="shared" si="514"/>
        <v>3.2149255760746338</v>
      </c>
      <c r="AO1566" s="20">
        <f t="shared" si="514"/>
        <v>3.2156184383515991</v>
      </c>
      <c r="AP1566" s="20">
        <f t="shared" si="514"/>
        <v>3.2141906950560983</v>
      </c>
      <c r="AQ1566" s="20">
        <f t="shared" si="514"/>
        <v>3.2171329326505709</v>
      </c>
      <c r="AR1566" s="20">
        <f t="shared" si="514"/>
        <v>3.2110703717789146</v>
      </c>
      <c r="AS1566" s="20">
        <f t="shared" si="514"/>
        <v>3.2235654897824437</v>
      </c>
      <c r="AT1566" s="20">
        <f t="shared" si="514"/>
        <v>3.1978245068299773</v>
      </c>
      <c r="AU1566" s="20">
        <f t="shared" si="515"/>
        <v>3.2509130417697172</v>
      </c>
    </row>
    <row r="1567" spans="4:47">
      <c r="D1567" s="2"/>
      <c r="Z1567" s="20">
        <f t="shared" si="506"/>
        <v>0</v>
      </c>
      <c r="AA1567" s="20">
        <f t="shared" si="507"/>
        <v>1.1330551226500576E-5</v>
      </c>
      <c r="AB1567" s="20">
        <f t="shared" si="518"/>
        <v>-9999</v>
      </c>
      <c r="AC1567" s="20">
        <f t="shared" si="502"/>
        <v>0</v>
      </c>
      <c r="AD1567" s="20">
        <f t="shared" si="516"/>
        <v>-9999</v>
      </c>
      <c r="AE1567" s="20">
        <f t="shared" si="503"/>
        <v>0</v>
      </c>
      <c r="AF1567" s="20">
        <f t="shared" si="517"/>
        <v>-9999</v>
      </c>
      <c r="AG1567" s="21"/>
      <c r="AH1567" s="20">
        <f t="shared" si="508"/>
        <v>-1.178745064381952E-2</v>
      </c>
      <c r="AI1567" s="20">
        <f t="shared" si="509"/>
        <v>0.51386006167917275</v>
      </c>
      <c r="AJ1567" s="20">
        <f t="shared" si="510"/>
        <v>-0.2676446746983806</v>
      </c>
      <c r="AK1567" s="20">
        <f t="shared" si="511"/>
        <v>-2.096970307342862E-2</v>
      </c>
      <c r="AL1567" s="20">
        <f t="shared" si="512"/>
        <v>-3.0984842598046018</v>
      </c>
      <c r="AM1567" s="20">
        <f t="shared" si="513"/>
        <v>-46.387491914036289</v>
      </c>
      <c r="AN1567" s="20">
        <f t="shared" si="514"/>
        <v>3.2149255760746338</v>
      </c>
      <c r="AO1567" s="20">
        <f t="shared" si="514"/>
        <v>3.2156184383515991</v>
      </c>
      <c r="AP1567" s="20">
        <f t="shared" si="514"/>
        <v>3.2141906950560983</v>
      </c>
      <c r="AQ1567" s="20">
        <f t="shared" si="514"/>
        <v>3.2171329326505709</v>
      </c>
      <c r="AR1567" s="20">
        <f t="shared" si="514"/>
        <v>3.2110703717789146</v>
      </c>
      <c r="AS1567" s="20">
        <f t="shared" si="514"/>
        <v>3.2235654897824437</v>
      </c>
      <c r="AT1567" s="20">
        <f t="shared" si="514"/>
        <v>3.1978245068299773</v>
      </c>
      <c r="AU1567" s="20">
        <f t="shared" si="515"/>
        <v>3.2509130417697172</v>
      </c>
    </row>
    <row r="1568" spans="4:47">
      <c r="D1568" s="2"/>
      <c r="Z1568" s="20">
        <f t="shared" si="506"/>
        <v>0</v>
      </c>
      <c r="AA1568" s="20">
        <f t="shared" si="507"/>
        <v>1.1330551226500576E-5</v>
      </c>
      <c r="AB1568" s="20">
        <f t="shared" si="518"/>
        <v>-9999</v>
      </c>
      <c r="AC1568" s="20">
        <f t="shared" si="502"/>
        <v>0</v>
      </c>
      <c r="AD1568" s="20">
        <f t="shared" si="516"/>
        <v>-9999</v>
      </c>
      <c r="AE1568" s="20">
        <f t="shared" si="503"/>
        <v>0</v>
      </c>
      <c r="AF1568" s="20">
        <f t="shared" si="517"/>
        <v>-9999</v>
      </c>
      <c r="AG1568" s="21"/>
      <c r="AH1568" s="20">
        <f t="shared" si="508"/>
        <v>-1.178745064381952E-2</v>
      </c>
      <c r="AI1568" s="20">
        <f t="shared" si="509"/>
        <v>0.51386006167917275</v>
      </c>
      <c r="AJ1568" s="20">
        <f t="shared" si="510"/>
        <v>-0.2676446746983806</v>
      </c>
      <c r="AK1568" s="20">
        <f t="shared" si="511"/>
        <v>-2.096970307342862E-2</v>
      </c>
      <c r="AL1568" s="20">
        <f t="shared" si="512"/>
        <v>-3.0984842598046018</v>
      </c>
      <c r="AM1568" s="20">
        <f t="shared" si="513"/>
        <v>-46.387491914036289</v>
      </c>
      <c r="AN1568" s="20">
        <f t="shared" si="514"/>
        <v>3.2149255760746338</v>
      </c>
      <c r="AO1568" s="20">
        <f t="shared" si="514"/>
        <v>3.2156184383515991</v>
      </c>
      <c r="AP1568" s="20">
        <f t="shared" si="514"/>
        <v>3.2141906950560983</v>
      </c>
      <c r="AQ1568" s="20">
        <f t="shared" si="514"/>
        <v>3.2171329326505709</v>
      </c>
      <c r="AR1568" s="20">
        <f t="shared" si="514"/>
        <v>3.2110703717789146</v>
      </c>
      <c r="AS1568" s="20">
        <f t="shared" si="514"/>
        <v>3.2235654897824437</v>
      </c>
      <c r="AT1568" s="20">
        <f t="shared" si="514"/>
        <v>3.1978245068299773</v>
      </c>
      <c r="AU1568" s="20">
        <f t="shared" si="515"/>
        <v>3.2509130417697172</v>
      </c>
    </row>
    <row r="1569" spans="4:47">
      <c r="D1569" s="2"/>
      <c r="Z1569" s="20">
        <f t="shared" si="506"/>
        <v>0</v>
      </c>
      <c r="AA1569" s="20">
        <f t="shared" si="507"/>
        <v>1.1330551226500576E-5</v>
      </c>
      <c r="AB1569" s="20">
        <f t="shared" si="518"/>
        <v>-9999</v>
      </c>
      <c r="AC1569" s="20">
        <f t="shared" si="502"/>
        <v>0</v>
      </c>
      <c r="AD1569" s="20">
        <f t="shared" si="516"/>
        <v>-9999</v>
      </c>
      <c r="AE1569" s="20">
        <f t="shared" si="503"/>
        <v>0</v>
      </c>
      <c r="AF1569" s="20">
        <f t="shared" si="517"/>
        <v>-9999</v>
      </c>
      <c r="AG1569" s="21"/>
      <c r="AH1569" s="20">
        <f t="shared" si="508"/>
        <v>-1.178745064381952E-2</v>
      </c>
      <c r="AI1569" s="20">
        <f t="shared" si="509"/>
        <v>0.51386006167917275</v>
      </c>
      <c r="AJ1569" s="20">
        <f t="shared" si="510"/>
        <v>-0.2676446746983806</v>
      </c>
      <c r="AK1569" s="20">
        <f t="shared" si="511"/>
        <v>-2.096970307342862E-2</v>
      </c>
      <c r="AL1569" s="20">
        <f t="shared" si="512"/>
        <v>-3.0984842598046018</v>
      </c>
      <c r="AM1569" s="20">
        <f t="shared" si="513"/>
        <v>-46.387491914036289</v>
      </c>
      <c r="AN1569" s="20">
        <f t="shared" si="514"/>
        <v>3.2149255760746338</v>
      </c>
      <c r="AO1569" s="20">
        <f t="shared" si="514"/>
        <v>3.2156184383515991</v>
      </c>
      <c r="AP1569" s="20">
        <f t="shared" si="514"/>
        <v>3.2141906950560983</v>
      </c>
      <c r="AQ1569" s="20">
        <f t="shared" si="514"/>
        <v>3.2171329326505709</v>
      </c>
      <c r="AR1569" s="20">
        <f t="shared" si="514"/>
        <v>3.2110703717789146</v>
      </c>
      <c r="AS1569" s="20">
        <f t="shared" si="514"/>
        <v>3.2235654897824437</v>
      </c>
      <c r="AT1569" s="20">
        <f t="shared" si="514"/>
        <v>3.1978245068299773</v>
      </c>
      <c r="AU1569" s="20">
        <f t="shared" si="515"/>
        <v>3.2509130417697172</v>
      </c>
    </row>
    <row r="1570" spans="4:47">
      <c r="D1570" s="2"/>
      <c r="Z1570" s="20">
        <f t="shared" si="506"/>
        <v>0</v>
      </c>
      <c r="AA1570" s="20">
        <f t="shared" si="507"/>
        <v>1.1330551226500576E-5</v>
      </c>
      <c r="AB1570" s="20">
        <f t="shared" si="518"/>
        <v>-9999</v>
      </c>
      <c r="AC1570" s="20">
        <f t="shared" si="502"/>
        <v>0</v>
      </c>
      <c r="AD1570" s="20">
        <f t="shared" si="516"/>
        <v>-9999</v>
      </c>
      <c r="AE1570" s="20">
        <f t="shared" si="503"/>
        <v>0</v>
      </c>
      <c r="AF1570" s="20">
        <f t="shared" si="517"/>
        <v>-9999</v>
      </c>
      <c r="AG1570" s="21"/>
      <c r="AH1570" s="20">
        <f t="shared" si="508"/>
        <v>-1.178745064381952E-2</v>
      </c>
      <c r="AI1570" s="20">
        <f t="shared" si="509"/>
        <v>0.51386006167917275</v>
      </c>
      <c r="AJ1570" s="20">
        <f t="shared" si="510"/>
        <v>-0.2676446746983806</v>
      </c>
      <c r="AK1570" s="20">
        <f t="shared" si="511"/>
        <v>-2.096970307342862E-2</v>
      </c>
      <c r="AL1570" s="20">
        <f t="shared" si="512"/>
        <v>-3.0984842598046018</v>
      </c>
      <c r="AM1570" s="20">
        <f t="shared" si="513"/>
        <v>-46.387491914036289</v>
      </c>
      <c r="AN1570" s="20">
        <f t="shared" si="514"/>
        <v>3.2149255760746338</v>
      </c>
      <c r="AO1570" s="20">
        <f t="shared" si="514"/>
        <v>3.2156184383515991</v>
      </c>
      <c r="AP1570" s="20">
        <f t="shared" si="514"/>
        <v>3.2141906950560983</v>
      </c>
      <c r="AQ1570" s="20">
        <f t="shared" si="514"/>
        <v>3.2171329326505709</v>
      </c>
      <c r="AR1570" s="20">
        <f t="shared" si="514"/>
        <v>3.2110703717789146</v>
      </c>
      <c r="AS1570" s="20">
        <f t="shared" si="514"/>
        <v>3.2235654897824437</v>
      </c>
      <c r="AT1570" s="20">
        <f t="shared" si="514"/>
        <v>3.1978245068299773</v>
      </c>
      <c r="AU1570" s="20">
        <f t="shared" si="515"/>
        <v>3.2509130417697172</v>
      </c>
    </row>
    <row r="1571" spans="4:47">
      <c r="D1571" s="2"/>
      <c r="Z1571" s="20">
        <f t="shared" si="506"/>
        <v>0</v>
      </c>
      <c r="AA1571" s="20">
        <f t="shared" si="507"/>
        <v>1.1330551226500576E-5</v>
      </c>
      <c r="AB1571" s="20">
        <f t="shared" si="518"/>
        <v>-9999</v>
      </c>
      <c r="AC1571" s="20">
        <f t="shared" si="502"/>
        <v>0</v>
      </c>
      <c r="AD1571" s="20">
        <f t="shared" si="516"/>
        <v>-9999</v>
      </c>
      <c r="AE1571" s="20">
        <f t="shared" si="503"/>
        <v>0</v>
      </c>
      <c r="AF1571" s="20">
        <f t="shared" si="517"/>
        <v>-9999</v>
      </c>
      <c r="AG1571" s="21"/>
      <c r="AH1571" s="20">
        <f t="shared" si="508"/>
        <v>-1.178745064381952E-2</v>
      </c>
      <c r="AI1571" s="20">
        <f t="shared" si="509"/>
        <v>0.51386006167917275</v>
      </c>
      <c r="AJ1571" s="20">
        <f t="shared" si="510"/>
        <v>-0.2676446746983806</v>
      </c>
      <c r="AK1571" s="20">
        <f t="shared" si="511"/>
        <v>-2.096970307342862E-2</v>
      </c>
      <c r="AL1571" s="20">
        <f t="shared" si="512"/>
        <v>-3.0984842598046018</v>
      </c>
      <c r="AM1571" s="20">
        <f t="shared" si="513"/>
        <v>-46.387491914036289</v>
      </c>
      <c r="AN1571" s="20">
        <f t="shared" si="514"/>
        <v>3.2149255760746338</v>
      </c>
      <c r="AO1571" s="20">
        <f t="shared" si="514"/>
        <v>3.2156184383515991</v>
      </c>
      <c r="AP1571" s="20">
        <f t="shared" si="514"/>
        <v>3.2141906950560983</v>
      </c>
      <c r="AQ1571" s="20">
        <f t="shared" si="514"/>
        <v>3.2171329326505709</v>
      </c>
      <c r="AR1571" s="20">
        <f t="shared" si="514"/>
        <v>3.2110703717789146</v>
      </c>
      <c r="AS1571" s="20">
        <f t="shared" si="514"/>
        <v>3.2235654897824437</v>
      </c>
      <c r="AT1571" s="20">
        <f t="shared" si="514"/>
        <v>3.1978245068299773</v>
      </c>
      <c r="AU1571" s="20">
        <f t="shared" si="515"/>
        <v>3.2509130417697172</v>
      </c>
    </row>
    <row r="1572" spans="4:47">
      <c r="D1572" s="2"/>
      <c r="Z1572" s="20">
        <f t="shared" si="506"/>
        <v>0</v>
      </c>
      <c r="AA1572" s="20">
        <f t="shared" si="507"/>
        <v>1.1330551226500576E-5</v>
      </c>
      <c r="AB1572" s="20">
        <f t="shared" si="518"/>
        <v>-9999</v>
      </c>
      <c r="AC1572" s="20">
        <f t="shared" si="502"/>
        <v>0</v>
      </c>
      <c r="AD1572" s="20">
        <f t="shared" si="516"/>
        <v>-9999</v>
      </c>
      <c r="AE1572" s="20">
        <f t="shared" si="503"/>
        <v>0</v>
      </c>
      <c r="AF1572" s="20">
        <f t="shared" si="517"/>
        <v>-9999</v>
      </c>
      <c r="AG1572" s="21"/>
      <c r="AH1572" s="20">
        <f t="shared" si="508"/>
        <v>-1.178745064381952E-2</v>
      </c>
      <c r="AI1572" s="20">
        <f t="shared" si="509"/>
        <v>0.51386006167917275</v>
      </c>
      <c r="AJ1572" s="20">
        <f t="shared" si="510"/>
        <v>-0.2676446746983806</v>
      </c>
      <c r="AK1572" s="20">
        <f t="shared" si="511"/>
        <v>-2.096970307342862E-2</v>
      </c>
      <c r="AL1572" s="20">
        <f t="shared" si="512"/>
        <v>-3.0984842598046018</v>
      </c>
      <c r="AM1572" s="20">
        <f t="shared" si="513"/>
        <v>-46.387491914036289</v>
      </c>
      <c r="AN1572" s="20">
        <f t="shared" si="514"/>
        <v>3.2149255760746338</v>
      </c>
      <c r="AO1572" s="20">
        <f t="shared" si="514"/>
        <v>3.2156184383515991</v>
      </c>
      <c r="AP1572" s="20">
        <f t="shared" si="514"/>
        <v>3.2141906950560983</v>
      </c>
      <c r="AQ1572" s="20">
        <f t="shared" si="514"/>
        <v>3.2171329326505709</v>
      </c>
      <c r="AR1572" s="20">
        <f t="shared" si="514"/>
        <v>3.2110703717789146</v>
      </c>
      <c r="AS1572" s="20">
        <f t="shared" si="514"/>
        <v>3.2235654897824437</v>
      </c>
      <c r="AT1572" s="20">
        <f t="shared" si="514"/>
        <v>3.1978245068299773</v>
      </c>
      <c r="AU1572" s="20">
        <f t="shared" si="515"/>
        <v>3.2509130417697172</v>
      </c>
    </row>
    <row r="1573" spans="4:47">
      <c r="D1573" s="2"/>
      <c r="Z1573" s="20">
        <f t="shared" si="506"/>
        <v>0</v>
      </c>
      <c r="AA1573" s="20">
        <f t="shared" si="507"/>
        <v>1.1330551226500576E-5</v>
      </c>
      <c r="AB1573" s="20">
        <f t="shared" si="518"/>
        <v>-9999</v>
      </c>
      <c r="AC1573" s="20">
        <f t="shared" si="502"/>
        <v>0</v>
      </c>
      <c r="AD1573" s="20">
        <f t="shared" si="516"/>
        <v>-9999</v>
      </c>
      <c r="AE1573" s="20">
        <f t="shared" si="503"/>
        <v>0</v>
      </c>
      <c r="AF1573" s="20">
        <f t="shared" si="517"/>
        <v>-9999</v>
      </c>
      <c r="AG1573" s="21"/>
      <c r="AH1573" s="20">
        <f t="shared" si="508"/>
        <v>-1.178745064381952E-2</v>
      </c>
      <c r="AI1573" s="20">
        <f t="shared" si="509"/>
        <v>0.51386006167917275</v>
      </c>
      <c r="AJ1573" s="20">
        <f t="shared" si="510"/>
        <v>-0.2676446746983806</v>
      </c>
      <c r="AK1573" s="20">
        <f t="shared" si="511"/>
        <v>-2.096970307342862E-2</v>
      </c>
      <c r="AL1573" s="20">
        <f t="shared" si="512"/>
        <v>-3.0984842598046018</v>
      </c>
      <c r="AM1573" s="20">
        <f t="shared" si="513"/>
        <v>-46.387491914036289</v>
      </c>
      <c r="AN1573" s="20">
        <f t="shared" ref="AN1573:AT1588" si="519">$AU1573+$AB$7*SIN(AO1573)</f>
        <v>3.2149255760746338</v>
      </c>
      <c r="AO1573" s="20">
        <f t="shared" si="519"/>
        <v>3.2156184383515991</v>
      </c>
      <c r="AP1573" s="20">
        <f t="shared" si="519"/>
        <v>3.2141906950560983</v>
      </c>
      <c r="AQ1573" s="20">
        <f t="shared" si="519"/>
        <v>3.2171329326505709</v>
      </c>
      <c r="AR1573" s="20">
        <f t="shared" si="519"/>
        <v>3.2110703717789146</v>
      </c>
      <c r="AS1573" s="20">
        <f t="shared" si="519"/>
        <v>3.2235654897824437</v>
      </c>
      <c r="AT1573" s="20">
        <f t="shared" si="519"/>
        <v>3.1978245068299773</v>
      </c>
      <c r="AU1573" s="20">
        <f t="shared" si="515"/>
        <v>3.2509130417697172</v>
      </c>
    </row>
    <row r="1574" spans="4:47">
      <c r="D1574" s="2"/>
      <c r="Z1574" s="20">
        <f t="shared" si="506"/>
        <v>0</v>
      </c>
      <c r="AA1574" s="20">
        <f t="shared" si="507"/>
        <v>1.1330551226500576E-5</v>
      </c>
      <c r="AB1574" s="20">
        <f t="shared" si="518"/>
        <v>-9999</v>
      </c>
      <c r="AC1574" s="20">
        <f t="shared" si="502"/>
        <v>0</v>
      </c>
      <c r="AD1574" s="20">
        <f t="shared" si="516"/>
        <v>-9999</v>
      </c>
      <c r="AE1574" s="20">
        <f t="shared" si="503"/>
        <v>0</v>
      </c>
      <c r="AF1574" s="20">
        <f t="shared" si="517"/>
        <v>-9999</v>
      </c>
      <c r="AG1574" s="21"/>
      <c r="AH1574" s="20">
        <f t="shared" si="508"/>
        <v>-1.178745064381952E-2</v>
      </c>
      <c r="AI1574" s="20">
        <f t="shared" si="509"/>
        <v>0.51386006167917275</v>
      </c>
      <c r="AJ1574" s="20">
        <f t="shared" si="510"/>
        <v>-0.2676446746983806</v>
      </c>
      <c r="AK1574" s="20">
        <f t="shared" si="511"/>
        <v>-2.096970307342862E-2</v>
      </c>
      <c r="AL1574" s="20">
        <f t="shared" si="512"/>
        <v>-3.0984842598046018</v>
      </c>
      <c r="AM1574" s="20">
        <f t="shared" si="513"/>
        <v>-46.387491914036289</v>
      </c>
      <c r="AN1574" s="20">
        <f t="shared" si="519"/>
        <v>3.2149255760746338</v>
      </c>
      <c r="AO1574" s="20">
        <f t="shared" si="519"/>
        <v>3.2156184383515991</v>
      </c>
      <c r="AP1574" s="20">
        <f t="shared" si="519"/>
        <v>3.2141906950560983</v>
      </c>
      <c r="AQ1574" s="20">
        <f t="shared" si="519"/>
        <v>3.2171329326505709</v>
      </c>
      <c r="AR1574" s="20">
        <f t="shared" si="519"/>
        <v>3.2110703717789146</v>
      </c>
      <c r="AS1574" s="20">
        <f t="shared" si="519"/>
        <v>3.2235654897824437</v>
      </c>
      <c r="AT1574" s="20">
        <f t="shared" si="519"/>
        <v>3.1978245068299773</v>
      </c>
      <c r="AU1574" s="20">
        <f t="shared" si="515"/>
        <v>3.2509130417697172</v>
      </c>
    </row>
    <row r="1575" spans="4:47">
      <c r="D1575" s="2"/>
      <c r="Z1575" s="20">
        <f t="shared" si="506"/>
        <v>0</v>
      </c>
      <c r="AA1575" s="20">
        <f t="shared" si="507"/>
        <v>1.1330551226500576E-5</v>
      </c>
      <c r="AB1575" s="20">
        <f t="shared" si="518"/>
        <v>-9999</v>
      </c>
      <c r="AC1575" s="20">
        <f t="shared" ref="AC1575:AC1638" si="520">+G1575-P1575</f>
        <v>0</v>
      </c>
      <c r="AD1575" s="20">
        <f t="shared" si="516"/>
        <v>-9999</v>
      </c>
      <c r="AE1575" s="20">
        <f t="shared" ref="AE1575:AE1638" si="521">+(G1575-AA1575)^2*S1575</f>
        <v>0</v>
      </c>
      <c r="AF1575" s="20">
        <f t="shared" si="517"/>
        <v>-9999</v>
      </c>
      <c r="AG1575" s="21"/>
      <c r="AH1575" s="20">
        <f t="shared" si="508"/>
        <v>-1.178745064381952E-2</v>
      </c>
      <c r="AI1575" s="20">
        <f t="shared" si="509"/>
        <v>0.51386006167917275</v>
      </c>
      <c r="AJ1575" s="20">
        <f t="shared" si="510"/>
        <v>-0.2676446746983806</v>
      </c>
      <c r="AK1575" s="20">
        <f t="shared" si="511"/>
        <v>-2.096970307342862E-2</v>
      </c>
      <c r="AL1575" s="20">
        <f t="shared" si="512"/>
        <v>-3.0984842598046018</v>
      </c>
      <c r="AM1575" s="20">
        <f t="shared" si="513"/>
        <v>-46.387491914036289</v>
      </c>
      <c r="AN1575" s="20">
        <f t="shared" si="519"/>
        <v>3.2149255760746338</v>
      </c>
      <c r="AO1575" s="20">
        <f t="shared" si="519"/>
        <v>3.2156184383515991</v>
      </c>
      <c r="AP1575" s="20">
        <f t="shared" si="519"/>
        <v>3.2141906950560983</v>
      </c>
      <c r="AQ1575" s="20">
        <f t="shared" si="519"/>
        <v>3.2171329326505709</v>
      </c>
      <c r="AR1575" s="20">
        <f t="shared" si="519"/>
        <v>3.2110703717789146</v>
      </c>
      <c r="AS1575" s="20">
        <f t="shared" si="519"/>
        <v>3.2235654897824437</v>
      </c>
      <c r="AT1575" s="20">
        <f t="shared" si="519"/>
        <v>3.1978245068299773</v>
      </c>
      <c r="AU1575" s="20">
        <f t="shared" si="515"/>
        <v>3.2509130417697172</v>
      </c>
    </row>
    <row r="1576" spans="4:47">
      <c r="D1576" s="2"/>
      <c r="Z1576" s="20">
        <f t="shared" si="506"/>
        <v>0</v>
      </c>
      <c r="AA1576" s="20">
        <f t="shared" si="507"/>
        <v>1.1330551226500576E-5</v>
      </c>
      <c r="AB1576" s="20">
        <f t="shared" si="518"/>
        <v>-9999</v>
      </c>
      <c r="AC1576" s="20">
        <f t="shared" si="520"/>
        <v>0</v>
      </c>
      <c r="AD1576" s="20">
        <f t="shared" si="516"/>
        <v>-9999</v>
      </c>
      <c r="AE1576" s="20">
        <f t="shared" si="521"/>
        <v>0</v>
      </c>
      <c r="AF1576" s="20">
        <f t="shared" si="517"/>
        <v>-9999</v>
      </c>
      <c r="AG1576" s="21"/>
      <c r="AH1576" s="20">
        <f t="shared" si="508"/>
        <v>-1.178745064381952E-2</v>
      </c>
      <c r="AI1576" s="20">
        <f t="shared" si="509"/>
        <v>0.51386006167917275</v>
      </c>
      <c r="AJ1576" s="20">
        <f t="shared" si="510"/>
        <v>-0.2676446746983806</v>
      </c>
      <c r="AK1576" s="20">
        <f t="shared" si="511"/>
        <v>-2.096970307342862E-2</v>
      </c>
      <c r="AL1576" s="20">
        <f t="shared" si="512"/>
        <v>-3.0984842598046018</v>
      </c>
      <c r="AM1576" s="20">
        <f t="shared" si="513"/>
        <v>-46.387491914036289</v>
      </c>
      <c r="AN1576" s="20">
        <f t="shared" si="519"/>
        <v>3.2149255760746338</v>
      </c>
      <c r="AO1576" s="20">
        <f t="shared" si="519"/>
        <v>3.2156184383515991</v>
      </c>
      <c r="AP1576" s="20">
        <f t="shared" si="519"/>
        <v>3.2141906950560983</v>
      </c>
      <c r="AQ1576" s="20">
        <f t="shared" si="519"/>
        <v>3.2171329326505709</v>
      </c>
      <c r="AR1576" s="20">
        <f t="shared" si="519"/>
        <v>3.2110703717789146</v>
      </c>
      <c r="AS1576" s="20">
        <f t="shared" si="519"/>
        <v>3.2235654897824437</v>
      </c>
      <c r="AT1576" s="20">
        <f t="shared" si="519"/>
        <v>3.1978245068299773</v>
      </c>
      <c r="AU1576" s="20">
        <f t="shared" si="515"/>
        <v>3.2509130417697172</v>
      </c>
    </row>
    <row r="1577" spans="4:47">
      <c r="D1577" s="2"/>
      <c r="Z1577" s="20">
        <f t="shared" si="506"/>
        <v>0</v>
      </c>
      <c r="AA1577" s="20">
        <f t="shared" si="507"/>
        <v>1.1330551226500576E-5</v>
      </c>
      <c r="AB1577" s="20">
        <f t="shared" si="518"/>
        <v>-9999</v>
      </c>
      <c r="AC1577" s="20">
        <f t="shared" si="520"/>
        <v>0</v>
      </c>
      <c r="AD1577" s="20">
        <f t="shared" si="516"/>
        <v>-9999</v>
      </c>
      <c r="AE1577" s="20">
        <f t="shared" si="521"/>
        <v>0</v>
      </c>
      <c r="AF1577" s="20">
        <f t="shared" si="517"/>
        <v>-9999</v>
      </c>
      <c r="AG1577" s="21"/>
      <c r="AH1577" s="20">
        <f t="shared" si="508"/>
        <v>-1.178745064381952E-2</v>
      </c>
      <c r="AI1577" s="20">
        <f t="shared" si="509"/>
        <v>0.51386006167917275</v>
      </c>
      <c r="AJ1577" s="20">
        <f t="shared" si="510"/>
        <v>-0.2676446746983806</v>
      </c>
      <c r="AK1577" s="20">
        <f t="shared" si="511"/>
        <v>-2.096970307342862E-2</v>
      </c>
      <c r="AL1577" s="20">
        <f t="shared" si="512"/>
        <v>-3.0984842598046018</v>
      </c>
      <c r="AM1577" s="20">
        <f t="shared" si="513"/>
        <v>-46.387491914036289</v>
      </c>
      <c r="AN1577" s="20">
        <f t="shared" si="519"/>
        <v>3.2149255760746338</v>
      </c>
      <c r="AO1577" s="20">
        <f t="shared" si="519"/>
        <v>3.2156184383515991</v>
      </c>
      <c r="AP1577" s="20">
        <f t="shared" si="519"/>
        <v>3.2141906950560983</v>
      </c>
      <c r="AQ1577" s="20">
        <f t="shared" si="519"/>
        <v>3.2171329326505709</v>
      </c>
      <c r="AR1577" s="20">
        <f t="shared" si="519"/>
        <v>3.2110703717789146</v>
      </c>
      <c r="AS1577" s="20">
        <f t="shared" si="519"/>
        <v>3.2235654897824437</v>
      </c>
      <c r="AT1577" s="20">
        <f t="shared" si="519"/>
        <v>3.1978245068299773</v>
      </c>
      <c r="AU1577" s="20">
        <f t="shared" si="515"/>
        <v>3.2509130417697172</v>
      </c>
    </row>
    <row r="1578" spans="4:47">
      <c r="D1578" s="2"/>
      <c r="Z1578" s="20">
        <f t="shared" si="506"/>
        <v>0</v>
      </c>
      <c r="AA1578" s="20">
        <f t="shared" si="507"/>
        <v>1.1330551226500576E-5</v>
      </c>
      <c r="AB1578" s="20">
        <f t="shared" si="518"/>
        <v>-9999</v>
      </c>
      <c r="AC1578" s="20">
        <f t="shared" si="520"/>
        <v>0</v>
      </c>
      <c r="AD1578" s="20">
        <f t="shared" si="516"/>
        <v>-9999</v>
      </c>
      <c r="AE1578" s="20">
        <f t="shared" si="521"/>
        <v>0</v>
      </c>
      <c r="AF1578" s="20">
        <f t="shared" si="517"/>
        <v>-9999</v>
      </c>
      <c r="AG1578" s="21"/>
      <c r="AH1578" s="20">
        <f t="shared" si="508"/>
        <v>-1.178745064381952E-2</v>
      </c>
      <c r="AI1578" s="20">
        <f t="shared" si="509"/>
        <v>0.51386006167917275</v>
      </c>
      <c r="AJ1578" s="20">
        <f t="shared" si="510"/>
        <v>-0.2676446746983806</v>
      </c>
      <c r="AK1578" s="20">
        <f t="shared" si="511"/>
        <v>-2.096970307342862E-2</v>
      </c>
      <c r="AL1578" s="20">
        <f t="shared" si="512"/>
        <v>-3.0984842598046018</v>
      </c>
      <c r="AM1578" s="20">
        <f t="shared" si="513"/>
        <v>-46.387491914036289</v>
      </c>
      <c r="AN1578" s="20">
        <f t="shared" si="519"/>
        <v>3.2149255760746338</v>
      </c>
      <c r="AO1578" s="20">
        <f t="shared" si="519"/>
        <v>3.2156184383515991</v>
      </c>
      <c r="AP1578" s="20">
        <f t="shared" si="519"/>
        <v>3.2141906950560983</v>
      </c>
      <c r="AQ1578" s="20">
        <f t="shared" si="519"/>
        <v>3.2171329326505709</v>
      </c>
      <c r="AR1578" s="20">
        <f t="shared" si="519"/>
        <v>3.2110703717789146</v>
      </c>
      <c r="AS1578" s="20">
        <f t="shared" si="519"/>
        <v>3.2235654897824437</v>
      </c>
      <c r="AT1578" s="20">
        <f t="shared" si="519"/>
        <v>3.1978245068299773</v>
      </c>
      <c r="AU1578" s="20">
        <f t="shared" si="515"/>
        <v>3.2509130417697172</v>
      </c>
    </row>
    <row r="1579" spans="4:47">
      <c r="D1579" s="2"/>
      <c r="Z1579" s="20">
        <f t="shared" si="506"/>
        <v>0</v>
      </c>
      <c r="AA1579" s="20">
        <f t="shared" si="507"/>
        <v>1.1330551226500576E-5</v>
      </c>
      <c r="AB1579" s="20">
        <f t="shared" si="518"/>
        <v>-9999</v>
      </c>
      <c r="AC1579" s="20">
        <f t="shared" si="520"/>
        <v>0</v>
      </c>
      <c r="AD1579" s="20">
        <f t="shared" si="516"/>
        <v>-9999</v>
      </c>
      <c r="AE1579" s="20">
        <f t="shared" si="521"/>
        <v>0</v>
      </c>
      <c r="AF1579" s="20">
        <f t="shared" si="517"/>
        <v>-9999</v>
      </c>
      <c r="AG1579" s="21"/>
      <c r="AH1579" s="20">
        <f t="shared" si="508"/>
        <v>-1.178745064381952E-2</v>
      </c>
      <c r="AI1579" s="20">
        <f t="shared" si="509"/>
        <v>0.51386006167917275</v>
      </c>
      <c r="AJ1579" s="20">
        <f t="shared" si="510"/>
        <v>-0.2676446746983806</v>
      </c>
      <c r="AK1579" s="20">
        <f t="shared" si="511"/>
        <v>-2.096970307342862E-2</v>
      </c>
      <c r="AL1579" s="20">
        <f t="shared" si="512"/>
        <v>-3.0984842598046018</v>
      </c>
      <c r="AM1579" s="20">
        <f t="shared" si="513"/>
        <v>-46.387491914036289</v>
      </c>
      <c r="AN1579" s="20">
        <f t="shared" si="519"/>
        <v>3.2149255760746338</v>
      </c>
      <c r="AO1579" s="20">
        <f t="shared" si="519"/>
        <v>3.2156184383515991</v>
      </c>
      <c r="AP1579" s="20">
        <f t="shared" si="519"/>
        <v>3.2141906950560983</v>
      </c>
      <c r="AQ1579" s="20">
        <f t="shared" si="519"/>
        <v>3.2171329326505709</v>
      </c>
      <c r="AR1579" s="20">
        <f t="shared" si="519"/>
        <v>3.2110703717789146</v>
      </c>
      <c r="AS1579" s="20">
        <f t="shared" si="519"/>
        <v>3.2235654897824437</v>
      </c>
      <c r="AT1579" s="20">
        <f t="shared" si="519"/>
        <v>3.1978245068299773</v>
      </c>
      <c r="AU1579" s="20">
        <f t="shared" si="515"/>
        <v>3.2509130417697172</v>
      </c>
    </row>
    <row r="1580" spans="4:47">
      <c r="D1580" s="2"/>
      <c r="Z1580" s="20">
        <f t="shared" si="506"/>
        <v>0</v>
      </c>
      <c r="AA1580" s="20">
        <f t="shared" si="507"/>
        <v>1.1330551226500576E-5</v>
      </c>
      <c r="AB1580" s="20">
        <f t="shared" si="518"/>
        <v>-9999</v>
      </c>
      <c r="AC1580" s="20">
        <f t="shared" si="520"/>
        <v>0</v>
      </c>
      <c r="AD1580" s="20">
        <f t="shared" si="516"/>
        <v>-9999</v>
      </c>
      <c r="AE1580" s="20">
        <f t="shared" si="521"/>
        <v>0</v>
      </c>
      <c r="AF1580" s="20">
        <f t="shared" si="517"/>
        <v>-9999</v>
      </c>
      <c r="AG1580" s="21"/>
      <c r="AH1580" s="20">
        <f t="shared" si="508"/>
        <v>-1.178745064381952E-2</v>
      </c>
      <c r="AI1580" s="20">
        <f t="shared" si="509"/>
        <v>0.51386006167917275</v>
      </c>
      <c r="AJ1580" s="20">
        <f t="shared" si="510"/>
        <v>-0.2676446746983806</v>
      </c>
      <c r="AK1580" s="20">
        <f t="shared" si="511"/>
        <v>-2.096970307342862E-2</v>
      </c>
      <c r="AL1580" s="20">
        <f t="shared" si="512"/>
        <v>-3.0984842598046018</v>
      </c>
      <c r="AM1580" s="20">
        <f t="shared" si="513"/>
        <v>-46.387491914036289</v>
      </c>
      <c r="AN1580" s="20">
        <f t="shared" si="519"/>
        <v>3.2149255760746338</v>
      </c>
      <c r="AO1580" s="20">
        <f t="shared" si="519"/>
        <v>3.2156184383515991</v>
      </c>
      <c r="AP1580" s="20">
        <f t="shared" si="519"/>
        <v>3.2141906950560983</v>
      </c>
      <c r="AQ1580" s="20">
        <f t="shared" si="519"/>
        <v>3.2171329326505709</v>
      </c>
      <c r="AR1580" s="20">
        <f t="shared" si="519"/>
        <v>3.2110703717789146</v>
      </c>
      <c r="AS1580" s="20">
        <f t="shared" si="519"/>
        <v>3.2235654897824437</v>
      </c>
      <c r="AT1580" s="20">
        <f t="shared" si="519"/>
        <v>3.1978245068299773</v>
      </c>
      <c r="AU1580" s="20">
        <f t="shared" si="515"/>
        <v>3.2509130417697172</v>
      </c>
    </row>
    <row r="1581" spans="4:47">
      <c r="D1581" s="2"/>
      <c r="Z1581" s="20">
        <f t="shared" si="506"/>
        <v>0</v>
      </c>
      <c r="AA1581" s="20">
        <f t="shared" si="507"/>
        <v>1.1330551226500576E-5</v>
      </c>
      <c r="AB1581" s="20">
        <f t="shared" si="518"/>
        <v>-9999</v>
      </c>
      <c r="AC1581" s="20">
        <f t="shared" si="520"/>
        <v>0</v>
      </c>
      <c r="AD1581" s="20">
        <f t="shared" si="516"/>
        <v>-9999</v>
      </c>
      <c r="AE1581" s="20">
        <f t="shared" si="521"/>
        <v>0</v>
      </c>
      <c r="AF1581" s="20">
        <f t="shared" si="517"/>
        <v>-9999</v>
      </c>
      <c r="AG1581" s="21"/>
      <c r="AH1581" s="20">
        <f t="shared" si="508"/>
        <v>-1.178745064381952E-2</v>
      </c>
      <c r="AI1581" s="20">
        <f t="shared" si="509"/>
        <v>0.51386006167917275</v>
      </c>
      <c r="AJ1581" s="20">
        <f t="shared" si="510"/>
        <v>-0.2676446746983806</v>
      </c>
      <c r="AK1581" s="20">
        <f t="shared" si="511"/>
        <v>-2.096970307342862E-2</v>
      </c>
      <c r="AL1581" s="20">
        <f t="shared" si="512"/>
        <v>-3.0984842598046018</v>
      </c>
      <c r="AM1581" s="20">
        <f t="shared" si="513"/>
        <v>-46.387491914036289</v>
      </c>
      <c r="AN1581" s="20">
        <f t="shared" si="519"/>
        <v>3.2149255760746338</v>
      </c>
      <c r="AO1581" s="20">
        <f t="shared" si="519"/>
        <v>3.2156184383515991</v>
      </c>
      <c r="AP1581" s="20">
        <f t="shared" si="519"/>
        <v>3.2141906950560983</v>
      </c>
      <c r="AQ1581" s="20">
        <f t="shared" si="519"/>
        <v>3.2171329326505709</v>
      </c>
      <c r="AR1581" s="20">
        <f t="shared" si="519"/>
        <v>3.2110703717789146</v>
      </c>
      <c r="AS1581" s="20">
        <f t="shared" si="519"/>
        <v>3.2235654897824437</v>
      </c>
      <c r="AT1581" s="20">
        <f t="shared" si="519"/>
        <v>3.1978245068299773</v>
      </c>
      <c r="AU1581" s="20">
        <f t="shared" si="515"/>
        <v>3.2509130417697172</v>
      </c>
    </row>
    <row r="1582" spans="4:47">
      <c r="D1582" s="2"/>
      <c r="Z1582" s="20">
        <f t="shared" si="506"/>
        <v>0</v>
      </c>
      <c r="AA1582" s="20">
        <f t="shared" si="507"/>
        <v>1.1330551226500576E-5</v>
      </c>
      <c r="AB1582" s="20">
        <f t="shared" si="518"/>
        <v>-9999</v>
      </c>
      <c r="AC1582" s="20">
        <f t="shared" si="520"/>
        <v>0</v>
      </c>
      <c r="AD1582" s="20">
        <f t="shared" si="516"/>
        <v>-9999</v>
      </c>
      <c r="AE1582" s="20">
        <f t="shared" si="521"/>
        <v>0</v>
      </c>
      <c r="AF1582" s="20">
        <f t="shared" si="517"/>
        <v>-9999</v>
      </c>
      <c r="AG1582" s="21"/>
      <c r="AH1582" s="20">
        <f t="shared" si="508"/>
        <v>-1.178745064381952E-2</v>
      </c>
      <c r="AI1582" s="20">
        <f t="shared" si="509"/>
        <v>0.51386006167917275</v>
      </c>
      <c r="AJ1582" s="20">
        <f t="shared" si="510"/>
        <v>-0.2676446746983806</v>
      </c>
      <c r="AK1582" s="20">
        <f t="shared" si="511"/>
        <v>-2.096970307342862E-2</v>
      </c>
      <c r="AL1582" s="20">
        <f t="shared" si="512"/>
        <v>-3.0984842598046018</v>
      </c>
      <c r="AM1582" s="20">
        <f t="shared" si="513"/>
        <v>-46.387491914036289</v>
      </c>
      <c r="AN1582" s="20">
        <f t="shared" si="519"/>
        <v>3.2149255760746338</v>
      </c>
      <c r="AO1582" s="20">
        <f t="shared" si="519"/>
        <v>3.2156184383515991</v>
      </c>
      <c r="AP1582" s="20">
        <f t="shared" si="519"/>
        <v>3.2141906950560983</v>
      </c>
      <c r="AQ1582" s="20">
        <f t="shared" si="519"/>
        <v>3.2171329326505709</v>
      </c>
      <c r="AR1582" s="20">
        <f t="shared" si="519"/>
        <v>3.2110703717789146</v>
      </c>
      <c r="AS1582" s="20">
        <f t="shared" si="519"/>
        <v>3.2235654897824437</v>
      </c>
      <c r="AT1582" s="20">
        <f t="shared" si="519"/>
        <v>3.1978245068299773</v>
      </c>
      <c r="AU1582" s="20">
        <f t="shared" si="515"/>
        <v>3.2509130417697172</v>
      </c>
    </row>
    <row r="1583" spans="4:47">
      <c r="D1583" s="2"/>
      <c r="Z1583" s="20">
        <f t="shared" si="506"/>
        <v>0</v>
      </c>
      <c r="AA1583" s="20">
        <f t="shared" si="507"/>
        <v>1.1330551226500576E-5</v>
      </c>
      <c r="AB1583" s="20">
        <f t="shared" si="518"/>
        <v>-9999</v>
      </c>
      <c r="AC1583" s="20">
        <f t="shared" si="520"/>
        <v>0</v>
      </c>
      <c r="AD1583" s="20">
        <f t="shared" si="516"/>
        <v>-9999</v>
      </c>
      <c r="AE1583" s="20">
        <f t="shared" si="521"/>
        <v>0</v>
      </c>
      <c r="AF1583" s="20">
        <f t="shared" si="517"/>
        <v>-9999</v>
      </c>
      <c r="AG1583" s="21"/>
      <c r="AH1583" s="20">
        <f t="shared" si="508"/>
        <v>-1.178745064381952E-2</v>
      </c>
      <c r="AI1583" s="20">
        <f t="shared" si="509"/>
        <v>0.51386006167917275</v>
      </c>
      <c r="AJ1583" s="20">
        <f t="shared" si="510"/>
        <v>-0.2676446746983806</v>
      </c>
      <c r="AK1583" s="20">
        <f t="shared" si="511"/>
        <v>-2.096970307342862E-2</v>
      </c>
      <c r="AL1583" s="20">
        <f t="shared" si="512"/>
        <v>-3.0984842598046018</v>
      </c>
      <c r="AM1583" s="20">
        <f t="shared" si="513"/>
        <v>-46.387491914036289</v>
      </c>
      <c r="AN1583" s="20">
        <f t="shared" si="519"/>
        <v>3.2149255760746338</v>
      </c>
      <c r="AO1583" s="20">
        <f t="shared" si="519"/>
        <v>3.2156184383515991</v>
      </c>
      <c r="AP1583" s="20">
        <f t="shared" si="519"/>
        <v>3.2141906950560983</v>
      </c>
      <c r="AQ1583" s="20">
        <f t="shared" si="519"/>
        <v>3.2171329326505709</v>
      </c>
      <c r="AR1583" s="20">
        <f t="shared" si="519"/>
        <v>3.2110703717789146</v>
      </c>
      <c r="AS1583" s="20">
        <f t="shared" si="519"/>
        <v>3.2235654897824437</v>
      </c>
      <c r="AT1583" s="20">
        <f t="shared" si="519"/>
        <v>3.1978245068299773</v>
      </c>
      <c r="AU1583" s="20">
        <f t="shared" si="515"/>
        <v>3.2509130417697172</v>
      </c>
    </row>
    <row r="1584" spans="4:47">
      <c r="D1584" s="2"/>
      <c r="Z1584" s="20">
        <f t="shared" si="506"/>
        <v>0</v>
      </c>
      <c r="AA1584" s="20">
        <f t="shared" si="507"/>
        <v>1.1330551226500576E-5</v>
      </c>
      <c r="AB1584" s="20">
        <f t="shared" si="518"/>
        <v>-9999</v>
      </c>
      <c r="AC1584" s="20">
        <f t="shared" si="520"/>
        <v>0</v>
      </c>
      <c r="AD1584" s="20">
        <f t="shared" si="516"/>
        <v>-9999</v>
      </c>
      <c r="AE1584" s="20">
        <f t="shared" si="521"/>
        <v>0</v>
      </c>
      <c r="AF1584" s="20">
        <f t="shared" si="517"/>
        <v>-9999</v>
      </c>
      <c r="AG1584" s="21"/>
      <c r="AH1584" s="20">
        <f t="shared" si="508"/>
        <v>-1.178745064381952E-2</v>
      </c>
      <c r="AI1584" s="20">
        <f t="shared" si="509"/>
        <v>0.51386006167917275</v>
      </c>
      <c r="AJ1584" s="20">
        <f t="shared" si="510"/>
        <v>-0.2676446746983806</v>
      </c>
      <c r="AK1584" s="20">
        <f t="shared" si="511"/>
        <v>-2.096970307342862E-2</v>
      </c>
      <c r="AL1584" s="20">
        <f t="shared" si="512"/>
        <v>-3.0984842598046018</v>
      </c>
      <c r="AM1584" s="20">
        <f t="shared" si="513"/>
        <v>-46.387491914036289</v>
      </c>
      <c r="AN1584" s="20">
        <f t="shared" si="519"/>
        <v>3.2149255760746338</v>
      </c>
      <c r="AO1584" s="20">
        <f t="shared" si="519"/>
        <v>3.2156184383515991</v>
      </c>
      <c r="AP1584" s="20">
        <f t="shared" si="519"/>
        <v>3.2141906950560983</v>
      </c>
      <c r="AQ1584" s="20">
        <f t="shared" si="519"/>
        <v>3.2171329326505709</v>
      </c>
      <c r="AR1584" s="20">
        <f t="shared" si="519"/>
        <v>3.2110703717789146</v>
      </c>
      <c r="AS1584" s="20">
        <f t="shared" si="519"/>
        <v>3.2235654897824437</v>
      </c>
      <c r="AT1584" s="20">
        <f t="shared" si="519"/>
        <v>3.1978245068299773</v>
      </c>
      <c r="AU1584" s="20">
        <f t="shared" si="515"/>
        <v>3.2509130417697172</v>
      </c>
    </row>
    <row r="1585" spans="4:47">
      <c r="D1585" s="2"/>
      <c r="Z1585" s="20">
        <f t="shared" si="506"/>
        <v>0</v>
      </c>
      <c r="AA1585" s="20">
        <f t="shared" si="507"/>
        <v>1.1330551226500576E-5</v>
      </c>
      <c r="AB1585" s="20">
        <f t="shared" si="518"/>
        <v>-9999</v>
      </c>
      <c r="AC1585" s="20">
        <f t="shared" si="520"/>
        <v>0</v>
      </c>
      <c r="AD1585" s="20">
        <f t="shared" si="516"/>
        <v>-9999</v>
      </c>
      <c r="AE1585" s="20">
        <f t="shared" si="521"/>
        <v>0</v>
      </c>
      <c r="AF1585" s="20">
        <f t="shared" si="517"/>
        <v>-9999</v>
      </c>
      <c r="AG1585" s="21"/>
      <c r="AH1585" s="20">
        <f t="shared" si="508"/>
        <v>-1.178745064381952E-2</v>
      </c>
      <c r="AI1585" s="20">
        <f t="shared" si="509"/>
        <v>0.51386006167917275</v>
      </c>
      <c r="AJ1585" s="20">
        <f t="shared" si="510"/>
        <v>-0.2676446746983806</v>
      </c>
      <c r="AK1585" s="20">
        <f t="shared" si="511"/>
        <v>-2.096970307342862E-2</v>
      </c>
      <c r="AL1585" s="20">
        <f t="shared" si="512"/>
        <v>-3.0984842598046018</v>
      </c>
      <c r="AM1585" s="20">
        <f t="shared" si="513"/>
        <v>-46.387491914036289</v>
      </c>
      <c r="AN1585" s="20">
        <f t="shared" si="519"/>
        <v>3.2149255760746338</v>
      </c>
      <c r="AO1585" s="20">
        <f t="shared" si="519"/>
        <v>3.2156184383515991</v>
      </c>
      <c r="AP1585" s="20">
        <f t="shared" si="519"/>
        <v>3.2141906950560983</v>
      </c>
      <c r="AQ1585" s="20">
        <f t="shared" si="519"/>
        <v>3.2171329326505709</v>
      </c>
      <c r="AR1585" s="20">
        <f t="shared" si="519"/>
        <v>3.2110703717789146</v>
      </c>
      <c r="AS1585" s="20">
        <f t="shared" si="519"/>
        <v>3.2235654897824437</v>
      </c>
      <c r="AT1585" s="20">
        <f t="shared" si="519"/>
        <v>3.1978245068299773</v>
      </c>
      <c r="AU1585" s="20">
        <f t="shared" si="515"/>
        <v>3.2509130417697172</v>
      </c>
    </row>
    <row r="1586" spans="4:47">
      <c r="D1586" s="2"/>
      <c r="Z1586" s="20">
        <f t="shared" si="506"/>
        <v>0</v>
      </c>
      <c r="AA1586" s="20">
        <f t="shared" si="507"/>
        <v>1.1330551226500576E-5</v>
      </c>
      <c r="AB1586" s="20">
        <f t="shared" si="518"/>
        <v>-9999</v>
      </c>
      <c r="AC1586" s="20">
        <f t="shared" si="520"/>
        <v>0</v>
      </c>
      <c r="AD1586" s="20">
        <f t="shared" si="516"/>
        <v>-9999</v>
      </c>
      <c r="AE1586" s="20">
        <f t="shared" si="521"/>
        <v>0</v>
      </c>
      <c r="AF1586" s="20">
        <f t="shared" si="517"/>
        <v>-9999</v>
      </c>
      <c r="AG1586" s="21"/>
      <c r="AH1586" s="20">
        <f t="shared" si="508"/>
        <v>-1.178745064381952E-2</v>
      </c>
      <c r="AI1586" s="20">
        <f t="shared" si="509"/>
        <v>0.51386006167917275</v>
      </c>
      <c r="AJ1586" s="20">
        <f t="shared" si="510"/>
        <v>-0.2676446746983806</v>
      </c>
      <c r="AK1586" s="20">
        <f t="shared" si="511"/>
        <v>-2.096970307342862E-2</v>
      </c>
      <c r="AL1586" s="20">
        <f t="shared" si="512"/>
        <v>-3.0984842598046018</v>
      </c>
      <c r="AM1586" s="20">
        <f t="shared" si="513"/>
        <v>-46.387491914036289</v>
      </c>
      <c r="AN1586" s="20">
        <f t="shared" si="519"/>
        <v>3.2149255760746338</v>
      </c>
      <c r="AO1586" s="20">
        <f t="shared" si="519"/>
        <v>3.2156184383515991</v>
      </c>
      <c r="AP1586" s="20">
        <f t="shared" si="519"/>
        <v>3.2141906950560983</v>
      </c>
      <c r="AQ1586" s="20">
        <f t="shared" si="519"/>
        <v>3.2171329326505709</v>
      </c>
      <c r="AR1586" s="20">
        <f t="shared" si="519"/>
        <v>3.2110703717789146</v>
      </c>
      <c r="AS1586" s="20">
        <f t="shared" si="519"/>
        <v>3.2235654897824437</v>
      </c>
      <c r="AT1586" s="20">
        <f t="shared" si="519"/>
        <v>3.1978245068299773</v>
      </c>
      <c r="AU1586" s="20">
        <f t="shared" si="515"/>
        <v>3.2509130417697172</v>
      </c>
    </row>
    <row r="1587" spans="4:47">
      <c r="D1587" s="2"/>
      <c r="Z1587" s="20">
        <f t="shared" si="506"/>
        <v>0</v>
      </c>
      <c r="AA1587" s="20">
        <f t="shared" si="507"/>
        <v>1.1330551226500576E-5</v>
      </c>
      <c r="AB1587" s="20">
        <f t="shared" si="518"/>
        <v>-9999</v>
      </c>
      <c r="AC1587" s="20">
        <f t="shared" si="520"/>
        <v>0</v>
      </c>
      <c r="AD1587" s="20">
        <f t="shared" si="516"/>
        <v>-9999</v>
      </c>
      <c r="AE1587" s="20">
        <f t="shared" si="521"/>
        <v>0</v>
      </c>
      <c r="AF1587" s="20">
        <f t="shared" si="517"/>
        <v>-9999</v>
      </c>
      <c r="AG1587" s="21"/>
      <c r="AH1587" s="20">
        <f t="shared" si="508"/>
        <v>-1.178745064381952E-2</v>
      </c>
      <c r="AI1587" s="20">
        <f t="shared" si="509"/>
        <v>0.51386006167917275</v>
      </c>
      <c r="AJ1587" s="20">
        <f t="shared" si="510"/>
        <v>-0.2676446746983806</v>
      </c>
      <c r="AK1587" s="20">
        <f t="shared" si="511"/>
        <v>-2.096970307342862E-2</v>
      </c>
      <c r="AL1587" s="20">
        <f t="shared" si="512"/>
        <v>-3.0984842598046018</v>
      </c>
      <c r="AM1587" s="20">
        <f t="shared" si="513"/>
        <v>-46.387491914036289</v>
      </c>
      <c r="AN1587" s="20">
        <f t="shared" si="519"/>
        <v>3.2149255760746338</v>
      </c>
      <c r="AO1587" s="20">
        <f t="shared" si="519"/>
        <v>3.2156184383515991</v>
      </c>
      <c r="AP1587" s="20">
        <f t="shared" si="519"/>
        <v>3.2141906950560983</v>
      </c>
      <c r="AQ1587" s="20">
        <f t="shared" si="519"/>
        <v>3.2171329326505709</v>
      </c>
      <c r="AR1587" s="20">
        <f t="shared" si="519"/>
        <v>3.2110703717789146</v>
      </c>
      <c r="AS1587" s="20">
        <f t="shared" si="519"/>
        <v>3.2235654897824437</v>
      </c>
      <c r="AT1587" s="20">
        <f t="shared" si="519"/>
        <v>3.1978245068299773</v>
      </c>
      <c r="AU1587" s="20">
        <f t="shared" si="515"/>
        <v>3.2509130417697172</v>
      </c>
    </row>
    <row r="1588" spans="4:47">
      <c r="D1588" s="2"/>
      <c r="Z1588" s="20">
        <f t="shared" si="506"/>
        <v>0</v>
      </c>
      <c r="AA1588" s="20">
        <f t="shared" si="507"/>
        <v>1.1330551226500576E-5</v>
      </c>
      <c r="AB1588" s="20">
        <f t="shared" si="518"/>
        <v>-9999</v>
      </c>
      <c r="AC1588" s="20">
        <f t="shared" si="520"/>
        <v>0</v>
      </c>
      <c r="AD1588" s="20">
        <f t="shared" si="516"/>
        <v>-9999</v>
      </c>
      <c r="AE1588" s="20">
        <f t="shared" si="521"/>
        <v>0</v>
      </c>
      <c r="AF1588" s="20">
        <f t="shared" si="517"/>
        <v>-9999</v>
      </c>
      <c r="AG1588" s="21"/>
      <c r="AH1588" s="20">
        <f t="shared" si="508"/>
        <v>-1.178745064381952E-2</v>
      </c>
      <c r="AI1588" s="20">
        <f t="shared" si="509"/>
        <v>0.51386006167917275</v>
      </c>
      <c r="AJ1588" s="20">
        <f t="shared" si="510"/>
        <v>-0.2676446746983806</v>
      </c>
      <c r="AK1588" s="20">
        <f t="shared" si="511"/>
        <v>-2.096970307342862E-2</v>
      </c>
      <c r="AL1588" s="20">
        <f t="shared" si="512"/>
        <v>-3.0984842598046018</v>
      </c>
      <c r="AM1588" s="20">
        <f t="shared" si="513"/>
        <v>-46.387491914036289</v>
      </c>
      <c r="AN1588" s="20">
        <f t="shared" si="519"/>
        <v>3.2149255760746338</v>
      </c>
      <c r="AO1588" s="20">
        <f t="shared" si="519"/>
        <v>3.2156184383515991</v>
      </c>
      <c r="AP1588" s="20">
        <f t="shared" si="519"/>
        <v>3.2141906950560983</v>
      </c>
      <c r="AQ1588" s="20">
        <f t="shared" si="519"/>
        <v>3.2171329326505709</v>
      </c>
      <c r="AR1588" s="20">
        <f t="shared" si="519"/>
        <v>3.2110703717789146</v>
      </c>
      <c r="AS1588" s="20">
        <f t="shared" si="519"/>
        <v>3.2235654897824437</v>
      </c>
      <c r="AT1588" s="20">
        <f t="shared" si="519"/>
        <v>3.1978245068299773</v>
      </c>
      <c r="AU1588" s="20">
        <f t="shared" si="515"/>
        <v>3.2509130417697172</v>
      </c>
    </row>
    <row r="1589" spans="4:47">
      <c r="D1589" s="2"/>
      <c r="Z1589" s="20">
        <f t="shared" si="506"/>
        <v>0</v>
      </c>
      <c r="AA1589" s="20">
        <f t="shared" si="507"/>
        <v>1.1330551226500576E-5</v>
      </c>
      <c r="AB1589" s="20">
        <f t="shared" si="518"/>
        <v>-9999</v>
      </c>
      <c r="AC1589" s="20">
        <f t="shared" si="520"/>
        <v>0</v>
      </c>
      <c r="AD1589" s="20">
        <f t="shared" si="516"/>
        <v>-9999</v>
      </c>
      <c r="AE1589" s="20">
        <f t="shared" si="521"/>
        <v>0</v>
      </c>
      <c r="AF1589" s="20">
        <f t="shared" si="517"/>
        <v>-9999</v>
      </c>
      <c r="AG1589" s="21"/>
      <c r="AH1589" s="20">
        <f t="shared" si="508"/>
        <v>-1.178745064381952E-2</v>
      </c>
      <c r="AI1589" s="20">
        <f t="shared" si="509"/>
        <v>0.51386006167917275</v>
      </c>
      <c r="AJ1589" s="20">
        <f t="shared" si="510"/>
        <v>-0.2676446746983806</v>
      </c>
      <c r="AK1589" s="20">
        <f t="shared" si="511"/>
        <v>-2.096970307342862E-2</v>
      </c>
      <c r="AL1589" s="20">
        <f t="shared" si="512"/>
        <v>-3.0984842598046018</v>
      </c>
      <c r="AM1589" s="20">
        <f t="shared" si="513"/>
        <v>-46.387491914036289</v>
      </c>
      <c r="AN1589" s="20">
        <f t="shared" ref="AN1589:AT1604" si="522">$AU1589+$AB$7*SIN(AO1589)</f>
        <v>3.2149255760746338</v>
      </c>
      <c r="AO1589" s="20">
        <f t="shared" si="522"/>
        <v>3.2156184383515991</v>
      </c>
      <c r="AP1589" s="20">
        <f t="shared" si="522"/>
        <v>3.2141906950560983</v>
      </c>
      <c r="AQ1589" s="20">
        <f t="shared" si="522"/>
        <v>3.2171329326505709</v>
      </c>
      <c r="AR1589" s="20">
        <f t="shared" si="522"/>
        <v>3.2110703717789146</v>
      </c>
      <c r="AS1589" s="20">
        <f t="shared" si="522"/>
        <v>3.2235654897824437</v>
      </c>
      <c r="AT1589" s="20">
        <f t="shared" si="522"/>
        <v>3.1978245068299773</v>
      </c>
      <c r="AU1589" s="20">
        <f t="shared" si="515"/>
        <v>3.2509130417697172</v>
      </c>
    </row>
    <row r="1590" spans="4:47">
      <c r="D1590" s="2"/>
      <c r="Z1590" s="20">
        <f t="shared" si="506"/>
        <v>0</v>
      </c>
      <c r="AA1590" s="20">
        <f t="shared" si="507"/>
        <v>1.1330551226500576E-5</v>
      </c>
      <c r="AB1590" s="20">
        <f t="shared" si="518"/>
        <v>-9999</v>
      </c>
      <c r="AC1590" s="20">
        <f t="shared" si="520"/>
        <v>0</v>
      </c>
      <c r="AD1590" s="20">
        <f t="shared" si="516"/>
        <v>-9999</v>
      </c>
      <c r="AE1590" s="20">
        <f t="shared" si="521"/>
        <v>0</v>
      </c>
      <c r="AF1590" s="20">
        <f t="shared" si="517"/>
        <v>-9999</v>
      </c>
      <c r="AG1590" s="21"/>
      <c r="AH1590" s="20">
        <f t="shared" si="508"/>
        <v>-1.178745064381952E-2</v>
      </c>
      <c r="AI1590" s="20">
        <f t="shared" si="509"/>
        <v>0.51386006167917275</v>
      </c>
      <c r="AJ1590" s="20">
        <f t="shared" si="510"/>
        <v>-0.2676446746983806</v>
      </c>
      <c r="AK1590" s="20">
        <f t="shared" si="511"/>
        <v>-2.096970307342862E-2</v>
      </c>
      <c r="AL1590" s="20">
        <f t="shared" si="512"/>
        <v>-3.0984842598046018</v>
      </c>
      <c r="AM1590" s="20">
        <f t="shared" si="513"/>
        <v>-46.387491914036289</v>
      </c>
      <c r="AN1590" s="20">
        <f t="shared" si="522"/>
        <v>3.2149255760746338</v>
      </c>
      <c r="AO1590" s="20">
        <f t="shared" si="522"/>
        <v>3.2156184383515991</v>
      </c>
      <c r="AP1590" s="20">
        <f t="shared" si="522"/>
        <v>3.2141906950560983</v>
      </c>
      <c r="AQ1590" s="20">
        <f t="shared" si="522"/>
        <v>3.2171329326505709</v>
      </c>
      <c r="AR1590" s="20">
        <f t="shared" si="522"/>
        <v>3.2110703717789146</v>
      </c>
      <c r="AS1590" s="20">
        <f t="shared" si="522"/>
        <v>3.2235654897824437</v>
      </c>
      <c r="AT1590" s="20">
        <f t="shared" si="522"/>
        <v>3.1978245068299773</v>
      </c>
      <c r="AU1590" s="20">
        <f t="shared" si="515"/>
        <v>3.2509130417697172</v>
      </c>
    </row>
    <row r="1591" spans="4:47">
      <c r="D1591" s="2"/>
      <c r="Z1591" s="20">
        <f t="shared" si="506"/>
        <v>0</v>
      </c>
      <c r="AA1591" s="20">
        <f t="shared" si="507"/>
        <v>1.1330551226500576E-5</v>
      </c>
      <c r="AB1591" s="20">
        <f t="shared" si="518"/>
        <v>-9999</v>
      </c>
      <c r="AC1591" s="20">
        <f t="shared" si="520"/>
        <v>0</v>
      </c>
      <c r="AD1591" s="20">
        <f t="shared" si="516"/>
        <v>-9999</v>
      </c>
      <c r="AE1591" s="20">
        <f t="shared" si="521"/>
        <v>0</v>
      </c>
      <c r="AF1591" s="20">
        <f t="shared" si="517"/>
        <v>-9999</v>
      </c>
      <c r="AG1591" s="21"/>
      <c r="AH1591" s="20">
        <f t="shared" si="508"/>
        <v>-1.178745064381952E-2</v>
      </c>
      <c r="AI1591" s="20">
        <f t="shared" si="509"/>
        <v>0.51386006167917275</v>
      </c>
      <c r="AJ1591" s="20">
        <f t="shared" si="510"/>
        <v>-0.2676446746983806</v>
      </c>
      <c r="AK1591" s="20">
        <f t="shared" si="511"/>
        <v>-2.096970307342862E-2</v>
      </c>
      <c r="AL1591" s="20">
        <f t="shared" si="512"/>
        <v>-3.0984842598046018</v>
      </c>
      <c r="AM1591" s="20">
        <f t="shared" si="513"/>
        <v>-46.387491914036289</v>
      </c>
      <c r="AN1591" s="20">
        <f t="shared" si="522"/>
        <v>3.2149255760746338</v>
      </c>
      <c r="AO1591" s="20">
        <f t="shared" si="522"/>
        <v>3.2156184383515991</v>
      </c>
      <c r="AP1591" s="20">
        <f t="shared" si="522"/>
        <v>3.2141906950560983</v>
      </c>
      <c r="AQ1591" s="20">
        <f t="shared" si="522"/>
        <v>3.2171329326505709</v>
      </c>
      <c r="AR1591" s="20">
        <f t="shared" si="522"/>
        <v>3.2110703717789146</v>
      </c>
      <c r="AS1591" s="20">
        <f t="shared" si="522"/>
        <v>3.2235654897824437</v>
      </c>
      <c r="AT1591" s="20">
        <f t="shared" si="522"/>
        <v>3.1978245068299773</v>
      </c>
      <c r="AU1591" s="20">
        <f t="shared" si="515"/>
        <v>3.2509130417697172</v>
      </c>
    </row>
    <row r="1592" spans="4:47">
      <c r="D1592" s="2"/>
      <c r="Z1592" s="20">
        <f t="shared" si="506"/>
        <v>0</v>
      </c>
      <c r="AA1592" s="20">
        <f t="shared" si="507"/>
        <v>1.1330551226500576E-5</v>
      </c>
      <c r="AB1592" s="20">
        <f t="shared" si="518"/>
        <v>-9999</v>
      </c>
      <c r="AC1592" s="20">
        <f t="shared" si="520"/>
        <v>0</v>
      </c>
      <c r="AD1592" s="20">
        <f t="shared" si="516"/>
        <v>-9999</v>
      </c>
      <c r="AE1592" s="20">
        <f t="shared" si="521"/>
        <v>0</v>
      </c>
      <c r="AF1592" s="20">
        <f t="shared" si="517"/>
        <v>-9999</v>
      </c>
      <c r="AG1592" s="21"/>
      <c r="AH1592" s="20">
        <f t="shared" si="508"/>
        <v>-1.178745064381952E-2</v>
      </c>
      <c r="AI1592" s="20">
        <f t="shared" si="509"/>
        <v>0.51386006167917275</v>
      </c>
      <c r="AJ1592" s="20">
        <f t="shared" si="510"/>
        <v>-0.2676446746983806</v>
      </c>
      <c r="AK1592" s="20">
        <f t="shared" si="511"/>
        <v>-2.096970307342862E-2</v>
      </c>
      <c r="AL1592" s="20">
        <f t="shared" si="512"/>
        <v>-3.0984842598046018</v>
      </c>
      <c r="AM1592" s="20">
        <f t="shared" si="513"/>
        <v>-46.387491914036289</v>
      </c>
      <c r="AN1592" s="20">
        <f t="shared" si="522"/>
        <v>3.2149255760746338</v>
      </c>
      <c r="AO1592" s="20">
        <f t="shared" si="522"/>
        <v>3.2156184383515991</v>
      </c>
      <c r="AP1592" s="20">
        <f t="shared" si="522"/>
        <v>3.2141906950560983</v>
      </c>
      <c r="AQ1592" s="20">
        <f t="shared" si="522"/>
        <v>3.2171329326505709</v>
      </c>
      <c r="AR1592" s="20">
        <f t="shared" si="522"/>
        <v>3.2110703717789146</v>
      </c>
      <c r="AS1592" s="20">
        <f t="shared" si="522"/>
        <v>3.2235654897824437</v>
      </c>
      <c r="AT1592" s="20">
        <f t="shared" si="522"/>
        <v>3.1978245068299773</v>
      </c>
      <c r="AU1592" s="20">
        <f t="shared" si="515"/>
        <v>3.2509130417697172</v>
      </c>
    </row>
    <row r="1593" spans="4:47">
      <c r="D1593" s="2"/>
      <c r="Z1593" s="20">
        <f t="shared" si="506"/>
        <v>0</v>
      </c>
      <c r="AA1593" s="20">
        <f t="shared" si="507"/>
        <v>1.1330551226500576E-5</v>
      </c>
      <c r="AB1593" s="20">
        <f t="shared" si="518"/>
        <v>-9999</v>
      </c>
      <c r="AC1593" s="20">
        <f t="shared" si="520"/>
        <v>0</v>
      </c>
      <c r="AD1593" s="20">
        <f t="shared" si="516"/>
        <v>-9999</v>
      </c>
      <c r="AE1593" s="20">
        <f t="shared" si="521"/>
        <v>0</v>
      </c>
      <c r="AF1593" s="20">
        <f t="shared" si="517"/>
        <v>-9999</v>
      </c>
      <c r="AG1593" s="21"/>
      <c r="AH1593" s="20">
        <f t="shared" si="508"/>
        <v>-1.178745064381952E-2</v>
      </c>
      <c r="AI1593" s="20">
        <f t="shared" si="509"/>
        <v>0.51386006167917275</v>
      </c>
      <c r="AJ1593" s="20">
        <f t="shared" si="510"/>
        <v>-0.2676446746983806</v>
      </c>
      <c r="AK1593" s="20">
        <f t="shared" si="511"/>
        <v>-2.096970307342862E-2</v>
      </c>
      <c r="AL1593" s="20">
        <f t="shared" si="512"/>
        <v>-3.0984842598046018</v>
      </c>
      <c r="AM1593" s="20">
        <f t="shared" si="513"/>
        <v>-46.387491914036289</v>
      </c>
      <c r="AN1593" s="20">
        <f t="shared" si="522"/>
        <v>3.2149255760746338</v>
      </c>
      <c r="AO1593" s="20">
        <f t="shared" si="522"/>
        <v>3.2156184383515991</v>
      </c>
      <c r="AP1593" s="20">
        <f t="shared" si="522"/>
        <v>3.2141906950560983</v>
      </c>
      <c r="AQ1593" s="20">
        <f t="shared" si="522"/>
        <v>3.2171329326505709</v>
      </c>
      <c r="AR1593" s="20">
        <f t="shared" si="522"/>
        <v>3.2110703717789146</v>
      </c>
      <c r="AS1593" s="20">
        <f t="shared" si="522"/>
        <v>3.2235654897824437</v>
      </c>
      <c r="AT1593" s="20">
        <f t="shared" si="522"/>
        <v>3.1978245068299773</v>
      </c>
      <c r="AU1593" s="20">
        <f t="shared" si="515"/>
        <v>3.2509130417697172</v>
      </c>
    </row>
    <row r="1594" spans="4:47">
      <c r="D1594" s="2"/>
      <c r="Z1594" s="20">
        <f t="shared" si="506"/>
        <v>0</v>
      </c>
      <c r="AA1594" s="20">
        <f t="shared" si="507"/>
        <v>1.1330551226500576E-5</v>
      </c>
      <c r="AB1594" s="20">
        <f t="shared" si="518"/>
        <v>-9999</v>
      </c>
      <c r="AC1594" s="20">
        <f t="shared" si="520"/>
        <v>0</v>
      </c>
      <c r="AD1594" s="20">
        <f t="shared" si="516"/>
        <v>-9999</v>
      </c>
      <c r="AE1594" s="20">
        <f t="shared" si="521"/>
        <v>0</v>
      </c>
      <c r="AF1594" s="20">
        <f t="shared" si="517"/>
        <v>-9999</v>
      </c>
      <c r="AG1594" s="21"/>
      <c r="AH1594" s="20">
        <f t="shared" si="508"/>
        <v>-1.178745064381952E-2</v>
      </c>
      <c r="AI1594" s="20">
        <f t="shared" si="509"/>
        <v>0.51386006167917275</v>
      </c>
      <c r="AJ1594" s="20">
        <f t="shared" si="510"/>
        <v>-0.2676446746983806</v>
      </c>
      <c r="AK1594" s="20">
        <f t="shared" si="511"/>
        <v>-2.096970307342862E-2</v>
      </c>
      <c r="AL1594" s="20">
        <f t="shared" si="512"/>
        <v>-3.0984842598046018</v>
      </c>
      <c r="AM1594" s="20">
        <f t="shared" si="513"/>
        <v>-46.387491914036289</v>
      </c>
      <c r="AN1594" s="20">
        <f t="shared" si="522"/>
        <v>3.2149255760746338</v>
      </c>
      <c r="AO1594" s="20">
        <f t="shared" si="522"/>
        <v>3.2156184383515991</v>
      </c>
      <c r="AP1594" s="20">
        <f t="shared" si="522"/>
        <v>3.2141906950560983</v>
      </c>
      <c r="AQ1594" s="20">
        <f t="shared" si="522"/>
        <v>3.2171329326505709</v>
      </c>
      <c r="AR1594" s="20">
        <f t="shared" si="522"/>
        <v>3.2110703717789146</v>
      </c>
      <c r="AS1594" s="20">
        <f t="shared" si="522"/>
        <v>3.2235654897824437</v>
      </c>
      <c r="AT1594" s="20">
        <f t="shared" si="522"/>
        <v>3.1978245068299773</v>
      </c>
      <c r="AU1594" s="20">
        <f t="shared" si="515"/>
        <v>3.2509130417697172</v>
      </c>
    </row>
    <row r="1595" spans="4:47">
      <c r="D1595" s="2"/>
      <c r="Z1595" s="20">
        <f t="shared" si="506"/>
        <v>0</v>
      </c>
      <c r="AA1595" s="20">
        <f t="shared" si="507"/>
        <v>1.1330551226500576E-5</v>
      </c>
      <c r="AB1595" s="20">
        <f t="shared" si="518"/>
        <v>-9999</v>
      </c>
      <c r="AC1595" s="20">
        <f t="shared" si="520"/>
        <v>0</v>
      </c>
      <c r="AD1595" s="20">
        <f t="shared" si="516"/>
        <v>-9999</v>
      </c>
      <c r="AE1595" s="20">
        <f t="shared" si="521"/>
        <v>0</v>
      </c>
      <c r="AF1595" s="20">
        <f t="shared" si="517"/>
        <v>-9999</v>
      </c>
      <c r="AG1595" s="21"/>
      <c r="AH1595" s="20">
        <f t="shared" si="508"/>
        <v>-1.178745064381952E-2</v>
      </c>
      <c r="AI1595" s="20">
        <f t="shared" si="509"/>
        <v>0.51386006167917275</v>
      </c>
      <c r="AJ1595" s="20">
        <f t="shared" si="510"/>
        <v>-0.2676446746983806</v>
      </c>
      <c r="AK1595" s="20">
        <f t="shared" si="511"/>
        <v>-2.096970307342862E-2</v>
      </c>
      <c r="AL1595" s="20">
        <f t="shared" si="512"/>
        <v>-3.0984842598046018</v>
      </c>
      <c r="AM1595" s="20">
        <f t="shared" si="513"/>
        <v>-46.387491914036289</v>
      </c>
      <c r="AN1595" s="20">
        <f t="shared" si="522"/>
        <v>3.2149255760746338</v>
      </c>
      <c r="AO1595" s="20">
        <f t="shared" si="522"/>
        <v>3.2156184383515991</v>
      </c>
      <c r="AP1595" s="20">
        <f t="shared" si="522"/>
        <v>3.2141906950560983</v>
      </c>
      <c r="AQ1595" s="20">
        <f t="shared" si="522"/>
        <v>3.2171329326505709</v>
      </c>
      <c r="AR1595" s="20">
        <f t="shared" si="522"/>
        <v>3.2110703717789146</v>
      </c>
      <c r="AS1595" s="20">
        <f t="shared" si="522"/>
        <v>3.2235654897824437</v>
      </c>
      <c r="AT1595" s="20">
        <f t="shared" si="522"/>
        <v>3.1978245068299773</v>
      </c>
      <c r="AU1595" s="20">
        <f t="shared" si="515"/>
        <v>3.2509130417697172</v>
      </c>
    </row>
    <row r="1596" spans="4:47">
      <c r="D1596" s="2"/>
      <c r="Z1596" s="20">
        <f t="shared" si="506"/>
        <v>0</v>
      </c>
      <c r="AA1596" s="20">
        <f t="shared" si="507"/>
        <v>1.1330551226500576E-5</v>
      </c>
      <c r="AB1596" s="20">
        <f t="shared" si="518"/>
        <v>-9999</v>
      </c>
      <c r="AC1596" s="20">
        <f t="shared" si="520"/>
        <v>0</v>
      </c>
      <c r="AD1596" s="20">
        <f t="shared" si="516"/>
        <v>-9999</v>
      </c>
      <c r="AE1596" s="20">
        <f t="shared" si="521"/>
        <v>0</v>
      </c>
      <c r="AF1596" s="20">
        <f t="shared" si="517"/>
        <v>-9999</v>
      </c>
      <c r="AG1596" s="21"/>
      <c r="AH1596" s="20">
        <f t="shared" si="508"/>
        <v>-1.178745064381952E-2</v>
      </c>
      <c r="AI1596" s="20">
        <f t="shared" si="509"/>
        <v>0.51386006167917275</v>
      </c>
      <c r="AJ1596" s="20">
        <f t="shared" si="510"/>
        <v>-0.2676446746983806</v>
      </c>
      <c r="AK1596" s="20">
        <f t="shared" si="511"/>
        <v>-2.096970307342862E-2</v>
      </c>
      <c r="AL1596" s="20">
        <f t="shared" si="512"/>
        <v>-3.0984842598046018</v>
      </c>
      <c r="AM1596" s="20">
        <f t="shared" si="513"/>
        <v>-46.387491914036289</v>
      </c>
      <c r="AN1596" s="20">
        <f t="shared" si="522"/>
        <v>3.2149255760746338</v>
      </c>
      <c r="AO1596" s="20">
        <f t="shared" si="522"/>
        <v>3.2156184383515991</v>
      </c>
      <c r="AP1596" s="20">
        <f t="shared" si="522"/>
        <v>3.2141906950560983</v>
      </c>
      <c r="AQ1596" s="20">
        <f t="shared" si="522"/>
        <v>3.2171329326505709</v>
      </c>
      <c r="AR1596" s="20">
        <f t="shared" si="522"/>
        <v>3.2110703717789146</v>
      </c>
      <c r="AS1596" s="20">
        <f t="shared" si="522"/>
        <v>3.2235654897824437</v>
      </c>
      <c r="AT1596" s="20">
        <f t="shared" si="522"/>
        <v>3.1978245068299773</v>
      </c>
      <c r="AU1596" s="20">
        <f t="shared" si="515"/>
        <v>3.2509130417697172</v>
      </c>
    </row>
    <row r="1597" spans="4:47">
      <c r="D1597" s="2"/>
      <c r="Z1597" s="20">
        <f t="shared" si="506"/>
        <v>0</v>
      </c>
      <c r="AA1597" s="20">
        <f t="shared" si="507"/>
        <v>1.1330551226500576E-5</v>
      </c>
      <c r="AB1597" s="20">
        <f t="shared" si="518"/>
        <v>-9999</v>
      </c>
      <c r="AC1597" s="20">
        <f t="shared" si="520"/>
        <v>0</v>
      </c>
      <c r="AD1597" s="20">
        <f t="shared" si="516"/>
        <v>-9999</v>
      </c>
      <c r="AE1597" s="20">
        <f t="shared" si="521"/>
        <v>0</v>
      </c>
      <c r="AF1597" s="20">
        <f t="shared" si="517"/>
        <v>-9999</v>
      </c>
      <c r="AG1597" s="21"/>
      <c r="AH1597" s="20">
        <f t="shared" si="508"/>
        <v>-1.178745064381952E-2</v>
      </c>
      <c r="AI1597" s="20">
        <f t="shared" si="509"/>
        <v>0.51386006167917275</v>
      </c>
      <c r="AJ1597" s="20">
        <f t="shared" si="510"/>
        <v>-0.2676446746983806</v>
      </c>
      <c r="AK1597" s="20">
        <f t="shared" si="511"/>
        <v>-2.096970307342862E-2</v>
      </c>
      <c r="AL1597" s="20">
        <f t="shared" si="512"/>
        <v>-3.0984842598046018</v>
      </c>
      <c r="AM1597" s="20">
        <f t="shared" si="513"/>
        <v>-46.387491914036289</v>
      </c>
      <c r="AN1597" s="20">
        <f t="shared" si="522"/>
        <v>3.2149255760746338</v>
      </c>
      <c r="AO1597" s="20">
        <f t="shared" si="522"/>
        <v>3.2156184383515991</v>
      </c>
      <c r="AP1597" s="20">
        <f t="shared" si="522"/>
        <v>3.2141906950560983</v>
      </c>
      <c r="AQ1597" s="20">
        <f t="shared" si="522"/>
        <v>3.2171329326505709</v>
      </c>
      <c r="AR1597" s="20">
        <f t="shared" si="522"/>
        <v>3.2110703717789146</v>
      </c>
      <c r="AS1597" s="20">
        <f t="shared" si="522"/>
        <v>3.2235654897824437</v>
      </c>
      <c r="AT1597" s="20">
        <f t="shared" si="522"/>
        <v>3.1978245068299773</v>
      </c>
      <c r="AU1597" s="20">
        <f t="shared" si="515"/>
        <v>3.2509130417697172</v>
      </c>
    </row>
    <row r="1598" spans="4:47">
      <c r="D1598" s="2"/>
      <c r="Z1598" s="20">
        <f t="shared" si="506"/>
        <v>0</v>
      </c>
      <c r="AA1598" s="20">
        <f t="shared" si="507"/>
        <v>1.1330551226500576E-5</v>
      </c>
      <c r="AB1598" s="20">
        <f t="shared" si="518"/>
        <v>-9999</v>
      </c>
      <c r="AC1598" s="20">
        <f t="shared" si="520"/>
        <v>0</v>
      </c>
      <c r="AD1598" s="20">
        <f t="shared" si="516"/>
        <v>-9999</v>
      </c>
      <c r="AE1598" s="20">
        <f t="shared" si="521"/>
        <v>0</v>
      </c>
      <c r="AF1598" s="20">
        <f t="shared" si="517"/>
        <v>-9999</v>
      </c>
      <c r="AG1598" s="21"/>
      <c r="AH1598" s="20">
        <f t="shared" si="508"/>
        <v>-1.178745064381952E-2</v>
      </c>
      <c r="AI1598" s="20">
        <f t="shared" si="509"/>
        <v>0.51386006167917275</v>
      </c>
      <c r="AJ1598" s="20">
        <f t="shared" si="510"/>
        <v>-0.2676446746983806</v>
      </c>
      <c r="AK1598" s="20">
        <f t="shared" si="511"/>
        <v>-2.096970307342862E-2</v>
      </c>
      <c r="AL1598" s="20">
        <f t="shared" si="512"/>
        <v>-3.0984842598046018</v>
      </c>
      <c r="AM1598" s="20">
        <f t="shared" si="513"/>
        <v>-46.387491914036289</v>
      </c>
      <c r="AN1598" s="20">
        <f t="shared" si="522"/>
        <v>3.2149255760746338</v>
      </c>
      <c r="AO1598" s="20">
        <f t="shared" si="522"/>
        <v>3.2156184383515991</v>
      </c>
      <c r="AP1598" s="20">
        <f t="shared" si="522"/>
        <v>3.2141906950560983</v>
      </c>
      <c r="AQ1598" s="20">
        <f t="shared" si="522"/>
        <v>3.2171329326505709</v>
      </c>
      <c r="AR1598" s="20">
        <f t="shared" si="522"/>
        <v>3.2110703717789146</v>
      </c>
      <c r="AS1598" s="20">
        <f t="shared" si="522"/>
        <v>3.2235654897824437</v>
      </c>
      <c r="AT1598" s="20">
        <f t="shared" si="522"/>
        <v>3.1978245068299773</v>
      </c>
      <c r="AU1598" s="20">
        <f t="shared" si="515"/>
        <v>3.2509130417697172</v>
      </c>
    </row>
    <row r="1599" spans="4:47">
      <c r="D1599" s="2"/>
      <c r="Z1599" s="20">
        <f t="shared" si="506"/>
        <v>0</v>
      </c>
      <c r="AA1599" s="20">
        <f t="shared" si="507"/>
        <v>1.1330551226500576E-5</v>
      </c>
      <c r="AB1599" s="20">
        <f t="shared" si="518"/>
        <v>-9999</v>
      </c>
      <c r="AC1599" s="20">
        <f t="shared" si="520"/>
        <v>0</v>
      </c>
      <c r="AD1599" s="20">
        <f t="shared" si="516"/>
        <v>-9999</v>
      </c>
      <c r="AE1599" s="20">
        <f t="shared" si="521"/>
        <v>0</v>
      </c>
      <c r="AF1599" s="20">
        <f t="shared" si="517"/>
        <v>-9999</v>
      </c>
      <c r="AG1599" s="21"/>
      <c r="AH1599" s="20">
        <f t="shared" si="508"/>
        <v>-1.178745064381952E-2</v>
      </c>
      <c r="AI1599" s="20">
        <f t="shared" si="509"/>
        <v>0.51386006167917275</v>
      </c>
      <c r="AJ1599" s="20">
        <f t="shared" si="510"/>
        <v>-0.2676446746983806</v>
      </c>
      <c r="AK1599" s="20">
        <f t="shared" si="511"/>
        <v>-2.096970307342862E-2</v>
      </c>
      <c r="AL1599" s="20">
        <f t="shared" si="512"/>
        <v>-3.0984842598046018</v>
      </c>
      <c r="AM1599" s="20">
        <f t="shared" si="513"/>
        <v>-46.387491914036289</v>
      </c>
      <c r="AN1599" s="20">
        <f t="shared" si="522"/>
        <v>3.2149255760746338</v>
      </c>
      <c r="AO1599" s="20">
        <f t="shared" si="522"/>
        <v>3.2156184383515991</v>
      </c>
      <c r="AP1599" s="20">
        <f t="shared" si="522"/>
        <v>3.2141906950560983</v>
      </c>
      <c r="AQ1599" s="20">
        <f t="shared" si="522"/>
        <v>3.2171329326505709</v>
      </c>
      <c r="AR1599" s="20">
        <f t="shared" si="522"/>
        <v>3.2110703717789146</v>
      </c>
      <c r="AS1599" s="20">
        <f t="shared" si="522"/>
        <v>3.2235654897824437</v>
      </c>
      <c r="AT1599" s="20">
        <f t="shared" si="522"/>
        <v>3.1978245068299773</v>
      </c>
      <c r="AU1599" s="20">
        <f t="shared" si="515"/>
        <v>3.2509130417697172</v>
      </c>
    </row>
    <row r="1600" spans="4:47">
      <c r="D1600" s="2"/>
      <c r="Z1600" s="20">
        <f t="shared" si="506"/>
        <v>0</v>
      </c>
      <c r="AA1600" s="20">
        <f t="shared" si="507"/>
        <v>1.1330551226500576E-5</v>
      </c>
      <c r="AB1600" s="20">
        <f t="shared" si="518"/>
        <v>-9999</v>
      </c>
      <c r="AC1600" s="20">
        <f t="shared" si="520"/>
        <v>0</v>
      </c>
      <c r="AD1600" s="20">
        <f t="shared" si="516"/>
        <v>-9999</v>
      </c>
      <c r="AE1600" s="20">
        <f t="shared" si="521"/>
        <v>0</v>
      </c>
      <c r="AF1600" s="20">
        <f t="shared" si="517"/>
        <v>-9999</v>
      </c>
      <c r="AG1600" s="21"/>
      <c r="AH1600" s="20">
        <f t="shared" si="508"/>
        <v>-1.178745064381952E-2</v>
      </c>
      <c r="AI1600" s="20">
        <f t="shared" si="509"/>
        <v>0.51386006167917275</v>
      </c>
      <c r="AJ1600" s="20">
        <f t="shared" si="510"/>
        <v>-0.2676446746983806</v>
      </c>
      <c r="AK1600" s="20">
        <f t="shared" si="511"/>
        <v>-2.096970307342862E-2</v>
      </c>
      <c r="AL1600" s="20">
        <f t="shared" si="512"/>
        <v>-3.0984842598046018</v>
      </c>
      <c r="AM1600" s="20">
        <f t="shared" si="513"/>
        <v>-46.387491914036289</v>
      </c>
      <c r="AN1600" s="20">
        <f t="shared" si="522"/>
        <v>3.2149255760746338</v>
      </c>
      <c r="AO1600" s="20">
        <f t="shared" si="522"/>
        <v>3.2156184383515991</v>
      </c>
      <c r="AP1600" s="20">
        <f t="shared" si="522"/>
        <v>3.2141906950560983</v>
      </c>
      <c r="AQ1600" s="20">
        <f t="shared" si="522"/>
        <v>3.2171329326505709</v>
      </c>
      <c r="AR1600" s="20">
        <f t="shared" si="522"/>
        <v>3.2110703717789146</v>
      </c>
      <c r="AS1600" s="20">
        <f t="shared" si="522"/>
        <v>3.2235654897824437</v>
      </c>
      <c r="AT1600" s="20">
        <f t="shared" si="522"/>
        <v>3.1978245068299773</v>
      </c>
      <c r="AU1600" s="20">
        <f t="shared" si="515"/>
        <v>3.2509130417697172</v>
      </c>
    </row>
    <row r="1601" spans="4:47">
      <c r="D1601" s="2"/>
      <c r="Z1601" s="20">
        <f t="shared" si="506"/>
        <v>0</v>
      </c>
      <c r="AA1601" s="20">
        <f t="shared" si="507"/>
        <v>1.1330551226500576E-5</v>
      </c>
      <c r="AB1601" s="20">
        <f t="shared" si="518"/>
        <v>-9999</v>
      </c>
      <c r="AC1601" s="20">
        <f t="shared" si="520"/>
        <v>0</v>
      </c>
      <c r="AD1601" s="20">
        <f t="shared" si="516"/>
        <v>-9999</v>
      </c>
      <c r="AE1601" s="20">
        <f t="shared" si="521"/>
        <v>0</v>
      </c>
      <c r="AF1601" s="20">
        <f t="shared" si="517"/>
        <v>-9999</v>
      </c>
      <c r="AG1601" s="21"/>
      <c r="AH1601" s="20">
        <f t="shared" si="508"/>
        <v>-1.178745064381952E-2</v>
      </c>
      <c r="AI1601" s="20">
        <f t="shared" si="509"/>
        <v>0.51386006167917275</v>
      </c>
      <c r="AJ1601" s="20">
        <f t="shared" si="510"/>
        <v>-0.2676446746983806</v>
      </c>
      <c r="AK1601" s="20">
        <f t="shared" si="511"/>
        <v>-2.096970307342862E-2</v>
      </c>
      <c r="AL1601" s="20">
        <f t="shared" si="512"/>
        <v>-3.0984842598046018</v>
      </c>
      <c r="AM1601" s="20">
        <f t="shared" si="513"/>
        <v>-46.387491914036289</v>
      </c>
      <c r="AN1601" s="20">
        <f t="shared" si="522"/>
        <v>3.2149255760746338</v>
      </c>
      <c r="AO1601" s="20">
        <f t="shared" si="522"/>
        <v>3.2156184383515991</v>
      </c>
      <c r="AP1601" s="20">
        <f t="shared" si="522"/>
        <v>3.2141906950560983</v>
      </c>
      <c r="AQ1601" s="20">
        <f t="shared" si="522"/>
        <v>3.2171329326505709</v>
      </c>
      <c r="AR1601" s="20">
        <f t="shared" si="522"/>
        <v>3.2110703717789146</v>
      </c>
      <c r="AS1601" s="20">
        <f t="shared" si="522"/>
        <v>3.2235654897824437</v>
      </c>
      <c r="AT1601" s="20">
        <f t="shared" si="522"/>
        <v>3.1978245068299773</v>
      </c>
      <c r="AU1601" s="20">
        <f t="shared" si="515"/>
        <v>3.2509130417697172</v>
      </c>
    </row>
    <row r="1602" spans="4:47">
      <c r="D1602" s="2"/>
      <c r="Z1602" s="20">
        <f t="shared" si="506"/>
        <v>0</v>
      </c>
      <c r="AA1602" s="20">
        <f t="shared" si="507"/>
        <v>1.1330551226500576E-5</v>
      </c>
      <c r="AB1602" s="20">
        <f t="shared" si="518"/>
        <v>-9999</v>
      </c>
      <c r="AC1602" s="20">
        <f t="shared" si="520"/>
        <v>0</v>
      </c>
      <c r="AD1602" s="20">
        <f t="shared" si="516"/>
        <v>-9999</v>
      </c>
      <c r="AE1602" s="20">
        <f t="shared" si="521"/>
        <v>0</v>
      </c>
      <c r="AF1602" s="20">
        <f t="shared" si="517"/>
        <v>-9999</v>
      </c>
      <c r="AG1602" s="21"/>
      <c r="AH1602" s="20">
        <f t="shared" si="508"/>
        <v>-1.178745064381952E-2</v>
      </c>
      <c r="AI1602" s="20">
        <f t="shared" si="509"/>
        <v>0.51386006167917275</v>
      </c>
      <c r="AJ1602" s="20">
        <f t="shared" si="510"/>
        <v>-0.2676446746983806</v>
      </c>
      <c r="AK1602" s="20">
        <f t="shared" si="511"/>
        <v>-2.096970307342862E-2</v>
      </c>
      <c r="AL1602" s="20">
        <f t="shared" si="512"/>
        <v>-3.0984842598046018</v>
      </c>
      <c r="AM1602" s="20">
        <f t="shared" si="513"/>
        <v>-46.387491914036289</v>
      </c>
      <c r="AN1602" s="20">
        <f t="shared" si="522"/>
        <v>3.2149255760746338</v>
      </c>
      <c r="AO1602" s="20">
        <f t="shared" si="522"/>
        <v>3.2156184383515991</v>
      </c>
      <c r="AP1602" s="20">
        <f t="shared" si="522"/>
        <v>3.2141906950560983</v>
      </c>
      <c r="AQ1602" s="20">
        <f t="shared" si="522"/>
        <v>3.2171329326505709</v>
      </c>
      <c r="AR1602" s="20">
        <f t="shared" si="522"/>
        <v>3.2110703717789146</v>
      </c>
      <c r="AS1602" s="20">
        <f t="shared" si="522"/>
        <v>3.2235654897824437</v>
      </c>
      <c r="AT1602" s="20">
        <f t="shared" si="522"/>
        <v>3.1978245068299773</v>
      </c>
      <c r="AU1602" s="20">
        <f t="shared" si="515"/>
        <v>3.2509130417697172</v>
      </c>
    </row>
    <row r="1603" spans="4:47">
      <c r="D1603" s="2"/>
      <c r="Z1603" s="20">
        <f t="shared" si="506"/>
        <v>0</v>
      </c>
      <c r="AA1603" s="20">
        <f t="shared" si="507"/>
        <v>1.1330551226500576E-5</v>
      </c>
      <c r="AB1603" s="20">
        <f t="shared" si="518"/>
        <v>-9999</v>
      </c>
      <c r="AC1603" s="20">
        <f t="shared" si="520"/>
        <v>0</v>
      </c>
      <c r="AD1603" s="20">
        <f t="shared" si="516"/>
        <v>-9999</v>
      </c>
      <c r="AE1603" s="20">
        <f t="shared" si="521"/>
        <v>0</v>
      </c>
      <c r="AF1603" s="20">
        <f t="shared" si="517"/>
        <v>-9999</v>
      </c>
      <c r="AG1603" s="21"/>
      <c r="AH1603" s="20">
        <f t="shared" si="508"/>
        <v>-1.178745064381952E-2</v>
      </c>
      <c r="AI1603" s="20">
        <f t="shared" si="509"/>
        <v>0.51386006167917275</v>
      </c>
      <c r="AJ1603" s="20">
        <f t="shared" si="510"/>
        <v>-0.2676446746983806</v>
      </c>
      <c r="AK1603" s="20">
        <f t="shared" si="511"/>
        <v>-2.096970307342862E-2</v>
      </c>
      <c r="AL1603" s="20">
        <f t="shared" si="512"/>
        <v>-3.0984842598046018</v>
      </c>
      <c r="AM1603" s="20">
        <f t="shared" si="513"/>
        <v>-46.387491914036289</v>
      </c>
      <c r="AN1603" s="20">
        <f t="shared" si="522"/>
        <v>3.2149255760746338</v>
      </c>
      <c r="AO1603" s="20">
        <f t="shared" si="522"/>
        <v>3.2156184383515991</v>
      </c>
      <c r="AP1603" s="20">
        <f t="shared" si="522"/>
        <v>3.2141906950560983</v>
      </c>
      <c r="AQ1603" s="20">
        <f t="shared" si="522"/>
        <v>3.2171329326505709</v>
      </c>
      <c r="AR1603" s="20">
        <f t="shared" si="522"/>
        <v>3.2110703717789146</v>
      </c>
      <c r="AS1603" s="20">
        <f t="shared" si="522"/>
        <v>3.2235654897824437</v>
      </c>
      <c r="AT1603" s="20">
        <f t="shared" si="522"/>
        <v>3.1978245068299773</v>
      </c>
      <c r="AU1603" s="20">
        <f t="shared" si="515"/>
        <v>3.2509130417697172</v>
      </c>
    </row>
    <row r="1604" spans="4:47">
      <c r="D1604" s="2"/>
      <c r="Z1604" s="20">
        <f t="shared" si="506"/>
        <v>0</v>
      </c>
      <c r="AA1604" s="20">
        <f t="shared" si="507"/>
        <v>1.1330551226500576E-5</v>
      </c>
      <c r="AB1604" s="20">
        <f t="shared" si="518"/>
        <v>-9999</v>
      </c>
      <c r="AC1604" s="20">
        <f t="shared" si="520"/>
        <v>0</v>
      </c>
      <c r="AD1604" s="20">
        <f t="shared" si="516"/>
        <v>-9999</v>
      </c>
      <c r="AE1604" s="20">
        <f t="shared" si="521"/>
        <v>0</v>
      </c>
      <c r="AF1604" s="20">
        <f t="shared" si="517"/>
        <v>-9999</v>
      </c>
      <c r="AG1604" s="21"/>
      <c r="AH1604" s="20">
        <f t="shared" si="508"/>
        <v>-1.178745064381952E-2</v>
      </c>
      <c r="AI1604" s="20">
        <f t="shared" si="509"/>
        <v>0.51386006167917275</v>
      </c>
      <c r="AJ1604" s="20">
        <f t="shared" si="510"/>
        <v>-0.2676446746983806</v>
      </c>
      <c r="AK1604" s="20">
        <f t="shared" si="511"/>
        <v>-2.096970307342862E-2</v>
      </c>
      <c r="AL1604" s="20">
        <f t="shared" si="512"/>
        <v>-3.0984842598046018</v>
      </c>
      <c r="AM1604" s="20">
        <f t="shared" si="513"/>
        <v>-46.387491914036289</v>
      </c>
      <c r="AN1604" s="20">
        <f t="shared" si="522"/>
        <v>3.2149255760746338</v>
      </c>
      <c r="AO1604" s="20">
        <f t="shared" si="522"/>
        <v>3.2156184383515991</v>
      </c>
      <c r="AP1604" s="20">
        <f t="shared" si="522"/>
        <v>3.2141906950560983</v>
      </c>
      <c r="AQ1604" s="20">
        <f t="shared" si="522"/>
        <v>3.2171329326505709</v>
      </c>
      <c r="AR1604" s="20">
        <f t="shared" si="522"/>
        <v>3.2110703717789146</v>
      </c>
      <c r="AS1604" s="20">
        <f t="shared" si="522"/>
        <v>3.2235654897824437</v>
      </c>
      <c r="AT1604" s="20">
        <f t="shared" si="522"/>
        <v>3.1978245068299773</v>
      </c>
      <c r="AU1604" s="20">
        <f t="shared" si="515"/>
        <v>3.2509130417697172</v>
      </c>
    </row>
    <row r="1605" spans="4:47">
      <c r="D1605" s="2"/>
      <c r="Z1605" s="20">
        <f t="shared" si="506"/>
        <v>0</v>
      </c>
      <c r="AA1605" s="20">
        <f t="shared" si="507"/>
        <v>1.1330551226500576E-5</v>
      </c>
      <c r="AB1605" s="20">
        <f t="shared" si="518"/>
        <v>-9999</v>
      </c>
      <c r="AC1605" s="20">
        <f t="shared" si="520"/>
        <v>0</v>
      </c>
      <c r="AD1605" s="20">
        <f t="shared" si="516"/>
        <v>-9999</v>
      </c>
      <c r="AE1605" s="20">
        <f t="shared" si="521"/>
        <v>0</v>
      </c>
      <c r="AF1605" s="20">
        <f t="shared" si="517"/>
        <v>-9999</v>
      </c>
      <c r="AG1605" s="21"/>
      <c r="AH1605" s="20">
        <f t="shared" si="508"/>
        <v>-1.178745064381952E-2</v>
      </c>
      <c r="AI1605" s="20">
        <f t="shared" si="509"/>
        <v>0.51386006167917275</v>
      </c>
      <c r="AJ1605" s="20">
        <f t="shared" si="510"/>
        <v>-0.2676446746983806</v>
      </c>
      <c r="AK1605" s="20">
        <f t="shared" si="511"/>
        <v>-2.096970307342862E-2</v>
      </c>
      <c r="AL1605" s="20">
        <f t="shared" si="512"/>
        <v>-3.0984842598046018</v>
      </c>
      <c r="AM1605" s="20">
        <f t="shared" si="513"/>
        <v>-46.387491914036289</v>
      </c>
      <c r="AN1605" s="20">
        <f t="shared" ref="AN1605:AT1620" si="523">$AU1605+$AB$7*SIN(AO1605)</f>
        <v>3.2149255760746338</v>
      </c>
      <c r="AO1605" s="20">
        <f t="shared" si="523"/>
        <v>3.2156184383515991</v>
      </c>
      <c r="AP1605" s="20">
        <f t="shared" si="523"/>
        <v>3.2141906950560983</v>
      </c>
      <c r="AQ1605" s="20">
        <f t="shared" si="523"/>
        <v>3.2171329326505709</v>
      </c>
      <c r="AR1605" s="20">
        <f t="shared" si="523"/>
        <v>3.2110703717789146</v>
      </c>
      <c r="AS1605" s="20">
        <f t="shared" si="523"/>
        <v>3.2235654897824437</v>
      </c>
      <c r="AT1605" s="20">
        <f t="shared" si="523"/>
        <v>3.1978245068299773</v>
      </c>
      <c r="AU1605" s="20">
        <f t="shared" si="515"/>
        <v>3.2509130417697172</v>
      </c>
    </row>
    <row r="1606" spans="4:47">
      <c r="D1606" s="2"/>
      <c r="Z1606" s="20">
        <f t="shared" si="506"/>
        <v>0</v>
      </c>
      <c r="AA1606" s="20">
        <f t="shared" si="507"/>
        <v>1.1330551226500576E-5</v>
      </c>
      <c r="AB1606" s="20">
        <f t="shared" si="518"/>
        <v>-9999</v>
      </c>
      <c r="AC1606" s="20">
        <f t="shared" si="520"/>
        <v>0</v>
      </c>
      <c r="AD1606" s="20">
        <f t="shared" si="516"/>
        <v>-9999</v>
      </c>
      <c r="AE1606" s="20">
        <f t="shared" si="521"/>
        <v>0</v>
      </c>
      <c r="AF1606" s="20">
        <f t="shared" si="517"/>
        <v>-9999</v>
      </c>
      <c r="AG1606" s="21"/>
      <c r="AH1606" s="20">
        <f t="shared" si="508"/>
        <v>-1.178745064381952E-2</v>
      </c>
      <c r="AI1606" s="20">
        <f t="shared" si="509"/>
        <v>0.51386006167917275</v>
      </c>
      <c r="AJ1606" s="20">
        <f t="shared" si="510"/>
        <v>-0.2676446746983806</v>
      </c>
      <c r="AK1606" s="20">
        <f t="shared" si="511"/>
        <v>-2.096970307342862E-2</v>
      </c>
      <c r="AL1606" s="20">
        <f t="shared" si="512"/>
        <v>-3.0984842598046018</v>
      </c>
      <c r="AM1606" s="20">
        <f t="shared" si="513"/>
        <v>-46.387491914036289</v>
      </c>
      <c r="AN1606" s="20">
        <f t="shared" si="523"/>
        <v>3.2149255760746338</v>
      </c>
      <c r="AO1606" s="20">
        <f t="shared" si="523"/>
        <v>3.2156184383515991</v>
      </c>
      <c r="AP1606" s="20">
        <f t="shared" si="523"/>
        <v>3.2141906950560983</v>
      </c>
      <c r="AQ1606" s="20">
        <f t="shared" si="523"/>
        <v>3.2171329326505709</v>
      </c>
      <c r="AR1606" s="20">
        <f t="shared" si="523"/>
        <v>3.2110703717789146</v>
      </c>
      <c r="AS1606" s="20">
        <f t="shared" si="523"/>
        <v>3.2235654897824437</v>
      </c>
      <c r="AT1606" s="20">
        <f t="shared" si="523"/>
        <v>3.1978245068299773</v>
      </c>
      <c r="AU1606" s="20">
        <f t="shared" si="515"/>
        <v>3.2509130417697172</v>
      </c>
    </row>
    <row r="1607" spans="4:47">
      <c r="D1607" s="2"/>
      <c r="Z1607" s="20">
        <f t="shared" si="506"/>
        <v>0</v>
      </c>
      <c r="AA1607" s="20">
        <f t="shared" si="507"/>
        <v>1.1330551226500576E-5</v>
      </c>
      <c r="AB1607" s="20">
        <f t="shared" si="518"/>
        <v>-9999</v>
      </c>
      <c r="AC1607" s="20">
        <f t="shared" si="520"/>
        <v>0</v>
      </c>
      <c r="AD1607" s="20">
        <f t="shared" si="516"/>
        <v>-9999</v>
      </c>
      <c r="AE1607" s="20">
        <f t="shared" si="521"/>
        <v>0</v>
      </c>
      <c r="AF1607" s="20">
        <f t="shared" si="517"/>
        <v>-9999</v>
      </c>
      <c r="AG1607" s="21"/>
      <c r="AH1607" s="20">
        <f t="shared" si="508"/>
        <v>-1.178745064381952E-2</v>
      </c>
      <c r="AI1607" s="20">
        <f t="shared" si="509"/>
        <v>0.51386006167917275</v>
      </c>
      <c r="AJ1607" s="20">
        <f t="shared" si="510"/>
        <v>-0.2676446746983806</v>
      </c>
      <c r="AK1607" s="20">
        <f t="shared" si="511"/>
        <v>-2.096970307342862E-2</v>
      </c>
      <c r="AL1607" s="20">
        <f t="shared" si="512"/>
        <v>-3.0984842598046018</v>
      </c>
      <c r="AM1607" s="20">
        <f t="shared" si="513"/>
        <v>-46.387491914036289</v>
      </c>
      <c r="AN1607" s="20">
        <f t="shared" si="523"/>
        <v>3.2149255760746338</v>
      </c>
      <c r="AO1607" s="20">
        <f t="shared" si="523"/>
        <v>3.2156184383515991</v>
      </c>
      <c r="AP1607" s="20">
        <f t="shared" si="523"/>
        <v>3.2141906950560983</v>
      </c>
      <c r="AQ1607" s="20">
        <f t="shared" si="523"/>
        <v>3.2171329326505709</v>
      </c>
      <c r="AR1607" s="20">
        <f t="shared" si="523"/>
        <v>3.2110703717789146</v>
      </c>
      <c r="AS1607" s="20">
        <f t="shared" si="523"/>
        <v>3.2235654897824437</v>
      </c>
      <c r="AT1607" s="20">
        <f t="shared" si="523"/>
        <v>3.1978245068299773</v>
      </c>
      <c r="AU1607" s="20">
        <f t="shared" si="515"/>
        <v>3.2509130417697172</v>
      </c>
    </row>
    <row r="1608" spans="4:47">
      <c r="D1608" s="2"/>
      <c r="Z1608" s="20">
        <f t="shared" si="506"/>
        <v>0</v>
      </c>
      <c r="AA1608" s="20">
        <f t="shared" si="507"/>
        <v>1.1330551226500576E-5</v>
      </c>
      <c r="AB1608" s="20">
        <f t="shared" si="518"/>
        <v>-9999</v>
      </c>
      <c r="AC1608" s="20">
        <f t="shared" si="520"/>
        <v>0</v>
      </c>
      <c r="AD1608" s="20">
        <f t="shared" si="516"/>
        <v>-9999</v>
      </c>
      <c r="AE1608" s="20">
        <f t="shared" si="521"/>
        <v>0</v>
      </c>
      <c r="AF1608" s="20">
        <f t="shared" si="517"/>
        <v>-9999</v>
      </c>
      <c r="AG1608" s="21"/>
      <c r="AH1608" s="20">
        <f t="shared" si="508"/>
        <v>-1.178745064381952E-2</v>
      </c>
      <c r="AI1608" s="20">
        <f t="shared" si="509"/>
        <v>0.51386006167917275</v>
      </c>
      <c r="AJ1608" s="20">
        <f t="shared" si="510"/>
        <v>-0.2676446746983806</v>
      </c>
      <c r="AK1608" s="20">
        <f t="shared" si="511"/>
        <v>-2.096970307342862E-2</v>
      </c>
      <c r="AL1608" s="20">
        <f t="shared" si="512"/>
        <v>-3.0984842598046018</v>
      </c>
      <c r="AM1608" s="20">
        <f t="shared" si="513"/>
        <v>-46.387491914036289</v>
      </c>
      <c r="AN1608" s="20">
        <f t="shared" si="523"/>
        <v>3.2149255760746338</v>
      </c>
      <c r="AO1608" s="20">
        <f t="shared" si="523"/>
        <v>3.2156184383515991</v>
      </c>
      <c r="AP1608" s="20">
        <f t="shared" si="523"/>
        <v>3.2141906950560983</v>
      </c>
      <c r="AQ1608" s="20">
        <f t="shared" si="523"/>
        <v>3.2171329326505709</v>
      </c>
      <c r="AR1608" s="20">
        <f t="shared" si="523"/>
        <v>3.2110703717789146</v>
      </c>
      <c r="AS1608" s="20">
        <f t="shared" si="523"/>
        <v>3.2235654897824437</v>
      </c>
      <c r="AT1608" s="20">
        <f t="shared" si="523"/>
        <v>3.1978245068299773</v>
      </c>
      <c r="AU1608" s="20">
        <f t="shared" si="515"/>
        <v>3.2509130417697172</v>
      </c>
    </row>
    <row r="1609" spans="4:47">
      <c r="D1609" s="2"/>
      <c r="Z1609" s="20">
        <f t="shared" si="506"/>
        <v>0</v>
      </c>
      <c r="AA1609" s="20">
        <f t="shared" si="507"/>
        <v>1.1330551226500576E-5</v>
      </c>
      <c r="AB1609" s="20">
        <f t="shared" si="518"/>
        <v>-9999</v>
      </c>
      <c r="AC1609" s="20">
        <f t="shared" si="520"/>
        <v>0</v>
      </c>
      <c r="AD1609" s="20">
        <f t="shared" si="516"/>
        <v>-9999</v>
      </c>
      <c r="AE1609" s="20">
        <f t="shared" si="521"/>
        <v>0</v>
      </c>
      <c r="AF1609" s="20">
        <f t="shared" si="517"/>
        <v>-9999</v>
      </c>
      <c r="AG1609" s="21"/>
      <c r="AH1609" s="20">
        <f t="shared" si="508"/>
        <v>-1.178745064381952E-2</v>
      </c>
      <c r="AI1609" s="20">
        <f t="shared" si="509"/>
        <v>0.51386006167917275</v>
      </c>
      <c r="AJ1609" s="20">
        <f t="shared" si="510"/>
        <v>-0.2676446746983806</v>
      </c>
      <c r="AK1609" s="20">
        <f t="shared" si="511"/>
        <v>-2.096970307342862E-2</v>
      </c>
      <c r="AL1609" s="20">
        <f t="shared" si="512"/>
        <v>-3.0984842598046018</v>
      </c>
      <c r="AM1609" s="20">
        <f t="shared" si="513"/>
        <v>-46.387491914036289</v>
      </c>
      <c r="AN1609" s="20">
        <f t="shared" si="523"/>
        <v>3.2149255760746338</v>
      </c>
      <c r="AO1609" s="20">
        <f t="shared" si="523"/>
        <v>3.2156184383515991</v>
      </c>
      <c r="AP1609" s="20">
        <f t="shared" si="523"/>
        <v>3.2141906950560983</v>
      </c>
      <c r="AQ1609" s="20">
        <f t="shared" si="523"/>
        <v>3.2171329326505709</v>
      </c>
      <c r="AR1609" s="20">
        <f t="shared" si="523"/>
        <v>3.2110703717789146</v>
      </c>
      <c r="AS1609" s="20">
        <f t="shared" si="523"/>
        <v>3.2235654897824437</v>
      </c>
      <c r="AT1609" s="20">
        <f t="shared" si="523"/>
        <v>3.1978245068299773</v>
      </c>
      <c r="AU1609" s="20">
        <f t="shared" si="515"/>
        <v>3.2509130417697172</v>
      </c>
    </row>
    <row r="1610" spans="4:47">
      <c r="D1610" s="2"/>
      <c r="Z1610" s="20">
        <f t="shared" si="506"/>
        <v>0</v>
      </c>
      <c r="AA1610" s="20">
        <f t="shared" si="507"/>
        <v>1.1330551226500576E-5</v>
      </c>
      <c r="AB1610" s="20">
        <f t="shared" si="518"/>
        <v>-9999</v>
      </c>
      <c r="AC1610" s="20">
        <f t="shared" si="520"/>
        <v>0</v>
      </c>
      <c r="AD1610" s="20">
        <f t="shared" si="516"/>
        <v>-9999</v>
      </c>
      <c r="AE1610" s="20">
        <f t="shared" si="521"/>
        <v>0</v>
      </c>
      <c r="AF1610" s="20">
        <f t="shared" si="517"/>
        <v>-9999</v>
      </c>
      <c r="AG1610" s="21"/>
      <c r="AH1610" s="20">
        <f t="shared" si="508"/>
        <v>-1.178745064381952E-2</v>
      </c>
      <c r="AI1610" s="20">
        <f t="shared" si="509"/>
        <v>0.51386006167917275</v>
      </c>
      <c r="AJ1610" s="20">
        <f t="shared" si="510"/>
        <v>-0.2676446746983806</v>
      </c>
      <c r="AK1610" s="20">
        <f t="shared" si="511"/>
        <v>-2.096970307342862E-2</v>
      </c>
      <c r="AL1610" s="20">
        <f t="shared" si="512"/>
        <v>-3.0984842598046018</v>
      </c>
      <c r="AM1610" s="20">
        <f t="shared" si="513"/>
        <v>-46.387491914036289</v>
      </c>
      <c r="AN1610" s="20">
        <f t="shared" si="523"/>
        <v>3.2149255760746338</v>
      </c>
      <c r="AO1610" s="20">
        <f t="shared" si="523"/>
        <v>3.2156184383515991</v>
      </c>
      <c r="AP1610" s="20">
        <f t="shared" si="523"/>
        <v>3.2141906950560983</v>
      </c>
      <c r="AQ1610" s="20">
        <f t="shared" si="523"/>
        <v>3.2171329326505709</v>
      </c>
      <c r="AR1610" s="20">
        <f t="shared" si="523"/>
        <v>3.2110703717789146</v>
      </c>
      <c r="AS1610" s="20">
        <f t="shared" si="523"/>
        <v>3.2235654897824437</v>
      </c>
      <c r="AT1610" s="20">
        <f t="shared" si="523"/>
        <v>3.1978245068299773</v>
      </c>
      <c r="AU1610" s="20">
        <f t="shared" si="515"/>
        <v>3.2509130417697172</v>
      </c>
    </row>
    <row r="1611" spans="4:47">
      <c r="D1611" s="2"/>
      <c r="Z1611" s="20">
        <f t="shared" si="506"/>
        <v>0</v>
      </c>
      <c r="AA1611" s="20">
        <f t="shared" si="507"/>
        <v>1.1330551226500576E-5</v>
      </c>
      <c r="AB1611" s="20">
        <f t="shared" si="518"/>
        <v>-9999</v>
      </c>
      <c r="AC1611" s="20">
        <f t="shared" si="520"/>
        <v>0</v>
      </c>
      <c r="AD1611" s="20">
        <f t="shared" si="516"/>
        <v>-9999</v>
      </c>
      <c r="AE1611" s="20">
        <f t="shared" si="521"/>
        <v>0</v>
      </c>
      <c r="AF1611" s="20">
        <f t="shared" si="517"/>
        <v>-9999</v>
      </c>
      <c r="AG1611" s="21"/>
      <c r="AH1611" s="20">
        <f t="shared" si="508"/>
        <v>-1.178745064381952E-2</v>
      </c>
      <c r="AI1611" s="20">
        <f t="shared" si="509"/>
        <v>0.51386006167917275</v>
      </c>
      <c r="AJ1611" s="20">
        <f t="shared" si="510"/>
        <v>-0.2676446746983806</v>
      </c>
      <c r="AK1611" s="20">
        <f t="shared" si="511"/>
        <v>-2.096970307342862E-2</v>
      </c>
      <c r="AL1611" s="20">
        <f t="shared" si="512"/>
        <v>-3.0984842598046018</v>
      </c>
      <c r="AM1611" s="20">
        <f t="shared" si="513"/>
        <v>-46.387491914036289</v>
      </c>
      <c r="AN1611" s="20">
        <f t="shared" si="523"/>
        <v>3.2149255760746338</v>
      </c>
      <c r="AO1611" s="20">
        <f t="shared" si="523"/>
        <v>3.2156184383515991</v>
      </c>
      <c r="AP1611" s="20">
        <f t="shared" si="523"/>
        <v>3.2141906950560983</v>
      </c>
      <c r="AQ1611" s="20">
        <f t="shared" si="523"/>
        <v>3.2171329326505709</v>
      </c>
      <c r="AR1611" s="20">
        <f t="shared" si="523"/>
        <v>3.2110703717789146</v>
      </c>
      <c r="AS1611" s="20">
        <f t="shared" si="523"/>
        <v>3.2235654897824437</v>
      </c>
      <c r="AT1611" s="20">
        <f t="shared" si="523"/>
        <v>3.1978245068299773</v>
      </c>
      <c r="AU1611" s="20">
        <f t="shared" si="515"/>
        <v>3.2509130417697172</v>
      </c>
    </row>
    <row r="1612" spans="4:47">
      <c r="D1612" s="2"/>
      <c r="Z1612" s="20">
        <f t="shared" si="506"/>
        <v>0</v>
      </c>
      <c r="AA1612" s="20">
        <f t="shared" si="507"/>
        <v>1.1330551226500576E-5</v>
      </c>
      <c r="AB1612" s="20">
        <f t="shared" si="518"/>
        <v>-9999</v>
      </c>
      <c r="AC1612" s="20">
        <f t="shared" si="520"/>
        <v>0</v>
      </c>
      <c r="AD1612" s="20">
        <f t="shared" si="516"/>
        <v>-9999</v>
      </c>
      <c r="AE1612" s="20">
        <f t="shared" si="521"/>
        <v>0</v>
      </c>
      <c r="AF1612" s="20">
        <f t="shared" si="517"/>
        <v>-9999</v>
      </c>
      <c r="AG1612" s="21"/>
      <c r="AH1612" s="20">
        <f t="shared" si="508"/>
        <v>-1.178745064381952E-2</v>
      </c>
      <c r="AI1612" s="20">
        <f t="shared" si="509"/>
        <v>0.51386006167917275</v>
      </c>
      <c r="AJ1612" s="20">
        <f t="shared" si="510"/>
        <v>-0.2676446746983806</v>
      </c>
      <c r="AK1612" s="20">
        <f t="shared" si="511"/>
        <v>-2.096970307342862E-2</v>
      </c>
      <c r="AL1612" s="20">
        <f t="shared" si="512"/>
        <v>-3.0984842598046018</v>
      </c>
      <c r="AM1612" s="20">
        <f t="shared" si="513"/>
        <v>-46.387491914036289</v>
      </c>
      <c r="AN1612" s="20">
        <f t="shared" si="523"/>
        <v>3.2149255760746338</v>
      </c>
      <c r="AO1612" s="20">
        <f t="shared" si="523"/>
        <v>3.2156184383515991</v>
      </c>
      <c r="AP1612" s="20">
        <f t="shared" si="523"/>
        <v>3.2141906950560983</v>
      </c>
      <c r="AQ1612" s="20">
        <f t="shared" si="523"/>
        <v>3.2171329326505709</v>
      </c>
      <c r="AR1612" s="20">
        <f t="shared" si="523"/>
        <v>3.2110703717789146</v>
      </c>
      <c r="AS1612" s="20">
        <f t="shared" si="523"/>
        <v>3.2235654897824437</v>
      </c>
      <c r="AT1612" s="20">
        <f t="shared" si="523"/>
        <v>3.1978245068299773</v>
      </c>
      <c r="AU1612" s="20">
        <f t="shared" si="515"/>
        <v>3.2509130417697172</v>
      </c>
    </row>
    <row r="1613" spans="4:47">
      <c r="D1613" s="2"/>
      <c r="Z1613" s="20">
        <f t="shared" si="506"/>
        <v>0</v>
      </c>
      <c r="AA1613" s="20">
        <f t="shared" si="507"/>
        <v>1.1330551226500576E-5</v>
      </c>
      <c r="AB1613" s="20">
        <f t="shared" si="518"/>
        <v>-9999</v>
      </c>
      <c r="AC1613" s="20">
        <f t="shared" si="520"/>
        <v>0</v>
      </c>
      <c r="AD1613" s="20">
        <f t="shared" si="516"/>
        <v>-9999</v>
      </c>
      <c r="AE1613" s="20">
        <f t="shared" si="521"/>
        <v>0</v>
      </c>
      <c r="AF1613" s="20">
        <f t="shared" si="517"/>
        <v>-9999</v>
      </c>
      <c r="AG1613" s="21"/>
      <c r="AH1613" s="20">
        <f t="shared" si="508"/>
        <v>-1.178745064381952E-2</v>
      </c>
      <c r="AI1613" s="20">
        <f t="shared" si="509"/>
        <v>0.51386006167917275</v>
      </c>
      <c r="AJ1613" s="20">
        <f t="shared" si="510"/>
        <v>-0.2676446746983806</v>
      </c>
      <c r="AK1613" s="20">
        <f t="shared" si="511"/>
        <v>-2.096970307342862E-2</v>
      </c>
      <c r="AL1613" s="20">
        <f t="shared" si="512"/>
        <v>-3.0984842598046018</v>
      </c>
      <c r="AM1613" s="20">
        <f t="shared" si="513"/>
        <v>-46.387491914036289</v>
      </c>
      <c r="AN1613" s="20">
        <f t="shared" si="523"/>
        <v>3.2149255760746338</v>
      </c>
      <c r="AO1613" s="20">
        <f t="shared" si="523"/>
        <v>3.2156184383515991</v>
      </c>
      <c r="AP1613" s="20">
        <f t="shared" si="523"/>
        <v>3.2141906950560983</v>
      </c>
      <c r="AQ1613" s="20">
        <f t="shared" si="523"/>
        <v>3.2171329326505709</v>
      </c>
      <c r="AR1613" s="20">
        <f t="shared" si="523"/>
        <v>3.2110703717789146</v>
      </c>
      <c r="AS1613" s="20">
        <f t="shared" si="523"/>
        <v>3.2235654897824437</v>
      </c>
      <c r="AT1613" s="20">
        <f t="shared" si="523"/>
        <v>3.1978245068299773</v>
      </c>
      <c r="AU1613" s="20">
        <f t="shared" si="515"/>
        <v>3.2509130417697172</v>
      </c>
    </row>
    <row r="1614" spans="4:47">
      <c r="D1614" s="2"/>
      <c r="Z1614" s="20">
        <f t="shared" si="506"/>
        <v>0</v>
      </c>
      <c r="AA1614" s="20">
        <f t="shared" si="507"/>
        <v>1.1330551226500576E-5</v>
      </c>
      <c r="AB1614" s="20">
        <f t="shared" si="518"/>
        <v>-9999</v>
      </c>
      <c r="AC1614" s="20">
        <f t="shared" si="520"/>
        <v>0</v>
      </c>
      <c r="AD1614" s="20">
        <f t="shared" si="516"/>
        <v>-9999</v>
      </c>
      <c r="AE1614" s="20">
        <f t="shared" si="521"/>
        <v>0</v>
      </c>
      <c r="AF1614" s="20">
        <f t="shared" si="517"/>
        <v>-9999</v>
      </c>
      <c r="AG1614" s="21"/>
      <c r="AH1614" s="20">
        <f t="shared" si="508"/>
        <v>-1.178745064381952E-2</v>
      </c>
      <c r="AI1614" s="20">
        <f t="shared" si="509"/>
        <v>0.51386006167917275</v>
      </c>
      <c r="AJ1614" s="20">
        <f t="shared" si="510"/>
        <v>-0.2676446746983806</v>
      </c>
      <c r="AK1614" s="20">
        <f t="shared" si="511"/>
        <v>-2.096970307342862E-2</v>
      </c>
      <c r="AL1614" s="20">
        <f t="shared" si="512"/>
        <v>-3.0984842598046018</v>
      </c>
      <c r="AM1614" s="20">
        <f t="shared" si="513"/>
        <v>-46.387491914036289</v>
      </c>
      <c r="AN1614" s="20">
        <f t="shared" si="523"/>
        <v>3.2149255760746338</v>
      </c>
      <c r="AO1614" s="20">
        <f t="shared" si="523"/>
        <v>3.2156184383515991</v>
      </c>
      <c r="AP1614" s="20">
        <f t="shared" si="523"/>
        <v>3.2141906950560983</v>
      </c>
      <c r="AQ1614" s="20">
        <f t="shared" si="523"/>
        <v>3.2171329326505709</v>
      </c>
      <c r="AR1614" s="20">
        <f t="shared" si="523"/>
        <v>3.2110703717789146</v>
      </c>
      <c r="AS1614" s="20">
        <f t="shared" si="523"/>
        <v>3.2235654897824437</v>
      </c>
      <c r="AT1614" s="20">
        <f t="shared" si="523"/>
        <v>3.1978245068299773</v>
      </c>
      <c r="AU1614" s="20">
        <f t="shared" si="515"/>
        <v>3.2509130417697172</v>
      </c>
    </row>
    <row r="1615" spans="4:47">
      <c r="D1615" s="2"/>
      <c r="Z1615" s="20">
        <f t="shared" si="506"/>
        <v>0</v>
      </c>
      <c r="AA1615" s="20">
        <f t="shared" si="507"/>
        <v>1.1330551226500576E-5</v>
      </c>
      <c r="AB1615" s="20">
        <f t="shared" si="518"/>
        <v>-9999</v>
      </c>
      <c r="AC1615" s="20">
        <f t="shared" si="520"/>
        <v>0</v>
      </c>
      <c r="AD1615" s="20">
        <f t="shared" si="516"/>
        <v>-9999</v>
      </c>
      <c r="AE1615" s="20">
        <f t="shared" si="521"/>
        <v>0</v>
      </c>
      <c r="AF1615" s="20">
        <f t="shared" si="517"/>
        <v>-9999</v>
      </c>
      <c r="AG1615" s="21"/>
      <c r="AH1615" s="20">
        <f t="shared" si="508"/>
        <v>-1.178745064381952E-2</v>
      </c>
      <c r="AI1615" s="20">
        <f t="shared" si="509"/>
        <v>0.51386006167917275</v>
      </c>
      <c r="AJ1615" s="20">
        <f t="shared" si="510"/>
        <v>-0.2676446746983806</v>
      </c>
      <c r="AK1615" s="20">
        <f t="shared" si="511"/>
        <v>-2.096970307342862E-2</v>
      </c>
      <c r="AL1615" s="20">
        <f t="shared" si="512"/>
        <v>-3.0984842598046018</v>
      </c>
      <c r="AM1615" s="20">
        <f t="shared" si="513"/>
        <v>-46.387491914036289</v>
      </c>
      <c r="AN1615" s="20">
        <f t="shared" si="523"/>
        <v>3.2149255760746338</v>
      </c>
      <c r="AO1615" s="20">
        <f t="shared" si="523"/>
        <v>3.2156184383515991</v>
      </c>
      <c r="AP1615" s="20">
        <f t="shared" si="523"/>
        <v>3.2141906950560983</v>
      </c>
      <c r="AQ1615" s="20">
        <f t="shared" si="523"/>
        <v>3.2171329326505709</v>
      </c>
      <c r="AR1615" s="20">
        <f t="shared" si="523"/>
        <v>3.2110703717789146</v>
      </c>
      <c r="AS1615" s="20">
        <f t="shared" si="523"/>
        <v>3.2235654897824437</v>
      </c>
      <c r="AT1615" s="20">
        <f t="shared" si="523"/>
        <v>3.1978245068299773</v>
      </c>
      <c r="AU1615" s="20">
        <f t="shared" si="515"/>
        <v>3.2509130417697172</v>
      </c>
    </row>
    <row r="1616" spans="4:47">
      <c r="D1616" s="2"/>
      <c r="Z1616" s="20">
        <f t="shared" si="506"/>
        <v>0</v>
      </c>
      <c r="AA1616" s="20">
        <f t="shared" si="507"/>
        <v>1.1330551226500576E-5</v>
      </c>
      <c r="AB1616" s="20">
        <f t="shared" si="518"/>
        <v>-9999</v>
      </c>
      <c r="AC1616" s="20">
        <f t="shared" si="520"/>
        <v>0</v>
      </c>
      <c r="AD1616" s="20">
        <f t="shared" si="516"/>
        <v>-9999</v>
      </c>
      <c r="AE1616" s="20">
        <f t="shared" si="521"/>
        <v>0</v>
      </c>
      <c r="AF1616" s="20">
        <f t="shared" si="517"/>
        <v>-9999</v>
      </c>
      <c r="AG1616" s="21"/>
      <c r="AH1616" s="20">
        <f t="shared" si="508"/>
        <v>-1.178745064381952E-2</v>
      </c>
      <c r="AI1616" s="20">
        <f t="shared" si="509"/>
        <v>0.51386006167917275</v>
      </c>
      <c r="AJ1616" s="20">
        <f t="shared" si="510"/>
        <v>-0.2676446746983806</v>
      </c>
      <c r="AK1616" s="20">
        <f t="shared" si="511"/>
        <v>-2.096970307342862E-2</v>
      </c>
      <c r="AL1616" s="20">
        <f t="shared" si="512"/>
        <v>-3.0984842598046018</v>
      </c>
      <c r="AM1616" s="20">
        <f t="shared" si="513"/>
        <v>-46.387491914036289</v>
      </c>
      <c r="AN1616" s="20">
        <f t="shared" si="523"/>
        <v>3.2149255760746338</v>
      </c>
      <c r="AO1616" s="20">
        <f t="shared" si="523"/>
        <v>3.2156184383515991</v>
      </c>
      <c r="AP1616" s="20">
        <f t="shared" si="523"/>
        <v>3.2141906950560983</v>
      </c>
      <c r="AQ1616" s="20">
        <f t="shared" si="523"/>
        <v>3.2171329326505709</v>
      </c>
      <c r="AR1616" s="20">
        <f t="shared" si="523"/>
        <v>3.2110703717789146</v>
      </c>
      <c r="AS1616" s="20">
        <f t="shared" si="523"/>
        <v>3.2235654897824437</v>
      </c>
      <c r="AT1616" s="20">
        <f t="shared" si="523"/>
        <v>3.1978245068299773</v>
      </c>
      <c r="AU1616" s="20">
        <f t="shared" si="515"/>
        <v>3.2509130417697172</v>
      </c>
    </row>
    <row r="1617" spans="4:47">
      <c r="D1617" s="2"/>
      <c r="Z1617" s="20">
        <f t="shared" si="506"/>
        <v>0</v>
      </c>
      <c r="AA1617" s="20">
        <f t="shared" si="507"/>
        <v>1.1330551226500576E-5</v>
      </c>
      <c r="AB1617" s="20">
        <f t="shared" si="518"/>
        <v>-9999</v>
      </c>
      <c r="AC1617" s="20">
        <f t="shared" si="520"/>
        <v>0</v>
      </c>
      <c r="AD1617" s="20">
        <f t="shared" si="516"/>
        <v>-9999</v>
      </c>
      <c r="AE1617" s="20">
        <f t="shared" si="521"/>
        <v>0</v>
      </c>
      <c r="AF1617" s="20">
        <f t="shared" si="517"/>
        <v>-9999</v>
      </c>
      <c r="AG1617" s="21"/>
      <c r="AH1617" s="20">
        <f t="shared" si="508"/>
        <v>-1.178745064381952E-2</v>
      </c>
      <c r="AI1617" s="20">
        <f t="shared" si="509"/>
        <v>0.51386006167917275</v>
      </c>
      <c r="AJ1617" s="20">
        <f t="shared" si="510"/>
        <v>-0.2676446746983806</v>
      </c>
      <c r="AK1617" s="20">
        <f t="shared" si="511"/>
        <v>-2.096970307342862E-2</v>
      </c>
      <c r="AL1617" s="20">
        <f t="shared" si="512"/>
        <v>-3.0984842598046018</v>
      </c>
      <c r="AM1617" s="20">
        <f t="shared" si="513"/>
        <v>-46.387491914036289</v>
      </c>
      <c r="AN1617" s="20">
        <f t="shared" si="523"/>
        <v>3.2149255760746338</v>
      </c>
      <c r="AO1617" s="20">
        <f t="shared" si="523"/>
        <v>3.2156184383515991</v>
      </c>
      <c r="AP1617" s="20">
        <f t="shared" si="523"/>
        <v>3.2141906950560983</v>
      </c>
      <c r="AQ1617" s="20">
        <f t="shared" si="523"/>
        <v>3.2171329326505709</v>
      </c>
      <c r="AR1617" s="20">
        <f t="shared" si="523"/>
        <v>3.2110703717789146</v>
      </c>
      <c r="AS1617" s="20">
        <f t="shared" si="523"/>
        <v>3.2235654897824437</v>
      </c>
      <c r="AT1617" s="20">
        <f t="shared" si="523"/>
        <v>3.1978245068299773</v>
      </c>
      <c r="AU1617" s="20">
        <f t="shared" si="515"/>
        <v>3.2509130417697172</v>
      </c>
    </row>
    <row r="1618" spans="4:47">
      <c r="D1618" s="2"/>
      <c r="Z1618" s="20">
        <f t="shared" si="506"/>
        <v>0</v>
      </c>
      <c r="AA1618" s="20">
        <f t="shared" si="507"/>
        <v>1.1330551226500576E-5</v>
      </c>
      <c r="AB1618" s="20">
        <f t="shared" si="518"/>
        <v>-9999</v>
      </c>
      <c r="AC1618" s="20">
        <f t="shared" si="520"/>
        <v>0</v>
      </c>
      <c r="AD1618" s="20">
        <f t="shared" si="516"/>
        <v>-9999</v>
      </c>
      <c r="AE1618" s="20">
        <f t="shared" si="521"/>
        <v>0</v>
      </c>
      <c r="AF1618" s="20">
        <f t="shared" si="517"/>
        <v>-9999</v>
      </c>
      <c r="AG1618" s="21"/>
      <c r="AH1618" s="20">
        <f t="shared" si="508"/>
        <v>-1.178745064381952E-2</v>
      </c>
      <c r="AI1618" s="20">
        <f t="shared" si="509"/>
        <v>0.51386006167917275</v>
      </c>
      <c r="AJ1618" s="20">
        <f t="shared" si="510"/>
        <v>-0.2676446746983806</v>
      </c>
      <c r="AK1618" s="20">
        <f t="shared" si="511"/>
        <v>-2.096970307342862E-2</v>
      </c>
      <c r="AL1618" s="20">
        <f t="shared" si="512"/>
        <v>-3.0984842598046018</v>
      </c>
      <c r="AM1618" s="20">
        <f t="shared" si="513"/>
        <v>-46.387491914036289</v>
      </c>
      <c r="AN1618" s="20">
        <f t="shared" si="523"/>
        <v>3.2149255760746338</v>
      </c>
      <c r="AO1618" s="20">
        <f t="shared" si="523"/>
        <v>3.2156184383515991</v>
      </c>
      <c r="AP1618" s="20">
        <f t="shared" si="523"/>
        <v>3.2141906950560983</v>
      </c>
      <c r="AQ1618" s="20">
        <f t="shared" si="523"/>
        <v>3.2171329326505709</v>
      </c>
      <c r="AR1618" s="20">
        <f t="shared" si="523"/>
        <v>3.2110703717789146</v>
      </c>
      <c r="AS1618" s="20">
        <f t="shared" si="523"/>
        <v>3.2235654897824437</v>
      </c>
      <c r="AT1618" s="20">
        <f t="shared" si="523"/>
        <v>3.1978245068299773</v>
      </c>
      <c r="AU1618" s="20">
        <f t="shared" si="515"/>
        <v>3.2509130417697172</v>
      </c>
    </row>
    <row r="1619" spans="4:47">
      <c r="D1619" s="2"/>
      <c r="Z1619" s="20">
        <f t="shared" si="506"/>
        <v>0</v>
      </c>
      <c r="AA1619" s="20">
        <f t="shared" si="507"/>
        <v>1.1330551226500576E-5</v>
      </c>
      <c r="AB1619" s="20">
        <f t="shared" si="518"/>
        <v>-9999</v>
      </c>
      <c r="AC1619" s="20">
        <f t="shared" si="520"/>
        <v>0</v>
      </c>
      <c r="AD1619" s="20">
        <f t="shared" si="516"/>
        <v>-9999</v>
      </c>
      <c r="AE1619" s="20">
        <f t="shared" si="521"/>
        <v>0</v>
      </c>
      <c r="AF1619" s="20">
        <f t="shared" si="517"/>
        <v>-9999</v>
      </c>
      <c r="AG1619" s="21"/>
      <c r="AH1619" s="20">
        <f t="shared" si="508"/>
        <v>-1.178745064381952E-2</v>
      </c>
      <c r="AI1619" s="20">
        <f t="shared" si="509"/>
        <v>0.51386006167917275</v>
      </c>
      <c r="AJ1619" s="20">
        <f t="shared" si="510"/>
        <v>-0.2676446746983806</v>
      </c>
      <c r="AK1619" s="20">
        <f t="shared" si="511"/>
        <v>-2.096970307342862E-2</v>
      </c>
      <c r="AL1619" s="20">
        <f t="shared" si="512"/>
        <v>-3.0984842598046018</v>
      </c>
      <c r="AM1619" s="20">
        <f t="shared" si="513"/>
        <v>-46.387491914036289</v>
      </c>
      <c r="AN1619" s="20">
        <f t="shared" si="523"/>
        <v>3.2149255760746338</v>
      </c>
      <c r="AO1619" s="20">
        <f t="shared" si="523"/>
        <v>3.2156184383515991</v>
      </c>
      <c r="AP1619" s="20">
        <f t="shared" si="523"/>
        <v>3.2141906950560983</v>
      </c>
      <c r="AQ1619" s="20">
        <f t="shared" si="523"/>
        <v>3.2171329326505709</v>
      </c>
      <c r="AR1619" s="20">
        <f t="shared" si="523"/>
        <v>3.2110703717789146</v>
      </c>
      <c r="AS1619" s="20">
        <f t="shared" si="523"/>
        <v>3.2235654897824437</v>
      </c>
      <c r="AT1619" s="20">
        <f t="shared" si="523"/>
        <v>3.1978245068299773</v>
      </c>
      <c r="AU1619" s="20">
        <f t="shared" si="515"/>
        <v>3.2509130417697172</v>
      </c>
    </row>
    <row r="1620" spans="4:47">
      <c r="D1620" s="2"/>
      <c r="Z1620" s="20">
        <f t="shared" si="506"/>
        <v>0</v>
      </c>
      <c r="AA1620" s="20">
        <f t="shared" si="507"/>
        <v>1.1330551226500576E-5</v>
      </c>
      <c r="AB1620" s="20">
        <f t="shared" si="518"/>
        <v>-9999</v>
      </c>
      <c r="AC1620" s="20">
        <f t="shared" si="520"/>
        <v>0</v>
      </c>
      <c r="AD1620" s="20">
        <f t="shared" si="516"/>
        <v>-9999</v>
      </c>
      <c r="AE1620" s="20">
        <f t="shared" si="521"/>
        <v>0</v>
      </c>
      <c r="AF1620" s="20">
        <f t="shared" si="517"/>
        <v>-9999</v>
      </c>
      <c r="AG1620" s="21"/>
      <c r="AH1620" s="20">
        <f t="shared" si="508"/>
        <v>-1.178745064381952E-2</v>
      </c>
      <c r="AI1620" s="20">
        <f t="shared" si="509"/>
        <v>0.51386006167917275</v>
      </c>
      <c r="AJ1620" s="20">
        <f t="shared" si="510"/>
        <v>-0.2676446746983806</v>
      </c>
      <c r="AK1620" s="20">
        <f t="shared" si="511"/>
        <v>-2.096970307342862E-2</v>
      </c>
      <c r="AL1620" s="20">
        <f t="shared" si="512"/>
        <v>-3.0984842598046018</v>
      </c>
      <c r="AM1620" s="20">
        <f t="shared" si="513"/>
        <v>-46.387491914036289</v>
      </c>
      <c r="AN1620" s="20">
        <f t="shared" si="523"/>
        <v>3.2149255760746338</v>
      </c>
      <c r="AO1620" s="20">
        <f t="shared" si="523"/>
        <v>3.2156184383515991</v>
      </c>
      <c r="AP1620" s="20">
        <f t="shared" si="523"/>
        <v>3.2141906950560983</v>
      </c>
      <c r="AQ1620" s="20">
        <f t="shared" si="523"/>
        <v>3.2171329326505709</v>
      </c>
      <c r="AR1620" s="20">
        <f t="shared" si="523"/>
        <v>3.2110703717789146</v>
      </c>
      <c r="AS1620" s="20">
        <f t="shared" si="523"/>
        <v>3.2235654897824437</v>
      </c>
      <c r="AT1620" s="20">
        <f t="shared" si="523"/>
        <v>3.1978245068299773</v>
      </c>
      <c r="AU1620" s="20">
        <f t="shared" si="515"/>
        <v>3.2509130417697172</v>
      </c>
    </row>
    <row r="1621" spans="4:47">
      <c r="D1621" s="2"/>
      <c r="Z1621" s="20">
        <f t="shared" ref="Z1621:Z1684" si="524">F1621</f>
        <v>0</v>
      </c>
      <c r="AA1621" s="20">
        <f t="shared" ref="AA1621:AA1684" si="525">AB$3+AB$4*Z1621+AB$5*Z1621^2+AH1621</f>
        <v>1.1330551226500576E-5</v>
      </c>
      <c r="AB1621" s="20">
        <f t="shared" si="518"/>
        <v>-9999</v>
      </c>
      <c r="AC1621" s="20">
        <f t="shared" si="520"/>
        <v>0</v>
      </c>
      <c r="AD1621" s="20">
        <f t="shared" si="516"/>
        <v>-9999</v>
      </c>
      <c r="AE1621" s="20">
        <f t="shared" si="521"/>
        <v>0</v>
      </c>
      <c r="AF1621" s="20">
        <f t="shared" si="517"/>
        <v>-9999</v>
      </c>
      <c r="AG1621" s="21"/>
      <c r="AH1621" s="20">
        <f t="shared" ref="AH1621:AH1684" si="526">$AB$6*($AB$11/AI1621*AJ1621+$AB$12)</f>
        <v>-1.178745064381952E-2</v>
      </c>
      <c r="AI1621" s="20">
        <f t="shared" ref="AI1621:AI1684" si="527">1+$AB$7*COS(AL1621)</f>
        <v>0.51386006167917275</v>
      </c>
      <c r="AJ1621" s="20">
        <f t="shared" ref="AJ1621:AJ1684" si="528">SIN(AL1621+RADIANS($AB$9))</f>
        <v>-0.2676446746983806</v>
      </c>
      <c r="AK1621" s="20">
        <f t="shared" ref="AK1621:AK1684" si="529">$AB$7*SIN(AL1621)</f>
        <v>-2.096970307342862E-2</v>
      </c>
      <c r="AL1621" s="20">
        <f t="shared" ref="AL1621:AL1684" si="530">2*ATAN(AM1621)</f>
        <v>-3.0984842598046018</v>
      </c>
      <c r="AM1621" s="20">
        <f t="shared" ref="AM1621:AM1684" si="531">SQRT((1+$AB$7)/(1-$AB$7))*TAN(AN1621/2)</f>
        <v>-46.387491914036289</v>
      </c>
      <c r="AN1621" s="20">
        <f t="shared" ref="AN1621:AT1636" si="532">$AU1621+$AB$7*SIN(AO1621)</f>
        <v>3.2149255760746338</v>
      </c>
      <c r="AO1621" s="20">
        <f t="shared" si="532"/>
        <v>3.2156184383515991</v>
      </c>
      <c r="AP1621" s="20">
        <f t="shared" si="532"/>
        <v>3.2141906950560983</v>
      </c>
      <c r="AQ1621" s="20">
        <f t="shared" si="532"/>
        <v>3.2171329326505709</v>
      </c>
      <c r="AR1621" s="20">
        <f t="shared" si="532"/>
        <v>3.2110703717789146</v>
      </c>
      <c r="AS1621" s="20">
        <f t="shared" si="532"/>
        <v>3.2235654897824437</v>
      </c>
      <c r="AT1621" s="20">
        <f t="shared" si="532"/>
        <v>3.1978245068299773</v>
      </c>
      <c r="AU1621" s="20">
        <f t="shared" ref="AU1621:AU1684" si="533">RADIANS($AB$9)+$AB$18*(F1621-AB$15)</f>
        <v>3.2509130417697172</v>
      </c>
    </row>
    <row r="1622" spans="4:47">
      <c r="D1622" s="2"/>
      <c r="Z1622" s="20">
        <f t="shared" si="524"/>
        <v>0</v>
      </c>
      <c r="AA1622" s="20">
        <f t="shared" si="525"/>
        <v>1.1330551226500576E-5</v>
      </c>
      <c r="AB1622" s="20">
        <f t="shared" si="518"/>
        <v>-9999</v>
      </c>
      <c r="AC1622" s="20">
        <f t="shared" si="520"/>
        <v>0</v>
      </c>
      <c r="AD1622" s="20">
        <f t="shared" ref="AD1622:AD1685" si="534">IF(S1622&lt;&gt;0,G1622-AA1622,-9999)</f>
        <v>-9999</v>
      </c>
      <c r="AE1622" s="20">
        <f t="shared" si="521"/>
        <v>0</v>
      </c>
      <c r="AF1622" s="20">
        <f t="shared" ref="AF1622:AF1685" si="535">IF(S1622&lt;&gt;0,G1622-P1622,-9999)</f>
        <v>-9999</v>
      </c>
      <c r="AG1622" s="21"/>
      <c r="AH1622" s="20">
        <f t="shared" si="526"/>
        <v>-1.178745064381952E-2</v>
      </c>
      <c r="AI1622" s="20">
        <f t="shared" si="527"/>
        <v>0.51386006167917275</v>
      </c>
      <c r="AJ1622" s="20">
        <f t="shared" si="528"/>
        <v>-0.2676446746983806</v>
      </c>
      <c r="AK1622" s="20">
        <f t="shared" si="529"/>
        <v>-2.096970307342862E-2</v>
      </c>
      <c r="AL1622" s="20">
        <f t="shared" si="530"/>
        <v>-3.0984842598046018</v>
      </c>
      <c r="AM1622" s="20">
        <f t="shared" si="531"/>
        <v>-46.387491914036289</v>
      </c>
      <c r="AN1622" s="20">
        <f t="shared" si="532"/>
        <v>3.2149255760746338</v>
      </c>
      <c r="AO1622" s="20">
        <f t="shared" si="532"/>
        <v>3.2156184383515991</v>
      </c>
      <c r="AP1622" s="20">
        <f t="shared" si="532"/>
        <v>3.2141906950560983</v>
      </c>
      <c r="AQ1622" s="20">
        <f t="shared" si="532"/>
        <v>3.2171329326505709</v>
      </c>
      <c r="AR1622" s="20">
        <f t="shared" si="532"/>
        <v>3.2110703717789146</v>
      </c>
      <c r="AS1622" s="20">
        <f t="shared" si="532"/>
        <v>3.2235654897824437</v>
      </c>
      <c r="AT1622" s="20">
        <f t="shared" si="532"/>
        <v>3.1978245068299773</v>
      </c>
      <c r="AU1622" s="20">
        <f t="shared" si="533"/>
        <v>3.2509130417697172</v>
      </c>
    </row>
    <row r="1623" spans="4:47">
      <c r="D1623" s="2"/>
      <c r="Z1623" s="20">
        <f t="shared" si="524"/>
        <v>0</v>
      </c>
      <c r="AA1623" s="20">
        <f t="shared" si="525"/>
        <v>1.1330551226500576E-5</v>
      </c>
      <c r="AB1623" s="20">
        <f t="shared" si="518"/>
        <v>-9999</v>
      </c>
      <c r="AC1623" s="20">
        <f t="shared" si="520"/>
        <v>0</v>
      </c>
      <c r="AD1623" s="20">
        <f t="shared" si="534"/>
        <v>-9999</v>
      </c>
      <c r="AE1623" s="20">
        <f t="shared" si="521"/>
        <v>0</v>
      </c>
      <c r="AF1623" s="20">
        <f t="shared" si="535"/>
        <v>-9999</v>
      </c>
      <c r="AG1623" s="21"/>
      <c r="AH1623" s="20">
        <f t="shared" si="526"/>
        <v>-1.178745064381952E-2</v>
      </c>
      <c r="AI1623" s="20">
        <f t="shared" si="527"/>
        <v>0.51386006167917275</v>
      </c>
      <c r="AJ1623" s="20">
        <f t="shared" si="528"/>
        <v>-0.2676446746983806</v>
      </c>
      <c r="AK1623" s="20">
        <f t="shared" si="529"/>
        <v>-2.096970307342862E-2</v>
      </c>
      <c r="AL1623" s="20">
        <f t="shared" si="530"/>
        <v>-3.0984842598046018</v>
      </c>
      <c r="AM1623" s="20">
        <f t="shared" si="531"/>
        <v>-46.387491914036289</v>
      </c>
      <c r="AN1623" s="20">
        <f t="shared" si="532"/>
        <v>3.2149255760746338</v>
      </c>
      <c r="AO1623" s="20">
        <f t="shared" si="532"/>
        <v>3.2156184383515991</v>
      </c>
      <c r="AP1623" s="20">
        <f t="shared" si="532"/>
        <v>3.2141906950560983</v>
      </c>
      <c r="AQ1623" s="20">
        <f t="shared" si="532"/>
        <v>3.2171329326505709</v>
      </c>
      <c r="AR1623" s="20">
        <f t="shared" si="532"/>
        <v>3.2110703717789146</v>
      </c>
      <c r="AS1623" s="20">
        <f t="shared" si="532"/>
        <v>3.2235654897824437</v>
      </c>
      <c r="AT1623" s="20">
        <f t="shared" si="532"/>
        <v>3.1978245068299773</v>
      </c>
      <c r="AU1623" s="20">
        <f t="shared" si="533"/>
        <v>3.2509130417697172</v>
      </c>
    </row>
    <row r="1624" spans="4:47">
      <c r="D1624" s="2"/>
      <c r="Z1624" s="20">
        <f t="shared" si="524"/>
        <v>0</v>
      </c>
      <c r="AA1624" s="20">
        <f t="shared" si="525"/>
        <v>1.1330551226500576E-5</v>
      </c>
      <c r="AB1624" s="20">
        <f t="shared" si="518"/>
        <v>-9999</v>
      </c>
      <c r="AC1624" s="20">
        <f t="shared" si="520"/>
        <v>0</v>
      </c>
      <c r="AD1624" s="20">
        <f t="shared" si="534"/>
        <v>-9999</v>
      </c>
      <c r="AE1624" s="20">
        <f t="shared" si="521"/>
        <v>0</v>
      </c>
      <c r="AF1624" s="20">
        <f t="shared" si="535"/>
        <v>-9999</v>
      </c>
      <c r="AG1624" s="21"/>
      <c r="AH1624" s="20">
        <f t="shared" si="526"/>
        <v>-1.178745064381952E-2</v>
      </c>
      <c r="AI1624" s="20">
        <f t="shared" si="527"/>
        <v>0.51386006167917275</v>
      </c>
      <c r="AJ1624" s="20">
        <f t="shared" si="528"/>
        <v>-0.2676446746983806</v>
      </c>
      <c r="AK1624" s="20">
        <f t="shared" si="529"/>
        <v>-2.096970307342862E-2</v>
      </c>
      <c r="AL1624" s="20">
        <f t="shared" si="530"/>
        <v>-3.0984842598046018</v>
      </c>
      <c r="AM1624" s="20">
        <f t="shared" si="531"/>
        <v>-46.387491914036289</v>
      </c>
      <c r="AN1624" s="20">
        <f t="shared" si="532"/>
        <v>3.2149255760746338</v>
      </c>
      <c r="AO1624" s="20">
        <f t="shared" si="532"/>
        <v>3.2156184383515991</v>
      </c>
      <c r="AP1624" s="20">
        <f t="shared" si="532"/>
        <v>3.2141906950560983</v>
      </c>
      <c r="AQ1624" s="20">
        <f t="shared" si="532"/>
        <v>3.2171329326505709</v>
      </c>
      <c r="AR1624" s="20">
        <f t="shared" si="532"/>
        <v>3.2110703717789146</v>
      </c>
      <c r="AS1624" s="20">
        <f t="shared" si="532"/>
        <v>3.2235654897824437</v>
      </c>
      <c r="AT1624" s="20">
        <f t="shared" si="532"/>
        <v>3.1978245068299773</v>
      </c>
      <c r="AU1624" s="20">
        <f t="shared" si="533"/>
        <v>3.2509130417697172</v>
      </c>
    </row>
    <row r="1625" spans="4:47">
      <c r="D1625" s="2"/>
      <c r="Z1625" s="20">
        <f t="shared" si="524"/>
        <v>0</v>
      </c>
      <c r="AA1625" s="20">
        <f t="shared" si="525"/>
        <v>1.1330551226500576E-5</v>
      </c>
      <c r="AB1625" s="20">
        <f t="shared" si="518"/>
        <v>-9999</v>
      </c>
      <c r="AC1625" s="20">
        <f t="shared" si="520"/>
        <v>0</v>
      </c>
      <c r="AD1625" s="20">
        <f t="shared" si="534"/>
        <v>-9999</v>
      </c>
      <c r="AE1625" s="20">
        <f t="shared" si="521"/>
        <v>0</v>
      </c>
      <c r="AF1625" s="20">
        <f t="shared" si="535"/>
        <v>-9999</v>
      </c>
      <c r="AG1625" s="21"/>
      <c r="AH1625" s="20">
        <f t="shared" si="526"/>
        <v>-1.178745064381952E-2</v>
      </c>
      <c r="AI1625" s="20">
        <f t="shared" si="527"/>
        <v>0.51386006167917275</v>
      </c>
      <c r="AJ1625" s="20">
        <f t="shared" si="528"/>
        <v>-0.2676446746983806</v>
      </c>
      <c r="AK1625" s="20">
        <f t="shared" si="529"/>
        <v>-2.096970307342862E-2</v>
      </c>
      <c r="AL1625" s="20">
        <f t="shared" si="530"/>
        <v>-3.0984842598046018</v>
      </c>
      <c r="AM1625" s="20">
        <f t="shared" si="531"/>
        <v>-46.387491914036289</v>
      </c>
      <c r="AN1625" s="20">
        <f t="shared" si="532"/>
        <v>3.2149255760746338</v>
      </c>
      <c r="AO1625" s="20">
        <f t="shared" si="532"/>
        <v>3.2156184383515991</v>
      </c>
      <c r="AP1625" s="20">
        <f t="shared" si="532"/>
        <v>3.2141906950560983</v>
      </c>
      <c r="AQ1625" s="20">
        <f t="shared" si="532"/>
        <v>3.2171329326505709</v>
      </c>
      <c r="AR1625" s="20">
        <f t="shared" si="532"/>
        <v>3.2110703717789146</v>
      </c>
      <c r="AS1625" s="20">
        <f t="shared" si="532"/>
        <v>3.2235654897824437</v>
      </c>
      <c r="AT1625" s="20">
        <f t="shared" si="532"/>
        <v>3.1978245068299773</v>
      </c>
      <c r="AU1625" s="20">
        <f t="shared" si="533"/>
        <v>3.2509130417697172</v>
      </c>
    </row>
    <row r="1626" spans="4:47">
      <c r="D1626" s="2"/>
      <c r="Z1626" s="20">
        <f t="shared" si="524"/>
        <v>0</v>
      </c>
      <c r="AA1626" s="20">
        <f t="shared" si="525"/>
        <v>1.1330551226500576E-5</v>
      </c>
      <c r="AB1626" s="20">
        <f t="shared" si="518"/>
        <v>-9999</v>
      </c>
      <c r="AC1626" s="20">
        <f t="shared" si="520"/>
        <v>0</v>
      </c>
      <c r="AD1626" s="20">
        <f t="shared" si="534"/>
        <v>-9999</v>
      </c>
      <c r="AE1626" s="20">
        <f t="shared" si="521"/>
        <v>0</v>
      </c>
      <c r="AF1626" s="20">
        <f t="shared" si="535"/>
        <v>-9999</v>
      </c>
      <c r="AG1626" s="21"/>
      <c r="AH1626" s="20">
        <f t="shared" si="526"/>
        <v>-1.178745064381952E-2</v>
      </c>
      <c r="AI1626" s="20">
        <f t="shared" si="527"/>
        <v>0.51386006167917275</v>
      </c>
      <c r="AJ1626" s="20">
        <f t="shared" si="528"/>
        <v>-0.2676446746983806</v>
      </c>
      <c r="AK1626" s="20">
        <f t="shared" si="529"/>
        <v>-2.096970307342862E-2</v>
      </c>
      <c r="AL1626" s="20">
        <f t="shared" si="530"/>
        <v>-3.0984842598046018</v>
      </c>
      <c r="AM1626" s="20">
        <f t="shared" si="531"/>
        <v>-46.387491914036289</v>
      </c>
      <c r="AN1626" s="20">
        <f t="shared" si="532"/>
        <v>3.2149255760746338</v>
      </c>
      <c r="AO1626" s="20">
        <f t="shared" si="532"/>
        <v>3.2156184383515991</v>
      </c>
      <c r="AP1626" s="20">
        <f t="shared" si="532"/>
        <v>3.2141906950560983</v>
      </c>
      <c r="AQ1626" s="20">
        <f t="shared" si="532"/>
        <v>3.2171329326505709</v>
      </c>
      <c r="AR1626" s="20">
        <f t="shared" si="532"/>
        <v>3.2110703717789146</v>
      </c>
      <c r="AS1626" s="20">
        <f t="shared" si="532"/>
        <v>3.2235654897824437</v>
      </c>
      <c r="AT1626" s="20">
        <f t="shared" si="532"/>
        <v>3.1978245068299773</v>
      </c>
      <c r="AU1626" s="20">
        <f t="shared" si="533"/>
        <v>3.2509130417697172</v>
      </c>
    </row>
    <row r="1627" spans="4:47">
      <c r="D1627" s="2"/>
      <c r="Z1627" s="20">
        <f t="shared" si="524"/>
        <v>0</v>
      </c>
      <c r="AA1627" s="20">
        <f t="shared" si="525"/>
        <v>1.1330551226500576E-5</v>
      </c>
      <c r="AB1627" s="20">
        <f t="shared" si="518"/>
        <v>-9999</v>
      </c>
      <c r="AC1627" s="20">
        <f t="shared" si="520"/>
        <v>0</v>
      </c>
      <c r="AD1627" s="20">
        <f t="shared" si="534"/>
        <v>-9999</v>
      </c>
      <c r="AE1627" s="20">
        <f t="shared" si="521"/>
        <v>0</v>
      </c>
      <c r="AF1627" s="20">
        <f t="shared" si="535"/>
        <v>-9999</v>
      </c>
      <c r="AG1627" s="21"/>
      <c r="AH1627" s="20">
        <f t="shared" si="526"/>
        <v>-1.178745064381952E-2</v>
      </c>
      <c r="AI1627" s="20">
        <f t="shared" si="527"/>
        <v>0.51386006167917275</v>
      </c>
      <c r="AJ1627" s="20">
        <f t="shared" si="528"/>
        <v>-0.2676446746983806</v>
      </c>
      <c r="AK1627" s="20">
        <f t="shared" si="529"/>
        <v>-2.096970307342862E-2</v>
      </c>
      <c r="AL1627" s="20">
        <f t="shared" si="530"/>
        <v>-3.0984842598046018</v>
      </c>
      <c r="AM1627" s="20">
        <f t="shared" si="531"/>
        <v>-46.387491914036289</v>
      </c>
      <c r="AN1627" s="20">
        <f t="shared" si="532"/>
        <v>3.2149255760746338</v>
      </c>
      <c r="AO1627" s="20">
        <f t="shared" si="532"/>
        <v>3.2156184383515991</v>
      </c>
      <c r="AP1627" s="20">
        <f t="shared" si="532"/>
        <v>3.2141906950560983</v>
      </c>
      <c r="AQ1627" s="20">
        <f t="shared" si="532"/>
        <v>3.2171329326505709</v>
      </c>
      <c r="AR1627" s="20">
        <f t="shared" si="532"/>
        <v>3.2110703717789146</v>
      </c>
      <c r="AS1627" s="20">
        <f t="shared" si="532"/>
        <v>3.2235654897824437</v>
      </c>
      <c r="AT1627" s="20">
        <f t="shared" si="532"/>
        <v>3.1978245068299773</v>
      </c>
      <c r="AU1627" s="20">
        <f t="shared" si="533"/>
        <v>3.2509130417697172</v>
      </c>
    </row>
    <row r="1628" spans="4:47">
      <c r="D1628" s="2"/>
      <c r="Z1628" s="20">
        <f t="shared" si="524"/>
        <v>0</v>
      </c>
      <c r="AA1628" s="20">
        <f t="shared" si="525"/>
        <v>1.1330551226500576E-5</v>
      </c>
      <c r="AB1628" s="20">
        <f t="shared" si="518"/>
        <v>-9999</v>
      </c>
      <c r="AC1628" s="20">
        <f t="shared" si="520"/>
        <v>0</v>
      </c>
      <c r="AD1628" s="20">
        <f t="shared" si="534"/>
        <v>-9999</v>
      </c>
      <c r="AE1628" s="20">
        <f t="shared" si="521"/>
        <v>0</v>
      </c>
      <c r="AF1628" s="20">
        <f t="shared" si="535"/>
        <v>-9999</v>
      </c>
      <c r="AG1628" s="21"/>
      <c r="AH1628" s="20">
        <f t="shared" si="526"/>
        <v>-1.178745064381952E-2</v>
      </c>
      <c r="AI1628" s="20">
        <f t="shared" si="527"/>
        <v>0.51386006167917275</v>
      </c>
      <c r="AJ1628" s="20">
        <f t="shared" si="528"/>
        <v>-0.2676446746983806</v>
      </c>
      <c r="AK1628" s="20">
        <f t="shared" si="529"/>
        <v>-2.096970307342862E-2</v>
      </c>
      <c r="AL1628" s="20">
        <f t="shared" si="530"/>
        <v>-3.0984842598046018</v>
      </c>
      <c r="AM1628" s="20">
        <f t="shared" si="531"/>
        <v>-46.387491914036289</v>
      </c>
      <c r="AN1628" s="20">
        <f t="shared" si="532"/>
        <v>3.2149255760746338</v>
      </c>
      <c r="AO1628" s="20">
        <f t="shared" si="532"/>
        <v>3.2156184383515991</v>
      </c>
      <c r="AP1628" s="20">
        <f t="shared" si="532"/>
        <v>3.2141906950560983</v>
      </c>
      <c r="AQ1628" s="20">
        <f t="shared" si="532"/>
        <v>3.2171329326505709</v>
      </c>
      <c r="AR1628" s="20">
        <f t="shared" si="532"/>
        <v>3.2110703717789146</v>
      </c>
      <c r="AS1628" s="20">
        <f t="shared" si="532"/>
        <v>3.2235654897824437</v>
      </c>
      <c r="AT1628" s="20">
        <f t="shared" si="532"/>
        <v>3.1978245068299773</v>
      </c>
      <c r="AU1628" s="20">
        <f t="shared" si="533"/>
        <v>3.2509130417697172</v>
      </c>
    </row>
    <row r="1629" spans="4:47">
      <c r="D1629" s="2"/>
      <c r="Z1629" s="20">
        <f t="shared" si="524"/>
        <v>0</v>
      </c>
      <c r="AA1629" s="20">
        <f t="shared" si="525"/>
        <v>1.1330551226500576E-5</v>
      </c>
      <c r="AB1629" s="20">
        <f t="shared" ref="AB1629:AB1692" si="536">IF(S1629&lt;&gt;0,G1629-AH1629,-9999)</f>
        <v>-9999</v>
      </c>
      <c r="AC1629" s="20">
        <f t="shared" si="520"/>
        <v>0</v>
      </c>
      <c r="AD1629" s="20">
        <f t="shared" si="534"/>
        <v>-9999</v>
      </c>
      <c r="AE1629" s="20">
        <f t="shared" si="521"/>
        <v>0</v>
      </c>
      <c r="AF1629" s="20">
        <f t="shared" si="535"/>
        <v>-9999</v>
      </c>
      <c r="AG1629" s="21"/>
      <c r="AH1629" s="20">
        <f t="shared" si="526"/>
        <v>-1.178745064381952E-2</v>
      </c>
      <c r="AI1629" s="20">
        <f t="shared" si="527"/>
        <v>0.51386006167917275</v>
      </c>
      <c r="AJ1629" s="20">
        <f t="shared" si="528"/>
        <v>-0.2676446746983806</v>
      </c>
      <c r="AK1629" s="20">
        <f t="shared" si="529"/>
        <v>-2.096970307342862E-2</v>
      </c>
      <c r="AL1629" s="20">
        <f t="shared" si="530"/>
        <v>-3.0984842598046018</v>
      </c>
      <c r="AM1629" s="20">
        <f t="shared" si="531"/>
        <v>-46.387491914036289</v>
      </c>
      <c r="AN1629" s="20">
        <f t="shared" si="532"/>
        <v>3.2149255760746338</v>
      </c>
      <c r="AO1629" s="20">
        <f t="shared" si="532"/>
        <v>3.2156184383515991</v>
      </c>
      <c r="AP1629" s="20">
        <f t="shared" si="532"/>
        <v>3.2141906950560983</v>
      </c>
      <c r="AQ1629" s="20">
        <f t="shared" si="532"/>
        <v>3.2171329326505709</v>
      </c>
      <c r="AR1629" s="20">
        <f t="shared" si="532"/>
        <v>3.2110703717789146</v>
      </c>
      <c r="AS1629" s="20">
        <f t="shared" si="532"/>
        <v>3.2235654897824437</v>
      </c>
      <c r="AT1629" s="20">
        <f t="shared" si="532"/>
        <v>3.1978245068299773</v>
      </c>
      <c r="AU1629" s="20">
        <f t="shared" si="533"/>
        <v>3.2509130417697172</v>
      </c>
    </row>
    <row r="1630" spans="4:47">
      <c r="D1630" s="2"/>
      <c r="Z1630" s="20">
        <f t="shared" si="524"/>
        <v>0</v>
      </c>
      <c r="AA1630" s="20">
        <f t="shared" si="525"/>
        <v>1.1330551226500576E-5</v>
      </c>
      <c r="AB1630" s="20">
        <f t="shared" si="536"/>
        <v>-9999</v>
      </c>
      <c r="AC1630" s="20">
        <f t="shared" si="520"/>
        <v>0</v>
      </c>
      <c r="AD1630" s="20">
        <f t="shared" si="534"/>
        <v>-9999</v>
      </c>
      <c r="AE1630" s="20">
        <f t="shared" si="521"/>
        <v>0</v>
      </c>
      <c r="AF1630" s="20">
        <f t="shared" si="535"/>
        <v>-9999</v>
      </c>
      <c r="AG1630" s="21"/>
      <c r="AH1630" s="20">
        <f t="shared" si="526"/>
        <v>-1.178745064381952E-2</v>
      </c>
      <c r="AI1630" s="20">
        <f t="shared" si="527"/>
        <v>0.51386006167917275</v>
      </c>
      <c r="AJ1630" s="20">
        <f t="shared" si="528"/>
        <v>-0.2676446746983806</v>
      </c>
      <c r="AK1630" s="20">
        <f t="shared" si="529"/>
        <v>-2.096970307342862E-2</v>
      </c>
      <c r="AL1630" s="20">
        <f t="shared" si="530"/>
        <v>-3.0984842598046018</v>
      </c>
      <c r="AM1630" s="20">
        <f t="shared" si="531"/>
        <v>-46.387491914036289</v>
      </c>
      <c r="AN1630" s="20">
        <f t="shared" si="532"/>
        <v>3.2149255760746338</v>
      </c>
      <c r="AO1630" s="20">
        <f t="shared" si="532"/>
        <v>3.2156184383515991</v>
      </c>
      <c r="AP1630" s="20">
        <f t="shared" si="532"/>
        <v>3.2141906950560983</v>
      </c>
      <c r="AQ1630" s="20">
        <f t="shared" si="532"/>
        <v>3.2171329326505709</v>
      </c>
      <c r="AR1630" s="20">
        <f t="shared" si="532"/>
        <v>3.2110703717789146</v>
      </c>
      <c r="AS1630" s="20">
        <f t="shared" si="532"/>
        <v>3.2235654897824437</v>
      </c>
      <c r="AT1630" s="20">
        <f t="shared" si="532"/>
        <v>3.1978245068299773</v>
      </c>
      <c r="AU1630" s="20">
        <f t="shared" si="533"/>
        <v>3.2509130417697172</v>
      </c>
    </row>
    <row r="1631" spans="4:47">
      <c r="D1631" s="2"/>
      <c r="Z1631" s="20">
        <f t="shared" si="524"/>
        <v>0</v>
      </c>
      <c r="AA1631" s="20">
        <f t="shared" si="525"/>
        <v>1.1330551226500576E-5</v>
      </c>
      <c r="AB1631" s="20">
        <f t="shared" si="536"/>
        <v>-9999</v>
      </c>
      <c r="AC1631" s="20">
        <f t="shared" si="520"/>
        <v>0</v>
      </c>
      <c r="AD1631" s="20">
        <f t="shared" si="534"/>
        <v>-9999</v>
      </c>
      <c r="AE1631" s="20">
        <f t="shared" si="521"/>
        <v>0</v>
      </c>
      <c r="AF1631" s="20">
        <f t="shared" si="535"/>
        <v>-9999</v>
      </c>
      <c r="AG1631" s="21"/>
      <c r="AH1631" s="20">
        <f t="shared" si="526"/>
        <v>-1.178745064381952E-2</v>
      </c>
      <c r="AI1631" s="20">
        <f t="shared" si="527"/>
        <v>0.51386006167917275</v>
      </c>
      <c r="AJ1631" s="20">
        <f t="shared" si="528"/>
        <v>-0.2676446746983806</v>
      </c>
      <c r="AK1631" s="20">
        <f t="shared" si="529"/>
        <v>-2.096970307342862E-2</v>
      </c>
      <c r="AL1631" s="20">
        <f t="shared" si="530"/>
        <v>-3.0984842598046018</v>
      </c>
      <c r="AM1631" s="20">
        <f t="shared" si="531"/>
        <v>-46.387491914036289</v>
      </c>
      <c r="AN1631" s="20">
        <f t="shared" si="532"/>
        <v>3.2149255760746338</v>
      </c>
      <c r="AO1631" s="20">
        <f t="shared" si="532"/>
        <v>3.2156184383515991</v>
      </c>
      <c r="AP1631" s="20">
        <f t="shared" si="532"/>
        <v>3.2141906950560983</v>
      </c>
      <c r="AQ1631" s="20">
        <f t="shared" si="532"/>
        <v>3.2171329326505709</v>
      </c>
      <c r="AR1631" s="20">
        <f t="shared" si="532"/>
        <v>3.2110703717789146</v>
      </c>
      <c r="AS1631" s="20">
        <f t="shared" si="532"/>
        <v>3.2235654897824437</v>
      </c>
      <c r="AT1631" s="20">
        <f t="shared" si="532"/>
        <v>3.1978245068299773</v>
      </c>
      <c r="AU1631" s="20">
        <f t="shared" si="533"/>
        <v>3.2509130417697172</v>
      </c>
    </row>
    <row r="1632" spans="4:47">
      <c r="D1632" s="2"/>
      <c r="Z1632" s="20">
        <f t="shared" si="524"/>
        <v>0</v>
      </c>
      <c r="AA1632" s="20">
        <f t="shared" si="525"/>
        <v>1.1330551226500576E-5</v>
      </c>
      <c r="AB1632" s="20">
        <f t="shared" si="536"/>
        <v>-9999</v>
      </c>
      <c r="AC1632" s="20">
        <f t="shared" si="520"/>
        <v>0</v>
      </c>
      <c r="AD1632" s="20">
        <f t="shared" si="534"/>
        <v>-9999</v>
      </c>
      <c r="AE1632" s="20">
        <f t="shared" si="521"/>
        <v>0</v>
      </c>
      <c r="AF1632" s="20">
        <f t="shared" si="535"/>
        <v>-9999</v>
      </c>
      <c r="AG1632" s="21"/>
      <c r="AH1632" s="20">
        <f t="shared" si="526"/>
        <v>-1.178745064381952E-2</v>
      </c>
      <c r="AI1632" s="20">
        <f t="shared" si="527"/>
        <v>0.51386006167917275</v>
      </c>
      <c r="AJ1632" s="20">
        <f t="shared" si="528"/>
        <v>-0.2676446746983806</v>
      </c>
      <c r="AK1632" s="20">
        <f t="shared" si="529"/>
        <v>-2.096970307342862E-2</v>
      </c>
      <c r="AL1632" s="20">
        <f t="shared" si="530"/>
        <v>-3.0984842598046018</v>
      </c>
      <c r="AM1632" s="20">
        <f t="shared" si="531"/>
        <v>-46.387491914036289</v>
      </c>
      <c r="AN1632" s="20">
        <f t="shared" si="532"/>
        <v>3.2149255760746338</v>
      </c>
      <c r="AO1632" s="20">
        <f t="shared" si="532"/>
        <v>3.2156184383515991</v>
      </c>
      <c r="AP1632" s="20">
        <f t="shared" si="532"/>
        <v>3.2141906950560983</v>
      </c>
      <c r="AQ1632" s="20">
        <f t="shared" si="532"/>
        <v>3.2171329326505709</v>
      </c>
      <c r="AR1632" s="20">
        <f t="shared" si="532"/>
        <v>3.2110703717789146</v>
      </c>
      <c r="AS1632" s="20">
        <f t="shared" si="532"/>
        <v>3.2235654897824437</v>
      </c>
      <c r="AT1632" s="20">
        <f t="shared" si="532"/>
        <v>3.1978245068299773</v>
      </c>
      <c r="AU1632" s="20">
        <f t="shared" si="533"/>
        <v>3.2509130417697172</v>
      </c>
    </row>
    <row r="1633" spans="4:48">
      <c r="D1633" s="2"/>
      <c r="Z1633" s="20">
        <f t="shared" si="524"/>
        <v>0</v>
      </c>
      <c r="AA1633" s="20">
        <f t="shared" si="525"/>
        <v>1.1330551226500576E-5</v>
      </c>
      <c r="AB1633" s="20">
        <f t="shared" si="536"/>
        <v>-9999</v>
      </c>
      <c r="AC1633" s="20">
        <f t="shared" si="520"/>
        <v>0</v>
      </c>
      <c r="AD1633" s="20">
        <f t="shared" si="534"/>
        <v>-9999</v>
      </c>
      <c r="AE1633" s="20">
        <f t="shared" si="521"/>
        <v>0</v>
      </c>
      <c r="AF1633" s="20">
        <f t="shared" si="535"/>
        <v>-9999</v>
      </c>
      <c r="AG1633" s="21"/>
      <c r="AH1633" s="20">
        <f t="shared" si="526"/>
        <v>-1.178745064381952E-2</v>
      </c>
      <c r="AI1633" s="20">
        <f t="shared" si="527"/>
        <v>0.51386006167917275</v>
      </c>
      <c r="AJ1633" s="20">
        <f t="shared" si="528"/>
        <v>-0.2676446746983806</v>
      </c>
      <c r="AK1633" s="20">
        <f t="shared" si="529"/>
        <v>-2.096970307342862E-2</v>
      </c>
      <c r="AL1633" s="20">
        <f t="shared" si="530"/>
        <v>-3.0984842598046018</v>
      </c>
      <c r="AM1633" s="20">
        <f t="shared" si="531"/>
        <v>-46.387491914036289</v>
      </c>
      <c r="AN1633" s="20">
        <f t="shared" si="532"/>
        <v>3.2149255760746338</v>
      </c>
      <c r="AO1633" s="20">
        <f t="shared" si="532"/>
        <v>3.2156184383515991</v>
      </c>
      <c r="AP1633" s="20">
        <f t="shared" si="532"/>
        <v>3.2141906950560983</v>
      </c>
      <c r="AQ1633" s="20">
        <f t="shared" si="532"/>
        <v>3.2171329326505709</v>
      </c>
      <c r="AR1633" s="20">
        <f t="shared" si="532"/>
        <v>3.2110703717789146</v>
      </c>
      <c r="AS1633" s="20">
        <f t="shared" si="532"/>
        <v>3.2235654897824437</v>
      </c>
      <c r="AT1633" s="20">
        <f t="shared" si="532"/>
        <v>3.1978245068299773</v>
      </c>
      <c r="AU1633" s="20">
        <f t="shared" si="533"/>
        <v>3.2509130417697172</v>
      </c>
    </row>
    <row r="1634" spans="4:48">
      <c r="D1634" s="2"/>
      <c r="Z1634" s="20">
        <f t="shared" si="524"/>
        <v>0</v>
      </c>
      <c r="AA1634" s="20">
        <f t="shared" si="525"/>
        <v>1.1330551226500576E-5</v>
      </c>
      <c r="AB1634" s="20">
        <f t="shared" si="536"/>
        <v>-9999</v>
      </c>
      <c r="AC1634" s="20">
        <f t="shared" si="520"/>
        <v>0</v>
      </c>
      <c r="AD1634" s="20">
        <f t="shared" si="534"/>
        <v>-9999</v>
      </c>
      <c r="AE1634" s="20">
        <f t="shared" si="521"/>
        <v>0</v>
      </c>
      <c r="AF1634" s="20">
        <f t="shared" si="535"/>
        <v>-9999</v>
      </c>
      <c r="AG1634" s="21"/>
      <c r="AH1634" s="20">
        <f t="shared" si="526"/>
        <v>-1.178745064381952E-2</v>
      </c>
      <c r="AI1634" s="20">
        <f t="shared" si="527"/>
        <v>0.51386006167917275</v>
      </c>
      <c r="AJ1634" s="20">
        <f t="shared" si="528"/>
        <v>-0.2676446746983806</v>
      </c>
      <c r="AK1634" s="20">
        <f t="shared" si="529"/>
        <v>-2.096970307342862E-2</v>
      </c>
      <c r="AL1634" s="20">
        <f t="shared" si="530"/>
        <v>-3.0984842598046018</v>
      </c>
      <c r="AM1634" s="20">
        <f t="shared" si="531"/>
        <v>-46.387491914036289</v>
      </c>
      <c r="AN1634" s="20">
        <f t="shared" si="532"/>
        <v>3.2149255760746338</v>
      </c>
      <c r="AO1634" s="20">
        <f t="shared" si="532"/>
        <v>3.2156184383515991</v>
      </c>
      <c r="AP1634" s="20">
        <f t="shared" si="532"/>
        <v>3.2141906950560983</v>
      </c>
      <c r="AQ1634" s="20">
        <f t="shared" si="532"/>
        <v>3.2171329326505709</v>
      </c>
      <c r="AR1634" s="20">
        <f t="shared" si="532"/>
        <v>3.2110703717789146</v>
      </c>
      <c r="AS1634" s="20">
        <f t="shared" si="532"/>
        <v>3.2235654897824437</v>
      </c>
      <c r="AT1634" s="20">
        <f t="shared" si="532"/>
        <v>3.1978245068299773</v>
      </c>
      <c r="AU1634" s="20">
        <f t="shared" si="533"/>
        <v>3.2509130417697172</v>
      </c>
    </row>
    <row r="1635" spans="4:48">
      <c r="D1635" s="2"/>
      <c r="Z1635" s="20">
        <f t="shared" si="524"/>
        <v>0</v>
      </c>
      <c r="AA1635" s="20">
        <f t="shared" si="525"/>
        <v>1.1330551226500576E-5</v>
      </c>
      <c r="AB1635" s="20">
        <f t="shared" si="536"/>
        <v>-9999</v>
      </c>
      <c r="AC1635" s="20">
        <f t="shared" si="520"/>
        <v>0</v>
      </c>
      <c r="AD1635" s="20">
        <f t="shared" si="534"/>
        <v>-9999</v>
      </c>
      <c r="AE1635" s="20">
        <f t="shared" si="521"/>
        <v>0</v>
      </c>
      <c r="AF1635" s="20">
        <f t="shared" si="535"/>
        <v>-9999</v>
      </c>
      <c r="AG1635" s="21"/>
      <c r="AH1635" s="20">
        <f t="shared" si="526"/>
        <v>-1.178745064381952E-2</v>
      </c>
      <c r="AI1635" s="20">
        <f t="shared" si="527"/>
        <v>0.51386006167917275</v>
      </c>
      <c r="AJ1635" s="20">
        <f t="shared" si="528"/>
        <v>-0.2676446746983806</v>
      </c>
      <c r="AK1635" s="20">
        <f t="shared" si="529"/>
        <v>-2.096970307342862E-2</v>
      </c>
      <c r="AL1635" s="20">
        <f t="shared" si="530"/>
        <v>-3.0984842598046018</v>
      </c>
      <c r="AM1635" s="20">
        <f t="shared" si="531"/>
        <v>-46.387491914036289</v>
      </c>
      <c r="AN1635" s="20">
        <f t="shared" si="532"/>
        <v>3.2149255760746338</v>
      </c>
      <c r="AO1635" s="20">
        <f t="shared" si="532"/>
        <v>3.2156184383515991</v>
      </c>
      <c r="AP1635" s="20">
        <f t="shared" si="532"/>
        <v>3.2141906950560983</v>
      </c>
      <c r="AQ1635" s="20">
        <f t="shared" si="532"/>
        <v>3.2171329326505709</v>
      </c>
      <c r="AR1635" s="20">
        <f t="shared" si="532"/>
        <v>3.2110703717789146</v>
      </c>
      <c r="AS1635" s="20">
        <f t="shared" si="532"/>
        <v>3.2235654897824437</v>
      </c>
      <c r="AT1635" s="20">
        <f t="shared" si="532"/>
        <v>3.1978245068299773</v>
      </c>
      <c r="AU1635" s="20">
        <f t="shared" si="533"/>
        <v>3.2509130417697172</v>
      </c>
    </row>
    <row r="1636" spans="4:48">
      <c r="D1636" s="2"/>
      <c r="Z1636" s="20">
        <f t="shared" si="524"/>
        <v>0</v>
      </c>
      <c r="AA1636" s="20">
        <f t="shared" si="525"/>
        <v>1.1330551226500576E-5</v>
      </c>
      <c r="AB1636" s="20">
        <f t="shared" si="536"/>
        <v>-9999</v>
      </c>
      <c r="AC1636" s="20">
        <f t="shared" si="520"/>
        <v>0</v>
      </c>
      <c r="AD1636" s="20">
        <f t="shared" si="534"/>
        <v>-9999</v>
      </c>
      <c r="AE1636" s="20">
        <f t="shared" si="521"/>
        <v>0</v>
      </c>
      <c r="AF1636" s="20">
        <f t="shared" si="535"/>
        <v>-9999</v>
      </c>
      <c r="AG1636" s="21"/>
      <c r="AH1636" s="20">
        <f t="shared" si="526"/>
        <v>-1.178745064381952E-2</v>
      </c>
      <c r="AI1636" s="20">
        <f t="shared" si="527"/>
        <v>0.51386006167917275</v>
      </c>
      <c r="AJ1636" s="20">
        <f t="shared" si="528"/>
        <v>-0.2676446746983806</v>
      </c>
      <c r="AK1636" s="20">
        <f t="shared" si="529"/>
        <v>-2.096970307342862E-2</v>
      </c>
      <c r="AL1636" s="20">
        <f t="shared" si="530"/>
        <v>-3.0984842598046018</v>
      </c>
      <c r="AM1636" s="20">
        <f t="shared" si="531"/>
        <v>-46.387491914036289</v>
      </c>
      <c r="AN1636" s="20">
        <f t="shared" si="532"/>
        <v>3.2149255760746338</v>
      </c>
      <c r="AO1636" s="20">
        <f t="shared" si="532"/>
        <v>3.2156184383515991</v>
      </c>
      <c r="AP1636" s="20">
        <f t="shared" si="532"/>
        <v>3.2141906950560983</v>
      </c>
      <c r="AQ1636" s="20">
        <f t="shared" si="532"/>
        <v>3.2171329326505709</v>
      </c>
      <c r="AR1636" s="20">
        <f t="shared" si="532"/>
        <v>3.2110703717789146</v>
      </c>
      <c r="AS1636" s="20">
        <f t="shared" si="532"/>
        <v>3.2235654897824437</v>
      </c>
      <c r="AT1636" s="20">
        <f t="shared" si="532"/>
        <v>3.1978245068299773</v>
      </c>
      <c r="AU1636" s="20">
        <f t="shared" si="533"/>
        <v>3.2509130417697172</v>
      </c>
    </row>
    <row r="1637" spans="4:48">
      <c r="D1637" s="2"/>
      <c r="Z1637" s="20">
        <f t="shared" si="524"/>
        <v>0</v>
      </c>
      <c r="AA1637" s="20">
        <f t="shared" si="525"/>
        <v>1.1330551226500576E-5</v>
      </c>
      <c r="AB1637" s="20">
        <f t="shared" si="536"/>
        <v>-9999</v>
      </c>
      <c r="AC1637" s="20">
        <f t="shared" si="520"/>
        <v>0</v>
      </c>
      <c r="AD1637" s="20">
        <f t="shared" si="534"/>
        <v>-9999</v>
      </c>
      <c r="AE1637" s="20">
        <f t="shared" si="521"/>
        <v>0</v>
      </c>
      <c r="AF1637" s="20">
        <f t="shared" si="535"/>
        <v>-9999</v>
      </c>
      <c r="AG1637" s="21"/>
      <c r="AH1637" s="20">
        <f t="shared" si="526"/>
        <v>-1.178745064381952E-2</v>
      </c>
      <c r="AI1637" s="20">
        <f t="shared" si="527"/>
        <v>0.51386006167917275</v>
      </c>
      <c r="AJ1637" s="20">
        <f t="shared" si="528"/>
        <v>-0.2676446746983806</v>
      </c>
      <c r="AK1637" s="20">
        <f t="shared" si="529"/>
        <v>-2.096970307342862E-2</v>
      </c>
      <c r="AL1637" s="20">
        <f t="shared" si="530"/>
        <v>-3.0984842598046018</v>
      </c>
      <c r="AM1637" s="20">
        <f t="shared" si="531"/>
        <v>-46.387491914036289</v>
      </c>
      <c r="AN1637" s="20">
        <f t="shared" ref="AN1637:AT1652" si="537">$AU1637+$AB$7*SIN(AO1637)</f>
        <v>3.2149255760746338</v>
      </c>
      <c r="AO1637" s="20">
        <f t="shared" si="537"/>
        <v>3.2156184383515991</v>
      </c>
      <c r="AP1637" s="20">
        <f t="shared" si="537"/>
        <v>3.2141906950560983</v>
      </c>
      <c r="AQ1637" s="20">
        <f t="shared" si="537"/>
        <v>3.2171329326505709</v>
      </c>
      <c r="AR1637" s="20">
        <f t="shared" si="537"/>
        <v>3.2110703717789146</v>
      </c>
      <c r="AS1637" s="20">
        <f t="shared" si="537"/>
        <v>3.2235654897824437</v>
      </c>
      <c r="AT1637" s="20">
        <f t="shared" si="537"/>
        <v>3.1978245068299773</v>
      </c>
      <c r="AU1637" s="20">
        <f t="shared" si="533"/>
        <v>3.2509130417697172</v>
      </c>
    </row>
    <row r="1638" spans="4:48">
      <c r="D1638" s="2"/>
      <c r="Z1638" s="20">
        <f t="shared" si="524"/>
        <v>0</v>
      </c>
      <c r="AA1638" s="20">
        <f t="shared" si="525"/>
        <v>1.1330551226500576E-5</v>
      </c>
      <c r="AB1638" s="20">
        <f t="shared" si="536"/>
        <v>-9999</v>
      </c>
      <c r="AC1638" s="20">
        <f t="shared" si="520"/>
        <v>0</v>
      </c>
      <c r="AD1638" s="20">
        <f t="shared" si="534"/>
        <v>-9999</v>
      </c>
      <c r="AE1638" s="20">
        <f t="shared" si="521"/>
        <v>0</v>
      </c>
      <c r="AF1638" s="20">
        <f t="shared" si="535"/>
        <v>-9999</v>
      </c>
      <c r="AG1638" s="21"/>
      <c r="AH1638" s="20">
        <f t="shared" si="526"/>
        <v>-1.178745064381952E-2</v>
      </c>
      <c r="AI1638" s="20">
        <f t="shared" si="527"/>
        <v>0.51386006167917275</v>
      </c>
      <c r="AJ1638" s="20">
        <f t="shared" si="528"/>
        <v>-0.2676446746983806</v>
      </c>
      <c r="AK1638" s="20">
        <f t="shared" si="529"/>
        <v>-2.096970307342862E-2</v>
      </c>
      <c r="AL1638" s="20">
        <f t="shared" si="530"/>
        <v>-3.0984842598046018</v>
      </c>
      <c r="AM1638" s="20">
        <f t="shared" si="531"/>
        <v>-46.387491914036289</v>
      </c>
      <c r="AN1638" s="20">
        <f t="shared" si="537"/>
        <v>3.2149255760746338</v>
      </c>
      <c r="AO1638" s="20">
        <f t="shared" si="537"/>
        <v>3.2156184383515991</v>
      </c>
      <c r="AP1638" s="20">
        <f t="shared" si="537"/>
        <v>3.2141906950560983</v>
      </c>
      <c r="AQ1638" s="20">
        <f t="shared" si="537"/>
        <v>3.2171329326505709</v>
      </c>
      <c r="AR1638" s="20">
        <f t="shared" si="537"/>
        <v>3.2110703717789146</v>
      </c>
      <c r="AS1638" s="20">
        <f t="shared" si="537"/>
        <v>3.2235654897824437</v>
      </c>
      <c r="AT1638" s="20">
        <f t="shared" si="537"/>
        <v>3.1978245068299773</v>
      </c>
      <c r="AU1638" s="20">
        <f t="shared" si="533"/>
        <v>3.2509130417697172</v>
      </c>
    </row>
    <row r="1639" spans="4:48">
      <c r="D1639" s="2"/>
      <c r="Z1639" s="20">
        <f t="shared" si="524"/>
        <v>0</v>
      </c>
      <c r="AA1639" s="20">
        <f t="shared" si="525"/>
        <v>1.1330551226500576E-5</v>
      </c>
      <c r="AB1639" s="20">
        <f t="shared" si="536"/>
        <v>-9999</v>
      </c>
      <c r="AC1639" s="20">
        <f t="shared" ref="AC1639:AC1702" si="538">+G1639-P1639</f>
        <v>0</v>
      </c>
      <c r="AD1639" s="20">
        <f t="shared" si="534"/>
        <v>-9999</v>
      </c>
      <c r="AE1639" s="20">
        <f t="shared" ref="AE1639:AE1702" si="539">+(G1639-AA1639)^2*S1639</f>
        <v>0</v>
      </c>
      <c r="AF1639" s="20">
        <f t="shared" si="535"/>
        <v>-9999</v>
      </c>
      <c r="AG1639" s="21"/>
      <c r="AH1639" s="20">
        <f t="shared" si="526"/>
        <v>-1.178745064381952E-2</v>
      </c>
      <c r="AI1639" s="20">
        <f t="shared" si="527"/>
        <v>0.51386006167917275</v>
      </c>
      <c r="AJ1639" s="20">
        <f t="shared" si="528"/>
        <v>-0.2676446746983806</v>
      </c>
      <c r="AK1639" s="20">
        <f t="shared" si="529"/>
        <v>-2.096970307342862E-2</v>
      </c>
      <c r="AL1639" s="20">
        <f t="shared" si="530"/>
        <v>-3.0984842598046018</v>
      </c>
      <c r="AM1639" s="20">
        <f t="shared" si="531"/>
        <v>-46.387491914036289</v>
      </c>
      <c r="AN1639" s="20">
        <f t="shared" si="537"/>
        <v>3.2149255760746338</v>
      </c>
      <c r="AO1639" s="20">
        <f t="shared" si="537"/>
        <v>3.2156184383515991</v>
      </c>
      <c r="AP1639" s="20">
        <f t="shared" si="537"/>
        <v>3.2141906950560983</v>
      </c>
      <c r="AQ1639" s="20">
        <f t="shared" si="537"/>
        <v>3.2171329326505709</v>
      </c>
      <c r="AR1639" s="20">
        <f t="shared" si="537"/>
        <v>3.2110703717789146</v>
      </c>
      <c r="AS1639" s="20">
        <f t="shared" si="537"/>
        <v>3.2235654897824437</v>
      </c>
      <c r="AT1639" s="20">
        <f t="shared" si="537"/>
        <v>3.1978245068299773</v>
      </c>
      <c r="AU1639" s="20">
        <f t="shared" si="533"/>
        <v>3.2509130417697172</v>
      </c>
    </row>
    <row r="1640" spans="4:48">
      <c r="D1640" s="2"/>
      <c r="Z1640" s="20">
        <f t="shared" si="524"/>
        <v>0</v>
      </c>
      <c r="AA1640" s="20">
        <f t="shared" si="525"/>
        <v>1.1330551226500576E-5</v>
      </c>
      <c r="AB1640" s="20">
        <f t="shared" si="536"/>
        <v>-9999</v>
      </c>
      <c r="AC1640" s="20">
        <f t="shared" si="538"/>
        <v>0</v>
      </c>
      <c r="AD1640" s="20">
        <f t="shared" si="534"/>
        <v>-9999</v>
      </c>
      <c r="AE1640" s="20">
        <f t="shared" si="539"/>
        <v>0</v>
      </c>
      <c r="AF1640" s="20">
        <f t="shared" si="535"/>
        <v>-9999</v>
      </c>
      <c r="AG1640" s="21"/>
      <c r="AH1640" s="20">
        <f t="shared" si="526"/>
        <v>-1.178745064381952E-2</v>
      </c>
      <c r="AI1640" s="20">
        <f t="shared" si="527"/>
        <v>0.51386006167917275</v>
      </c>
      <c r="AJ1640" s="20">
        <f t="shared" si="528"/>
        <v>-0.2676446746983806</v>
      </c>
      <c r="AK1640" s="20">
        <f t="shared" si="529"/>
        <v>-2.096970307342862E-2</v>
      </c>
      <c r="AL1640" s="20">
        <f t="shared" si="530"/>
        <v>-3.0984842598046018</v>
      </c>
      <c r="AM1640" s="20">
        <f t="shared" si="531"/>
        <v>-46.387491914036289</v>
      </c>
      <c r="AN1640" s="20">
        <f t="shared" si="537"/>
        <v>3.2149255760746338</v>
      </c>
      <c r="AO1640" s="20">
        <f t="shared" si="537"/>
        <v>3.2156184383515991</v>
      </c>
      <c r="AP1640" s="20">
        <f t="shared" si="537"/>
        <v>3.2141906950560983</v>
      </c>
      <c r="AQ1640" s="20">
        <f t="shared" si="537"/>
        <v>3.2171329326505709</v>
      </c>
      <c r="AR1640" s="20">
        <f t="shared" si="537"/>
        <v>3.2110703717789146</v>
      </c>
      <c r="AS1640" s="20">
        <f t="shared" si="537"/>
        <v>3.2235654897824437</v>
      </c>
      <c r="AT1640" s="20">
        <f t="shared" si="537"/>
        <v>3.1978245068299773</v>
      </c>
      <c r="AU1640" s="20">
        <f t="shared" si="533"/>
        <v>3.2509130417697172</v>
      </c>
    </row>
    <row r="1641" spans="4:48">
      <c r="D1641" s="2"/>
      <c r="Z1641" s="20">
        <f t="shared" si="524"/>
        <v>0</v>
      </c>
      <c r="AA1641" s="20">
        <f t="shared" si="525"/>
        <v>1.1330551226500576E-5</v>
      </c>
      <c r="AB1641" s="20">
        <f t="shared" si="536"/>
        <v>-9999</v>
      </c>
      <c r="AC1641" s="20">
        <f t="shared" si="538"/>
        <v>0</v>
      </c>
      <c r="AD1641" s="20">
        <f t="shared" si="534"/>
        <v>-9999</v>
      </c>
      <c r="AE1641" s="20">
        <f t="shared" si="539"/>
        <v>0</v>
      </c>
      <c r="AF1641" s="20">
        <f t="shared" si="535"/>
        <v>-9999</v>
      </c>
      <c r="AG1641" s="21"/>
      <c r="AH1641" s="20">
        <f t="shared" si="526"/>
        <v>-1.178745064381952E-2</v>
      </c>
      <c r="AI1641" s="20">
        <f t="shared" si="527"/>
        <v>0.51386006167917275</v>
      </c>
      <c r="AJ1641" s="20">
        <f t="shared" si="528"/>
        <v>-0.2676446746983806</v>
      </c>
      <c r="AK1641" s="20">
        <f t="shared" si="529"/>
        <v>-2.096970307342862E-2</v>
      </c>
      <c r="AL1641" s="20">
        <f t="shared" si="530"/>
        <v>-3.0984842598046018</v>
      </c>
      <c r="AM1641" s="20">
        <f t="shared" si="531"/>
        <v>-46.387491914036289</v>
      </c>
      <c r="AN1641" s="20">
        <f t="shared" si="537"/>
        <v>3.2149255760746338</v>
      </c>
      <c r="AO1641" s="20">
        <f t="shared" si="537"/>
        <v>3.2156184383515991</v>
      </c>
      <c r="AP1641" s="20">
        <f t="shared" si="537"/>
        <v>3.2141906950560983</v>
      </c>
      <c r="AQ1641" s="20">
        <f t="shared" si="537"/>
        <v>3.2171329326505709</v>
      </c>
      <c r="AR1641" s="20">
        <f t="shared" si="537"/>
        <v>3.2110703717789146</v>
      </c>
      <c r="AS1641" s="20">
        <f t="shared" si="537"/>
        <v>3.2235654897824437</v>
      </c>
      <c r="AT1641" s="20">
        <f t="shared" si="537"/>
        <v>3.1978245068299773</v>
      </c>
      <c r="AU1641" s="20">
        <f t="shared" si="533"/>
        <v>3.2509130417697172</v>
      </c>
    </row>
    <row r="1642" spans="4:48">
      <c r="D1642" s="2"/>
      <c r="Z1642" s="20">
        <f t="shared" si="524"/>
        <v>0</v>
      </c>
      <c r="AA1642" s="20">
        <f t="shared" si="525"/>
        <v>1.1330551226500576E-5</v>
      </c>
      <c r="AB1642" s="20">
        <f t="shared" si="536"/>
        <v>-9999</v>
      </c>
      <c r="AC1642" s="20">
        <f t="shared" si="538"/>
        <v>0</v>
      </c>
      <c r="AD1642" s="20">
        <f t="shared" si="534"/>
        <v>-9999</v>
      </c>
      <c r="AE1642" s="20">
        <f t="shared" si="539"/>
        <v>0</v>
      </c>
      <c r="AF1642" s="20">
        <f t="shared" si="535"/>
        <v>-9999</v>
      </c>
      <c r="AG1642" s="21"/>
      <c r="AH1642" s="20">
        <f t="shared" si="526"/>
        <v>-1.178745064381952E-2</v>
      </c>
      <c r="AI1642" s="20">
        <f t="shared" si="527"/>
        <v>0.51386006167917275</v>
      </c>
      <c r="AJ1642" s="20">
        <f t="shared" si="528"/>
        <v>-0.2676446746983806</v>
      </c>
      <c r="AK1642" s="20">
        <f t="shared" si="529"/>
        <v>-2.096970307342862E-2</v>
      </c>
      <c r="AL1642" s="20">
        <f t="shared" si="530"/>
        <v>-3.0984842598046018</v>
      </c>
      <c r="AM1642" s="20">
        <f t="shared" si="531"/>
        <v>-46.387491914036289</v>
      </c>
      <c r="AN1642" s="20">
        <f t="shared" si="537"/>
        <v>3.2149255760746338</v>
      </c>
      <c r="AO1642" s="20">
        <f t="shared" si="537"/>
        <v>3.2156184383515991</v>
      </c>
      <c r="AP1642" s="20">
        <f t="shared" si="537"/>
        <v>3.2141906950560983</v>
      </c>
      <c r="AQ1642" s="20">
        <f t="shared" si="537"/>
        <v>3.2171329326505709</v>
      </c>
      <c r="AR1642" s="20">
        <f t="shared" si="537"/>
        <v>3.2110703717789146</v>
      </c>
      <c r="AS1642" s="20">
        <f t="shared" si="537"/>
        <v>3.2235654897824437</v>
      </c>
      <c r="AT1642" s="20">
        <f t="shared" si="537"/>
        <v>3.1978245068299773</v>
      </c>
      <c r="AU1642" s="20">
        <f t="shared" si="533"/>
        <v>3.2509130417697172</v>
      </c>
    </row>
    <row r="1643" spans="4:48">
      <c r="D1643" s="2"/>
      <c r="Z1643" s="20">
        <f t="shared" si="524"/>
        <v>0</v>
      </c>
      <c r="AA1643" s="20">
        <f t="shared" si="525"/>
        <v>1.1330551226500576E-5</v>
      </c>
      <c r="AB1643" s="20">
        <f t="shared" si="536"/>
        <v>-9999</v>
      </c>
      <c r="AC1643" s="20">
        <f t="shared" si="538"/>
        <v>0</v>
      </c>
      <c r="AD1643" s="20">
        <f t="shared" si="534"/>
        <v>-9999</v>
      </c>
      <c r="AE1643" s="20">
        <f t="shared" si="539"/>
        <v>0</v>
      </c>
      <c r="AF1643" s="20">
        <f t="shared" si="535"/>
        <v>-9999</v>
      </c>
      <c r="AG1643" s="21"/>
      <c r="AH1643" s="20">
        <f t="shared" si="526"/>
        <v>-1.178745064381952E-2</v>
      </c>
      <c r="AI1643" s="20">
        <f t="shared" si="527"/>
        <v>0.51386006167917275</v>
      </c>
      <c r="AJ1643" s="20">
        <f t="shared" si="528"/>
        <v>-0.2676446746983806</v>
      </c>
      <c r="AK1643" s="20">
        <f t="shared" si="529"/>
        <v>-2.096970307342862E-2</v>
      </c>
      <c r="AL1643" s="20">
        <f t="shared" si="530"/>
        <v>-3.0984842598046018</v>
      </c>
      <c r="AM1643" s="20">
        <f t="shared" si="531"/>
        <v>-46.387491914036289</v>
      </c>
      <c r="AN1643" s="20">
        <f t="shared" si="537"/>
        <v>3.2149255760746338</v>
      </c>
      <c r="AO1643" s="20">
        <f t="shared" si="537"/>
        <v>3.2156184383515991</v>
      </c>
      <c r="AP1643" s="20">
        <f t="shared" si="537"/>
        <v>3.2141906950560983</v>
      </c>
      <c r="AQ1643" s="20">
        <f t="shared" si="537"/>
        <v>3.2171329326505709</v>
      </c>
      <c r="AR1643" s="20">
        <f t="shared" si="537"/>
        <v>3.2110703717789146</v>
      </c>
      <c r="AS1643" s="20">
        <f t="shared" si="537"/>
        <v>3.2235654897824437</v>
      </c>
      <c r="AT1643" s="20">
        <f t="shared" si="537"/>
        <v>3.1978245068299773</v>
      </c>
      <c r="AU1643" s="20">
        <f t="shared" si="533"/>
        <v>3.2509130417697172</v>
      </c>
      <c r="AV1643" s="174"/>
    </row>
    <row r="1644" spans="4:48">
      <c r="D1644" s="2"/>
      <c r="Z1644" s="20">
        <f t="shared" si="524"/>
        <v>0</v>
      </c>
      <c r="AA1644" s="20">
        <f t="shared" si="525"/>
        <v>1.1330551226500576E-5</v>
      </c>
      <c r="AB1644" s="20">
        <f t="shared" si="536"/>
        <v>-9999</v>
      </c>
      <c r="AC1644" s="20">
        <f t="shared" si="538"/>
        <v>0</v>
      </c>
      <c r="AD1644" s="20">
        <f t="shared" si="534"/>
        <v>-9999</v>
      </c>
      <c r="AE1644" s="20">
        <f t="shared" si="539"/>
        <v>0</v>
      </c>
      <c r="AF1644" s="20">
        <f t="shared" si="535"/>
        <v>-9999</v>
      </c>
      <c r="AG1644" s="21"/>
      <c r="AH1644" s="20">
        <f t="shared" si="526"/>
        <v>-1.178745064381952E-2</v>
      </c>
      <c r="AI1644" s="20">
        <f t="shared" si="527"/>
        <v>0.51386006167917275</v>
      </c>
      <c r="AJ1644" s="20">
        <f t="shared" si="528"/>
        <v>-0.2676446746983806</v>
      </c>
      <c r="AK1644" s="20">
        <f t="shared" si="529"/>
        <v>-2.096970307342862E-2</v>
      </c>
      <c r="AL1644" s="20">
        <f t="shared" si="530"/>
        <v>-3.0984842598046018</v>
      </c>
      <c r="AM1644" s="20">
        <f t="shared" si="531"/>
        <v>-46.387491914036289</v>
      </c>
      <c r="AN1644" s="20">
        <f t="shared" si="537"/>
        <v>3.2149255760746338</v>
      </c>
      <c r="AO1644" s="20">
        <f t="shared" si="537"/>
        <v>3.2156184383515991</v>
      </c>
      <c r="AP1644" s="20">
        <f t="shared" si="537"/>
        <v>3.2141906950560983</v>
      </c>
      <c r="AQ1644" s="20">
        <f t="shared" si="537"/>
        <v>3.2171329326505709</v>
      </c>
      <c r="AR1644" s="20">
        <f t="shared" si="537"/>
        <v>3.2110703717789146</v>
      </c>
      <c r="AS1644" s="20">
        <f t="shared" si="537"/>
        <v>3.2235654897824437</v>
      </c>
      <c r="AT1644" s="20">
        <f t="shared" si="537"/>
        <v>3.1978245068299773</v>
      </c>
      <c r="AU1644" s="20">
        <f t="shared" si="533"/>
        <v>3.2509130417697172</v>
      </c>
    </row>
    <row r="1645" spans="4:48">
      <c r="D1645" s="2"/>
      <c r="Z1645" s="20">
        <f t="shared" si="524"/>
        <v>0</v>
      </c>
      <c r="AA1645" s="20">
        <f t="shared" si="525"/>
        <v>1.1330551226500576E-5</v>
      </c>
      <c r="AB1645" s="20">
        <f t="shared" si="536"/>
        <v>-9999</v>
      </c>
      <c r="AC1645" s="20">
        <f t="shared" si="538"/>
        <v>0</v>
      </c>
      <c r="AD1645" s="20">
        <f t="shared" si="534"/>
        <v>-9999</v>
      </c>
      <c r="AE1645" s="20">
        <f t="shared" si="539"/>
        <v>0</v>
      </c>
      <c r="AF1645" s="20">
        <f t="shared" si="535"/>
        <v>-9999</v>
      </c>
      <c r="AG1645" s="21"/>
      <c r="AH1645" s="20">
        <f t="shared" si="526"/>
        <v>-1.178745064381952E-2</v>
      </c>
      <c r="AI1645" s="20">
        <f t="shared" si="527"/>
        <v>0.51386006167917275</v>
      </c>
      <c r="AJ1645" s="20">
        <f t="shared" si="528"/>
        <v>-0.2676446746983806</v>
      </c>
      <c r="AK1645" s="20">
        <f t="shared" si="529"/>
        <v>-2.096970307342862E-2</v>
      </c>
      <c r="AL1645" s="20">
        <f t="shared" si="530"/>
        <v>-3.0984842598046018</v>
      </c>
      <c r="AM1645" s="20">
        <f t="shared" si="531"/>
        <v>-46.387491914036289</v>
      </c>
      <c r="AN1645" s="20">
        <f t="shared" si="537"/>
        <v>3.2149255760746338</v>
      </c>
      <c r="AO1645" s="20">
        <f t="shared" si="537"/>
        <v>3.2156184383515991</v>
      </c>
      <c r="AP1645" s="20">
        <f t="shared" si="537"/>
        <v>3.2141906950560983</v>
      </c>
      <c r="AQ1645" s="20">
        <f t="shared" si="537"/>
        <v>3.2171329326505709</v>
      </c>
      <c r="AR1645" s="20">
        <f t="shared" si="537"/>
        <v>3.2110703717789146</v>
      </c>
      <c r="AS1645" s="20">
        <f t="shared" si="537"/>
        <v>3.2235654897824437</v>
      </c>
      <c r="AT1645" s="20">
        <f t="shared" si="537"/>
        <v>3.1978245068299773</v>
      </c>
      <c r="AU1645" s="20">
        <f t="shared" si="533"/>
        <v>3.2509130417697172</v>
      </c>
    </row>
    <row r="1646" spans="4:48">
      <c r="D1646" s="2"/>
      <c r="Z1646" s="20">
        <f t="shared" si="524"/>
        <v>0</v>
      </c>
      <c r="AA1646" s="20">
        <f t="shared" si="525"/>
        <v>1.1330551226500576E-5</v>
      </c>
      <c r="AB1646" s="20">
        <f t="shared" si="536"/>
        <v>-9999</v>
      </c>
      <c r="AC1646" s="20">
        <f t="shared" si="538"/>
        <v>0</v>
      </c>
      <c r="AD1646" s="20">
        <f t="shared" si="534"/>
        <v>-9999</v>
      </c>
      <c r="AE1646" s="20">
        <f t="shared" si="539"/>
        <v>0</v>
      </c>
      <c r="AF1646" s="20">
        <f t="shared" si="535"/>
        <v>-9999</v>
      </c>
      <c r="AG1646" s="21"/>
      <c r="AH1646" s="20">
        <f t="shared" si="526"/>
        <v>-1.178745064381952E-2</v>
      </c>
      <c r="AI1646" s="20">
        <f t="shared" si="527"/>
        <v>0.51386006167917275</v>
      </c>
      <c r="AJ1646" s="20">
        <f t="shared" si="528"/>
        <v>-0.2676446746983806</v>
      </c>
      <c r="AK1646" s="20">
        <f t="shared" si="529"/>
        <v>-2.096970307342862E-2</v>
      </c>
      <c r="AL1646" s="20">
        <f t="shared" si="530"/>
        <v>-3.0984842598046018</v>
      </c>
      <c r="AM1646" s="20">
        <f t="shared" si="531"/>
        <v>-46.387491914036289</v>
      </c>
      <c r="AN1646" s="20">
        <f t="shared" si="537"/>
        <v>3.2149255760746338</v>
      </c>
      <c r="AO1646" s="20">
        <f t="shared" si="537"/>
        <v>3.2156184383515991</v>
      </c>
      <c r="AP1646" s="20">
        <f t="shared" si="537"/>
        <v>3.2141906950560983</v>
      </c>
      <c r="AQ1646" s="20">
        <f t="shared" si="537"/>
        <v>3.2171329326505709</v>
      </c>
      <c r="AR1646" s="20">
        <f t="shared" si="537"/>
        <v>3.2110703717789146</v>
      </c>
      <c r="AS1646" s="20">
        <f t="shared" si="537"/>
        <v>3.2235654897824437</v>
      </c>
      <c r="AT1646" s="20">
        <f t="shared" si="537"/>
        <v>3.1978245068299773</v>
      </c>
      <c r="AU1646" s="20">
        <f t="shared" si="533"/>
        <v>3.2509130417697172</v>
      </c>
    </row>
    <row r="1647" spans="4:48">
      <c r="D1647" s="2"/>
      <c r="Z1647" s="20">
        <f t="shared" si="524"/>
        <v>0</v>
      </c>
      <c r="AA1647" s="20">
        <f t="shared" si="525"/>
        <v>1.1330551226500576E-5</v>
      </c>
      <c r="AB1647" s="20">
        <f t="shared" si="536"/>
        <v>-9999</v>
      </c>
      <c r="AC1647" s="20">
        <f t="shared" si="538"/>
        <v>0</v>
      </c>
      <c r="AD1647" s="20">
        <f t="shared" si="534"/>
        <v>-9999</v>
      </c>
      <c r="AE1647" s="20">
        <f t="shared" si="539"/>
        <v>0</v>
      </c>
      <c r="AF1647" s="20">
        <f t="shared" si="535"/>
        <v>-9999</v>
      </c>
      <c r="AG1647" s="21"/>
      <c r="AH1647" s="20">
        <f t="shared" si="526"/>
        <v>-1.178745064381952E-2</v>
      </c>
      <c r="AI1647" s="20">
        <f t="shared" si="527"/>
        <v>0.51386006167917275</v>
      </c>
      <c r="AJ1647" s="20">
        <f t="shared" si="528"/>
        <v>-0.2676446746983806</v>
      </c>
      <c r="AK1647" s="20">
        <f t="shared" si="529"/>
        <v>-2.096970307342862E-2</v>
      </c>
      <c r="AL1647" s="20">
        <f t="shared" si="530"/>
        <v>-3.0984842598046018</v>
      </c>
      <c r="AM1647" s="20">
        <f t="shared" si="531"/>
        <v>-46.387491914036289</v>
      </c>
      <c r="AN1647" s="20">
        <f t="shared" si="537"/>
        <v>3.2149255760746338</v>
      </c>
      <c r="AO1647" s="20">
        <f t="shared" si="537"/>
        <v>3.2156184383515991</v>
      </c>
      <c r="AP1647" s="20">
        <f t="shared" si="537"/>
        <v>3.2141906950560983</v>
      </c>
      <c r="AQ1647" s="20">
        <f t="shared" si="537"/>
        <v>3.2171329326505709</v>
      </c>
      <c r="AR1647" s="20">
        <f t="shared" si="537"/>
        <v>3.2110703717789146</v>
      </c>
      <c r="AS1647" s="20">
        <f t="shared" si="537"/>
        <v>3.2235654897824437</v>
      </c>
      <c r="AT1647" s="20">
        <f t="shared" si="537"/>
        <v>3.1978245068299773</v>
      </c>
      <c r="AU1647" s="20">
        <f t="shared" si="533"/>
        <v>3.2509130417697172</v>
      </c>
    </row>
    <row r="1648" spans="4:48">
      <c r="D1648" s="2"/>
      <c r="Z1648" s="20">
        <f t="shared" si="524"/>
        <v>0</v>
      </c>
      <c r="AA1648" s="20">
        <f t="shared" si="525"/>
        <v>1.1330551226500576E-5</v>
      </c>
      <c r="AB1648" s="20">
        <f t="shared" si="536"/>
        <v>-9999</v>
      </c>
      <c r="AC1648" s="20">
        <f t="shared" si="538"/>
        <v>0</v>
      </c>
      <c r="AD1648" s="20">
        <f t="shared" si="534"/>
        <v>-9999</v>
      </c>
      <c r="AE1648" s="20">
        <f t="shared" si="539"/>
        <v>0</v>
      </c>
      <c r="AF1648" s="20">
        <f t="shared" si="535"/>
        <v>-9999</v>
      </c>
      <c r="AG1648" s="21"/>
      <c r="AH1648" s="20">
        <f t="shared" si="526"/>
        <v>-1.178745064381952E-2</v>
      </c>
      <c r="AI1648" s="20">
        <f t="shared" si="527"/>
        <v>0.51386006167917275</v>
      </c>
      <c r="AJ1648" s="20">
        <f t="shared" si="528"/>
        <v>-0.2676446746983806</v>
      </c>
      <c r="AK1648" s="20">
        <f t="shared" si="529"/>
        <v>-2.096970307342862E-2</v>
      </c>
      <c r="AL1648" s="20">
        <f t="shared" si="530"/>
        <v>-3.0984842598046018</v>
      </c>
      <c r="AM1648" s="20">
        <f t="shared" si="531"/>
        <v>-46.387491914036289</v>
      </c>
      <c r="AN1648" s="20">
        <f t="shared" si="537"/>
        <v>3.2149255760746338</v>
      </c>
      <c r="AO1648" s="20">
        <f t="shared" si="537"/>
        <v>3.2156184383515991</v>
      </c>
      <c r="AP1648" s="20">
        <f t="shared" si="537"/>
        <v>3.2141906950560983</v>
      </c>
      <c r="AQ1648" s="20">
        <f t="shared" si="537"/>
        <v>3.2171329326505709</v>
      </c>
      <c r="AR1648" s="20">
        <f t="shared" si="537"/>
        <v>3.2110703717789146</v>
      </c>
      <c r="AS1648" s="20">
        <f t="shared" si="537"/>
        <v>3.2235654897824437</v>
      </c>
      <c r="AT1648" s="20">
        <f t="shared" si="537"/>
        <v>3.1978245068299773</v>
      </c>
      <c r="AU1648" s="20">
        <f t="shared" si="533"/>
        <v>3.2509130417697172</v>
      </c>
    </row>
    <row r="1649" spans="4:47">
      <c r="D1649" s="2"/>
      <c r="Z1649" s="20">
        <f t="shared" si="524"/>
        <v>0</v>
      </c>
      <c r="AA1649" s="20">
        <f t="shared" si="525"/>
        <v>1.1330551226500576E-5</v>
      </c>
      <c r="AB1649" s="20">
        <f t="shared" si="536"/>
        <v>-9999</v>
      </c>
      <c r="AC1649" s="20">
        <f t="shared" si="538"/>
        <v>0</v>
      </c>
      <c r="AD1649" s="20">
        <f t="shared" si="534"/>
        <v>-9999</v>
      </c>
      <c r="AE1649" s="20">
        <f t="shared" si="539"/>
        <v>0</v>
      </c>
      <c r="AF1649" s="20">
        <f t="shared" si="535"/>
        <v>-9999</v>
      </c>
      <c r="AG1649" s="21"/>
      <c r="AH1649" s="20">
        <f t="shared" si="526"/>
        <v>-1.178745064381952E-2</v>
      </c>
      <c r="AI1649" s="20">
        <f t="shared" si="527"/>
        <v>0.51386006167917275</v>
      </c>
      <c r="AJ1649" s="20">
        <f t="shared" si="528"/>
        <v>-0.2676446746983806</v>
      </c>
      <c r="AK1649" s="20">
        <f t="shared" si="529"/>
        <v>-2.096970307342862E-2</v>
      </c>
      <c r="AL1649" s="20">
        <f t="shared" si="530"/>
        <v>-3.0984842598046018</v>
      </c>
      <c r="AM1649" s="20">
        <f t="shared" si="531"/>
        <v>-46.387491914036289</v>
      </c>
      <c r="AN1649" s="20">
        <f t="shared" si="537"/>
        <v>3.2149255760746338</v>
      </c>
      <c r="AO1649" s="20">
        <f t="shared" si="537"/>
        <v>3.2156184383515991</v>
      </c>
      <c r="AP1649" s="20">
        <f t="shared" si="537"/>
        <v>3.2141906950560983</v>
      </c>
      <c r="AQ1649" s="20">
        <f t="shared" si="537"/>
        <v>3.2171329326505709</v>
      </c>
      <c r="AR1649" s="20">
        <f t="shared" si="537"/>
        <v>3.2110703717789146</v>
      </c>
      <c r="AS1649" s="20">
        <f t="shared" si="537"/>
        <v>3.2235654897824437</v>
      </c>
      <c r="AT1649" s="20">
        <f t="shared" si="537"/>
        <v>3.1978245068299773</v>
      </c>
      <c r="AU1649" s="20">
        <f t="shared" si="533"/>
        <v>3.2509130417697172</v>
      </c>
    </row>
    <row r="1650" spans="4:47">
      <c r="D1650" s="2"/>
      <c r="Z1650" s="20">
        <f t="shared" si="524"/>
        <v>0</v>
      </c>
      <c r="AA1650" s="20">
        <f t="shared" si="525"/>
        <v>1.1330551226500576E-5</v>
      </c>
      <c r="AB1650" s="20">
        <f t="shared" si="536"/>
        <v>-9999</v>
      </c>
      <c r="AC1650" s="20">
        <f t="shared" si="538"/>
        <v>0</v>
      </c>
      <c r="AD1650" s="20">
        <f t="shared" si="534"/>
        <v>-9999</v>
      </c>
      <c r="AE1650" s="20">
        <f t="shared" si="539"/>
        <v>0</v>
      </c>
      <c r="AF1650" s="20">
        <f t="shared" si="535"/>
        <v>-9999</v>
      </c>
      <c r="AG1650" s="21"/>
      <c r="AH1650" s="20">
        <f t="shared" si="526"/>
        <v>-1.178745064381952E-2</v>
      </c>
      <c r="AI1650" s="20">
        <f t="shared" si="527"/>
        <v>0.51386006167917275</v>
      </c>
      <c r="AJ1650" s="20">
        <f t="shared" si="528"/>
        <v>-0.2676446746983806</v>
      </c>
      <c r="AK1650" s="20">
        <f t="shared" si="529"/>
        <v>-2.096970307342862E-2</v>
      </c>
      <c r="AL1650" s="20">
        <f t="shared" si="530"/>
        <v>-3.0984842598046018</v>
      </c>
      <c r="AM1650" s="20">
        <f t="shared" si="531"/>
        <v>-46.387491914036289</v>
      </c>
      <c r="AN1650" s="20">
        <f t="shared" si="537"/>
        <v>3.2149255760746338</v>
      </c>
      <c r="AO1650" s="20">
        <f t="shared" si="537"/>
        <v>3.2156184383515991</v>
      </c>
      <c r="AP1650" s="20">
        <f t="shared" si="537"/>
        <v>3.2141906950560983</v>
      </c>
      <c r="AQ1650" s="20">
        <f t="shared" si="537"/>
        <v>3.2171329326505709</v>
      </c>
      <c r="AR1650" s="20">
        <f t="shared" si="537"/>
        <v>3.2110703717789146</v>
      </c>
      <c r="AS1650" s="20">
        <f t="shared" si="537"/>
        <v>3.2235654897824437</v>
      </c>
      <c r="AT1650" s="20">
        <f t="shared" si="537"/>
        <v>3.1978245068299773</v>
      </c>
      <c r="AU1650" s="20">
        <f t="shared" si="533"/>
        <v>3.2509130417697172</v>
      </c>
    </row>
    <row r="1651" spans="4:47">
      <c r="D1651" s="2"/>
      <c r="Z1651" s="20">
        <f t="shared" si="524"/>
        <v>0</v>
      </c>
      <c r="AA1651" s="20">
        <f t="shared" si="525"/>
        <v>1.1330551226500576E-5</v>
      </c>
      <c r="AB1651" s="20">
        <f t="shared" si="536"/>
        <v>-9999</v>
      </c>
      <c r="AC1651" s="20">
        <f t="shared" si="538"/>
        <v>0</v>
      </c>
      <c r="AD1651" s="20">
        <f t="shared" si="534"/>
        <v>-9999</v>
      </c>
      <c r="AE1651" s="20">
        <f t="shared" si="539"/>
        <v>0</v>
      </c>
      <c r="AF1651" s="20">
        <f t="shared" si="535"/>
        <v>-9999</v>
      </c>
      <c r="AG1651" s="21"/>
      <c r="AH1651" s="20">
        <f t="shared" si="526"/>
        <v>-1.178745064381952E-2</v>
      </c>
      <c r="AI1651" s="20">
        <f t="shared" si="527"/>
        <v>0.51386006167917275</v>
      </c>
      <c r="AJ1651" s="20">
        <f t="shared" si="528"/>
        <v>-0.2676446746983806</v>
      </c>
      <c r="AK1651" s="20">
        <f t="shared" si="529"/>
        <v>-2.096970307342862E-2</v>
      </c>
      <c r="AL1651" s="20">
        <f t="shared" si="530"/>
        <v>-3.0984842598046018</v>
      </c>
      <c r="AM1651" s="20">
        <f t="shared" si="531"/>
        <v>-46.387491914036289</v>
      </c>
      <c r="AN1651" s="20">
        <f t="shared" si="537"/>
        <v>3.2149255760746338</v>
      </c>
      <c r="AO1651" s="20">
        <f t="shared" si="537"/>
        <v>3.2156184383515991</v>
      </c>
      <c r="AP1651" s="20">
        <f t="shared" si="537"/>
        <v>3.2141906950560983</v>
      </c>
      <c r="AQ1651" s="20">
        <f t="shared" si="537"/>
        <v>3.2171329326505709</v>
      </c>
      <c r="AR1651" s="20">
        <f t="shared" si="537"/>
        <v>3.2110703717789146</v>
      </c>
      <c r="AS1651" s="20">
        <f t="shared" si="537"/>
        <v>3.2235654897824437</v>
      </c>
      <c r="AT1651" s="20">
        <f t="shared" si="537"/>
        <v>3.1978245068299773</v>
      </c>
      <c r="AU1651" s="20">
        <f t="shared" si="533"/>
        <v>3.2509130417697172</v>
      </c>
    </row>
    <row r="1652" spans="4:47">
      <c r="D1652" s="2"/>
      <c r="Z1652" s="20">
        <f t="shared" si="524"/>
        <v>0</v>
      </c>
      <c r="AA1652" s="20">
        <f t="shared" si="525"/>
        <v>1.1330551226500576E-5</v>
      </c>
      <c r="AB1652" s="20">
        <f t="shared" si="536"/>
        <v>-9999</v>
      </c>
      <c r="AC1652" s="20">
        <f t="shared" si="538"/>
        <v>0</v>
      </c>
      <c r="AD1652" s="20">
        <f t="shared" si="534"/>
        <v>-9999</v>
      </c>
      <c r="AE1652" s="20">
        <f t="shared" si="539"/>
        <v>0</v>
      </c>
      <c r="AF1652" s="20">
        <f t="shared" si="535"/>
        <v>-9999</v>
      </c>
      <c r="AG1652" s="21"/>
      <c r="AH1652" s="20">
        <f t="shared" si="526"/>
        <v>-1.178745064381952E-2</v>
      </c>
      <c r="AI1652" s="20">
        <f t="shared" si="527"/>
        <v>0.51386006167917275</v>
      </c>
      <c r="AJ1652" s="20">
        <f t="shared" si="528"/>
        <v>-0.2676446746983806</v>
      </c>
      <c r="AK1652" s="20">
        <f t="shared" si="529"/>
        <v>-2.096970307342862E-2</v>
      </c>
      <c r="AL1652" s="20">
        <f t="shared" si="530"/>
        <v>-3.0984842598046018</v>
      </c>
      <c r="AM1652" s="20">
        <f t="shared" si="531"/>
        <v>-46.387491914036289</v>
      </c>
      <c r="AN1652" s="20">
        <f t="shared" si="537"/>
        <v>3.2149255760746338</v>
      </c>
      <c r="AO1652" s="20">
        <f t="shared" si="537"/>
        <v>3.2156184383515991</v>
      </c>
      <c r="AP1652" s="20">
        <f t="shared" si="537"/>
        <v>3.2141906950560983</v>
      </c>
      <c r="AQ1652" s="20">
        <f t="shared" si="537"/>
        <v>3.2171329326505709</v>
      </c>
      <c r="AR1652" s="20">
        <f t="shared" si="537"/>
        <v>3.2110703717789146</v>
      </c>
      <c r="AS1652" s="20">
        <f t="shared" si="537"/>
        <v>3.2235654897824437</v>
      </c>
      <c r="AT1652" s="20">
        <f t="shared" si="537"/>
        <v>3.1978245068299773</v>
      </c>
      <c r="AU1652" s="20">
        <f t="shared" si="533"/>
        <v>3.2509130417697172</v>
      </c>
    </row>
    <row r="1653" spans="4:47">
      <c r="D1653" s="2"/>
      <c r="Z1653" s="20">
        <f t="shared" si="524"/>
        <v>0</v>
      </c>
      <c r="AA1653" s="20">
        <f t="shared" si="525"/>
        <v>1.1330551226500576E-5</v>
      </c>
      <c r="AB1653" s="20">
        <f t="shared" si="536"/>
        <v>-9999</v>
      </c>
      <c r="AC1653" s="20">
        <f t="shared" si="538"/>
        <v>0</v>
      </c>
      <c r="AD1653" s="20">
        <f t="shared" si="534"/>
        <v>-9999</v>
      </c>
      <c r="AE1653" s="20">
        <f t="shared" si="539"/>
        <v>0</v>
      </c>
      <c r="AF1653" s="20">
        <f t="shared" si="535"/>
        <v>-9999</v>
      </c>
      <c r="AG1653" s="21"/>
      <c r="AH1653" s="20">
        <f t="shared" si="526"/>
        <v>-1.178745064381952E-2</v>
      </c>
      <c r="AI1653" s="20">
        <f t="shared" si="527"/>
        <v>0.51386006167917275</v>
      </c>
      <c r="AJ1653" s="20">
        <f t="shared" si="528"/>
        <v>-0.2676446746983806</v>
      </c>
      <c r="AK1653" s="20">
        <f t="shared" si="529"/>
        <v>-2.096970307342862E-2</v>
      </c>
      <c r="AL1653" s="20">
        <f t="shared" si="530"/>
        <v>-3.0984842598046018</v>
      </c>
      <c r="AM1653" s="20">
        <f t="shared" si="531"/>
        <v>-46.387491914036289</v>
      </c>
      <c r="AN1653" s="20">
        <f t="shared" ref="AN1653:AT1668" si="540">$AU1653+$AB$7*SIN(AO1653)</f>
        <v>3.2149255760746338</v>
      </c>
      <c r="AO1653" s="20">
        <f t="shared" si="540"/>
        <v>3.2156184383515991</v>
      </c>
      <c r="AP1653" s="20">
        <f t="shared" si="540"/>
        <v>3.2141906950560983</v>
      </c>
      <c r="AQ1653" s="20">
        <f t="shared" si="540"/>
        <v>3.2171329326505709</v>
      </c>
      <c r="AR1653" s="20">
        <f t="shared" si="540"/>
        <v>3.2110703717789146</v>
      </c>
      <c r="AS1653" s="20">
        <f t="shared" si="540"/>
        <v>3.2235654897824437</v>
      </c>
      <c r="AT1653" s="20">
        <f t="shared" si="540"/>
        <v>3.1978245068299773</v>
      </c>
      <c r="AU1653" s="20">
        <f t="shared" si="533"/>
        <v>3.2509130417697172</v>
      </c>
    </row>
    <row r="1654" spans="4:47">
      <c r="D1654" s="2"/>
      <c r="Z1654" s="20">
        <f t="shared" si="524"/>
        <v>0</v>
      </c>
      <c r="AA1654" s="20">
        <f t="shared" si="525"/>
        <v>1.1330551226500576E-5</v>
      </c>
      <c r="AB1654" s="20">
        <f t="shared" si="536"/>
        <v>-9999</v>
      </c>
      <c r="AC1654" s="20">
        <f t="shared" si="538"/>
        <v>0</v>
      </c>
      <c r="AD1654" s="20">
        <f t="shared" si="534"/>
        <v>-9999</v>
      </c>
      <c r="AE1654" s="20">
        <f t="shared" si="539"/>
        <v>0</v>
      </c>
      <c r="AF1654" s="20">
        <f t="shared" si="535"/>
        <v>-9999</v>
      </c>
      <c r="AG1654" s="21"/>
      <c r="AH1654" s="20">
        <f t="shared" si="526"/>
        <v>-1.178745064381952E-2</v>
      </c>
      <c r="AI1654" s="20">
        <f t="shared" si="527"/>
        <v>0.51386006167917275</v>
      </c>
      <c r="AJ1654" s="20">
        <f t="shared" si="528"/>
        <v>-0.2676446746983806</v>
      </c>
      <c r="AK1654" s="20">
        <f t="shared" si="529"/>
        <v>-2.096970307342862E-2</v>
      </c>
      <c r="AL1654" s="20">
        <f t="shared" si="530"/>
        <v>-3.0984842598046018</v>
      </c>
      <c r="AM1654" s="20">
        <f t="shared" si="531"/>
        <v>-46.387491914036289</v>
      </c>
      <c r="AN1654" s="20">
        <f t="shared" si="540"/>
        <v>3.2149255760746338</v>
      </c>
      <c r="AO1654" s="20">
        <f t="shared" si="540"/>
        <v>3.2156184383515991</v>
      </c>
      <c r="AP1654" s="20">
        <f t="shared" si="540"/>
        <v>3.2141906950560983</v>
      </c>
      <c r="AQ1654" s="20">
        <f t="shared" si="540"/>
        <v>3.2171329326505709</v>
      </c>
      <c r="AR1654" s="20">
        <f t="shared" si="540"/>
        <v>3.2110703717789146</v>
      </c>
      <c r="AS1654" s="20">
        <f t="shared" si="540"/>
        <v>3.2235654897824437</v>
      </c>
      <c r="AT1654" s="20">
        <f t="shared" si="540"/>
        <v>3.1978245068299773</v>
      </c>
      <c r="AU1654" s="20">
        <f t="shared" si="533"/>
        <v>3.2509130417697172</v>
      </c>
    </row>
    <row r="1655" spans="4:47">
      <c r="D1655" s="2"/>
      <c r="Z1655" s="20">
        <f t="shared" si="524"/>
        <v>0</v>
      </c>
      <c r="AA1655" s="20">
        <f t="shared" si="525"/>
        <v>1.1330551226500576E-5</v>
      </c>
      <c r="AB1655" s="20">
        <f t="shared" si="536"/>
        <v>-9999</v>
      </c>
      <c r="AC1655" s="20">
        <f t="shared" si="538"/>
        <v>0</v>
      </c>
      <c r="AD1655" s="20">
        <f t="shared" si="534"/>
        <v>-9999</v>
      </c>
      <c r="AE1655" s="20">
        <f t="shared" si="539"/>
        <v>0</v>
      </c>
      <c r="AF1655" s="20">
        <f t="shared" si="535"/>
        <v>-9999</v>
      </c>
      <c r="AG1655" s="21"/>
      <c r="AH1655" s="20">
        <f t="shared" si="526"/>
        <v>-1.178745064381952E-2</v>
      </c>
      <c r="AI1655" s="20">
        <f t="shared" si="527"/>
        <v>0.51386006167917275</v>
      </c>
      <c r="AJ1655" s="20">
        <f t="shared" si="528"/>
        <v>-0.2676446746983806</v>
      </c>
      <c r="AK1655" s="20">
        <f t="shared" si="529"/>
        <v>-2.096970307342862E-2</v>
      </c>
      <c r="AL1655" s="20">
        <f t="shared" si="530"/>
        <v>-3.0984842598046018</v>
      </c>
      <c r="AM1655" s="20">
        <f t="shared" si="531"/>
        <v>-46.387491914036289</v>
      </c>
      <c r="AN1655" s="20">
        <f t="shared" si="540"/>
        <v>3.2149255760746338</v>
      </c>
      <c r="AO1655" s="20">
        <f t="shared" si="540"/>
        <v>3.2156184383515991</v>
      </c>
      <c r="AP1655" s="20">
        <f t="shared" si="540"/>
        <v>3.2141906950560983</v>
      </c>
      <c r="AQ1655" s="20">
        <f t="shared" si="540"/>
        <v>3.2171329326505709</v>
      </c>
      <c r="AR1655" s="20">
        <f t="shared" si="540"/>
        <v>3.2110703717789146</v>
      </c>
      <c r="AS1655" s="20">
        <f t="shared" si="540"/>
        <v>3.2235654897824437</v>
      </c>
      <c r="AT1655" s="20">
        <f t="shared" si="540"/>
        <v>3.1978245068299773</v>
      </c>
      <c r="AU1655" s="20">
        <f t="shared" si="533"/>
        <v>3.2509130417697172</v>
      </c>
    </row>
    <row r="1656" spans="4:47">
      <c r="D1656" s="2"/>
      <c r="Z1656" s="20">
        <f t="shared" si="524"/>
        <v>0</v>
      </c>
      <c r="AA1656" s="20">
        <f t="shared" si="525"/>
        <v>1.1330551226500576E-5</v>
      </c>
      <c r="AB1656" s="20">
        <f t="shared" si="536"/>
        <v>-9999</v>
      </c>
      <c r="AC1656" s="20">
        <f t="shared" si="538"/>
        <v>0</v>
      </c>
      <c r="AD1656" s="20">
        <f t="shared" si="534"/>
        <v>-9999</v>
      </c>
      <c r="AE1656" s="20">
        <f t="shared" si="539"/>
        <v>0</v>
      </c>
      <c r="AF1656" s="20">
        <f t="shared" si="535"/>
        <v>-9999</v>
      </c>
      <c r="AG1656" s="21"/>
      <c r="AH1656" s="20">
        <f t="shared" si="526"/>
        <v>-1.178745064381952E-2</v>
      </c>
      <c r="AI1656" s="20">
        <f t="shared" si="527"/>
        <v>0.51386006167917275</v>
      </c>
      <c r="AJ1656" s="20">
        <f t="shared" si="528"/>
        <v>-0.2676446746983806</v>
      </c>
      <c r="AK1656" s="20">
        <f t="shared" si="529"/>
        <v>-2.096970307342862E-2</v>
      </c>
      <c r="AL1656" s="20">
        <f t="shared" si="530"/>
        <v>-3.0984842598046018</v>
      </c>
      <c r="AM1656" s="20">
        <f t="shared" si="531"/>
        <v>-46.387491914036289</v>
      </c>
      <c r="AN1656" s="20">
        <f t="shared" si="540"/>
        <v>3.2149255760746338</v>
      </c>
      <c r="AO1656" s="20">
        <f t="shared" si="540"/>
        <v>3.2156184383515991</v>
      </c>
      <c r="AP1656" s="20">
        <f t="shared" si="540"/>
        <v>3.2141906950560983</v>
      </c>
      <c r="AQ1656" s="20">
        <f t="shared" si="540"/>
        <v>3.2171329326505709</v>
      </c>
      <c r="AR1656" s="20">
        <f t="shared" si="540"/>
        <v>3.2110703717789146</v>
      </c>
      <c r="AS1656" s="20">
        <f t="shared" si="540"/>
        <v>3.2235654897824437</v>
      </c>
      <c r="AT1656" s="20">
        <f t="shared" si="540"/>
        <v>3.1978245068299773</v>
      </c>
      <c r="AU1656" s="20">
        <f t="shared" si="533"/>
        <v>3.2509130417697172</v>
      </c>
    </row>
    <row r="1657" spans="4:47">
      <c r="D1657" s="2"/>
      <c r="Z1657" s="20">
        <f t="shared" si="524"/>
        <v>0</v>
      </c>
      <c r="AA1657" s="20">
        <f t="shared" si="525"/>
        <v>1.1330551226500576E-5</v>
      </c>
      <c r="AB1657" s="20">
        <f t="shared" si="536"/>
        <v>-9999</v>
      </c>
      <c r="AC1657" s="20">
        <f t="shared" si="538"/>
        <v>0</v>
      </c>
      <c r="AD1657" s="20">
        <f t="shared" si="534"/>
        <v>-9999</v>
      </c>
      <c r="AE1657" s="20">
        <f t="shared" si="539"/>
        <v>0</v>
      </c>
      <c r="AF1657" s="20">
        <f t="shared" si="535"/>
        <v>-9999</v>
      </c>
      <c r="AG1657" s="21"/>
      <c r="AH1657" s="20">
        <f t="shared" si="526"/>
        <v>-1.178745064381952E-2</v>
      </c>
      <c r="AI1657" s="20">
        <f t="shared" si="527"/>
        <v>0.51386006167917275</v>
      </c>
      <c r="AJ1657" s="20">
        <f t="shared" si="528"/>
        <v>-0.2676446746983806</v>
      </c>
      <c r="AK1657" s="20">
        <f t="shared" si="529"/>
        <v>-2.096970307342862E-2</v>
      </c>
      <c r="AL1657" s="20">
        <f t="shared" si="530"/>
        <v>-3.0984842598046018</v>
      </c>
      <c r="AM1657" s="20">
        <f t="shared" si="531"/>
        <v>-46.387491914036289</v>
      </c>
      <c r="AN1657" s="20">
        <f t="shared" si="540"/>
        <v>3.2149255760746338</v>
      </c>
      <c r="AO1657" s="20">
        <f t="shared" si="540"/>
        <v>3.2156184383515991</v>
      </c>
      <c r="AP1657" s="20">
        <f t="shared" si="540"/>
        <v>3.2141906950560983</v>
      </c>
      <c r="AQ1657" s="20">
        <f t="shared" si="540"/>
        <v>3.2171329326505709</v>
      </c>
      <c r="AR1657" s="20">
        <f t="shared" si="540"/>
        <v>3.2110703717789146</v>
      </c>
      <c r="AS1657" s="20">
        <f t="shared" si="540"/>
        <v>3.2235654897824437</v>
      </c>
      <c r="AT1657" s="20">
        <f t="shared" si="540"/>
        <v>3.1978245068299773</v>
      </c>
      <c r="AU1657" s="20">
        <f t="shared" si="533"/>
        <v>3.2509130417697172</v>
      </c>
    </row>
    <row r="1658" spans="4:47">
      <c r="D1658" s="2"/>
      <c r="Z1658" s="20">
        <f t="shared" si="524"/>
        <v>0</v>
      </c>
      <c r="AA1658" s="20">
        <f t="shared" si="525"/>
        <v>1.1330551226500576E-5</v>
      </c>
      <c r="AB1658" s="20">
        <f t="shared" si="536"/>
        <v>-9999</v>
      </c>
      <c r="AC1658" s="20">
        <f t="shared" si="538"/>
        <v>0</v>
      </c>
      <c r="AD1658" s="20">
        <f t="shared" si="534"/>
        <v>-9999</v>
      </c>
      <c r="AE1658" s="20">
        <f t="shared" si="539"/>
        <v>0</v>
      </c>
      <c r="AF1658" s="20">
        <f t="shared" si="535"/>
        <v>-9999</v>
      </c>
      <c r="AG1658" s="21"/>
      <c r="AH1658" s="20">
        <f t="shared" si="526"/>
        <v>-1.178745064381952E-2</v>
      </c>
      <c r="AI1658" s="20">
        <f t="shared" si="527"/>
        <v>0.51386006167917275</v>
      </c>
      <c r="AJ1658" s="20">
        <f t="shared" si="528"/>
        <v>-0.2676446746983806</v>
      </c>
      <c r="AK1658" s="20">
        <f t="shared" si="529"/>
        <v>-2.096970307342862E-2</v>
      </c>
      <c r="AL1658" s="20">
        <f t="shared" si="530"/>
        <v>-3.0984842598046018</v>
      </c>
      <c r="AM1658" s="20">
        <f t="shared" si="531"/>
        <v>-46.387491914036289</v>
      </c>
      <c r="AN1658" s="20">
        <f t="shared" si="540"/>
        <v>3.2149255760746338</v>
      </c>
      <c r="AO1658" s="20">
        <f t="shared" si="540"/>
        <v>3.2156184383515991</v>
      </c>
      <c r="AP1658" s="20">
        <f t="shared" si="540"/>
        <v>3.2141906950560983</v>
      </c>
      <c r="AQ1658" s="20">
        <f t="shared" si="540"/>
        <v>3.2171329326505709</v>
      </c>
      <c r="AR1658" s="20">
        <f t="shared" si="540"/>
        <v>3.2110703717789146</v>
      </c>
      <c r="AS1658" s="20">
        <f t="shared" si="540"/>
        <v>3.2235654897824437</v>
      </c>
      <c r="AT1658" s="20">
        <f t="shared" si="540"/>
        <v>3.1978245068299773</v>
      </c>
      <c r="AU1658" s="20">
        <f t="shared" si="533"/>
        <v>3.2509130417697172</v>
      </c>
    </row>
    <row r="1659" spans="4:47">
      <c r="D1659" s="2"/>
      <c r="Z1659" s="20">
        <f t="shared" si="524"/>
        <v>0</v>
      </c>
      <c r="AA1659" s="20">
        <f t="shared" si="525"/>
        <v>1.1330551226500576E-5</v>
      </c>
      <c r="AB1659" s="20">
        <f t="shared" si="536"/>
        <v>-9999</v>
      </c>
      <c r="AC1659" s="20">
        <f t="shared" si="538"/>
        <v>0</v>
      </c>
      <c r="AD1659" s="20">
        <f t="shared" si="534"/>
        <v>-9999</v>
      </c>
      <c r="AE1659" s="20">
        <f t="shared" si="539"/>
        <v>0</v>
      </c>
      <c r="AF1659" s="20">
        <f t="shared" si="535"/>
        <v>-9999</v>
      </c>
      <c r="AG1659" s="21"/>
      <c r="AH1659" s="20">
        <f t="shared" si="526"/>
        <v>-1.178745064381952E-2</v>
      </c>
      <c r="AI1659" s="20">
        <f t="shared" si="527"/>
        <v>0.51386006167917275</v>
      </c>
      <c r="AJ1659" s="20">
        <f t="shared" si="528"/>
        <v>-0.2676446746983806</v>
      </c>
      <c r="AK1659" s="20">
        <f t="shared" si="529"/>
        <v>-2.096970307342862E-2</v>
      </c>
      <c r="AL1659" s="20">
        <f t="shared" si="530"/>
        <v>-3.0984842598046018</v>
      </c>
      <c r="AM1659" s="20">
        <f t="shared" si="531"/>
        <v>-46.387491914036289</v>
      </c>
      <c r="AN1659" s="20">
        <f t="shared" si="540"/>
        <v>3.2149255760746338</v>
      </c>
      <c r="AO1659" s="20">
        <f t="shared" si="540"/>
        <v>3.2156184383515991</v>
      </c>
      <c r="AP1659" s="20">
        <f t="shared" si="540"/>
        <v>3.2141906950560983</v>
      </c>
      <c r="AQ1659" s="20">
        <f t="shared" si="540"/>
        <v>3.2171329326505709</v>
      </c>
      <c r="AR1659" s="20">
        <f t="shared" si="540"/>
        <v>3.2110703717789146</v>
      </c>
      <c r="AS1659" s="20">
        <f t="shared" si="540"/>
        <v>3.2235654897824437</v>
      </c>
      <c r="AT1659" s="20">
        <f t="shared" si="540"/>
        <v>3.1978245068299773</v>
      </c>
      <c r="AU1659" s="20">
        <f t="shared" si="533"/>
        <v>3.2509130417697172</v>
      </c>
    </row>
    <row r="1660" spans="4:47">
      <c r="D1660" s="2"/>
      <c r="Z1660" s="20">
        <f t="shared" si="524"/>
        <v>0</v>
      </c>
      <c r="AA1660" s="20">
        <f t="shared" si="525"/>
        <v>1.1330551226500576E-5</v>
      </c>
      <c r="AB1660" s="20">
        <f t="shared" si="536"/>
        <v>-9999</v>
      </c>
      <c r="AC1660" s="20">
        <f t="shared" si="538"/>
        <v>0</v>
      </c>
      <c r="AD1660" s="20">
        <f t="shared" si="534"/>
        <v>-9999</v>
      </c>
      <c r="AE1660" s="20">
        <f t="shared" si="539"/>
        <v>0</v>
      </c>
      <c r="AF1660" s="20">
        <f t="shared" si="535"/>
        <v>-9999</v>
      </c>
      <c r="AG1660" s="21"/>
      <c r="AH1660" s="20">
        <f t="shared" si="526"/>
        <v>-1.178745064381952E-2</v>
      </c>
      <c r="AI1660" s="20">
        <f t="shared" si="527"/>
        <v>0.51386006167917275</v>
      </c>
      <c r="AJ1660" s="20">
        <f t="shared" si="528"/>
        <v>-0.2676446746983806</v>
      </c>
      <c r="AK1660" s="20">
        <f t="shared" si="529"/>
        <v>-2.096970307342862E-2</v>
      </c>
      <c r="AL1660" s="20">
        <f t="shared" si="530"/>
        <v>-3.0984842598046018</v>
      </c>
      <c r="AM1660" s="20">
        <f t="shared" si="531"/>
        <v>-46.387491914036289</v>
      </c>
      <c r="AN1660" s="20">
        <f t="shared" si="540"/>
        <v>3.2149255760746338</v>
      </c>
      <c r="AO1660" s="20">
        <f t="shared" si="540"/>
        <v>3.2156184383515991</v>
      </c>
      <c r="AP1660" s="20">
        <f t="shared" si="540"/>
        <v>3.2141906950560983</v>
      </c>
      <c r="AQ1660" s="20">
        <f t="shared" si="540"/>
        <v>3.2171329326505709</v>
      </c>
      <c r="AR1660" s="20">
        <f t="shared" si="540"/>
        <v>3.2110703717789146</v>
      </c>
      <c r="AS1660" s="20">
        <f t="shared" si="540"/>
        <v>3.2235654897824437</v>
      </c>
      <c r="AT1660" s="20">
        <f t="shared" si="540"/>
        <v>3.1978245068299773</v>
      </c>
      <c r="AU1660" s="20">
        <f t="shared" si="533"/>
        <v>3.2509130417697172</v>
      </c>
    </row>
    <row r="1661" spans="4:47">
      <c r="D1661" s="2"/>
      <c r="Z1661" s="20">
        <f t="shared" si="524"/>
        <v>0</v>
      </c>
      <c r="AA1661" s="20">
        <f t="shared" si="525"/>
        <v>1.1330551226500576E-5</v>
      </c>
      <c r="AB1661" s="20">
        <f t="shared" si="536"/>
        <v>-9999</v>
      </c>
      <c r="AC1661" s="20">
        <f t="shared" si="538"/>
        <v>0</v>
      </c>
      <c r="AD1661" s="20">
        <f t="shared" si="534"/>
        <v>-9999</v>
      </c>
      <c r="AE1661" s="20">
        <f t="shared" si="539"/>
        <v>0</v>
      </c>
      <c r="AF1661" s="20">
        <f t="shared" si="535"/>
        <v>-9999</v>
      </c>
      <c r="AG1661" s="21"/>
      <c r="AH1661" s="20">
        <f t="shared" si="526"/>
        <v>-1.178745064381952E-2</v>
      </c>
      <c r="AI1661" s="20">
        <f t="shared" si="527"/>
        <v>0.51386006167917275</v>
      </c>
      <c r="AJ1661" s="20">
        <f t="shared" si="528"/>
        <v>-0.2676446746983806</v>
      </c>
      <c r="AK1661" s="20">
        <f t="shared" si="529"/>
        <v>-2.096970307342862E-2</v>
      </c>
      <c r="AL1661" s="20">
        <f t="shared" si="530"/>
        <v>-3.0984842598046018</v>
      </c>
      <c r="AM1661" s="20">
        <f t="shared" si="531"/>
        <v>-46.387491914036289</v>
      </c>
      <c r="AN1661" s="20">
        <f t="shared" si="540"/>
        <v>3.2149255760746338</v>
      </c>
      <c r="AO1661" s="20">
        <f t="shared" si="540"/>
        <v>3.2156184383515991</v>
      </c>
      <c r="AP1661" s="20">
        <f t="shared" si="540"/>
        <v>3.2141906950560983</v>
      </c>
      <c r="AQ1661" s="20">
        <f t="shared" si="540"/>
        <v>3.2171329326505709</v>
      </c>
      <c r="AR1661" s="20">
        <f t="shared" si="540"/>
        <v>3.2110703717789146</v>
      </c>
      <c r="AS1661" s="20">
        <f t="shared" si="540"/>
        <v>3.2235654897824437</v>
      </c>
      <c r="AT1661" s="20">
        <f t="shared" si="540"/>
        <v>3.1978245068299773</v>
      </c>
      <c r="AU1661" s="20">
        <f t="shared" si="533"/>
        <v>3.2509130417697172</v>
      </c>
    </row>
    <row r="1662" spans="4:47">
      <c r="D1662" s="2"/>
      <c r="Z1662" s="20">
        <f t="shared" si="524"/>
        <v>0</v>
      </c>
      <c r="AA1662" s="20">
        <f t="shared" si="525"/>
        <v>1.1330551226500576E-5</v>
      </c>
      <c r="AB1662" s="20">
        <f t="shared" si="536"/>
        <v>-9999</v>
      </c>
      <c r="AC1662" s="20">
        <f t="shared" si="538"/>
        <v>0</v>
      </c>
      <c r="AD1662" s="20">
        <f t="shared" si="534"/>
        <v>-9999</v>
      </c>
      <c r="AE1662" s="20">
        <f t="shared" si="539"/>
        <v>0</v>
      </c>
      <c r="AF1662" s="20">
        <f t="shared" si="535"/>
        <v>-9999</v>
      </c>
      <c r="AG1662" s="21"/>
      <c r="AH1662" s="20">
        <f t="shared" si="526"/>
        <v>-1.178745064381952E-2</v>
      </c>
      <c r="AI1662" s="20">
        <f t="shared" si="527"/>
        <v>0.51386006167917275</v>
      </c>
      <c r="AJ1662" s="20">
        <f t="shared" si="528"/>
        <v>-0.2676446746983806</v>
      </c>
      <c r="AK1662" s="20">
        <f t="shared" si="529"/>
        <v>-2.096970307342862E-2</v>
      </c>
      <c r="AL1662" s="20">
        <f t="shared" si="530"/>
        <v>-3.0984842598046018</v>
      </c>
      <c r="AM1662" s="20">
        <f t="shared" si="531"/>
        <v>-46.387491914036289</v>
      </c>
      <c r="AN1662" s="20">
        <f t="shared" si="540"/>
        <v>3.2149255760746338</v>
      </c>
      <c r="AO1662" s="20">
        <f t="shared" si="540"/>
        <v>3.2156184383515991</v>
      </c>
      <c r="AP1662" s="20">
        <f t="shared" si="540"/>
        <v>3.2141906950560983</v>
      </c>
      <c r="AQ1662" s="20">
        <f t="shared" si="540"/>
        <v>3.2171329326505709</v>
      </c>
      <c r="AR1662" s="20">
        <f t="shared" si="540"/>
        <v>3.2110703717789146</v>
      </c>
      <c r="AS1662" s="20">
        <f t="shared" si="540"/>
        <v>3.2235654897824437</v>
      </c>
      <c r="AT1662" s="20">
        <f t="shared" si="540"/>
        <v>3.1978245068299773</v>
      </c>
      <c r="AU1662" s="20">
        <f t="shared" si="533"/>
        <v>3.2509130417697172</v>
      </c>
    </row>
    <row r="1663" spans="4:47">
      <c r="D1663" s="2"/>
      <c r="Z1663" s="20">
        <f t="shared" si="524"/>
        <v>0</v>
      </c>
      <c r="AA1663" s="20">
        <f t="shared" si="525"/>
        <v>1.1330551226500576E-5</v>
      </c>
      <c r="AB1663" s="20">
        <f t="shared" si="536"/>
        <v>-9999</v>
      </c>
      <c r="AC1663" s="20">
        <f t="shared" si="538"/>
        <v>0</v>
      </c>
      <c r="AD1663" s="20">
        <f t="shared" si="534"/>
        <v>-9999</v>
      </c>
      <c r="AE1663" s="20">
        <f t="shared" si="539"/>
        <v>0</v>
      </c>
      <c r="AF1663" s="20">
        <f t="shared" si="535"/>
        <v>-9999</v>
      </c>
      <c r="AG1663" s="21"/>
      <c r="AH1663" s="20">
        <f t="shared" si="526"/>
        <v>-1.178745064381952E-2</v>
      </c>
      <c r="AI1663" s="20">
        <f t="shared" si="527"/>
        <v>0.51386006167917275</v>
      </c>
      <c r="AJ1663" s="20">
        <f t="shared" si="528"/>
        <v>-0.2676446746983806</v>
      </c>
      <c r="AK1663" s="20">
        <f t="shared" si="529"/>
        <v>-2.096970307342862E-2</v>
      </c>
      <c r="AL1663" s="20">
        <f t="shared" si="530"/>
        <v>-3.0984842598046018</v>
      </c>
      <c r="AM1663" s="20">
        <f t="shared" si="531"/>
        <v>-46.387491914036289</v>
      </c>
      <c r="AN1663" s="20">
        <f t="shared" si="540"/>
        <v>3.2149255760746338</v>
      </c>
      <c r="AO1663" s="20">
        <f t="shared" si="540"/>
        <v>3.2156184383515991</v>
      </c>
      <c r="AP1663" s="20">
        <f t="shared" si="540"/>
        <v>3.2141906950560983</v>
      </c>
      <c r="AQ1663" s="20">
        <f t="shared" si="540"/>
        <v>3.2171329326505709</v>
      </c>
      <c r="AR1663" s="20">
        <f t="shared" si="540"/>
        <v>3.2110703717789146</v>
      </c>
      <c r="AS1663" s="20">
        <f t="shared" si="540"/>
        <v>3.2235654897824437</v>
      </c>
      <c r="AT1663" s="20">
        <f t="shared" si="540"/>
        <v>3.1978245068299773</v>
      </c>
      <c r="AU1663" s="20">
        <f t="shared" si="533"/>
        <v>3.2509130417697172</v>
      </c>
    </row>
    <row r="1664" spans="4:47">
      <c r="D1664" s="2"/>
      <c r="Z1664" s="20">
        <f t="shared" si="524"/>
        <v>0</v>
      </c>
      <c r="AA1664" s="20">
        <f t="shared" si="525"/>
        <v>1.1330551226500576E-5</v>
      </c>
      <c r="AB1664" s="20">
        <f t="shared" si="536"/>
        <v>-9999</v>
      </c>
      <c r="AC1664" s="20">
        <f t="shared" si="538"/>
        <v>0</v>
      </c>
      <c r="AD1664" s="20">
        <f t="shared" si="534"/>
        <v>-9999</v>
      </c>
      <c r="AE1664" s="20">
        <f t="shared" si="539"/>
        <v>0</v>
      </c>
      <c r="AF1664" s="20">
        <f t="shared" si="535"/>
        <v>-9999</v>
      </c>
      <c r="AG1664" s="21"/>
      <c r="AH1664" s="20">
        <f t="shared" si="526"/>
        <v>-1.178745064381952E-2</v>
      </c>
      <c r="AI1664" s="20">
        <f t="shared" si="527"/>
        <v>0.51386006167917275</v>
      </c>
      <c r="AJ1664" s="20">
        <f t="shared" si="528"/>
        <v>-0.2676446746983806</v>
      </c>
      <c r="AK1664" s="20">
        <f t="shared" si="529"/>
        <v>-2.096970307342862E-2</v>
      </c>
      <c r="AL1664" s="20">
        <f t="shared" si="530"/>
        <v>-3.0984842598046018</v>
      </c>
      <c r="AM1664" s="20">
        <f t="shared" si="531"/>
        <v>-46.387491914036289</v>
      </c>
      <c r="AN1664" s="20">
        <f t="shared" si="540"/>
        <v>3.2149255760746338</v>
      </c>
      <c r="AO1664" s="20">
        <f t="shared" si="540"/>
        <v>3.2156184383515991</v>
      </c>
      <c r="AP1664" s="20">
        <f t="shared" si="540"/>
        <v>3.2141906950560983</v>
      </c>
      <c r="AQ1664" s="20">
        <f t="shared" si="540"/>
        <v>3.2171329326505709</v>
      </c>
      <c r="AR1664" s="20">
        <f t="shared" si="540"/>
        <v>3.2110703717789146</v>
      </c>
      <c r="AS1664" s="20">
        <f t="shared" si="540"/>
        <v>3.2235654897824437</v>
      </c>
      <c r="AT1664" s="20">
        <f t="shared" si="540"/>
        <v>3.1978245068299773</v>
      </c>
      <c r="AU1664" s="20">
        <f t="shared" si="533"/>
        <v>3.2509130417697172</v>
      </c>
    </row>
    <row r="1665" spans="4:47">
      <c r="D1665" s="2"/>
      <c r="Z1665" s="20">
        <f t="shared" si="524"/>
        <v>0</v>
      </c>
      <c r="AA1665" s="20">
        <f t="shared" si="525"/>
        <v>1.1330551226500576E-5</v>
      </c>
      <c r="AB1665" s="20">
        <f t="shared" si="536"/>
        <v>-9999</v>
      </c>
      <c r="AC1665" s="20">
        <f t="shared" si="538"/>
        <v>0</v>
      </c>
      <c r="AD1665" s="20">
        <f t="shared" si="534"/>
        <v>-9999</v>
      </c>
      <c r="AE1665" s="20">
        <f t="shared" si="539"/>
        <v>0</v>
      </c>
      <c r="AF1665" s="20">
        <f t="shared" si="535"/>
        <v>-9999</v>
      </c>
      <c r="AG1665" s="21"/>
      <c r="AH1665" s="20">
        <f t="shared" si="526"/>
        <v>-1.178745064381952E-2</v>
      </c>
      <c r="AI1665" s="20">
        <f t="shared" si="527"/>
        <v>0.51386006167917275</v>
      </c>
      <c r="AJ1665" s="20">
        <f t="shared" si="528"/>
        <v>-0.2676446746983806</v>
      </c>
      <c r="AK1665" s="20">
        <f t="shared" si="529"/>
        <v>-2.096970307342862E-2</v>
      </c>
      <c r="AL1665" s="20">
        <f t="shared" si="530"/>
        <v>-3.0984842598046018</v>
      </c>
      <c r="AM1665" s="20">
        <f t="shared" si="531"/>
        <v>-46.387491914036289</v>
      </c>
      <c r="AN1665" s="20">
        <f t="shared" si="540"/>
        <v>3.2149255760746338</v>
      </c>
      <c r="AO1665" s="20">
        <f t="shared" si="540"/>
        <v>3.2156184383515991</v>
      </c>
      <c r="AP1665" s="20">
        <f t="shared" si="540"/>
        <v>3.2141906950560983</v>
      </c>
      <c r="AQ1665" s="20">
        <f t="shared" si="540"/>
        <v>3.2171329326505709</v>
      </c>
      <c r="AR1665" s="20">
        <f t="shared" si="540"/>
        <v>3.2110703717789146</v>
      </c>
      <c r="AS1665" s="20">
        <f t="shared" si="540"/>
        <v>3.2235654897824437</v>
      </c>
      <c r="AT1665" s="20">
        <f t="shared" si="540"/>
        <v>3.1978245068299773</v>
      </c>
      <c r="AU1665" s="20">
        <f t="shared" si="533"/>
        <v>3.2509130417697172</v>
      </c>
    </row>
    <row r="1666" spans="4:47">
      <c r="D1666" s="2"/>
      <c r="Z1666" s="20">
        <f t="shared" si="524"/>
        <v>0</v>
      </c>
      <c r="AA1666" s="20">
        <f t="shared" si="525"/>
        <v>1.1330551226500576E-5</v>
      </c>
      <c r="AB1666" s="20">
        <f t="shared" si="536"/>
        <v>-9999</v>
      </c>
      <c r="AC1666" s="20">
        <f t="shared" si="538"/>
        <v>0</v>
      </c>
      <c r="AD1666" s="20">
        <f t="shared" si="534"/>
        <v>-9999</v>
      </c>
      <c r="AE1666" s="20">
        <f t="shared" si="539"/>
        <v>0</v>
      </c>
      <c r="AF1666" s="20">
        <f t="shared" si="535"/>
        <v>-9999</v>
      </c>
      <c r="AG1666" s="21"/>
      <c r="AH1666" s="20">
        <f t="shared" si="526"/>
        <v>-1.178745064381952E-2</v>
      </c>
      <c r="AI1666" s="20">
        <f t="shared" si="527"/>
        <v>0.51386006167917275</v>
      </c>
      <c r="AJ1666" s="20">
        <f t="shared" si="528"/>
        <v>-0.2676446746983806</v>
      </c>
      <c r="AK1666" s="20">
        <f t="shared" si="529"/>
        <v>-2.096970307342862E-2</v>
      </c>
      <c r="AL1666" s="20">
        <f t="shared" si="530"/>
        <v>-3.0984842598046018</v>
      </c>
      <c r="AM1666" s="20">
        <f t="shared" si="531"/>
        <v>-46.387491914036289</v>
      </c>
      <c r="AN1666" s="20">
        <f t="shared" si="540"/>
        <v>3.2149255760746338</v>
      </c>
      <c r="AO1666" s="20">
        <f t="shared" si="540"/>
        <v>3.2156184383515991</v>
      </c>
      <c r="AP1666" s="20">
        <f t="shared" si="540"/>
        <v>3.2141906950560983</v>
      </c>
      <c r="AQ1666" s="20">
        <f t="shared" si="540"/>
        <v>3.2171329326505709</v>
      </c>
      <c r="AR1666" s="20">
        <f t="shared" si="540"/>
        <v>3.2110703717789146</v>
      </c>
      <c r="AS1666" s="20">
        <f t="shared" si="540"/>
        <v>3.2235654897824437</v>
      </c>
      <c r="AT1666" s="20">
        <f t="shared" si="540"/>
        <v>3.1978245068299773</v>
      </c>
      <c r="AU1666" s="20">
        <f t="shared" si="533"/>
        <v>3.2509130417697172</v>
      </c>
    </row>
    <row r="1667" spans="4:47">
      <c r="D1667" s="2"/>
      <c r="Z1667" s="20">
        <f t="shared" si="524"/>
        <v>0</v>
      </c>
      <c r="AA1667" s="20">
        <f t="shared" si="525"/>
        <v>1.1330551226500576E-5</v>
      </c>
      <c r="AB1667" s="20">
        <f t="shared" si="536"/>
        <v>-9999</v>
      </c>
      <c r="AC1667" s="20">
        <f t="shared" si="538"/>
        <v>0</v>
      </c>
      <c r="AD1667" s="20">
        <f t="shared" si="534"/>
        <v>-9999</v>
      </c>
      <c r="AE1667" s="20">
        <f t="shared" si="539"/>
        <v>0</v>
      </c>
      <c r="AF1667" s="20">
        <f t="shared" si="535"/>
        <v>-9999</v>
      </c>
      <c r="AG1667" s="21"/>
      <c r="AH1667" s="20">
        <f t="shared" si="526"/>
        <v>-1.178745064381952E-2</v>
      </c>
      <c r="AI1667" s="20">
        <f t="shared" si="527"/>
        <v>0.51386006167917275</v>
      </c>
      <c r="AJ1667" s="20">
        <f t="shared" si="528"/>
        <v>-0.2676446746983806</v>
      </c>
      <c r="AK1667" s="20">
        <f t="shared" si="529"/>
        <v>-2.096970307342862E-2</v>
      </c>
      <c r="AL1667" s="20">
        <f t="shared" si="530"/>
        <v>-3.0984842598046018</v>
      </c>
      <c r="AM1667" s="20">
        <f t="shared" si="531"/>
        <v>-46.387491914036289</v>
      </c>
      <c r="AN1667" s="20">
        <f t="shared" si="540"/>
        <v>3.2149255760746338</v>
      </c>
      <c r="AO1667" s="20">
        <f t="shared" si="540"/>
        <v>3.2156184383515991</v>
      </c>
      <c r="AP1667" s="20">
        <f t="shared" si="540"/>
        <v>3.2141906950560983</v>
      </c>
      <c r="AQ1667" s="20">
        <f t="shared" si="540"/>
        <v>3.2171329326505709</v>
      </c>
      <c r="AR1667" s="20">
        <f t="shared" si="540"/>
        <v>3.2110703717789146</v>
      </c>
      <c r="AS1667" s="20">
        <f t="shared" si="540"/>
        <v>3.2235654897824437</v>
      </c>
      <c r="AT1667" s="20">
        <f t="shared" si="540"/>
        <v>3.1978245068299773</v>
      </c>
      <c r="AU1667" s="20">
        <f t="shared" si="533"/>
        <v>3.2509130417697172</v>
      </c>
    </row>
    <row r="1668" spans="4:47">
      <c r="D1668" s="2"/>
      <c r="Z1668" s="20">
        <f t="shared" si="524"/>
        <v>0</v>
      </c>
      <c r="AA1668" s="20">
        <f t="shared" si="525"/>
        <v>1.1330551226500576E-5</v>
      </c>
      <c r="AB1668" s="20">
        <f t="shared" si="536"/>
        <v>-9999</v>
      </c>
      <c r="AC1668" s="20">
        <f t="shared" si="538"/>
        <v>0</v>
      </c>
      <c r="AD1668" s="20">
        <f t="shared" si="534"/>
        <v>-9999</v>
      </c>
      <c r="AE1668" s="20">
        <f t="shared" si="539"/>
        <v>0</v>
      </c>
      <c r="AF1668" s="20">
        <f t="shared" si="535"/>
        <v>-9999</v>
      </c>
      <c r="AG1668" s="21"/>
      <c r="AH1668" s="20">
        <f t="shared" si="526"/>
        <v>-1.178745064381952E-2</v>
      </c>
      <c r="AI1668" s="20">
        <f t="shared" si="527"/>
        <v>0.51386006167917275</v>
      </c>
      <c r="AJ1668" s="20">
        <f t="shared" si="528"/>
        <v>-0.2676446746983806</v>
      </c>
      <c r="AK1668" s="20">
        <f t="shared" si="529"/>
        <v>-2.096970307342862E-2</v>
      </c>
      <c r="AL1668" s="20">
        <f t="shared" si="530"/>
        <v>-3.0984842598046018</v>
      </c>
      <c r="AM1668" s="20">
        <f t="shared" si="531"/>
        <v>-46.387491914036289</v>
      </c>
      <c r="AN1668" s="20">
        <f t="shared" si="540"/>
        <v>3.2149255760746338</v>
      </c>
      <c r="AO1668" s="20">
        <f t="shared" si="540"/>
        <v>3.2156184383515991</v>
      </c>
      <c r="AP1668" s="20">
        <f t="shared" si="540"/>
        <v>3.2141906950560983</v>
      </c>
      <c r="AQ1668" s="20">
        <f t="shared" si="540"/>
        <v>3.2171329326505709</v>
      </c>
      <c r="AR1668" s="20">
        <f t="shared" si="540"/>
        <v>3.2110703717789146</v>
      </c>
      <c r="AS1668" s="20">
        <f t="shared" si="540"/>
        <v>3.2235654897824437</v>
      </c>
      <c r="AT1668" s="20">
        <f t="shared" si="540"/>
        <v>3.1978245068299773</v>
      </c>
      <c r="AU1668" s="20">
        <f t="shared" si="533"/>
        <v>3.2509130417697172</v>
      </c>
    </row>
    <row r="1669" spans="4:47">
      <c r="D1669" s="2"/>
      <c r="Z1669" s="20">
        <f t="shared" si="524"/>
        <v>0</v>
      </c>
      <c r="AA1669" s="20">
        <f t="shared" si="525"/>
        <v>1.1330551226500576E-5</v>
      </c>
      <c r="AB1669" s="20">
        <f t="shared" si="536"/>
        <v>-9999</v>
      </c>
      <c r="AC1669" s="20">
        <f t="shared" si="538"/>
        <v>0</v>
      </c>
      <c r="AD1669" s="20">
        <f t="shared" si="534"/>
        <v>-9999</v>
      </c>
      <c r="AE1669" s="20">
        <f t="shared" si="539"/>
        <v>0</v>
      </c>
      <c r="AF1669" s="20">
        <f t="shared" si="535"/>
        <v>-9999</v>
      </c>
      <c r="AG1669" s="21"/>
      <c r="AH1669" s="20">
        <f t="shared" si="526"/>
        <v>-1.178745064381952E-2</v>
      </c>
      <c r="AI1669" s="20">
        <f t="shared" si="527"/>
        <v>0.51386006167917275</v>
      </c>
      <c r="AJ1669" s="20">
        <f t="shared" si="528"/>
        <v>-0.2676446746983806</v>
      </c>
      <c r="AK1669" s="20">
        <f t="shared" si="529"/>
        <v>-2.096970307342862E-2</v>
      </c>
      <c r="AL1669" s="20">
        <f t="shared" si="530"/>
        <v>-3.0984842598046018</v>
      </c>
      <c r="AM1669" s="20">
        <f t="shared" si="531"/>
        <v>-46.387491914036289</v>
      </c>
      <c r="AN1669" s="20">
        <f t="shared" ref="AN1669:AT1684" si="541">$AU1669+$AB$7*SIN(AO1669)</f>
        <v>3.2149255760746338</v>
      </c>
      <c r="AO1669" s="20">
        <f t="shared" si="541"/>
        <v>3.2156184383515991</v>
      </c>
      <c r="AP1669" s="20">
        <f t="shared" si="541"/>
        <v>3.2141906950560983</v>
      </c>
      <c r="AQ1669" s="20">
        <f t="shared" si="541"/>
        <v>3.2171329326505709</v>
      </c>
      <c r="AR1669" s="20">
        <f t="shared" si="541"/>
        <v>3.2110703717789146</v>
      </c>
      <c r="AS1669" s="20">
        <f t="shared" si="541"/>
        <v>3.2235654897824437</v>
      </c>
      <c r="AT1669" s="20">
        <f t="shared" si="541"/>
        <v>3.1978245068299773</v>
      </c>
      <c r="AU1669" s="20">
        <f t="shared" si="533"/>
        <v>3.2509130417697172</v>
      </c>
    </row>
    <row r="1670" spans="4:47">
      <c r="D1670" s="2"/>
      <c r="Z1670" s="20">
        <f t="shared" si="524"/>
        <v>0</v>
      </c>
      <c r="AA1670" s="20">
        <f t="shared" si="525"/>
        <v>1.1330551226500576E-5</v>
      </c>
      <c r="AB1670" s="20">
        <f t="shared" si="536"/>
        <v>-9999</v>
      </c>
      <c r="AC1670" s="20">
        <f t="shared" si="538"/>
        <v>0</v>
      </c>
      <c r="AD1670" s="20">
        <f t="shared" si="534"/>
        <v>-9999</v>
      </c>
      <c r="AE1670" s="20">
        <f t="shared" si="539"/>
        <v>0</v>
      </c>
      <c r="AF1670" s="20">
        <f t="shared" si="535"/>
        <v>-9999</v>
      </c>
      <c r="AG1670" s="21"/>
      <c r="AH1670" s="20">
        <f t="shared" si="526"/>
        <v>-1.178745064381952E-2</v>
      </c>
      <c r="AI1670" s="20">
        <f t="shared" si="527"/>
        <v>0.51386006167917275</v>
      </c>
      <c r="AJ1670" s="20">
        <f t="shared" si="528"/>
        <v>-0.2676446746983806</v>
      </c>
      <c r="AK1670" s="20">
        <f t="shared" si="529"/>
        <v>-2.096970307342862E-2</v>
      </c>
      <c r="AL1670" s="20">
        <f t="shared" si="530"/>
        <v>-3.0984842598046018</v>
      </c>
      <c r="AM1670" s="20">
        <f t="shared" si="531"/>
        <v>-46.387491914036289</v>
      </c>
      <c r="AN1670" s="20">
        <f t="shared" si="541"/>
        <v>3.2149255760746338</v>
      </c>
      <c r="AO1670" s="20">
        <f t="shared" si="541"/>
        <v>3.2156184383515991</v>
      </c>
      <c r="AP1670" s="20">
        <f t="shared" si="541"/>
        <v>3.2141906950560983</v>
      </c>
      <c r="AQ1670" s="20">
        <f t="shared" si="541"/>
        <v>3.2171329326505709</v>
      </c>
      <c r="AR1670" s="20">
        <f t="shared" si="541"/>
        <v>3.2110703717789146</v>
      </c>
      <c r="AS1670" s="20">
        <f t="shared" si="541"/>
        <v>3.2235654897824437</v>
      </c>
      <c r="AT1670" s="20">
        <f t="shared" si="541"/>
        <v>3.1978245068299773</v>
      </c>
      <c r="AU1670" s="20">
        <f t="shared" si="533"/>
        <v>3.2509130417697172</v>
      </c>
    </row>
    <row r="1671" spans="4:47">
      <c r="D1671" s="2"/>
      <c r="Z1671" s="20">
        <f t="shared" si="524"/>
        <v>0</v>
      </c>
      <c r="AA1671" s="20">
        <f t="shared" si="525"/>
        <v>1.1330551226500576E-5</v>
      </c>
      <c r="AB1671" s="20">
        <f t="shared" si="536"/>
        <v>-9999</v>
      </c>
      <c r="AC1671" s="20">
        <f t="shared" si="538"/>
        <v>0</v>
      </c>
      <c r="AD1671" s="20">
        <f t="shared" si="534"/>
        <v>-9999</v>
      </c>
      <c r="AE1671" s="20">
        <f t="shared" si="539"/>
        <v>0</v>
      </c>
      <c r="AF1671" s="20">
        <f t="shared" si="535"/>
        <v>-9999</v>
      </c>
      <c r="AG1671" s="21"/>
      <c r="AH1671" s="20">
        <f t="shared" si="526"/>
        <v>-1.178745064381952E-2</v>
      </c>
      <c r="AI1671" s="20">
        <f t="shared" si="527"/>
        <v>0.51386006167917275</v>
      </c>
      <c r="AJ1671" s="20">
        <f t="shared" si="528"/>
        <v>-0.2676446746983806</v>
      </c>
      <c r="AK1671" s="20">
        <f t="shared" si="529"/>
        <v>-2.096970307342862E-2</v>
      </c>
      <c r="AL1671" s="20">
        <f t="shared" si="530"/>
        <v>-3.0984842598046018</v>
      </c>
      <c r="AM1671" s="20">
        <f t="shared" si="531"/>
        <v>-46.387491914036289</v>
      </c>
      <c r="AN1671" s="20">
        <f t="shared" si="541"/>
        <v>3.2149255760746338</v>
      </c>
      <c r="AO1671" s="20">
        <f t="shared" si="541"/>
        <v>3.2156184383515991</v>
      </c>
      <c r="AP1671" s="20">
        <f t="shared" si="541"/>
        <v>3.2141906950560983</v>
      </c>
      <c r="AQ1671" s="20">
        <f t="shared" si="541"/>
        <v>3.2171329326505709</v>
      </c>
      <c r="AR1671" s="20">
        <f t="shared" si="541"/>
        <v>3.2110703717789146</v>
      </c>
      <c r="AS1671" s="20">
        <f t="shared" si="541"/>
        <v>3.2235654897824437</v>
      </c>
      <c r="AT1671" s="20">
        <f t="shared" si="541"/>
        <v>3.1978245068299773</v>
      </c>
      <c r="AU1671" s="20">
        <f t="shared" si="533"/>
        <v>3.2509130417697172</v>
      </c>
    </row>
    <row r="1672" spans="4:47">
      <c r="D1672" s="2"/>
      <c r="Z1672" s="20">
        <f t="shared" si="524"/>
        <v>0</v>
      </c>
      <c r="AA1672" s="20">
        <f t="shared" si="525"/>
        <v>1.1330551226500576E-5</v>
      </c>
      <c r="AB1672" s="20">
        <f t="shared" si="536"/>
        <v>-9999</v>
      </c>
      <c r="AC1672" s="20">
        <f t="shared" si="538"/>
        <v>0</v>
      </c>
      <c r="AD1672" s="20">
        <f t="shared" si="534"/>
        <v>-9999</v>
      </c>
      <c r="AE1672" s="20">
        <f t="shared" si="539"/>
        <v>0</v>
      </c>
      <c r="AF1672" s="20">
        <f t="shared" si="535"/>
        <v>-9999</v>
      </c>
      <c r="AG1672" s="21"/>
      <c r="AH1672" s="20">
        <f t="shared" si="526"/>
        <v>-1.178745064381952E-2</v>
      </c>
      <c r="AI1672" s="20">
        <f t="shared" si="527"/>
        <v>0.51386006167917275</v>
      </c>
      <c r="AJ1672" s="20">
        <f t="shared" si="528"/>
        <v>-0.2676446746983806</v>
      </c>
      <c r="AK1672" s="20">
        <f t="shared" si="529"/>
        <v>-2.096970307342862E-2</v>
      </c>
      <c r="AL1672" s="20">
        <f t="shared" si="530"/>
        <v>-3.0984842598046018</v>
      </c>
      <c r="AM1672" s="20">
        <f t="shared" si="531"/>
        <v>-46.387491914036289</v>
      </c>
      <c r="AN1672" s="20">
        <f t="shared" si="541"/>
        <v>3.2149255760746338</v>
      </c>
      <c r="AO1672" s="20">
        <f t="shared" si="541"/>
        <v>3.2156184383515991</v>
      </c>
      <c r="AP1672" s="20">
        <f t="shared" si="541"/>
        <v>3.2141906950560983</v>
      </c>
      <c r="AQ1672" s="20">
        <f t="shared" si="541"/>
        <v>3.2171329326505709</v>
      </c>
      <c r="AR1672" s="20">
        <f t="shared" si="541"/>
        <v>3.2110703717789146</v>
      </c>
      <c r="AS1672" s="20">
        <f t="shared" si="541"/>
        <v>3.2235654897824437</v>
      </c>
      <c r="AT1672" s="20">
        <f t="shared" si="541"/>
        <v>3.1978245068299773</v>
      </c>
      <c r="AU1672" s="20">
        <f t="shared" si="533"/>
        <v>3.2509130417697172</v>
      </c>
    </row>
    <row r="1673" spans="4:47">
      <c r="D1673" s="2"/>
      <c r="Z1673" s="20">
        <f t="shared" si="524"/>
        <v>0</v>
      </c>
      <c r="AA1673" s="20">
        <f t="shared" si="525"/>
        <v>1.1330551226500576E-5</v>
      </c>
      <c r="AB1673" s="20">
        <f t="shared" si="536"/>
        <v>-9999</v>
      </c>
      <c r="AC1673" s="20">
        <f t="shared" si="538"/>
        <v>0</v>
      </c>
      <c r="AD1673" s="20">
        <f t="shared" si="534"/>
        <v>-9999</v>
      </c>
      <c r="AE1673" s="20">
        <f t="shared" si="539"/>
        <v>0</v>
      </c>
      <c r="AF1673" s="20">
        <f t="shared" si="535"/>
        <v>-9999</v>
      </c>
      <c r="AG1673" s="21"/>
      <c r="AH1673" s="20">
        <f t="shared" si="526"/>
        <v>-1.178745064381952E-2</v>
      </c>
      <c r="AI1673" s="20">
        <f t="shared" si="527"/>
        <v>0.51386006167917275</v>
      </c>
      <c r="AJ1673" s="20">
        <f t="shared" si="528"/>
        <v>-0.2676446746983806</v>
      </c>
      <c r="AK1673" s="20">
        <f t="shared" si="529"/>
        <v>-2.096970307342862E-2</v>
      </c>
      <c r="AL1673" s="20">
        <f t="shared" si="530"/>
        <v>-3.0984842598046018</v>
      </c>
      <c r="AM1673" s="20">
        <f t="shared" si="531"/>
        <v>-46.387491914036289</v>
      </c>
      <c r="AN1673" s="20">
        <f t="shared" si="541"/>
        <v>3.2149255760746338</v>
      </c>
      <c r="AO1673" s="20">
        <f t="shared" si="541"/>
        <v>3.2156184383515991</v>
      </c>
      <c r="AP1673" s="20">
        <f t="shared" si="541"/>
        <v>3.2141906950560983</v>
      </c>
      <c r="AQ1673" s="20">
        <f t="shared" si="541"/>
        <v>3.2171329326505709</v>
      </c>
      <c r="AR1673" s="20">
        <f t="shared" si="541"/>
        <v>3.2110703717789146</v>
      </c>
      <c r="AS1673" s="20">
        <f t="shared" si="541"/>
        <v>3.2235654897824437</v>
      </c>
      <c r="AT1673" s="20">
        <f t="shared" si="541"/>
        <v>3.1978245068299773</v>
      </c>
      <c r="AU1673" s="20">
        <f t="shared" si="533"/>
        <v>3.2509130417697172</v>
      </c>
    </row>
    <row r="1674" spans="4:47">
      <c r="D1674" s="2"/>
      <c r="Z1674" s="20">
        <f t="shared" si="524"/>
        <v>0</v>
      </c>
      <c r="AA1674" s="20">
        <f t="shared" si="525"/>
        <v>1.1330551226500576E-5</v>
      </c>
      <c r="AB1674" s="20">
        <f t="shared" si="536"/>
        <v>-9999</v>
      </c>
      <c r="AC1674" s="20">
        <f t="shared" si="538"/>
        <v>0</v>
      </c>
      <c r="AD1674" s="20">
        <f t="shared" si="534"/>
        <v>-9999</v>
      </c>
      <c r="AE1674" s="20">
        <f t="shared" si="539"/>
        <v>0</v>
      </c>
      <c r="AF1674" s="20">
        <f t="shared" si="535"/>
        <v>-9999</v>
      </c>
      <c r="AG1674" s="21"/>
      <c r="AH1674" s="20">
        <f t="shared" si="526"/>
        <v>-1.178745064381952E-2</v>
      </c>
      <c r="AI1674" s="20">
        <f t="shared" si="527"/>
        <v>0.51386006167917275</v>
      </c>
      <c r="AJ1674" s="20">
        <f t="shared" si="528"/>
        <v>-0.2676446746983806</v>
      </c>
      <c r="AK1674" s="20">
        <f t="shared" si="529"/>
        <v>-2.096970307342862E-2</v>
      </c>
      <c r="AL1674" s="20">
        <f t="shared" si="530"/>
        <v>-3.0984842598046018</v>
      </c>
      <c r="AM1674" s="20">
        <f t="shared" si="531"/>
        <v>-46.387491914036289</v>
      </c>
      <c r="AN1674" s="20">
        <f t="shared" si="541"/>
        <v>3.2149255760746338</v>
      </c>
      <c r="AO1674" s="20">
        <f t="shared" si="541"/>
        <v>3.2156184383515991</v>
      </c>
      <c r="AP1674" s="20">
        <f t="shared" si="541"/>
        <v>3.2141906950560983</v>
      </c>
      <c r="AQ1674" s="20">
        <f t="shared" si="541"/>
        <v>3.2171329326505709</v>
      </c>
      <c r="AR1674" s="20">
        <f t="shared" si="541"/>
        <v>3.2110703717789146</v>
      </c>
      <c r="AS1674" s="20">
        <f t="shared" si="541"/>
        <v>3.2235654897824437</v>
      </c>
      <c r="AT1674" s="20">
        <f t="shared" si="541"/>
        <v>3.1978245068299773</v>
      </c>
      <c r="AU1674" s="20">
        <f t="shared" si="533"/>
        <v>3.2509130417697172</v>
      </c>
    </row>
    <row r="1675" spans="4:47">
      <c r="D1675" s="2"/>
      <c r="Z1675" s="20">
        <f t="shared" si="524"/>
        <v>0</v>
      </c>
      <c r="AA1675" s="20">
        <f t="shared" si="525"/>
        <v>1.1330551226500576E-5</v>
      </c>
      <c r="AB1675" s="20">
        <f t="shared" si="536"/>
        <v>-9999</v>
      </c>
      <c r="AC1675" s="20">
        <f t="shared" si="538"/>
        <v>0</v>
      </c>
      <c r="AD1675" s="20">
        <f t="shared" si="534"/>
        <v>-9999</v>
      </c>
      <c r="AE1675" s="20">
        <f t="shared" si="539"/>
        <v>0</v>
      </c>
      <c r="AF1675" s="20">
        <f t="shared" si="535"/>
        <v>-9999</v>
      </c>
      <c r="AG1675" s="21"/>
      <c r="AH1675" s="20">
        <f t="shared" si="526"/>
        <v>-1.178745064381952E-2</v>
      </c>
      <c r="AI1675" s="20">
        <f t="shared" si="527"/>
        <v>0.51386006167917275</v>
      </c>
      <c r="AJ1675" s="20">
        <f t="shared" si="528"/>
        <v>-0.2676446746983806</v>
      </c>
      <c r="AK1675" s="20">
        <f t="shared" si="529"/>
        <v>-2.096970307342862E-2</v>
      </c>
      <c r="AL1675" s="20">
        <f t="shared" si="530"/>
        <v>-3.0984842598046018</v>
      </c>
      <c r="AM1675" s="20">
        <f t="shared" si="531"/>
        <v>-46.387491914036289</v>
      </c>
      <c r="AN1675" s="20">
        <f t="shared" si="541"/>
        <v>3.2149255760746338</v>
      </c>
      <c r="AO1675" s="20">
        <f t="shared" si="541"/>
        <v>3.2156184383515991</v>
      </c>
      <c r="AP1675" s="20">
        <f t="shared" si="541"/>
        <v>3.2141906950560983</v>
      </c>
      <c r="AQ1675" s="20">
        <f t="shared" si="541"/>
        <v>3.2171329326505709</v>
      </c>
      <c r="AR1675" s="20">
        <f t="shared" si="541"/>
        <v>3.2110703717789146</v>
      </c>
      <c r="AS1675" s="20">
        <f t="shared" si="541"/>
        <v>3.2235654897824437</v>
      </c>
      <c r="AT1675" s="20">
        <f t="shared" si="541"/>
        <v>3.1978245068299773</v>
      </c>
      <c r="AU1675" s="20">
        <f t="shared" si="533"/>
        <v>3.2509130417697172</v>
      </c>
    </row>
    <row r="1676" spans="4:47">
      <c r="D1676" s="2"/>
      <c r="Z1676" s="20">
        <f t="shared" si="524"/>
        <v>0</v>
      </c>
      <c r="AA1676" s="20">
        <f t="shared" si="525"/>
        <v>1.1330551226500576E-5</v>
      </c>
      <c r="AB1676" s="20">
        <f t="shared" si="536"/>
        <v>-9999</v>
      </c>
      <c r="AC1676" s="20">
        <f t="shared" si="538"/>
        <v>0</v>
      </c>
      <c r="AD1676" s="20">
        <f t="shared" si="534"/>
        <v>-9999</v>
      </c>
      <c r="AE1676" s="20">
        <f t="shared" si="539"/>
        <v>0</v>
      </c>
      <c r="AF1676" s="20">
        <f t="shared" si="535"/>
        <v>-9999</v>
      </c>
      <c r="AG1676" s="21"/>
      <c r="AH1676" s="20">
        <f t="shared" si="526"/>
        <v>-1.178745064381952E-2</v>
      </c>
      <c r="AI1676" s="20">
        <f t="shared" si="527"/>
        <v>0.51386006167917275</v>
      </c>
      <c r="AJ1676" s="20">
        <f t="shared" si="528"/>
        <v>-0.2676446746983806</v>
      </c>
      <c r="AK1676" s="20">
        <f t="shared" si="529"/>
        <v>-2.096970307342862E-2</v>
      </c>
      <c r="AL1676" s="20">
        <f t="shared" si="530"/>
        <v>-3.0984842598046018</v>
      </c>
      <c r="AM1676" s="20">
        <f t="shared" si="531"/>
        <v>-46.387491914036289</v>
      </c>
      <c r="AN1676" s="20">
        <f t="shared" si="541"/>
        <v>3.2149255760746338</v>
      </c>
      <c r="AO1676" s="20">
        <f t="shared" si="541"/>
        <v>3.2156184383515991</v>
      </c>
      <c r="AP1676" s="20">
        <f t="shared" si="541"/>
        <v>3.2141906950560983</v>
      </c>
      <c r="AQ1676" s="20">
        <f t="shared" si="541"/>
        <v>3.2171329326505709</v>
      </c>
      <c r="AR1676" s="20">
        <f t="shared" si="541"/>
        <v>3.2110703717789146</v>
      </c>
      <c r="AS1676" s="20">
        <f t="shared" si="541"/>
        <v>3.2235654897824437</v>
      </c>
      <c r="AT1676" s="20">
        <f t="shared" si="541"/>
        <v>3.1978245068299773</v>
      </c>
      <c r="AU1676" s="20">
        <f t="shared" si="533"/>
        <v>3.2509130417697172</v>
      </c>
    </row>
    <row r="1677" spans="4:47">
      <c r="D1677" s="2"/>
      <c r="Z1677" s="20">
        <f t="shared" si="524"/>
        <v>0</v>
      </c>
      <c r="AA1677" s="20">
        <f t="shared" si="525"/>
        <v>1.1330551226500576E-5</v>
      </c>
      <c r="AB1677" s="20">
        <f t="shared" si="536"/>
        <v>-9999</v>
      </c>
      <c r="AC1677" s="20">
        <f t="shared" si="538"/>
        <v>0</v>
      </c>
      <c r="AD1677" s="20">
        <f t="shared" si="534"/>
        <v>-9999</v>
      </c>
      <c r="AE1677" s="20">
        <f t="shared" si="539"/>
        <v>0</v>
      </c>
      <c r="AF1677" s="20">
        <f t="shared" si="535"/>
        <v>-9999</v>
      </c>
      <c r="AG1677" s="21"/>
      <c r="AH1677" s="20">
        <f t="shared" si="526"/>
        <v>-1.178745064381952E-2</v>
      </c>
      <c r="AI1677" s="20">
        <f t="shared" si="527"/>
        <v>0.51386006167917275</v>
      </c>
      <c r="AJ1677" s="20">
        <f t="shared" si="528"/>
        <v>-0.2676446746983806</v>
      </c>
      <c r="AK1677" s="20">
        <f t="shared" si="529"/>
        <v>-2.096970307342862E-2</v>
      </c>
      <c r="AL1677" s="20">
        <f t="shared" si="530"/>
        <v>-3.0984842598046018</v>
      </c>
      <c r="AM1677" s="20">
        <f t="shared" si="531"/>
        <v>-46.387491914036289</v>
      </c>
      <c r="AN1677" s="20">
        <f t="shared" si="541"/>
        <v>3.2149255760746338</v>
      </c>
      <c r="AO1677" s="20">
        <f t="shared" si="541"/>
        <v>3.2156184383515991</v>
      </c>
      <c r="AP1677" s="20">
        <f t="shared" si="541"/>
        <v>3.2141906950560983</v>
      </c>
      <c r="AQ1677" s="20">
        <f t="shared" si="541"/>
        <v>3.2171329326505709</v>
      </c>
      <c r="AR1677" s="20">
        <f t="shared" si="541"/>
        <v>3.2110703717789146</v>
      </c>
      <c r="AS1677" s="20">
        <f t="shared" si="541"/>
        <v>3.2235654897824437</v>
      </c>
      <c r="AT1677" s="20">
        <f t="shared" si="541"/>
        <v>3.1978245068299773</v>
      </c>
      <c r="AU1677" s="20">
        <f t="shared" si="533"/>
        <v>3.2509130417697172</v>
      </c>
    </row>
    <row r="1678" spans="4:47">
      <c r="D1678" s="2"/>
      <c r="Z1678" s="20">
        <f t="shared" si="524"/>
        <v>0</v>
      </c>
      <c r="AA1678" s="20">
        <f t="shared" si="525"/>
        <v>1.1330551226500576E-5</v>
      </c>
      <c r="AB1678" s="20">
        <f t="shared" si="536"/>
        <v>-9999</v>
      </c>
      <c r="AC1678" s="20">
        <f t="shared" si="538"/>
        <v>0</v>
      </c>
      <c r="AD1678" s="20">
        <f t="shared" si="534"/>
        <v>-9999</v>
      </c>
      <c r="AE1678" s="20">
        <f t="shared" si="539"/>
        <v>0</v>
      </c>
      <c r="AF1678" s="20">
        <f t="shared" si="535"/>
        <v>-9999</v>
      </c>
      <c r="AG1678" s="21"/>
      <c r="AH1678" s="20">
        <f t="shared" si="526"/>
        <v>-1.178745064381952E-2</v>
      </c>
      <c r="AI1678" s="20">
        <f t="shared" si="527"/>
        <v>0.51386006167917275</v>
      </c>
      <c r="AJ1678" s="20">
        <f t="shared" si="528"/>
        <v>-0.2676446746983806</v>
      </c>
      <c r="AK1678" s="20">
        <f t="shared" si="529"/>
        <v>-2.096970307342862E-2</v>
      </c>
      <c r="AL1678" s="20">
        <f t="shared" si="530"/>
        <v>-3.0984842598046018</v>
      </c>
      <c r="AM1678" s="20">
        <f t="shared" si="531"/>
        <v>-46.387491914036289</v>
      </c>
      <c r="AN1678" s="20">
        <f t="shared" si="541"/>
        <v>3.2149255760746338</v>
      </c>
      <c r="AO1678" s="20">
        <f t="shared" si="541"/>
        <v>3.2156184383515991</v>
      </c>
      <c r="AP1678" s="20">
        <f t="shared" si="541"/>
        <v>3.2141906950560983</v>
      </c>
      <c r="AQ1678" s="20">
        <f t="shared" si="541"/>
        <v>3.2171329326505709</v>
      </c>
      <c r="AR1678" s="20">
        <f t="shared" si="541"/>
        <v>3.2110703717789146</v>
      </c>
      <c r="AS1678" s="20">
        <f t="shared" si="541"/>
        <v>3.2235654897824437</v>
      </c>
      <c r="AT1678" s="20">
        <f t="shared" si="541"/>
        <v>3.1978245068299773</v>
      </c>
      <c r="AU1678" s="20">
        <f t="shared" si="533"/>
        <v>3.2509130417697172</v>
      </c>
    </row>
    <row r="1679" spans="4:47">
      <c r="D1679" s="2"/>
      <c r="Z1679" s="20">
        <f t="shared" si="524"/>
        <v>0</v>
      </c>
      <c r="AA1679" s="20">
        <f t="shared" si="525"/>
        <v>1.1330551226500576E-5</v>
      </c>
      <c r="AB1679" s="20">
        <f t="shared" si="536"/>
        <v>-9999</v>
      </c>
      <c r="AC1679" s="20">
        <f t="shared" si="538"/>
        <v>0</v>
      </c>
      <c r="AD1679" s="20">
        <f t="shared" si="534"/>
        <v>-9999</v>
      </c>
      <c r="AE1679" s="20">
        <f t="shared" si="539"/>
        <v>0</v>
      </c>
      <c r="AF1679" s="20">
        <f t="shared" si="535"/>
        <v>-9999</v>
      </c>
      <c r="AG1679" s="21"/>
      <c r="AH1679" s="20">
        <f t="shared" si="526"/>
        <v>-1.178745064381952E-2</v>
      </c>
      <c r="AI1679" s="20">
        <f t="shared" si="527"/>
        <v>0.51386006167917275</v>
      </c>
      <c r="AJ1679" s="20">
        <f t="shared" si="528"/>
        <v>-0.2676446746983806</v>
      </c>
      <c r="AK1679" s="20">
        <f t="shared" si="529"/>
        <v>-2.096970307342862E-2</v>
      </c>
      <c r="AL1679" s="20">
        <f t="shared" si="530"/>
        <v>-3.0984842598046018</v>
      </c>
      <c r="AM1679" s="20">
        <f t="shared" si="531"/>
        <v>-46.387491914036289</v>
      </c>
      <c r="AN1679" s="20">
        <f t="shared" si="541"/>
        <v>3.2149255760746338</v>
      </c>
      <c r="AO1679" s="20">
        <f t="shared" si="541"/>
        <v>3.2156184383515991</v>
      </c>
      <c r="AP1679" s="20">
        <f t="shared" si="541"/>
        <v>3.2141906950560983</v>
      </c>
      <c r="AQ1679" s="20">
        <f t="shared" si="541"/>
        <v>3.2171329326505709</v>
      </c>
      <c r="AR1679" s="20">
        <f t="shared" si="541"/>
        <v>3.2110703717789146</v>
      </c>
      <c r="AS1679" s="20">
        <f t="shared" si="541"/>
        <v>3.2235654897824437</v>
      </c>
      <c r="AT1679" s="20">
        <f t="shared" si="541"/>
        <v>3.1978245068299773</v>
      </c>
      <c r="AU1679" s="20">
        <f t="shared" si="533"/>
        <v>3.2509130417697172</v>
      </c>
    </row>
    <row r="1680" spans="4:47">
      <c r="D1680" s="2"/>
      <c r="Z1680" s="20">
        <f t="shared" si="524"/>
        <v>0</v>
      </c>
      <c r="AA1680" s="20">
        <f t="shared" si="525"/>
        <v>1.1330551226500576E-5</v>
      </c>
      <c r="AB1680" s="20">
        <f t="shared" si="536"/>
        <v>-9999</v>
      </c>
      <c r="AC1680" s="20">
        <f t="shared" si="538"/>
        <v>0</v>
      </c>
      <c r="AD1680" s="20">
        <f t="shared" si="534"/>
        <v>-9999</v>
      </c>
      <c r="AE1680" s="20">
        <f t="shared" si="539"/>
        <v>0</v>
      </c>
      <c r="AF1680" s="20">
        <f t="shared" si="535"/>
        <v>-9999</v>
      </c>
      <c r="AG1680" s="21"/>
      <c r="AH1680" s="20">
        <f t="shared" si="526"/>
        <v>-1.178745064381952E-2</v>
      </c>
      <c r="AI1680" s="20">
        <f t="shared" si="527"/>
        <v>0.51386006167917275</v>
      </c>
      <c r="AJ1680" s="20">
        <f t="shared" si="528"/>
        <v>-0.2676446746983806</v>
      </c>
      <c r="AK1680" s="20">
        <f t="shared" si="529"/>
        <v>-2.096970307342862E-2</v>
      </c>
      <c r="AL1680" s="20">
        <f t="shared" si="530"/>
        <v>-3.0984842598046018</v>
      </c>
      <c r="AM1680" s="20">
        <f t="shared" si="531"/>
        <v>-46.387491914036289</v>
      </c>
      <c r="AN1680" s="20">
        <f t="shared" si="541"/>
        <v>3.2149255760746338</v>
      </c>
      <c r="AO1680" s="20">
        <f t="shared" si="541"/>
        <v>3.2156184383515991</v>
      </c>
      <c r="AP1680" s="20">
        <f t="shared" si="541"/>
        <v>3.2141906950560983</v>
      </c>
      <c r="AQ1680" s="20">
        <f t="shared" si="541"/>
        <v>3.2171329326505709</v>
      </c>
      <c r="AR1680" s="20">
        <f t="shared" si="541"/>
        <v>3.2110703717789146</v>
      </c>
      <c r="AS1680" s="20">
        <f t="shared" si="541"/>
        <v>3.2235654897824437</v>
      </c>
      <c r="AT1680" s="20">
        <f t="shared" si="541"/>
        <v>3.1978245068299773</v>
      </c>
      <c r="AU1680" s="20">
        <f t="shared" si="533"/>
        <v>3.2509130417697172</v>
      </c>
    </row>
    <row r="1681" spans="4:47">
      <c r="D1681" s="2"/>
      <c r="Z1681" s="20">
        <f t="shared" si="524"/>
        <v>0</v>
      </c>
      <c r="AA1681" s="20">
        <f t="shared" si="525"/>
        <v>1.1330551226500576E-5</v>
      </c>
      <c r="AB1681" s="20">
        <f t="shared" si="536"/>
        <v>-9999</v>
      </c>
      <c r="AC1681" s="20">
        <f t="shared" si="538"/>
        <v>0</v>
      </c>
      <c r="AD1681" s="20">
        <f t="shared" si="534"/>
        <v>-9999</v>
      </c>
      <c r="AE1681" s="20">
        <f t="shared" si="539"/>
        <v>0</v>
      </c>
      <c r="AF1681" s="20">
        <f t="shared" si="535"/>
        <v>-9999</v>
      </c>
      <c r="AG1681" s="21"/>
      <c r="AH1681" s="20">
        <f t="shared" si="526"/>
        <v>-1.178745064381952E-2</v>
      </c>
      <c r="AI1681" s="20">
        <f t="shared" si="527"/>
        <v>0.51386006167917275</v>
      </c>
      <c r="AJ1681" s="20">
        <f t="shared" si="528"/>
        <v>-0.2676446746983806</v>
      </c>
      <c r="AK1681" s="20">
        <f t="shared" si="529"/>
        <v>-2.096970307342862E-2</v>
      </c>
      <c r="AL1681" s="20">
        <f t="shared" si="530"/>
        <v>-3.0984842598046018</v>
      </c>
      <c r="AM1681" s="20">
        <f t="shared" si="531"/>
        <v>-46.387491914036289</v>
      </c>
      <c r="AN1681" s="20">
        <f t="shared" si="541"/>
        <v>3.2149255760746338</v>
      </c>
      <c r="AO1681" s="20">
        <f t="shared" si="541"/>
        <v>3.2156184383515991</v>
      </c>
      <c r="AP1681" s="20">
        <f t="shared" si="541"/>
        <v>3.2141906950560983</v>
      </c>
      <c r="AQ1681" s="20">
        <f t="shared" si="541"/>
        <v>3.2171329326505709</v>
      </c>
      <c r="AR1681" s="20">
        <f t="shared" si="541"/>
        <v>3.2110703717789146</v>
      </c>
      <c r="AS1681" s="20">
        <f t="shared" si="541"/>
        <v>3.2235654897824437</v>
      </c>
      <c r="AT1681" s="20">
        <f t="shared" si="541"/>
        <v>3.1978245068299773</v>
      </c>
      <c r="AU1681" s="20">
        <f t="shared" si="533"/>
        <v>3.2509130417697172</v>
      </c>
    </row>
    <row r="1682" spans="4:47">
      <c r="D1682" s="2"/>
      <c r="Z1682" s="20">
        <f t="shared" si="524"/>
        <v>0</v>
      </c>
      <c r="AA1682" s="20">
        <f t="shared" si="525"/>
        <v>1.1330551226500576E-5</v>
      </c>
      <c r="AB1682" s="20">
        <f t="shared" si="536"/>
        <v>-9999</v>
      </c>
      <c r="AC1682" s="20">
        <f t="shared" si="538"/>
        <v>0</v>
      </c>
      <c r="AD1682" s="20">
        <f t="shared" si="534"/>
        <v>-9999</v>
      </c>
      <c r="AE1682" s="20">
        <f t="shared" si="539"/>
        <v>0</v>
      </c>
      <c r="AF1682" s="20">
        <f t="shared" si="535"/>
        <v>-9999</v>
      </c>
      <c r="AG1682" s="21"/>
      <c r="AH1682" s="20">
        <f t="shared" si="526"/>
        <v>-1.178745064381952E-2</v>
      </c>
      <c r="AI1682" s="20">
        <f t="shared" si="527"/>
        <v>0.51386006167917275</v>
      </c>
      <c r="AJ1682" s="20">
        <f t="shared" si="528"/>
        <v>-0.2676446746983806</v>
      </c>
      <c r="AK1682" s="20">
        <f t="shared" si="529"/>
        <v>-2.096970307342862E-2</v>
      </c>
      <c r="AL1682" s="20">
        <f t="shared" si="530"/>
        <v>-3.0984842598046018</v>
      </c>
      <c r="AM1682" s="20">
        <f t="shared" si="531"/>
        <v>-46.387491914036289</v>
      </c>
      <c r="AN1682" s="20">
        <f t="shared" si="541"/>
        <v>3.2149255760746338</v>
      </c>
      <c r="AO1682" s="20">
        <f t="shared" si="541"/>
        <v>3.2156184383515991</v>
      </c>
      <c r="AP1682" s="20">
        <f t="shared" si="541"/>
        <v>3.2141906950560983</v>
      </c>
      <c r="AQ1682" s="20">
        <f t="shared" si="541"/>
        <v>3.2171329326505709</v>
      </c>
      <c r="AR1682" s="20">
        <f t="shared" si="541"/>
        <v>3.2110703717789146</v>
      </c>
      <c r="AS1682" s="20">
        <f t="shared" si="541"/>
        <v>3.2235654897824437</v>
      </c>
      <c r="AT1682" s="20">
        <f t="shared" si="541"/>
        <v>3.1978245068299773</v>
      </c>
      <c r="AU1682" s="20">
        <f t="shared" si="533"/>
        <v>3.2509130417697172</v>
      </c>
    </row>
    <row r="1683" spans="4:47">
      <c r="D1683" s="2"/>
      <c r="Z1683" s="20">
        <f t="shared" si="524"/>
        <v>0</v>
      </c>
      <c r="AA1683" s="20">
        <f t="shared" si="525"/>
        <v>1.1330551226500576E-5</v>
      </c>
      <c r="AB1683" s="20">
        <f t="shared" si="536"/>
        <v>-9999</v>
      </c>
      <c r="AC1683" s="20">
        <f t="shared" si="538"/>
        <v>0</v>
      </c>
      <c r="AD1683" s="20">
        <f t="shared" si="534"/>
        <v>-9999</v>
      </c>
      <c r="AE1683" s="20">
        <f t="shared" si="539"/>
        <v>0</v>
      </c>
      <c r="AF1683" s="20">
        <f t="shared" si="535"/>
        <v>-9999</v>
      </c>
      <c r="AG1683" s="21"/>
      <c r="AH1683" s="20">
        <f t="shared" si="526"/>
        <v>-1.178745064381952E-2</v>
      </c>
      <c r="AI1683" s="20">
        <f t="shared" si="527"/>
        <v>0.51386006167917275</v>
      </c>
      <c r="AJ1683" s="20">
        <f t="shared" si="528"/>
        <v>-0.2676446746983806</v>
      </c>
      <c r="AK1683" s="20">
        <f t="shared" si="529"/>
        <v>-2.096970307342862E-2</v>
      </c>
      <c r="AL1683" s="20">
        <f t="shared" si="530"/>
        <v>-3.0984842598046018</v>
      </c>
      <c r="AM1683" s="20">
        <f t="shared" si="531"/>
        <v>-46.387491914036289</v>
      </c>
      <c r="AN1683" s="20">
        <f t="shared" si="541"/>
        <v>3.2149255760746338</v>
      </c>
      <c r="AO1683" s="20">
        <f t="shared" si="541"/>
        <v>3.2156184383515991</v>
      </c>
      <c r="AP1683" s="20">
        <f t="shared" si="541"/>
        <v>3.2141906950560983</v>
      </c>
      <c r="AQ1683" s="20">
        <f t="shared" si="541"/>
        <v>3.2171329326505709</v>
      </c>
      <c r="AR1683" s="20">
        <f t="shared" si="541"/>
        <v>3.2110703717789146</v>
      </c>
      <c r="AS1683" s="20">
        <f t="shared" si="541"/>
        <v>3.2235654897824437</v>
      </c>
      <c r="AT1683" s="20">
        <f t="shared" si="541"/>
        <v>3.1978245068299773</v>
      </c>
      <c r="AU1683" s="20">
        <f t="shared" si="533"/>
        <v>3.2509130417697172</v>
      </c>
    </row>
    <row r="1684" spans="4:47">
      <c r="D1684" s="2"/>
      <c r="Z1684" s="20">
        <f t="shared" si="524"/>
        <v>0</v>
      </c>
      <c r="AA1684" s="20">
        <f t="shared" si="525"/>
        <v>1.1330551226500576E-5</v>
      </c>
      <c r="AB1684" s="20">
        <f t="shared" si="536"/>
        <v>-9999</v>
      </c>
      <c r="AC1684" s="20">
        <f t="shared" si="538"/>
        <v>0</v>
      </c>
      <c r="AD1684" s="20">
        <f t="shared" si="534"/>
        <v>-9999</v>
      </c>
      <c r="AE1684" s="20">
        <f t="shared" si="539"/>
        <v>0</v>
      </c>
      <c r="AF1684" s="20">
        <f t="shared" si="535"/>
        <v>-9999</v>
      </c>
      <c r="AG1684" s="21"/>
      <c r="AH1684" s="20">
        <f t="shared" si="526"/>
        <v>-1.178745064381952E-2</v>
      </c>
      <c r="AI1684" s="20">
        <f t="shared" si="527"/>
        <v>0.51386006167917275</v>
      </c>
      <c r="AJ1684" s="20">
        <f t="shared" si="528"/>
        <v>-0.2676446746983806</v>
      </c>
      <c r="AK1684" s="20">
        <f t="shared" si="529"/>
        <v>-2.096970307342862E-2</v>
      </c>
      <c r="AL1684" s="20">
        <f t="shared" si="530"/>
        <v>-3.0984842598046018</v>
      </c>
      <c r="AM1684" s="20">
        <f t="shared" si="531"/>
        <v>-46.387491914036289</v>
      </c>
      <c r="AN1684" s="20">
        <f t="shared" si="541"/>
        <v>3.2149255760746338</v>
      </c>
      <c r="AO1684" s="20">
        <f t="shared" si="541"/>
        <v>3.2156184383515991</v>
      </c>
      <c r="AP1684" s="20">
        <f t="shared" si="541"/>
        <v>3.2141906950560983</v>
      </c>
      <c r="AQ1684" s="20">
        <f t="shared" si="541"/>
        <v>3.2171329326505709</v>
      </c>
      <c r="AR1684" s="20">
        <f t="shared" si="541"/>
        <v>3.2110703717789146</v>
      </c>
      <c r="AS1684" s="20">
        <f t="shared" si="541"/>
        <v>3.2235654897824437</v>
      </c>
      <c r="AT1684" s="20">
        <f t="shared" si="541"/>
        <v>3.1978245068299773</v>
      </c>
      <c r="AU1684" s="20">
        <f t="shared" si="533"/>
        <v>3.2509130417697172</v>
      </c>
    </row>
    <row r="1685" spans="4:47">
      <c r="D1685" s="2"/>
      <c r="Z1685" s="20">
        <f t="shared" ref="Z1685:Z1748" si="542">F1685</f>
        <v>0</v>
      </c>
      <c r="AA1685" s="20">
        <f t="shared" ref="AA1685:AA1748" si="543">AB$3+AB$4*Z1685+AB$5*Z1685^2+AH1685</f>
        <v>1.1330551226500576E-5</v>
      </c>
      <c r="AB1685" s="20">
        <f t="shared" si="536"/>
        <v>-9999</v>
      </c>
      <c r="AC1685" s="20">
        <f t="shared" si="538"/>
        <v>0</v>
      </c>
      <c r="AD1685" s="20">
        <f t="shared" si="534"/>
        <v>-9999</v>
      </c>
      <c r="AE1685" s="20">
        <f t="shared" si="539"/>
        <v>0</v>
      </c>
      <c r="AF1685" s="20">
        <f t="shared" si="535"/>
        <v>-9999</v>
      </c>
      <c r="AG1685" s="21"/>
      <c r="AH1685" s="20">
        <f t="shared" ref="AH1685:AH1748" si="544">$AB$6*($AB$11/AI1685*AJ1685+$AB$12)</f>
        <v>-1.178745064381952E-2</v>
      </c>
      <c r="AI1685" s="20">
        <f t="shared" ref="AI1685:AI1748" si="545">1+$AB$7*COS(AL1685)</f>
        <v>0.51386006167917275</v>
      </c>
      <c r="AJ1685" s="20">
        <f t="shared" ref="AJ1685:AJ1748" si="546">SIN(AL1685+RADIANS($AB$9))</f>
        <v>-0.2676446746983806</v>
      </c>
      <c r="AK1685" s="20">
        <f t="shared" ref="AK1685:AK1748" si="547">$AB$7*SIN(AL1685)</f>
        <v>-2.096970307342862E-2</v>
      </c>
      <c r="AL1685" s="20">
        <f t="shared" ref="AL1685:AL1748" si="548">2*ATAN(AM1685)</f>
        <v>-3.0984842598046018</v>
      </c>
      <c r="AM1685" s="20">
        <f t="shared" ref="AM1685:AM1748" si="549">SQRT((1+$AB$7)/(1-$AB$7))*TAN(AN1685/2)</f>
        <v>-46.387491914036289</v>
      </c>
      <c r="AN1685" s="20">
        <f t="shared" ref="AN1685:AT1700" si="550">$AU1685+$AB$7*SIN(AO1685)</f>
        <v>3.2149255760746338</v>
      </c>
      <c r="AO1685" s="20">
        <f t="shared" si="550"/>
        <v>3.2156184383515991</v>
      </c>
      <c r="AP1685" s="20">
        <f t="shared" si="550"/>
        <v>3.2141906950560983</v>
      </c>
      <c r="AQ1685" s="20">
        <f t="shared" si="550"/>
        <v>3.2171329326505709</v>
      </c>
      <c r="AR1685" s="20">
        <f t="shared" si="550"/>
        <v>3.2110703717789146</v>
      </c>
      <c r="AS1685" s="20">
        <f t="shared" si="550"/>
        <v>3.2235654897824437</v>
      </c>
      <c r="AT1685" s="20">
        <f t="shared" si="550"/>
        <v>3.1978245068299773</v>
      </c>
      <c r="AU1685" s="20">
        <f t="shared" ref="AU1685:AU1748" si="551">RADIANS($AB$9)+$AB$18*(F1685-AB$15)</f>
        <v>3.2509130417697172</v>
      </c>
    </row>
    <row r="1686" spans="4:47">
      <c r="D1686" s="2"/>
      <c r="Z1686" s="20">
        <f t="shared" si="542"/>
        <v>0</v>
      </c>
      <c r="AA1686" s="20">
        <f t="shared" si="543"/>
        <v>1.1330551226500576E-5</v>
      </c>
      <c r="AB1686" s="20">
        <f t="shared" si="536"/>
        <v>-9999</v>
      </c>
      <c r="AC1686" s="20">
        <f t="shared" si="538"/>
        <v>0</v>
      </c>
      <c r="AD1686" s="20">
        <f t="shared" ref="AD1686:AD1749" si="552">IF(S1686&lt;&gt;0,G1686-AA1686,-9999)</f>
        <v>-9999</v>
      </c>
      <c r="AE1686" s="20">
        <f t="shared" si="539"/>
        <v>0</v>
      </c>
      <c r="AF1686" s="20">
        <f t="shared" ref="AF1686:AF1749" si="553">IF(S1686&lt;&gt;0,G1686-P1686,-9999)</f>
        <v>-9999</v>
      </c>
      <c r="AG1686" s="21"/>
      <c r="AH1686" s="20">
        <f t="shared" si="544"/>
        <v>-1.178745064381952E-2</v>
      </c>
      <c r="AI1686" s="20">
        <f t="shared" si="545"/>
        <v>0.51386006167917275</v>
      </c>
      <c r="AJ1686" s="20">
        <f t="shared" si="546"/>
        <v>-0.2676446746983806</v>
      </c>
      <c r="AK1686" s="20">
        <f t="shared" si="547"/>
        <v>-2.096970307342862E-2</v>
      </c>
      <c r="AL1686" s="20">
        <f t="shared" si="548"/>
        <v>-3.0984842598046018</v>
      </c>
      <c r="AM1686" s="20">
        <f t="shared" si="549"/>
        <v>-46.387491914036289</v>
      </c>
      <c r="AN1686" s="20">
        <f t="shared" si="550"/>
        <v>3.2149255760746338</v>
      </c>
      <c r="AO1686" s="20">
        <f t="shared" si="550"/>
        <v>3.2156184383515991</v>
      </c>
      <c r="AP1686" s="20">
        <f t="shared" si="550"/>
        <v>3.2141906950560983</v>
      </c>
      <c r="AQ1686" s="20">
        <f t="shared" si="550"/>
        <v>3.2171329326505709</v>
      </c>
      <c r="AR1686" s="20">
        <f t="shared" si="550"/>
        <v>3.2110703717789146</v>
      </c>
      <c r="AS1686" s="20">
        <f t="shared" si="550"/>
        <v>3.2235654897824437</v>
      </c>
      <c r="AT1686" s="20">
        <f t="shared" si="550"/>
        <v>3.1978245068299773</v>
      </c>
      <c r="AU1686" s="20">
        <f t="shared" si="551"/>
        <v>3.2509130417697172</v>
      </c>
    </row>
    <row r="1687" spans="4:47">
      <c r="D1687" s="2"/>
      <c r="Z1687" s="20">
        <f t="shared" si="542"/>
        <v>0</v>
      </c>
      <c r="AA1687" s="20">
        <f t="shared" si="543"/>
        <v>1.1330551226500576E-5</v>
      </c>
      <c r="AB1687" s="20">
        <f t="shared" si="536"/>
        <v>-9999</v>
      </c>
      <c r="AC1687" s="20">
        <f t="shared" si="538"/>
        <v>0</v>
      </c>
      <c r="AD1687" s="20">
        <f t="shared" si="552"/>
        <v>-9999</v>
      </c>
      <c r="AE1687" s="20">
        <f t="shared" si="539"/>
        <v>0</v>
      </c>
      <c r="AF1687" s="20">
        <f t="shared" si="553"/>
        <v>-9999</v>
      </c>
      <c r="AG1687" s="21"/>
      <c r="AH1687" s="20">
        <f t="shared" si="544"/>
        <v>-1.178745064381952E-2</v>
      </c>
      <c r="AI1687" s="20">
        <f t="shared" si="545"/>
        <v>0.51386006167917275</v>
      </c>
      <c r="AJ1687" s="20">
        <f t="shared" si="546"/>
        <v>-0.2676446746983806</v>
      </c>
      <c r="AK1687" s="20">
        <f t="shared" si="547"/>
        <v>-2.096970307342862E-2</v>
      </c>
      <c r="AL1687" s="20">
        <f t="shared" si="548"/>
        <v>-3.0984842598046018</v>
      </c>
      <c r="AM1687" s="20">
        <f t="shared" si="549"/>
        <v>-46.387491914036289</v>
      </c>
      <c r="AN1687" s="20">
        <f t="shared" si="550"/>
        <v>3.2149255760746338</v>
      </c>
      <c r="AO1687" s="20">
        <f t="shared" si="550"/>
        <v>3.2156184383515991</v>
      </c>
      <c r="AP1687" s="20">
        <f t="shared" si="550"/>
        <v>3.2141906950560983</v>
      </c>
      <c r="AQ1687" s="20">
        <f t="shared" si="550"/>
        <v>3.2171329326505709</v>
      </c>
      <c r="AR1687" s="20">
        <f t="shared" si="550"/>
        <v>3.2110703717789146</v>
      </c>
      <c r="AS1687" s="20">
        <f t="shared" si="550"/>
        <v>3.2235654897824437</v>
      </c>
      <c r="AT1687" s="20">
        <f t="shared" si="550"/>
        <v>3.1978245068299773</v>
      </c>
      <c r="AU1687" s="20">
        <f t="shared" si="551"/>
        <v>3.2509130417697172</v>
      </c>
    </row>
    <row r="1688" spans="4:47">
      <c r="D1688" s="2"/>
      <c r="Z1688" s="20">
        <f t="shared" si="542"/>
        <v>0</v>
      </c>
      <c r="AA1688" s="20">
        <f t="shared" si="543"/>
        <v>1.1330551226500576E-5</v>
      </c>
      <c r="AB1688" s="20">
        <f t="shared" si="536"/>
        <v>-9999</v>
      </c>
      <c r="AC1688" s="20">
        <f t="shared" si="538"/>
        <v>0</v>
      </c>
      <c r="AD1688" s="20">
        <f t="shared" si="552"/>
        <v>-9999</v>
      </c>
      <c r="AE1688" s="20">
        <f t="shared" si="539"/>
        <v>0</v>
      </c>
      <c r="AF1688" s="20">
        <f t="shared" si="553"/>
        <v>-9999</v>
      </c>
      <c r="AG1688" s="21"/>
      <c r="AH1688" s="20">
        <f t="shared" si="544"/>
        <v>-1.178745064381952E-2</v>
      </c>
      <c r="AI1688" s="20">
        <f t="shared" si="545"/>
        <v>0.51386006167917275</v>
      </c>
      <c r="AJ1688" s="20">
        <f t="shared" si="546"/>
        <v>-0.2676446746983806</v>
      </c>
      <c r="AK1688" s="20">
        <f t="shared" si="547"/>
        <v>-2.096970307342862E-2</v>
      </c>
      <c r="AL1688" s="20">
        <f t="shared" si="548"/>
        <v>-3.0984842598046018</v>
      </c>
      <c r="AM1688" s="20">
        <f t="shared" si="549"/>
        <v>-46.387491914036289</v>
      </c>
      <c r="AN1688" s="20">
        <f t="shared" si="550"/>
        <v>3.2149255760746338</v>
      </c>
      <c r="AO1688" s="20">
        <f t="shared" si="550"/>
        <v>3.2156184383515991</v>
      </c>
      <c r="AP1688" s="20">
        <f t="shared" si="550"/>
        <v>3.2141906950560983</v>
      </c>
      <c r="AQ1688" s="20">
        <f t="shared" si="550"/>
        <v>3.2171329326505709</v>
      </c>
      <c r="AR1688" s="20">
        <f t="shared" si="550"/>
        <v>3.2110703717789146</v>
      </c>
      <c r="AS1688" s="20">
        <f t="shared" si="550"/>
        <v>3.2235654897824437</v>
      </c>
      <c r="AT1688" s="20">
        <f t="shared" si="550"/>
        <v>3.1978245068299773</v>
      </c>
      <c r="AU1688" s="20">
        <f t="shared" si="551"/>
        <v>3.2509130417697172</v>
      </c>
    </row>
    <row r="1689" spans="4:47">
      <c r="D1689" s="2"/>
      <c r="Z1689" s="20">
        <f t="shared" si="542"/>
        <v>0</v>
      </c>
      <c r="AA1689" s="20">
        <f t="shared" si="543"/>
        <v>1.1330551226500576E-5</v>
      </c>
      <c r="AB1689" s="20">
        <f t="shared" si="536"/>
        <v>-9999</v>
      </c>
      <c r="AC1689" s="20">
        <f t="shared" si="538"/>
        <v>0</v>
      </c>
      <c r="AD1689" s="20">
        <f t="shared" si="552"/>
        <v>-9999</v>
      </c>
      <c r="AE1689" s="20">
        <f t="shared" si="539"/>
        <v>0</v>
      </c>
      <c r="AF1689" s="20">
        <f t="shared" si="553"/>
        <v>-9999</v>
      </c>
      <c r="AG1689" s="21"/>
      <c r="AH1689" s="20">
        <f t="shared" si="544"/>
        <v>-1.178745064381952E-2</v>
      </c>
      <c r="AI1689" s="20">
        <f t="shared" si="545"/>
        <v>0.51386006167917275</v>
      </c>
      <c r="AJ1689" s="20">
        <f t="shared" si="546"/>
        <v>-0.2676446746983806</v>
      </c>
      <c r="AK1689" s="20">
        <f t="shared" si="547"/>
        <v>-2.096970307342862E-2</v>
      </c>
      <c r="AL1689" s="20">
        <f t="shared" si="548"/>
        <v>-3.0984842598046018</v>
      </c>
      <c r="AM1689" s="20">
        <f t="shared" si="549"/>
        <v>-46.387491914036289</v>
      </c>
      <c r="AN1689" s="20">
        <f t="shared" si="550"/>
        <v>3.2149255760746338</v>
      </c>
      <c r="AO1689" s="20">
        <f t="shared" si="550"/>
        <v>3.2156184383515991</v>
      </c>
      <c r="AP1689" s="20">
        <f t="shared" si="550"/>
        <v>3.2141906950560983</v>
      </c>
      <c r="AQ1689" s="20">
        <f t="shared" si="550"/>
        <v>3.2171329326505709</v>
      </c>
      <c r="AR1689" s="20">
        <f t="shared" si="550"/>
        <v>3.2110703717789146</v>
      </c>
      <c r="AS1689" s="20">
        <f t="shared" si="550"/>
        <v>3.2235654897824437</v>
      </c>
      <c r="AT1689" s="20">
        <f t="shared" si="550"/>
        <v>3.1978245068299773</v>
      </c>
      <c r="AU1689" s="20">
        <f t="shared" si="551"/>
        <v>3.2509130417697172</v>
      </c>
    </row>
    <row r="1690" spans="4:47">
      <c r="D1690" s="2"/>
      <c r="Z1690" s="20">
        <f t="shared" si="542"/>
        <v>0</v>
      </c>
      <c r="AA1690" s="20">
        <f t="shared" si="543"/>
        <v>1.1330551226500576E-5</v>
      </c>
      <c r="AB1690" s="20">
        <f t="shared" si="536"/>
        <v>-9999</v>
      </c>
      <c r="AC1690" s="20">
        <f t="shared" si="538"/>
        <v>0</v>
      </c>
      <c r="AD1690" s="20">
        <f t="shared" si="552"/>
        <v>-9999</v>
      </c>
      <c r="AE1690" s="20">
        <f t="shared" si="539"/>
        <v>0</v>
      </c>
      <c r="AF1690" s="20">
        <f t="shared" si="553"/>
        <v>-9999</v>
      </c>
      <c r="AG1690" s="21"/>
      <c r="AH1690" s="20">
        <f t="shared" si="544"/>
        <v>-1.178745064381952E-2</v>
      </c>
      <c r="AI1690" s="20">
        <f t="shared" si="545"/>
        <v>0.51386006167917275</v>
      </c>
      <c r="AJ1690" s="20">
        <f t="shared" si="546"/>
        <v>-0.2676446746983806</v>
      </c>
      <c r="AK1690" s="20">
        <f t="shared" si="547"/>
        <v>-2.096970307342862E-2</v>
      </c>
      <c r="AL1690" s="20">
        <f t="shared" si="548"/>
        <v>-3.0984842598046018</v>
      </c>
      <c r="AM1690" s="20">
        <f t="shared" si="549"/>
        <v>-46.387491914036289</v>
      </c>
      <c r="AN1690" s="20">
        <f t="shared" si="550"/>
        <v>3.2149255760746338</v>
      </c>
      <c r="AO1690" s="20">
        <f t="shared" si="550"/>
        <v>3.2156184383515991</v>
      </c>
      <c r="AP1690" s="20">
        <f t="shared" si="550"/>
        <v>3.2141906950560983</v>
      </c>
      <c r="AQ1690" s="20">
        <f t="shared" si="550"/>
        <v>3.2171329326505709</v>
      </c>
      <c r="AR1690" s="20">
        <f t="shared" si="550"/>
        <v>3.2110703717789146</v>
      </c>
      <c r="AS1690" s="20">
        <f t="shared" si="550"/>
        <v>3.2235654897824437</v>
      </c>
      <c r="AT1690" s="20">
        <f t="shared" si="550"/>
        <v>3.1978245068299773</v>
      </c>
      <c r="AU1690" s="20">
        <f t="shared" si="551"/>
        <v>3.2509130417697172</v>
      </c>
    </row>
    <row r="1691" spans="4:47">
      <c r="D1691" s="2"/>
      <c r="Z1691" s="20">
        <f t="shared" si="542"/>
        <v>0</v>
      </c>
      <c r="AA1691" s="20">
        <f t="shared" si="543"/>
        <v>1.1330551226500576E-5</v>
      </c>
      <c r="AB1691" s="20">
        <f t="shared" si="536"/>
        <v>-9999</v>
      </c>
      <c r="AC1691" s="20">
        <f t="shared" si="538"/>
        <v>0</v>
      </c>
      <c r="AD1691" s="20">
        <f t="shared" si="552"/>
        <v>-9999</v>
      </c>
      <c r="AE1691" s="20">
        <f t="shared" si="539"/>
        <v>0</v>
      </c>
      <c r="AF1691" s="20">
        <f t="shared" si="553"/>
        <v>-9999</v>
      </c>
      <c r="AG1691" s="21"/>
      <c r="AH1691" s="20">
        <f t="shared" si="544"/>
        <v>-1.178745064381952E-2</v>
      </c>
      <c r="AI1691" s="20">
        <f t="shared" si="545"/>
        <v>0.51386006167917275</v>
      </c>
      <c r="AJ1691" s="20">
        <f t="shared" si="546"/>
        <v>-0.2676446746983806</v>
      </c>
      <c r="AK1691" s="20">
        <f t="shared" si="547"/>
        <v>-2.096970307342862E-2</v>
      </c>
      <c r="AL1691" s="20">
        <f t="shared" si="548"/>
        <v>-3.0984842598046018</v>
      </c>
      <c r="AM1691" s="20">
        <f t="shared" si="549"/>
        <v>-46.387491914036289</v>
      </c>
      <c r="AN1691" s="20">
        <f t="shared" si="550"/>
        <v>3.2149255760746338</v>
      </c>
      <c r="AO1691" s="20">
        <f t="shared" si="550"/>
        <v>3.2156184383515991</v>
      </c>
      <c r="AP1691" s="20">
        <f t="shared" si="550"/>
        <v>3.2141906950560983</v>
      </c>
      <c r="AQ1691" s="20">
        <f t="shared" si="550"/>
        <v>3.2171329326505709</v>
      </c>
      <c r="AR1691" s="20">
        <f t="shared" si="550"/>
        <v>3.2110703717789146</v>
      </c>
      <c r="AS1691" s="20">
        <f t="shared" si="550"/>
        <v>3.2235654897824437</v>
      </c>
      <c r="AT1691" s="20">
        <f t="shared" si="550"/>
        <v>3.1978245068299773</v>
      </c>
      <c r="AU1691" s="20">
        <f t="shared" si="551"/>
        <v>3.2509130417697172</v>
      </c>
    </row>
    <row r="1692" spans="4:47">
      <c r="D1692" s="2"/>
      <c r="Z1692" s="20">
        <f t="shared" si="542"/>
        <v>0</v>
      </c>
      <c r="AA1692" s="20">
        <f t="shared" si="543"/>
        <v>1.1330551226500576E-5</v>
      </c>
      <c r="AB1692" s="20">
        <f t="shared" si="536"/>
        <v>-9999</v>
      </c>
      <c r="AC1692" s="20">
        <f t="shared" si="538"/>
        <v>0</v>
      </c>
      <c r="AD1692" s="20">
        <f t="shared" si="552"/>
        <v>-9999</v>
      </c>
      <c r="AE1692" s="20">
        <f t="shared" si="539"/>
        <v>0</v>
      </c>
      <c r="AF1692" s="20">
        <f t="shared" si="553"/>
        <v>-9999</v>
      </c>
      <c r="AG1692" s="21"/>
      <c r="AH1692" s="20">
        <f t="shared" si="544"/>
        <v>-1.178745064381952E-2</v>
      </c>
      <c r="AI1692" s="20">
        <f t="shared" si="545"/>
        <v>0.51386006167917275</v>
      </c>
      <c r="AJ1692" s="20">
        <f t="shared" si="546"/>
        <v>-0.2676446746983806</v>
      </c>
      <c r="AK1692" s="20">
        <f t="shared" si="547"/>
        <v>-2.096970307342862E-2</v>
      </c>
      <c r="AL1692" s="20">
        <f t="shared" si="548"/>
        <v>-3.0984842598046018</v>
      </c>
      <c r="AM1692" s="20">
        <f t="shared" si="549"/>
        <v>-46.387491914036289</v>
      </c>
      <c r="AN1692" s="20">
        <f t="shared" si="550"/>
        <v>3.2149255760746338</v>
      </c>
      <c r="AO1692" s="20">
        <f t="shared" si="550"/>
        <v>3.2156184383515991</v>
      </c>
      <c r="AP1692" s="20">
        <f t="shared" si="550"/>
        <v>3.2141906950560983</v>
      </c>
      <c r="AQ1692" s="20">
        <f t="shared" si="550"/>
        <v>3.2171329326505709</v>
      </c>
      <c r="AR1692" s="20">
        <f t="shared" si="550"/>
        <v>3.2110703717789146</v>
      </c>
      <c r="AS1692" s="20">
        <f t="shared" si="550"/>
        <v>3.2235654897824437</v>
      </c>
      <c r="AT1692" s="20">
        <f t="shared" si="550"/>
        <v>3.1978245068299773</v>
      </c>
      <c r="AU1692" s="20">
        <f t="shared" si="551"/>
        <v>3.2509130417697172</v>
      </c>
    </row>
    <row r="1693" spans="4:47">
      <c r="D1693" s="2"/>
      <c r="Z1693" s="20">
        <f t="shared" si="542"/>
        <v>0</v>
      </c>
      <c r="AA1693" s="20">
        <f t="shared" si="543"/>
        <v>1.1330551226500576E-5</v>
      </c>
      <c r="AB1693" s="20">
        <f t="shared" ref="AB1693:AB1756" si="554">IF(S1693&lt;&gt;0,G1693-AH1693,-9999)</f>
        <v>-9999</v>
      </c>
      <c r="AC1693" s="20">
        <f t="shared" si="538"/>
        <v>0</v>
      </c>
      <c r="AD1693" s="20">
        <f t="shared" si="552"/>
        <v>-9999</v>
      </c>
      <c r="AE1693" s="20">
        <f t="shared" si="539"/>
        <v>0</v>
      </c>
      <c r="AF1693" s="20">
        <f t="shared" si="553"/>
        <v>-9999</v>
      </c>
      <c r="AG1693" s="21"/>
      <c r="AH1693" s="20">
        <f t="shared" si="544"/>
        <v>-1.178745064381952E-2</v>
      </c>
      <c r="AI1693" s="20">
        <f t="shared" si="545"/>
        <v>0.51386006167917275</v>
      </c>
      <c r="AJ1693" s="20">
        <f t="shared" si="546"/>
        <v>-0.2676446746983806</v>
      </c>
      <c r="AK1693" s="20">
        <f t="shared" si="547"/>
        <v>-2.096970307342862E-2</v>
      </c>
      <c r="AL1693" s="20">
        <f t="shared" si="548"/>
        <v>-3.0984842598046018</v>
      </c>
      <c r="AM1693" s="20">
        <f t="shared" si="549"/>
        <v>-46.387491914036289</v>
      </c>
      <c r="AN1693" s="20">
        <f t="shared" si="550"/>
        <v>3.2149255760746338</v>
      </c>
      <c r="AO1693" s="20">
        <f t="shared" si="550"/>
        <v>3.2156184383515991</v>
      </c>
      <c r="AP1693" s="20">
        <f t="shared" si="550"/>
        <v>3.2141906950560983</v>
      </c>
      <c r="AQ1693" s="20">
        <f t="shared" si="550"/>
        <v>3.2171329326505709</v>
      </c>
      <c r="AR1693" s="20">
        <f t="shared" si="550"/>
        <v>3.2110703717789146</v>
      </c>
      <c r="AS1693" s="20">
        <f t="shared" si="550"/>
        <v>3.2235654897824437</v>
      </c>
      <c r="AT1693" s="20">
        <f t="shared" si="550"/>
        <v>3.1978245068299773</v>
      </c>
      <c r="AU1693" s="20">
        <f t="shared" si="551"/>
        <v>3.2509130417697172</v>
      </c>
    </row>
    <row r="1694" spans="4:47">
      <c r="D1694" s="2"/>
      <c r="Z1694" s="20">
        <f t="shared" si="542"/>
        <v>0</v>
      </c>
      <c r="AA1694" s="20">
        <f t="shared" si="543"/>
        <v>1.1330551226500576E-5</v>
      </c>
      <c r="AB1694" s="20">
        <f t="shared" si="554"/>
        <v>-9999</v>
      </c>
      <c r="AC1694" s="20">
        <f t="shared" si="538"/>
        <v>0</v>
      </c>
      <c r="AD1694" s="20">
        <f t="shared" si="552"/>
        <v>-9999</v>
      </c>
      <c r="AE1694" s="20">
        <f t="shared" si="539"/>
        <v>0</v>
      </c>
      <c r="AF1694" s="20">
        <f t="shared" si="553"/>
        <v>-9999</v>
      </c>
      <c r="AG1694" s="21"/>
      <c r="AH1694" s="20">
        <f t="shared" si="544"/>
        <v>-1.178745064381952E-2</v>
      </c>
      <c r="AI1694" s="20">
        <f t="shared" si="545"/>
        <v>0.51386006167917275</v>
      </c>
      <c r="AJ1694" s="20">
        <f t="shared" si="546"/>
        <v>-0.2676446746983806</v>
      </c>
      <c r="AK1694" s="20">
        <f t="shared" si="547"/>
        <v>-2.096970307342862E-2</v>
      </c>
      <c r="AL1694" s="20">
        <f t="shared" si="548"/>
        <v>-3.0984842598046018</v>
      </c>
      <c r="AM1694" s="20">
        <f t="shared" si="549"/>
        <v>-46.387491914036289</v>
      </c>
      <c r="AN1694" s="20">
        <f t="shared" si="550"/>
        <v>3.2149255760746338</v>
      </c>
      <c r="AO1694" s="20">
        <f t="shared" si="550"/>
        <v>3.2156184383515991</v>
      </c>
      <c r="AP1694" s="20">
        <f t="shared" si="550"/>
        <v>3.2141906950560983</v>
      </c>
      <c r="AQ1694" s="20">
        <f t="shared" si="550"/>
        <v>3.2171329326505709</v>
      </c>
      <c r="AR1694" s="20">
        <f t="shared" si="550"/>
        <v>3.2110703717789146</v>
      </c>
      <c r="AS1694" s="20">
        <f t="shared" si="550"/>
        <v>3.2235654897824437</v>
      </c>
      <c r="AT1694" s="20">
        <f t="shared" si="550"/>
        <v>3.1978245068299773</v>
      </c>
      <c r="AU1694" s="20">
        <f t="shared" si="551"/>
        <v>3.2509130417697172</v>
      </c>
    </row>
    <row r="1695" spans="4:47">
      <c r="D1695" s="2"/>
      <c r="Z1695" s="20">
        <f t="shared" si="542"/>
        <v>0</v>
      </c>
      <c r="AA1695" s="20">
        <f t="shared" si="543"/>
        <v>1.1330551226500576E-5</v>
      </c>
      <c r="AB1695" s="20">
        <f t="shared" si="554"/>
        <v>-9999</v>
      </c>
      <c r="AC1695" s="20">
        <f t="shared" si="538"/>
        <v>0</v>
      </c>
      <c r="AD1695" s="20">
        <f t="shared" si="552"/>
        <v>-9999</v>
      </c>
      <c r="AE1695" s="20">
        <f t="shared" si="539"/>
        <v>0</v>
      </c>
      <c r="AF1695" s="20">
        <f t="shared" si="553"/>
        <v>-9999</v>
      </c>
      <c r="AG1695" s="21"/>
      <c r="AH1695" s="20">
        <f t="shared" si="544"/>
        <v>-1.178745064381952E-2</v>
      </c>
      <c r="AI1695" s="20">
        <f t="shared" si="545"/>
        <v>0.51386006167917275</v>
      </c>
      <c r="AJ1695" s="20">
        <f t="shared" si="546"/>
        <v>-0.2676446746983806</v>
      </c>
      <c r="AK1695" s="20">
        <f t="shared" si="547"/>
        <v>-2.096970307342862E-2</v>
      </c>
      <c r="AL1695" s="20">
        <f t="shared" si="548"/>
        <v>-3.0984842598046018</v>
      </c>
      <c r="AM1695" s="20">
        <f t="shared" si="549"/>
        <v>-46.387491914036289</v>
      </c>
      <c r="AN1695" s="20">
        <f t="shared" si="550"/>
        <v>3.2149255760746338</v>
      </c>
      <c r="AO1695" s="20">
        <f t="shared" si="550"/>
        <v>3.2156184383515991</v>
      </c>
      <c r="AP1695" s="20">
        <f t="shared" si="550"/>
        <v>3.2141906950560983</v>
      </c>
      <c r="AQ1695" s="20">
        <f t="shared" si="550"/>
        <v>3.2171329326505709</v>
      </c>
      <c r="AR1695" s="20">
        <f t="shared" si="550"/>
        <v>3.2110703717789146</v>
      </c>
      <c r="AS1695" s="20">
        <f t="shared" si="550"/>
        <v>3.2235654897824437</v>
      </c>
      <c r="AT1695" s="20">
        <f t="shared" si="550"/>
        <v>3.1978245068299773</v>
      </c>
      <c r="AU1695" s="20">
        <f t="shared" si="551"/>
        <v>3.2509130417697172</v>
      </c>
    </row>
    <row r="1696" spans="4:47">
      <c r="D1696" s="2"/>
      <c r="Z1696" s="20">
        <f t="shared" si="542"/>
        <v>0</v>
      </c>
      <c r="AA1696" s="20">
        <f t="shared" si="543"/>
        <v>1.1330551226500576E-5</v>
      </c>
      <c r="AB1696" s="20">
        <f t="shared" si="554"/>
        <v>-9999</v>
      </c>
      <c r="AC1696" s="20">
        <f t="shared" si="538"/>
        <v>0</v>
      </c>
      <c r="AD1696" s="20">
        <f t="shared" si="552"/>
        <v>-9999</v>
      </c>
      <c r="AE1696" s="20">
        <f t="shared" si="539"/>
        <v>0</v>
      </c>
      <c r="AF1696" s="20">
        <f t="shared" si="553"/>
        <v>-9999</v>
      </c>
      <c r="AG1696" s="21"/>
      <c r="AH1696" s="20">
        <f t="shared" si="544"/>
        <v>-1.178745064381952E-2</v>
      </c>
      <c r="AI1696" s="20">
        <f t="shared" si="545"/>
        <v>0.51386006167917275</v>
      </c>
      <c r="AJ1696" s="20">
        <f t="shared" si="546"/>
        <v>-0.2676446746983806</v>
      </c>
      <c r="AK1696" s="20">
        <f t="shared" si="547"/>
        <v>-2.096970307342862E-2</v>
      </c>
      <c r="AL1696" s="20">
        <f t="shared" si="548"/>
        <v>-3.0984842598046018</v>
      </c>
      <c r="AM1696" s="20">
        <f t="shared" si="549"/>
        <v>-46.387491914036289</v>
      </c>
      <c r="AN1696" s="20">
        <f t="shared" si="550"/>
        <v>3.2149255760746338</v>
      </c>
      <c r="AO1696" s="20">
        <f t="shared" si="550"/>
        <v>3.2156184383515991</v>
      </c>
      <c r="AP1696" s="20">
        <f t="shared" si="550"/>
        <v>3.2141906950560983</v>
      </c>
      <c r="AQ1696" s="20">
        <f t="shared" si="550"/>
        <v>3.2171329326505709</v>
      </c>
      <c r="AR1696" s="20">
        <f t="shared" si="550"/>
        <v>3.2110703717789146</v>
      </c>
      <c r="AS1696" s="20">
        <f t="shared" si="550"/>
        <v>3.2235654897824437</v>
      </c>
      <c r="AT1696" s="20">
        <f t="shared" si="550"/>
        <v>3.1978245068299773</v>
      </c>
      <c r="AU1696" s="20">
        <f t="shared" si="551"/>
        <v>3.2509130417697172</v>
      </c>
    </row>
    <row r="1697" spans="4:47">
      <c r="D1697" s="2"/>
      <c r="Z1697" s="20">
        <f t="shared" si="542"/>
        <v>0</v>
      </c>
      <c r="AA1697" s="20">
        <f t="shared" si="543"/>
        <v>1.1330551226500576E-5</v>
      </c>
      <c r="AB1697" s="20">
        <f t="shared" si="554"/>
        <v>-9999</v>
      </c>
      <c r="AC1697" s="20">
        <f t="shared" si="538"/>
        <v>0</v>
      </c>
      <c r="AD1697" s="20">
        <f t="shared" si="552"/>
        <v>-9999</v>
      </c>
      <c r="AE1697" s="20">
        <f t="shared" si="539"/>
        <v>0</v>
      </c>
      <c r="AF1697" s="20">
        <f t="shared" si="553"/>
        <v>-9999</v>
      </c>
      <c r="AG1697" s="21"/>
      <c r="AH1697" s="20">
        <f t="shared" si="544"/>
        <v>-1.178745064381952E-2</v>
      </c>
      <c r="AI1697" s="20">
        <f t="shared" si="545"/>
        <v>0.51386006167917275</v>
      </c>
      <c r="AJ1697" s="20">
        <f t="shared" si="546"/>
        <v>-0.2676446746983806</v>
      </c>
      <c r="AK1697" s="20">
        <f t="shared" si="547"/>
        <v>-2.096970307342862E-2</v>
      </c>
      <c r="AL1697" s="20">
        <f t="shared" si="548"/>
        <v>-3.0984842598046018</v>
      </c>
      <c r="AM1697" s="20">
        <f t="shared" si="549"/>
        <v>-46.387491914036289</v>
      </c>
      <c r="AN1697" s="20">
        <f t="shared" si="550"/>
        <v>3.2149255760746338</v>
      </c>
      <c r="AO1697" s="20">
        <f t="shared" si="550"/>
        <v>3.2156184383515991</v>
      </c>
      <c r="AP1697" s="20">
        <f t="shared" si="550"/>
        <v>3.2141906950560983</v>
      </c>
      <c r="AQ1697" s="20">
        <f t="shared" si="550"/>
        <v>3.2171329326505709</v>
      </c>
      <c r="AR1697" s="20">
        <f t="shared" si="550"/>
        <v>3.2110703717789146</v>
      </c>
      <c r="AS1697" s="20">
        <f t="shared" si="550"/>
        <v>3.2235654897824437</v>
      </c>
      <c r="AT1697" s="20">
        <f t="shared" si="550"/>
        <v>3.1978245068299773</v>
      </c>
      <c r="AU1697" s="20">
        <f t="shared" si="551"/>
        <v>3.2509130417697172</v>
      </c>
    </row>
    <row r="1698" spans="4:47">
      <c r="D1698" s="2"/>
      <c r="Z1698" s="20">
        <f t="shared" si="542"/>
        <v>0</v>
      </c>
      <c r="AA1698" s="20">
        <f t="shared" si="543"/>
        <v>1.1330551226500576E-5</v>
      </c>
      <c r="AB1698" s="20">
        <f t="shared" si="554"/>
        <v>-9999</v>
      </c>
      <c r="AC1698" s="20">
        <f t="shared" si="538"/>
        <v>0</v>
      </c>
      <c r="AD1698" s="20">
        <f t="shared" si="552"/>
        <v>-9999</v>
      </c>
      <c r="AE1698" s="20">
        <f t="shared" si="539"/>
        <v>0</v>
      </c>
      <c r="AF1698" s="20">
        <f t="shared" si="553"/>
        <v>-9999</v>
      </c>
      <c r="AG1698" s="21"/>
      <c r="AH1698" s="20">
        <f t="shared" si="544"/>
        <v>-1.178745064381952E-2</v>
      </c>
      <c r="AI1698" s="20">
        <f t="shared" si="545"/>
        <v>0.51386006167917275</v>
      </c>
      <c r="AJ1698" s="20">
        <f t="shared" si="546"/>
        <v>-0.2676446746983806</v>
      </c>
      <c r="AK1698" s="20">
        <f t="shared" si="547"/>
        <v>-2.096970307342862E-2</v>
      </c>
      <c r="AL1698" s="20">
        <f t="shared" si="548"/>
        <v>-3.0984842598046018</v>
      </c>
      <c r="AM1698" s="20">
        <f t="shared" si="549"/>
        <v>-46.387491914036289</v>
      </c>
      <c r="AN1698" s="20">
        <f t="shared" si="550"/>
        <v>3.2149255760746338</v>
      </c>
      <c r="AO1698" s="20">
        <f t="shared" si="550"/>
        <v>3.2156184383515991</v>
      </c>
      <c r="AP1698" s="20">
        <f t="shared" si="550"/>
        <v>3.2141906950560983</v>
      </c>
      <c r="AQ1698" s="20">
        <f t="shared" si="550"/>
        <v>3.2171329326505709</v>
      </c>
      <c r="AR1698" s="20">
        <f t="shared" si="550"/>
        <v>3.2110703717789146</v>
      </c>
      <c r="AS1698" s="20">
        <f t="shared" si="550"/>
        <v>3.2235654897824437</v>
      </c>
      <c r="AT1698" s="20">
        <f t="shared" si="550"/>
        <v>3.1978245068299773</v>
      </c>
      <c r="AU1698" s="20">
        <f t="shared" si="551"/>
        <v>3.2509130417697172</v>
      </c>
    </row>
    <row r="1699" spans="4:47">
      <c r="D1699" s="2"/>
      <c r="Z1699" s="20">
        <f t="shared" si="542"/>
        <v>0</v>
      </c>
      <c r="AA1699" s="20">
        <f t="shared" si="543"/>
        <v>1.1330551226500576E-5</v>
      </c>
      <c r="AB1699" s="20">
        <f t="shared" si="554"/>
        <v>-9999</v>
      </c>
      <c r="AC1699" s="20">
        <f t="shared" si="538"/>
        <v>0</v>
      </c>
      <c r="AD1699" s="20">
        <f t="shared" si="552"/>
        <v>-9999</v>
      </c>
      <c r="AE1699" s="20">
        <f t="shared" si="539"/>
        <v>0</v>
      </c>
      <c r="AF1699" s="20">
        <f t="shared" si="553"/>
        <v>-9999</v>
      </c>
      <c r="AG1699" s="21"/>
      <c r="AH1699" s="20">
        <f t="shared" si="544"/>
        <v>-1.178745064381952E-2</v>
      </c>
      <c r="AI1699" s="20">
        <f t="shared" si="545"/>
        <v>0.51386006167917275</v>
      </c>
      <c r="AJ1699" s="20">
        <f t="shared" si="546"/>
        <v>-0.2676446746983806</v>
      </c>
      <c r="AK1699" s="20">
        <f t="shared" si="547"/>
        <v>-2.096970307342862E-2</v>
      </c>
      <c r="AL1699" s="20">
        <f t="shared" si="548"/>
        <v>-3.0984842598046018</v>
      </c>
      <c r="AM1699" s="20">
        <f t="shared" si="549"/>
        <v>-46.387491914036289</v>
      </c>
      <c r="AN1699" s="20">
        <f t="shared" si="550"/>
        <v>3.2149255760746338</v>
      </c>
      <c r="AO1699" s="20">
        <f t="shared" si="550"/>
        <v>3.2156184383515991</v>
      </c>
      <c r="AP1699" s="20">
        <f t="shared" si="550"/>
        <v>3.2141906950560983</v>
      </c>
      <c r="AQ1699" s="20">
        <f t="shared" si="550"/>
        <v>3.2171329326505709</v>
      </c>
      <c r="AR1699" s="20">
        <f t="shared" si="550"/>
        <v>3.2110703717789146</v>
      </c>
      <c r="AS1699" s="20">
        <f t="shared" si="550"/>
        <v>3.2235654897824437</v>
      </c>
      <c r="AT1699" s="20">
        <f t="shared" si="550"/>
        <v>3.1978245068299773</v>
      </c>
      <c r="AU1699" s="20">
        <f t="shared" si="551"/>
        <v>3.2509130417697172</v>
      </c>
    </row>
    <row r="1700" spans="4:47">
      <c r="D1700" s="2"/>
      <c r="Z1700" s="20">
        <f t="shared" si="542"/>
        <v>0</v>
      </c>
      <c r="AA1700" s="20">
        <f t="shared" si="543"/>
        <v>1.1330551226500576E-5</v>
      </c>
      <c r="AB1700" s="20">
        <f t="shared" si="554"/>
        <v>-9999</v>
      </c>
      <c r="AC1700" s="20">
        <f t="shared" si="538"/>
        <v>0</v>
      </c>
      <c r="AD1700" s="20">
        <f t="shared" si="552"/>
        <v>-9999</v>
      </c>
      <c r="AE1700" s="20">
        <f t="shared" si="539"/>
        <v>0</v>
      </c>
      <c r="AF1700" s="20">
        <f t="shared" si="553"/>
        <v>-9999</v>
      </c>
      <c r="AG1700" s="21"/>
      <c r="AH1700" s="20">
        <f t="shared" si="544"/>
        <v>-1.178745064381952E-2</v>
      </c>
      <c r="AI1700" s="20">
        <f t="shared" si="545"/>
        <v>0.51386006167917275</v>
      </c>
      <c r="AJ1700" s="20">
        <f t="shared" si="546"/>
        <v>-0.2676446746983806</v>
      </c>
      <c r="AK1700" s="20">
        <f t="shared" si="547"/>
        <v>-2.096970307342862E-2</v>
      </c>
      <c r="AL1700" s="20">
        <f t="shared" si="548"/>
        <v>-3.0984842598046018</v>
      </c>
      <c r="AM1700" s="20">
        <f t="shared" si="549"/>
        <v>-46.387491914036289</v>
      </c>
      <c r="AN1700" s="20">
        <f t="shared" si="550"/>
        <v>3.2149255760746338</v>
      </c>
      <c r="AO1700" s="20">
        <f t="shared" si="550"/>
        <v>3.2156184383515991</v>
      </c>
      <c r="AP1700" s="20">
        <f t="shared" si="550"/>
        <v>3.2141906950560983</v>
      </c>
      <c r="AQ1700" s="20">
        <f t="shared" si="550"/>
        <v>3.2171329326505709</v>
      </c>
      <c r="AR1700" s="20">
        <f t="shared" si="550"/>
        <v>3.2110703717789146</v>
      </c>
      <c r="AS1700" s="20">
        <f t="shared" si="550"/>
        <v>3.2235654897824437</v>
      </c>
      <c r="AT1700" s="20">
        <f t="shared" si="550"/>
        <v>3.1978245068299773</v>
      </c>
      <c r="AU1700" s="20">
        <f t="shared" si="551"/>
        <v>3.2509130417697172</v>
      </c>
    </row>
    <row r="1701" spans="4:47">
      <c r="D1701" s="2"/>
      <c r="Z1701" s="20">
        <f t="shared" si="542"/>
        <v>0</v>
      </c>
      <c r="AA1701" s="20">
        <f t="shared" si="543"/>
        <v>1.1330551226500576E-5</v>
      </c>
      <c r="AB1701" s="20">
        <f t="shared" si="554"/>
        <v>-9999</v>
      </c>
      <c r="AC1701" s="20">
        <f t="shared" si="538"/>
        <v>0</v>
      </c>
      <c r="AD1701" s="20">
        <f t="shared" si="552"/>
        <v>-9999</v>
      </c>
      <c r="AE1701" s="20">
        <f t="shared" si="539"/>
        <v>0</v>
      </c>
      <c r="AF1701" s="20">
        <f t="shared" si="553"/>
        <v>-9999</v>
      </c>
      <c r="AG1701" s="21"/>
      <c r="AH1701" s="20">
        <f t="shared" si="544"/>
        <v>-1.178745064381952E-2</v>
      </c>
      <c r="AI1701" s="20">
        <f t="shared" si="545"/>
        <v>0.51386006167917275</v>
      </c>
      <c r="AJ1701" s="20">
        <f t="shared" si="546"/>
        <v>-0.2676446746983806</v>
      </c>
      <c r="AK1701" s="20">
        <f t="shared" si="547"/>
        <v>-2.096970307342862E-2</v>
      </c>
      <c r="AL1701" s="20">
        <f t="shared" si="548"/>
        <v>-3.0984842598046018</v>
      </c>
      <c r="AM1701" s="20">
        <f t="shared" si="549"/>
        <v>-46.387491914036289</v>
      </c>
      <c r="AN1701" s="20">
        <f t="shared" ref="AN1701:AT1716" si="555">$AU1701+$AB$7*SIN(AO1701)</f>
        <v>3.2149255760746338</v>
      </c>
      <c r="AO1701" s="20">
        <f t="shared" si="555"/>
        <v>3.2156184383515991</v>
      </c>
      <c r="AP1701" s="20">
        <f t="shared" si="555"/>
        <v>3.2141906950560983</v>
      </c>
      <c r="AQ1701" s="20">
        <f t="shared" si="555"/>
        <v>3.2171329326505709</v>
      </c>
      <c r="AR1701" s="20">
        <f t="shared" si="555"/>
        <v>3.2110703717789146</v>
      </c>
      <c r="AS1701" s="20">
        <f t="shared" si="555"/>
        <v>3.2235654897824437</v>
      </c>
      <c r="AT1701" s="20">
        <f t="shared" si="555"/>
        <v>3.1978245068299773</v>
      </c>
      <c r="AU1701" s="20">
        <f t="shared" si="551"/>
        <v>3.2509130417697172</v>
      </c>
    </row>
    <row r="1702" spans="4:47">
      <c r="D1702" s="2"/>
      <c r="Z1702" s="20">
        <f t="shared" si="542"/>
        <v>0</v>
      </c>
      <c r="AA1702" s="20">
        <f t="shared" si="543"/>
        <v>1.1330551226500576E-5</v>
      </c>
      <c r="AB1702" s="20">
        <f t="shared" si="554"/>
        <v>-9999</v>
      </c>
      <c r="AC1702" s="20">
        <f t="shared" si="538"/>
        <v>0</v>
      </c>
      <c r="AD1702" s="20">
        <f t="shared" si="552"/>
        <v>-9999</v>
      </c>
      <c r="AE1702" s="20">
        <f t="shared" si="539"/>
        <v>0</v>
      </c>
      <c r="AF1702" s="20">
        <f t="shared" si="553"/>
        <v>-9999</v>
      </c>
      <c r="AG1702" s="21"/>
      <c r="AH1702" s="20">
        <f t="shared" si="544"/>
        <v>-1.178745064381952E-2</v>
      </c>
      <c r="AI1702" s="20">
        <f t="shared" si="545"/>
        <v>0.51386006167917275</v>
      </c>
      <c r="AJ1702" s="20">
        <f t="shared" si="546"/>
        <v>-0.2676446746983806</v>
      </c>
      <c r="AK1702" s="20">
        <f t="shared" si="547"/>
        <v>-2.096970307342862E-2</v>
      </c>
      <c r="AL1702" s="20">
        <f t="shared" si="548"/>
        <v>-3.0984842598046018</v>
      </c>
      <c r="AM1702" s="20">
        <f t="shared" si="549"/>
        <v>-46.387491914036289</v>
      </c>
      <c r="AN1702" s="20">
        <f t="shared" si="555"/>
        <v>3.2149255760746338</v>
      </c>
      <c r="AO1702" s="20">
        <f t="shared" si="555"/>
        <v>3.2156184383515991</v>
      </c>
      <c r="AP1702" s="20">
        <f t="shared" si="555"/>
        <v>3.2141906950560983</v>
      </c>
      <c r="AQ1702" s="20">
        <f t="shared" si="555"/>
        <v>3.2171329326505709</v>
      </c>
      <c r="AR1702" s="20">
        <f t="shared" si="555"/>
        <v>3.2110703717789146</v>
      </c>
      <c r="AS1702" s="20">
        <f t="shared" si="555"/>
        <v>3.2235654897824437</v>
      </c>
      <c r="AT1702" s="20">
        <f t="shared" si="555"/>
        <v>3.1978245068299773</v>
      </c>
      <c r="AU1702" s="20">
        <f t="shared" si="551"/>
        <v>3.2509130417697172</v>
      </c>
    </row>
    <row r="1703" spans="4:47">
      <c r="D1703" s="2"/>
      <c r="Z1703" s="20">
        <f t="shared" si="542"/>
        <v>0</v>
      </c>
      <c r="AA1703" s="20">
        <f t="shared" si="543"/>
        <v>1.1330551226500576E-5</v>
      </c>
      <c r="AB1703" s="20">
        <f t="shared" si="554"/>
        <v>-9999</v>
      </c>
      <c r="AC1703" s="20">
        <f t="shared" ref="AC1703:AC1766" si="556">+G1703-P1703</f>
        <v>0</v>
      </c>
      <c r="AD1703" s="20">
        <f t="shared" si="552"/>
        <v>-9999</v>
      </c>
      <c r="AE1703" s="20">
        <f t="shared" ref="AE1703:AE1766" si="557">+(G1703-AA1703)^2*S1703</f>
        <v>0</v>
      </c>
      <c r="AF1703" s="20">
        <f t="shared" si="553"/>
        <v>-9999</v>
      </c>
      <c r="AG1703" s="21"/>
      <c r="AH1703" s="20">
        <f t="shared" si="544"/>
        <v>-1.178745064381952E-2</v>
      </c>
      <c r="AI1703" s="20">
        <f t="shared" si="545"/>
        <v>0.51386006167917275</v>
      </c>
      <c r="AJ1703" s="20">
        <f t="shared" si="546"/>
        <v>-0.2676446746983806</v>
      </c>
      <c r="AK1703" s="20">
        <f t="shared" si="547"/>
        <v>-2.096970307342862E-2</v>
      </c>
      <c r="AL1703" s="20">
        <f t="shared" si="548"/>
        <v>-3.0984842598046018</v>
      </c>
      <c r="AM1703" s="20">
        <f t="shared" si="549"/>
        <v>-46.387491914036289</v>
      </c>
      <c r="AN1703" s="20">
        <f t="shared" si="555"/>
        <v>3.2149255760746338</v>
      </c>
      <c r="AO1703" s="20">
        <f t="shared" si="555"/>
        <v>3.2156184383515991</v>
      </c>
      <c r="AP1703" s="20">
        <f t="shared" si="555"/>
        <v>3.2141906950560983</v>
      </c>
      <c r="AQ1703" s="20">
        <f t="shared" si="555"/>
        <v>3.2171329326505709</v>
      </c>
      <c r="AR1703" s="20">
        <f t="shared" si="555"/>
        <v>3.2110703717789146</v>
      </c>
      <c r="AS1703" s="20">
        <f t="shared" si="555"/>
        <v>3.2235654897824437</v>
      </c>
      <c r="AT1703" s="20">
        <f t="shared" si="555"/>
        <v>3.1978245068299773</v>
      </c>
      <c r="AU1703" s="20">
        <f t="shared" si="551"/>
        <v>3.2509130417697172</v>
      </c>
    </row>
    <row r="1704" spans="4:47">
      <c r="D1704" s="2"/>
      <c r="Z1704" s="20">
        <f t="shared" si="542"/>
        <v>0</v>
      </c>
      <c r="AA1704" s="20">
        <f t="shared" si="543"/>
        <v>1.1330551226500576E-5</v>
      </c>
      <c r="AB1704" s="20">
        <f t="shared" si="554"/>
        <v>-9999</v>
      </c>
      <c r="AC1704" s="20">
        <f t="shared" si="556"/>
        <v>0</v>
      </c>
      <c r="AD1704" s="20">
        <f t="shared" si="552"/>
        <v>-9999</v>
      </c>
      <c r="AE1704" s="20">
        <f t="shared" si="557"/>
        <v>0</v>
      </c>
      <c r="AF1704" s="20">
        <f t="shared" si="553"/>
        <v>-9999</v>
      </c>
      <c r="AG1704" s="21"/>
      <c r="AH1704" s="20">
        <f t="shared" si="544"/>
        <v>-1.178745064381952E-2</v>
      </c>
      <c r="AI1704" s="20">
        <f t="shared" si="545"/>
        <v>0.51386006167917275</v>
      </c>
      <c r="AJ1704" s="20">
        <f t="shared" si="546"/>
        <v>-0.2676446746983806</v>
      </c>
      <c r="AK1704" s="20">
        <f t="shared" si="547"/>
        <v>-2.096970307342862E-2</v>
      </c>
      <c r="AL1704" s="20">
        <f t="shared" si="548"/>
        <v>-3.0984842598046018</v>
      </c>
      <c r="AM1704" s="20">
        <f t="shared" si="549"/>
        <v>-46.387491914036289</v>
      </c>
      <c r="AN1704" s="20">
        <f t="shared" si="555"/>
        <v>3.2149255760746338</v>
      </c>
      <c r="AO1704" s="20">
        <f t="shared" si="555"/>
        <v>3.2156184383515991</v>
      </c>
      <c r="AP1704" s="20">
        <f t="shared" si="555"/>
        <v>3.2141906950560983</v>
      </c>
      <c r="AQ1704" s="20">
        <f t="shared" si="555"/>
        <v>3.2171329326505709</v>
      </c>
      <c r="AR1704" s="20">
        <f t="shared" si="555"/>
        <v>3.2110703717789146</v>
      </c>
      <c r="AS1704" s="20">
        <f t="shared" si="555"/>
        <v>3.2235654897824437</v>
      </c>
      <c r="AT1704" s="20">
        <f t="shared" si="555"/>
        <v>3.1978245068299773</v>
      </c>
      <c r="AU1704" s="20">
        <f t="shared" si="551"/>
        <v>3.2509130417697172</v>
      </c>
    </row>
    <row r="1705" spans="4:47">
      <c r="D1705" s="2"/>
      <c r="Z1705" s="20">
        <f t="shared" si="542"/>
        <v>0</v>
      </c>
      <c r="AA1705" s="20">
        <f t="shared" si="543"/>
        <v>1.1330551226500576E-5</v>
      </c>
      <c r="AB1705" s="20">
        <f t="shared" si="554"/>
        <v>-9999</v>
      </c>
      <c r="AC1705" s="20">
        <f t="shared" si="556"/>
        <v>0</v>
      </c>
      <c r="AD1705" s="20">
        <f t="shared" si="552"/>
        <v>-9999</v>
      </c>
      <c r="AE1705" s="20">
        <f t="shared" si="557"/>
        <v>0</v>
      </c>
      <c r="AF1705" s="20">
        <f t="shared" si="553"/>
        <v>-9999</v>
      </c>
      <c r="AG1705" s="21"/>
      <c r="AH1705" s="20">
        <f t="shared" si="544"/>
        <v>-1.178745064381952E-2</v>
      </c>
      <c r="AI1705" s="20">
        <f t="shared" si="545"/>
        <v>0.51386006167917275</v>
      </c>
      <c r="AJ1705" s="20">
        <f t="shared" si="546"/>
        <v>-0.2676446746983806</v>
      </c>
      <c r="AK1705" s="20">
        <f t="shared" si="547"/>
        <v>-2.096970307342862E-2</v>
      </c>
      <c r="AL1705" s="20">
        <f t="shared" si="548"/>
        <v>-3.0984842598046018</v>
      </c>
      <c r="AM1705" s="20">
        <f t="shared" si="549"/>
        <v>-46.387491914036289</v>
      </c>
      <c r="AN1705" s="20">
        <f t="shared" si="555"/>
        <v>3.2149255760746338</v>
      </c>
      <c r="AO1705" s="20">
        <f t="shared" si="555"/>
        <v>3.2156184383515991</v>
      </c>
      <c r="AP1705" s="20">
        <f t="shared" si="555"/>
        <v>3.2141906950560983</v>
      </c>
      <c r="AQ1705" s="20">
        <f t="shared" si="555"/>
        <v>3.2171329326505709</v>
      </c>
      <c r="AR1705" s="20">
        <f t="shared" si="555"/>
        <v>3.2110703717789146</v>
      </c>
      <c r="AS1705" s="20">
        <f t="shared" si="555"/>
        <v>3.2235654897824437</v>
      </c>
      <c r="AT1705" s="20">
        <f t="shared" si="555"/>
        <v>3.1978245068299773</v>
      </c>
      <c r="AU1705" s="20">
        <f t="shared" si="551"/>
        <v>3.2509130417697172</v>
      </c>
    </row>
    <row r="1706" spans="4:47">
      <c r="D1706" s="2"/>
      <c r="Z1706" s="20">
        <f t="shared" si="542"/>
        <v>0</v>
      </c>
      <c r="AA1706" s="20">
        <f t="shared" si="543"/>
        <v>1.1330551226500576E-5</v>
      </c>
      <c r="AB1706" s="20">
        <f t="shared" si="554"/>
        <v>-9999</v>
      </c>
      <c r="AC1706" s="20">
        <f t="shared" si="556"/>
        <v>0</v>
      </c>
      <c r="AD1706" s="20">
        <f t="shared" si="552"/>
        <v>-9999</v>
      </c>
      <c r="AE1706" s="20">
        <f t="shared" si="557"/>
        <v>0</v>
      </c>
      <c r="AF1706" s="20">
        <f t="shared" si="553"/>
        <v>-9999</v>
      </c>
      <c r="AG1706" s="21"/>
      <c r="AH1706" s="20">
        <f t="shared" si="544"/>
        <v>-1.178745064381952E-2</v>
      </c>
      <c r="AI1706" s="20">
        <f t="shared" si="545"/>
        <v>0.51386006167917275</v>
      </c>
      <c r="AJ1706" s="20">
        <f t="shared" si="546"/>
        <v>-0.2676446746983806</v>
      </c>
      <c r="AK1706" s="20">
        <f t="shared" si="547"/>
        <v>-2.096970307342862E-2</v>
      </c>
      <c r="AL1706" s="20">
        <f t="shared" si="548"/>
        <v>-3.0984842598046018</v>
      </c>
      <c r="AM1706" s="20">
        <f t="shared" si="549"/>
        <v>-46.387491914036289</v>
      </c>
      <c r="AN1706" s="20">
        <f t="shared" si="555"/>
        <v>3.2149255760746338</v>
      </c>
      <c r="AO1706" s="20">
        <f t="shared" si="555"/>
        <v>3.2156184383515991</v>
      </c>
      <c r="AP1706" s="20">
        <f t="shared" si="555"/>
        <v>3.2141906950560983</v>
      </c>
      <c r="AQ1706" s="20">
        <f t="shared" si="555"/>
        <v>3.2171329326505709</v>
      </c>
      <c r="AR1706" s="20">
        <f t="shared" si="555"/>
        <v>3.2110703717789146</v>
      </c>
      <c r="AS1706" s="20">
        <f t="shared" si="555"/>
        <v>3.2235654897824437</v>
      </c>
      <c r="AT1706" s="20">
        <f t="shared" si="555"/>
        <v>3.1978245068299773</v>
      </c>
      <c r="AU1706" s="20">
        <f t="shared" si="551"/>
        <v>3.2509130417697172</v>
      </c>
    </row>
    <row r="1707" spans="4:47">
      <c r="D1707" s="2"/>
      <c r="Z1707" s="20">
        <f t="shared" si="542"/>
        <v>0</v>
      </c>
      <c r="AA1707" s="20">
        <f t="shared" si="543"/>
        <v>1.1330551226500576E-5</v>
      </c>
      <c r="AB1707" s="20">
        <f t="shared" si="554"/>
        <v>-9999</v>
      </c>
      <c r="AC1707" s="20">
        <f t="shared" si="556"/>
        <v>0</v>
      </c>
      <c r="AD1707" s="20">
        <f t="shared" si="552"/>
        <v>-9999</v>
      </c>
      <c r="AE1707" s="20">
        <f t="shared" si="557"/>
        <v>0</v>
      </c>
      <c r="AF1707" s="20">
        <f t="shared" si="553"/>
        <v>-9999</v>
      </c>
      <c r="AG1707" s="21"/>
      <c r="AH1707" s="20">
        <f t="shared" si="544"/>
        <v>-1.178745064381952E-2</v>
      </c>
      <c r="AI1707" s="20">
        <f t="shared" si="545"/>
        <v>0.51386006167917275</v>
      </c>
      <c r="AJ1707" s="20">
        <f t="shared" si="546"/>
        <v>-0.2676446746983806</v>
      </c>
      <c r="AK1707" s="20">
        <f t="shared" si="547"/>
        <v>-2.096970307342862E-2</v>
      </c>
      <c r="AL1707" s="20">
        <f t="shared" si="548"/>
        <v>-3.0984842598046018</v>
      </c>
      <c r="AM1707" s="20">
        <f t="shared" si="549"/>
        <v>-46.387491914036289</v>
      </c>
      <c r="AN1707" s="20">
        <f t="shared" si="555"/>
        <v>3.2149255760746338</v>
      </c>
      <c r="AO1707" s="20">
        <f t="shared" si="555"/>
        <v>3.2156184383515991</v>
      </c>
      <c r="AP1707" s="20">
        <f t="shared" si="555"/>
        <v>3.2141906950560983</v>
      </c>
      <c r="AQ1707" s="20">
        <f t="shared" si="555"/>
        <v>3.2171329326505709</v>
      </c>
      <c r="AR1707" s="20">
        <f t="shared" si="555"/>
        <v>3.2110703717789146</v>
      </c>
      <c r="AS1707" s="20">
        <f t="shared" si="555"/>
        <v>3.2235654897824437</v>
      </c>
      <c r="AT1707" s="20">
        <f t="shared" si="555"/>
        <v>3.1978245068299773</v>
      </c>
      <c r="AU1707" s="20">
        <f t="shared" si="551"/>
        <v>3.2509130417697172</v>
      </c>
    </row>
    <row r="1708" spans="4:47">
      <c r="D1708" s="2"/>
      <c r="Z1708" s="20">
        <f t="shared" si="542"/>
        <v>0</v>
      </c>
      <c r="AA1708" s="20">
        <f t="shared" si="543"/>
        <v>1.1330551226500576E-5</v>
      </c>
      <c r="AB1708" s="20">
        <f t="shared" si="554"/>
        <v>-9999</v>
      </c>
      <c r="AC1708" s="20">
        <f t="shared" si="556"/>
        <v>0</v>
      </c>
      <c r="AD1708" s="20">
        <f t="shared" si="552"/>
        <v>-9999</v>
      </c>
      <c r="AE1708" s="20">
        <f t="shared" si="557"/>
        <v>0</v>
      </c>
      <c r="AF1708" s="20">
        <f t="shared" si="553"/>
        <v>-9999</v>
      </c>
      <c r="AG1708" s="21"/>
      <c r="AH1708" s="20">
        <f t="shared" si="544"/>
        <v>-1.178745064381952E-2</v>
      </c>
      <c r="AI1708" s="20">
        <f t="shared" si="545"/>
        <v>0.51386006167917275</v>
      </c>
      <c r="AJ1708" s="20">
        <f t="shared" si="546"/>
        <v>-0.2676446746983806</v>
      </c>
      <c r="AK1708" s="20">
        <f t="shared" si="547"/>
        <v>-2.096970307342862E-2</v>
      </c>
      <c r="AL1708" s="20">
        <f t="shared" si="548"/>
        <v>-3.0984842598046018</v>
      </c>
      <c r="AM1708" s="20">
        <f t="shared" si="549"/>
        <v>-46.387491914036289</v>
      </c>
      <c r="AN1708" s="20">
        <f t="shared" si="555"/>
        <v>3.2149255760746338</v>
      </c>
      <c r="AO1708" s="20">
        <f t="shared" si="555"/>
        <v>3.2156184383515991</v>
      </c>
      <c r="AP1708" s="20">
        <f t="shared" si="555"/>
        <v>3.2141906950560983</v>
      </c>
      <c r="AQ1708" s="20">
        <f t="shared" si="555"/>
        <v>3.2171329326505709</v>
      </c>
      <c r="AR1708" s="20">
        <f t="shared" si="555"/>
        <v>3.2110703717789146</v>
      </c>
      <c r="AS1708" s="20">
        <f t="shared" si="555"/>
        <v>3.2235654897824437</v>
      </c>
      <c r="AT1708" s="20">
        <f t="shared" si="555"/>
        <v>3.1978245068299773</v>
      </c>
      <c r="AU1708" s="20">
        <f t="shared" si="551"/>
        <v>3.2509130417697172</v>
      </c>
    </row>
    <row r="1709" spans="4:47">
      <c r="D1709" s="2"/>
      <c r="Z1709" s="20">
        <f t="shared" si="542"/>
        <v>0</v>
      </c>
      <c r="AA1709" s="20">
        <f t="shared" si="543"/>
        <v>1.1330551226500576E-5</v>
      </c>
      <c r="AB1709" s="20">
        <f t="shared" si="554"/>
        <v>-9999</v>
      </c>
      <c r="AC1709" s="20">
        <f t="shared" si="556"/>
        <v>0</v>
      </c>
      <c r="AD1709" s="20">
        <f t="shared" si="552"/>
        <v>-9999</v>
      </c>
      <c r="AE1709" s="20">
        <f t="shared" si="557"/>
        <v>0</v>
      </c>
      <c r="AF1709" s="20">
        <f t="shared" si="553"/>
        <v>-9999</v>
      </c>
      <c r="AG1709" s="21"/>
      <c r="AH1709" s="20">
        <f t="shared" si="544"/>
        <v>-1.178745064381952E-2</v>
      </c>
      <c r="AI1709" s="20">
        <f t="shared" si="545"/>
        <v>0.51386006167917275</v>
      </c>
      <c r="AJ1709" s="20">
        <f t="shared" si="546"/>
        <v>-0.2676446746983806</v>
      </c>
      <c r="AK1709" s="20">
        <f t="shared" si="547"/>
        <v>-2.096970307342862E-2</v>
      </c>
      <c r="AL1709" s="20">
        <f t="shared" si="548"/>
        <v>-3.0984842598046018</v>
      </c>
      <c r="AM1709" s="20">
        <f t="shared" si="549"/>
        <v>-46.387491914036289</v>
      </c>
      <c r="AN1709" s="20">
        <f t="shared" si="555"/>
        <v>3.2149255760746338</v>
      </c>
      <c r="AO1709" s="20">
        <f t="shared" si="555"/>
        <v>3.2156184383515991</v>
      </c>
      <c r="AP1709" s="20">
        <f t="shared" si="555"/>
        <v>3.2141906950560983</v>
      </c>
      <c r="AQ1709" s="20">
        <f t="shared" si="555"/>
        <v>3.2171329326505709</v>
      </c>
      <c r="AR1709" s="20">
        <f t="shared" si="555"/>
        <v>3.2110703717789146</v>
      </c>
      <c r="AS1709" s="20">
        <f t="shared" si="555"/>
        <v>3.2235654897824437</v>
      </c>
      <c r="AT1709" s="20">
        <f t="shared" si="555"/>
        <v>3.1978245068299773</v>
      </c>
      <c r="AU1709" s="20">
        <f t="shared" si="551"/>
        <v>3.2509130417697172</v>
      </c>
    </row>
    <row r="1710" spans="4:47">
      <c r="D1710" s="2"/>
      <c r="Z1710" s="20">
        <f t="shared" si="542"/>
        <v>0</v>
      </c>
      <c r="AA1710" s="20">
        <f t="shared" si="543"/>
        <v>1.1330551226500576E-5</v>
      </c>
      <c r="AB1710" s="20">
        <f t="shared" si="554"/>
        <v>-9999</v>
      </c>
      <c r="AC1710" s="20">
        <f t="shared" si="556"/>
        <v>0</v>
      </c>
      <c r="AD1710" s="20">
        <f t="shared" si="552"/>
        <v>-9999</v>
      </c>
      <c r="AE1710" s="20">
        <f t="shared" si="557"/>
        <v>0</v>
      </c>
      <c r="AF1710" s="20">
        <f t="shared" si="553"/>
        <v>-9999</v>
      </c>
      <c r="AG1710" s="21"/>
      <c r="AH1710" s="20">
        <f t="shared" si="544"/>
        <v>-1.178745064381952E-2</v>
      </c>
      <c r="AI1710" s="20">
        <f t="shared" si="545"/>
        <v>0.51386006167917275</v>
      </c>
      <c r="AJ1710" s="20">
        <f t="shared" si="546"/>
        <v>-0.2676446746983806</v>
      </c>
      <c r="AK1710" s="20">
        <f t="shared" si="547"/>
        <v>-2.096970307342862E-2</v>
      </c>
      <c r="AL1710" s="20">
        <f t="shared" si="548"/>
        <v>-3.0984842598046018</v>
      </c>
      <c r="AM1710" s="20">
        <f t="shared" si="549"/>
        <v>-46.387491914036289</v>
      </c>
      <c r="AN1710" s="20">
        <f t="shared" si="555"/>
        <v>3.2149255760746338</v>
      </c>
      <c r="AO1710" s="20">
        <f t="shared" si="555"/>
        <v>3.2156184383515991</v>
      </c>
      <c r="AP1710" s="20">
        <f t="shared" si="555"/>
        <v>3.2141906950560983</v>
      </c>
      <c r="AQ1710" s="20">
        <f t="shared" si="555"/>
        <v>3.2171329326505709</v>
      </c>
      <c r="AR1710" s="20">
        <f t="shared" si="555"/>
        <v>3.2110703717789146</v>
      </c>
      <c r="AS1710" s="20">
        <f t="shared" si="555"/>
        <v>3.2235654897824437</v>
      </c>
      <c r="AT1710" s="20">
        <f t="shared" si="555"/>
        <v>3.1978245068299773</v>
      </c>
      <c r="AU1710" s="20">
        <f t="shared" si="551"/>
        <v>3.2509130417697172</v>
      </c>
    </row>
    <row r="1711" spans="4:47">
      <c r="D1711" s="2"/>
      <c r="Z1711" s="20">
        <f t="shared" si="542"/>
        <v>0</v>
      </c>
      <c r="AA1711" s="20">
        <f t="shared" si="543"/>
        <v>1.1330551226500576E-5</v>
      </c>
      <c r="AB1711" s="20">
        <f t="shared" si="554"/>
        <v>-9999</v>
      </c>
      <c r="AC1711" s="20">
        <f t="shared" si="556"/>
        <v>0</v>
      </c>
      <c r="AD1711" s="20">
        <f t="shared" si="552"/>
        <v>-9999</v>
      </c>
      <c r="AE1711" s="20">
        <f t="shared" si="557"/>
        <v>0</v>
      </c>
      <c r="AF1711" s="20">
        <f t="shared" si="553"/>
        <v>-9999</v>
      </c>
      <c r="AG1711" s="21"/>
      <c r="AH1711" s="20">
        <f t="shared" si="544"/>
        <v>-1.178745064381952E-2</v>
      </c>
      <c r="AI1711" s="20">
        <f t="shared" si="545"/>
        <v>0.51386006167917275</v>
      </c>
      <c r="AJ1711" s="20">
        <f t="shared" si="546"/>
        <v>-0.2676446746983806</v>
      </c>
      <c r="AK1711" s="20">
        <f t="shared" si="547"/>
        <v>-2.096970307342862E-2</v>
      </c>
      <c r="AL1711" s="20">
        <f t="shared" si="548"/>
        <v>-3.0984842598046018</v>
      </c>
      <c r="AM1711" s="20">
        <f t="shared" si="549"/>
        <v>-46.387491914036289</v>
      </c>
      <c r="AN1711" s="20">
        <f t="shared" si="555"/>
        <v>3.2149255760746338</v>
      </c>
      <c r="AO1711" s="20">
        <f t="shared" si="555"/>
        <v>3.2156184383515991</v>
      </c>
      <c r="AP1711" s="20">
        <f t="shared" si="555"/>
        <v>3.2141906950560983</v>
      </c>
      <c r="AQ1711" s="20">
        <f t="shared" si="555"/>
        <v>3.2171329326505709</v>
      </c>
      <c r="AR1711" s="20">
        <f t="shared" si="555"/>
        <v>3.2110703717789146</v>
      </c>
      <c r="AS1711" s="20">
        <f t="shared" si="555"/>
        <v>3.2235654897824437</v>
      </c>
      <c r="AT1711" s="20">
        <f t="shared" si="555"/>
        <v>3.1978245068299773</v>
      </c>
      <c r="AU1711" s="20">
        <f t="shared" si="551"/>
        <v>3.2509130417697172</v>
      </c>
    </row>
    <row r="1712" spans="4:47">
      <c r="D1712" s="2"/>
      <c r="Z1712" s="20">
        <f t="shared" si="542"/>
        <v>0</v>
      </c>
      <c r="AA1712" s="20">
        <f t="shared" si="543"/>
        <v>1.1330551226500576E-5</v>
      </c>
      <c r="AB1712" s="20">
        <f t="shared" si="554"/>
        <v>-9999</v>
      </c>
      <c r="AC1712" s="20">
        <f t="shared" si="556"/>
        <v>0</v>
      </c>
      <c r="AD1712" s="20">
        <f t="shared" si="552"/>
        <v>-9999</v>
      </c>
      <c r="AE1712" s="20">
        <f t="shared" si="557"/>
        <v>0</v>
      </c>
      <c r="AF1712" s="20">
        <f t="shared" si="553"/>
        <v>-9999</v>
      </c>
      <c r="AG1712" s="21"/>
      <c r="AH1712" s="20">
        <f t="shared" si="544"/>
        <v>-1.178745064381952E-2</v>
      </c>
      <c r="AI1712" s="20">
        <f t="shared" si="545"/>
        <v>0.51386006167917275</v>
      </c>
      <c r="AJ1712" s="20">
        <f t="shared" si="546"/>
        <v>-0.2676446746983806</v>
      </c>
      <c r="AK1712" s="20">
        <f t="shared" si="547"/>
        <v>-2.096970307342862E-2</v>
      </c>
      <c r="AL1712" s="20">
        <f t="shared" si="548"/>
        <v>-3.0984842598046018</v>
      </c>
      <c r="AM1712" s="20">
        <f t="shared" si="549"/>
        <v>-46.387491914036289</v>
      </c>
      <c r="AN1712" s="20">
        <f t="shared" si="555"/>
        <v>3.2149255760746338</v>
      </c>
      <c r="AO1712" s="20">
        <f t="shared" si="555"/>
        <v>3.2156184383515991</v>
      </c>
      <c r="AP1712" s="20">
        <f t="shared" si="555"/>
        <v>3.2141906950560983</v>
      </c>
      <c r="AQ1712" s="20">
        <f t="shared" si="555"/>
        <v>3.2171329326505709</v>
      </c>
      <c r="AR1712" s="20">
        <f t="shared" si="555"/>
        <v>3.2110703717789146</v>
      </c>
      <c r="AS1712" s="20">
        <f t="shared" si="555"/>
        <v>3.2235654897824437</v>
      </c>
      <c r="AT1712" s="20">
        <f t="shared" si="555"/>
        <v>3.1978245068299773</v>
      </c>
      <c r="AU1712" s="20">
        <f t="shared" si="551"/>
        <v>3.2509130417697172</v>
      </c>
    </row>
    <row r="1713" spans="4:47">
      <c r="D1713" s="2"/>
      <c r="Z1713" s="20">
        <f t="shared" si="542"/>
        <v>0</v>
      </c>
      <c r="AA1713" s="20">
        <f t="shared" si="543"/>
        <v>1.1330551226500576E-5</v>
      </c>
      <c r="AB1713" s="20">
        <f t="shared" si="554"/>
        <v>-9999</v>
      </c>
      <c r="AC1713" s="20">
        <f t="shared" si="556"/>
        <v>0</v>
      </c>
      <c r="AD1713" s="20">
        <f t="shared" si="552"/>
        <v>-9999</v>
      </c>
      <c r="AE1713" s="20">
        <f t="shared" si="557"/>
        <v>0</v>
      </c>
      <c r="AF1713" s="20">
        <f t="shared" si="553"/>
        <v>-9999</v>
      </c>
      <c r="AG1713" s="21"/>
      <c r="AH1713" s="20">
        <f t="shared" si="544"/>
        <v>-1.178745064381952E-2</v>
      </c>
      <c r="AI1713" s="20">
        <f t="shared" si="545"/>
        <v>0.51386006167917275</v>
      </c>
      <c r="AJ1713" s="20">
        <f t="shared" si="546"/>
        <v>-0.2676446746983806</v>
      </c>
      <c r="AK1713" s="20">
        <f t="shared" si="547"/>
        <v>-2.096970307342862E-2</v>
      </c>
      <c r="AL1713" s="20">
        <f t="shared" si="548"/>
        <v>-3.0984842598046018</v>
      </c>
      <c r="AM1713" s="20">
        <f t="shared" si="549"/>
        <v>-46.387491914036289</v>
      </c>
      <c r="AN1713" s="20">
        <f t="shared" si="555"/>
        <v>3.2149255760746338</v>
      </c>
      <c r="AO1713" s="20">
        <f t="shared" si="555"/>
        <v>3.2156184383515991</v>
      </c>
      <c r="AP1713" s="20">
        <f t="shared" si="555"/>
        <v>3.2141906950560983</v>
      </c>
      <c r="AQ1713" s="20">
        <f t="shared" si="555"/>
        <v>3.2171329326505709</v>
      </c>
      <c r="AR1713" s="20">
        <f t="shared" si="555"/>
        <v>3.2110703717789146</v>
      </c>
      <c r="AS1713" s="20">
        <f t="shared" si="555"/>
        <v>3.2235654897824437</v>
      </c>
      <c r="AT1713" s="20">
        <f t="shared" si="555"/>
        <v>3.1978245068299773</v>
      </c>
      <c r="AU1713" s="20">
        <f t="shared" si="551"/>
        <v>3.2509130417697172</v>
      </c>
    </row>
    <row r="1714" spans="4:47">
      <c r="D1714" s="2"/>
      <c r="Z1714" s="20">
        <f t="shared" si="542"/>
        <v>0</v>
      </c>
      <c r="AA1714" s="20">
        <f t="shared" si="543"/>
        <v>1.1330551226500576E-5</v>
      </c>
      <c r="AB1714" s="20">
        <f t="shared" si="554"/>
        <v>-9999</v>
      </c>
      <c r="AC1714" s="20">
        <f t="shared" si="556"/>
        <v>0</v>
      </c>
      <c r="AD1714" s="20">
        <f t="shared" si="552"/>
        <v>-9999</v>
      </c>
      <c r="AE1714" s="20">
        <f t="shared" si="557"/>
        <v>0</v>
      </c>
      <c r="AF1714" s="20">
        <f t="shared" si="553"/>
        <v>-9999</v>
      </c>
      <c r="AG1714" s="21"/>
      <c r="AH1714" s="20">
        <f t="shared" si="544"/>
        <v>-1.178745064381952E-2</v>
      </c>
      <c r="AI1714" s="20">
        <f t="shared" si="545"/>
        <v>0.51386006167917275</v>
      </c>
      <c r="AJ1714" s="20">
        <f t="shared" si="546"/>
        <v>-0.2676446746983806</v>
      </c>
      <c r="AK1714" s="20">
        <f t="shared" si="547"/>
        <v>-2.096970307342862E-2</v>
      </c>
      <c r="AL1714" s="20">
        <f t="shared" si="548"/>
        <v>-3.0984842598046018</v>
      </c>
      <c r="AM1714" s="20">
        <f t="shared" si="549"/>
        <v>-46.387491914036289</v>
      </c>
      <c r="AN1714" s="20">
        <f t="shared" si="555"/>
        <v>3.2149255760746338</v>
      </c>
      <c r="AO1714" s="20">
        <f t="shared" si="555"/>
        <v>3.2156184383515991</v>
      </c>
      <c r="AP1714" s="20">
        <f t="shared" si="555"/>
        <v>3.2141906950560983</v>
      </c>
      <c r="AQ1714" s="20">
        <f t="shared" si="555"/>
        <v>3.2171329326505709</v>
      </c>
      <c r="AR1714" s="20">
        <f t="shared" si="555"/>
        <v>3.2110703717789146</v>
      </c>
      <c r="AS1714" s="20">
        <f t="shared" si="555"/>
        <v>3.2235654897824437</v>
      </c>
      <c r="AT1714" s="20">
        <f t="shared" si="555"/>
        <v>3.1978245068299773</v>
      </c>
      <c r="AU1714" s="20">
        <f t="shared" si="551"/>
        <v>3.2509130417697172</v>
      </c>
    </row>
    <row r="1715" spans="4:47">
      <c r="D1715" s="2"/>
      <c r="Z1715" s="20">
        <f t="shared" si="542"/>
        <v>0</v>
      </c>
      <c r="AA1715" s="20">
        <f t="shared" si="543"/>
        <v>1.1330551226500576E-5</v>
      </c>
      <c r="AB1715" s="20">
        <f t="shared" si="554"/>
        <v>-9999</v>
      </c>
      <c r="AC1715" s="20">
        <f t="shared" si="556"/>
        <v>0</v>
      </c>
      <c r="AD1715" s="20">
        <f t="shared" si="552"/>
        <v>-9999</v>
      </c>
      <c r="AE1715" s="20">
        <f t="shared" si="557"/>
        <v>0</v>
      </c>
      <c r="AF1715" s="20">
        <f t="shared" si="553"/>
        <v>-9999</v>
      </c>
      <c r="AG1715" s="21"/>
      <c r="AH1715" s="20">
        <f t="shared" si="544"/>
        <v>-1.178745064381952E-2</v>
      </c>
      <c r="AI1715" s="20">
        <f t="shared" si="545"/>
        <v>0.51386006167917275</v>
      </c>
      <c r="AJ1715" s="20">
        <f t="shared" si="546"/>
        <v>-0.2676446746983806</v>
      </c>
      <c r="AK1715" s="20">
        <f t="shared" si="547"/>
        <v>-2.096970307342862E-2</v>
      </c>
      <c r="AL1715" s="20">
        <f t="shared" si="548"/>
        <v>-3.0984842598046018</v>
      </c>
      <c r="AM1715" s="20">
        <f t="shared" si="549"/>
        <v>-46.387491914036289</v>
      </c>
      <c r="AN1715" s="20">
        <f t="shared" si="555"/>
        <v>3.2149255760746338</v>
      </c>
      <c r="AO1715" s="20">
        <f t="shared" si="555"/>
        <v>3.2156184383515991</v>
      </c>
      <c r="AP1715" s="20">
        <f t="shared" si="555"/>
        <v>3.2141906950560983</v>
      </c>
      <c r="AQ1715" s="20">
        <f t="shared" si="555"/>
        <v>3.2171329326505709</v>
      </c>
      <c r="AR1715" s="20">
        <f t="shared" si="555"/>
        <v>3.2110703717789146</v>
      </c>
      <c r="AS1715" s="20">
        <f t="shared" si="555"/>
        <v>3.2235654897824437</v>
      </c>
      <c r="AT1715" s="20">
        <f t="shared" si="555"/>
        <v>3.1978245068299773</v>
      </c>
      <c r="AU1715" s="20">
        <f t="shared" si="551"/>
        <v>3.2509130417697172</v>
      </c>
    </row>
    <row r="1716" spans="4:47">
      <c r="D1716" s="2"/>
      <c r="Z1716" s="20">
        <f t="shared" si="542"/>
        <v>0</v>
      </c>
      <c r="AA1716" s="20">
        <f t="shared" si="543"/>
        <v>1.1330551226500576E-5</v>
      </c>
      <c r="AB1716" s="20">
        <f t="shared" si="554"/>
        <v>-9999</v>
      </c>
      <c r="AC1716" s="20">
        <f t="shared" si="556"/>
        <v>0</v>
      </c>
      <c r="AD1716" s="20">
        <f t="shared" si="552"/>
        <v>-9999</v>
      </c>
      <c r="AE1716" s="20">
        <f t="shared" si="557"/>
        <v>0</v>
      </c>
      <c r="AF1716" s="20">
        <f t="shared" si="553"/>
        <v>-9999</v>
      </c>
      <c r="AG1716" s="21"/>
      <c r="AH1716" s="20">
        <f t="shared" si="544"/>
        <v>-1.178745064381952E-2</v>
      </c>
      <c r="AI1716" s="20">
        <f t="shared" si="545"/>
        <v>0.51386006167917275</v>
      </c>
      <c r="AJ1716" s="20">
        <f t="shared" si="546"/>
        <v>-0.2676446746983806</v>
      </c>
      <c r="AK1716" s="20">
        <f t="shared" si="547"/>
        <v>-2.096970307342862E-2</v>
      </c>
      <c r="AL1716" s="20">
        <f t="shared" si="548"/>
        <v>-3.0984842598046018</v>
      </c>
      <c r="AM1716" s="20">
        <f t="shared" si="549"/>
        <v>-46.387491914036289</v>
      </c>
      <c r="AN1716" s="20">
        <f t="shared" si="555"/>
        <v>3.2149255760746338</v>
      </c>
      <c r="AO1716" s="20">
        <f t="shared" si="555"/>
        <v>3.2156184383515991</v>
      </c>
      <c r="AP1716" s="20">
        <f t="shared" si="555"/>
        <v>3.2141906950560983</v>
      </c>
      <c r="AQ1716" s="20">
        <f t="shared" si="555"/>
        <v>3.2171329326505709</v>
      </c>
      <c r="AR1716" s="20">
        <f t="shared" si="555"/>
        <v>3.2110703717789146</v>
      </c>
      <c r="AS1716" s="20">
        <f t="shared" si="555"/>
        <v>3.2235654897824437</v>
      </c>
      <c r="AT1716" s="20">
        <f t="shared" si="555"/>
        <v>3.1978245068299773</v>
      </c>
      <c r="AU1716" s="20">
        <f t="shared" si="551"/>
        <v>3.2509130417697172</v>
      </c>
    </row>
    <row r="1717" spans="4:47">
      <c r="D1717" s="2"/>
      <c r="Z1717" s="20">
        <f t="shared" si="542"/>
        <v>0</v>
      </c>
      <c r="AA1717" s="20">
        <f t="shared" si="543"/>
        <v>1.1330551226500576E-5</v>
      </c>
      <c r="AB1717" s="20">
        <f t="shared" si="554"/>
        <v>-9999</v>
      </c>
      <c r="AC1717" s="20">
        <f t="shared" si="556"/>
        <v>0</v>
      </c>
      <c r="AD1717" s="20">
        <f t="shared" si="552"/>
        <v>-9999</v>
      </c>
      <c r="AE1717" s="20">
        <f t="shared" si="557"/>
        <v>0</v>
      </c>
      <c r="AF1717" s="20">
        <f t="shared" si="553"/>
        <v>-9999</v>
      </c>
      <c r="AG1717" s="21"/>
      <c r="AH1717" s="20">
        <f t="shared" si="544"/>
        <v>-1.178745064381952E-2</v>
      </c>
      <c r="AI1717" s="20">
        <f t="shared" si="545"/>
        <v>0.51386006167917275</v>
      </c>
      <c r="AJ1717" s="20">
        <f t="shared" si="546"/>
        <v>-0.2676446746983806</v>
      </c>
      <c r="AK1717" s="20">
        <f t="shared" si="547"/>
        <v>-2.096970307342862E-2</v>
      </c>
      <c r="AL1717" s="20">
        <f t="shared" si="548"/>
        <v>-3.0984842598046018</v>
      </c>
      <c r="AM1717" s="20">
        <f t="shared" si="549"/>
        <v>-46.387491914036289</v>
      </c>
      <c r="AN1717" s="20">
        <f t="shared" ref="AN1717:AT1732" si="558">$AU1717+$AB$7*SIN(AO1717)</f>
        <v>3.2149255760746338</v>
      </c>
      <c r="AO1717" s="20">
        <f t="shared" si="558"/>
        <v>3.2156184383515991</v>
      </c>
      <c r="AP1717" s="20">
        <f t="shared" si="558"/>
        <v>3.2141906950560983</v>
      </c>
      <c r="AQ1717" s="20">
        <f t="shared" si="558"/>
        <v>3.2171329326505709</v>
      </c>
      <c r="AR1717" s="20">
        <f t="shared" si="558"/>
        <v>3.2110703717789146</v>
      </c>
      <c r="AS1717" s="20">
        <f t="shared" si="558"/>
        <v>3.2235654897824437</v>
      </c>
      <c r="AT1717" s="20">
        <f t="shared" si="558"/>
        <v>3.1978245068299773</v>
      </c>
      <c r="AU1717" s="20">
        <f t="shared" si="551"/>
        <v>3.2509130417697172</v>
      </c>
    </row>
    <row r="1718" spans="4:47">
      <c r="D1718" s="2"/>
      <c r="Z1718" s="20">
        <f t="shared" si="542"/>
        <v>0</v>
      </c>
      <c r="AA1718" s="20">
        <f t="shared" si="543"/>
        <v>1.1330551226500576E-5</v>
      </c>
      <c r="AB1718" s="20">
        <f t="shared" si="554"/>
        <v>-9999</v>
      </c>
      <c r="AC1718" s="20">
        <f t="shared" si="556"/>
        <v>0</v>
      </c>
      <c r="AD1718" s="20">
        <f t="shared" si="552"/>
        <v>-9999</v>
      </c>
      <c r="AE1718" s="20">
        <f t="shared" si="557"/>
        <v>0</v>
      </c>
      <c r="AF1718" s="20">
        <f t="shared" si="553"/>
        <v>-9999</v>
      </c>
      <c r="AG1718" s="21"/>
      <c r="AH1718" s="20">
        <f t="shared" si="544"/>
        <v>-1.178745064381952E-2</v>
      </c>
      <c r="AI1718" s="20">
        <f t="shared" si="545"/>
        <v>0.51386006167917275</v>
      </c>
      <c r="AJ1718" s="20">
        <f t="shared" si="546"/>
        <v>-0.2676446746983806</v>
      </c>
      <c r="AK1718" s="20">
        <f t="shared" si="547"/>
        <v>-2.096970307342862E-2</v>
      </c>
      <c r="AL1718" s="20">
        <f t="shared" si="548"/>
        <v>-3.0984842598046018</v>
      </c>
      <c r="AM1718" s="20">
        <f t="shared" si="549"/>
        <v>-46.387491914036289</v>
      </c>
      <c r="AN1718" s="20">
        <f t="shared" si="558"/>
        <v>3.2149255760746338</v>
      </c>
      <c r="AO1718" s="20">
        <f t="shared" si="558"/>
        <v>3.2156184383515991</v>
      </c>
      <c r="AP1718" s="20">
        <f t="shared" si="558"/>
        <v>3.2141906950560983</v>
      </c>
      <c r="AQ1718" s="20">
        <f t="shared" si="558"/>
        <v>3.2171329326505709</v>
      </c>
      <c r="AR1718" s="20">
        <f t="shared" si="558"/>
        <v>3.2110703717789146</v>
      </c>
      <c r="AS1718" s="20">
        <f t="shared" si="558"/>
        <v>3.2235654897824437</v>
      </c>
      <c r="AT1718" s="20">
        <f t="shared" si="558"/>
        <v>3.1978245068299773</v>
      </c>
      <c r="AU1718" s="20">
        <f t="shared" si="551"/>
        <v>3.2509130417697172</v>
      </c>
    </row>
    <row r="1719" spans="4:47">
      <c r="D1719" s="2"/>
      <c r="Z1719" s="20">
        <f t="shared" si="542"/>
        <v>0</v>
      </c>
      <c r="AA1719" s="20">
        <f t="shared" si="543"/>
        <v>1.1330551226500576E-5</v>
      </c>
      <c r="AB1719" s="20">
        <f t="shared" si="554"/>
        <v>-9999</v>
      </c>
      <c r="AC1719" s="20">
        <f t="shared" si="556"/>
        <v>0</v>
      </c>
      <c r="AD1719" s="20">
        <f t="shared" si="552"/>
        <v>-9999</v>
      </c>
      <c r="AE1719" s="20">
        <f t="shared" si="557"/>
        <v>0</v>
      </c>
      <c r="AF1719" s="20">
        <f t="shared" si="553"/>
        <v>-9999</v>
      </c>
      <c r="AG1719" s="21"/>
      <c r="AH1719" s="20">
        <f t="shared" si="544"/>
        <v>-1.178745064381952E-2</v>
      </c>
      <c r="AI1719" s="20">
        <f t="shared" si="545"/>
        <v>0.51386006167917275</v>
      </c>
      <c r="AJ1719" s="20">
        <f t="shared" si="546"/>
        <v>-0.2676446746983806</v>
      </c>
      <c r="AK1719" s="20">
        <f t="shared" si="547"/>
        <v>-2.096970307342862E-2</v>
      </c>
      <c r="AL1719" s="20">
        <f t="shared" si="548"/>
        <v>-3.0984842598046018</v>
      </c>
      <c r="AM1719" s="20">
        <f t="shared" si="549"/>
        <v>-46.387491914036289</v>
      </c>
      <c r="AN1719" s="20">
        <f t="shared" si="558"/>
        <v>3.2149255760746338</v>
      </c>
      <c r="AO1719" s="20">
        <f t="shared" si="558"/>
        <v>3.2156184383515991</v>
      </c>
      <c r="AP1719" s="20">
        <f t="shared" si="558"/>
        <v>3.2141906950560983</v>
      </c>
      <c r="AQ1719" s="20">
        <f t="shared" si="558"/>
        <v>3.2171329326505709</v>
      </c>
      <c r="AR1719" s="20">
        <f t="shared" si="558"/>
        <v>3.2110703717789146</v>
      </c>
      <c r="AS1719" s="20">
        <f t="shared" si="558"/>
        <v>3.2235654897824437</v>
      </c>
      <c r="AT1719" s="20">
        <f t="shared" si="558"/>
        <v>3.1978245068299773</v>
      </c>
      <c r="AU1719" s="20">
        <f t="shared" si="551"/>
        <v>3.2509130417697172</v>
      </c>
    </row>
    <row r="1720" spans="4:47">
      <c r="D1720" s="2"/>
      <c r="Z1720" s="20">
        <f t="shared" si="542"/>
        <v>0</v>
      </c>
      <c r="AA1720" s="20">
        <f t="shared" si="543"/>
        <v>1.1330551226500576E-5</v>
      </c>
      <c r="AB1720" s="20">
        <f t="shared" si="554"/>
        <v>-9999</v>
      </c>
      <c r="AC1720" s="20">
        <f t="shared" si="556"/>
        <v>0</v>
      </c>
      <c r="AD1720" s="20">
        <f t="shared" si="552"/>
        <v>-9999</v>
      </c>
      <c r="AE1720" s="20">
        <f t="shared" si="557"/>
        <v>0</v>
      </c>
      <c r="AF1720" s="20">
        <f t="shared" si="553"/>
        <v>-9999</v>
      </c>
      <c r="AG1720" s="21"/>
      <c r="AH1720" s="20">
        <f t="shared" si="544"/>
        <v>-1.178745064381952E-2</v>
      </c>
      <c r="AI1720" s="20">
        <f t="shared" si="545"/>
        <v>0.51386006167917275</v>
      </c>
      <c r="AJ1720" s="20">
        <f t="shared" si="546"/>
        <v>-0.2676446746983806</v>
      </c>
      <c r="AK1720" s="20">
        <f t="shared" si="547"/>
        <v>-2.096970307342862E-2</v>
      </c>
      <c r="AL1720" s="20">
        <f t="shared" si="548"/>
        <v>-3.0984842598046018</v>
      </c>
      <c r="AM1720" s="20">
        <f t="shared" si="549"/>
        <v>-46.387491914036289</v>
      </c>
      <c r="AN1720" s="20">
        <f t="shared" si="558"/>
        <v>3.2149255760746338</v>
      </c>
      <c r="AO1720" s="20">
        <f t="shared" si="558"/>
        <v>3.2156184383515991</v>
      </c>
      <c r="AP1720" s="20">
        <f t="shared" si="558"/>
        <v>3.2141906950560983</v>
      </c>
      <c r="AQ1720" s="20">
        <f t="shared" si="558"/>
        <v>3.2171329326505709</v>
      </c>
      <c r="AR1720" s="20">
        <f t="shared" si="558"/>
        <v>3.2110703717789146</v>
      </c>
      <c r="AS1720" s="20">
        <f t="shared" si="558"/>
        <v>3.2235654897824437</v>
      </c>
      <c r="AT1720" s="20">
        <f t="shared" si="558"/>
        <v>3.1978245068299773</v>
      </c>
      <c r="AU1720" s="20">
        <f t="shared" si="551"/>
        <v>3.2509130417697172</v>
      </c>
    </row>
    <row r="1721" spans="4:47">
      <c r="D1721" s="2"/>
      <c r="Z1721" s="20">
        <f t="shared" si="542"/>
        <v>0</v>
      </c>
      <c r="AA1721" s="20">
        <f t="shared" si="543"/>
        <v>1.1330551226500576E-5</v>
      </c>
      <c r="AB1721" s="20">
        <f t="shared" si="554"/>
        <v>-9999</v>
      </c>
      <c r="AC1721" s="20">
        <f t="shared" si="556"/>
        <v>0</v>
      </c>
      <c r="AD1721" s="20">
        <f t="shared" si="552"/>
        <v>-9999</v>
      </c>
      <c r="AE1721" s="20">
        <f t="shared" si="557"/>
        <v>0</v>
      </c>
      <c r="AF1721" s="20">
        <f t="shared" si="553"/>
        <v>-9999</v>
      </c>
      <c r="AG1721" s="21"/>
      <c r="AH1721" s="20">
        <f t="shared" si="544"/>
        <v>-1.178745064381952E-2</v>
      </c>
      <c r="AI1721" s="20">
        <f t="shared" si="545"/>
        <v>0.51386006167917275</v>
      </c>
      <c r="AJ1721" s="20">
        <f t="shared" si="546"/>
        <v>-0.2676446746983806</v>
      </c>
      <c r="AK1721" s="20">
        <f t="shared" si="547"/>
        <v>-2.096970307342862E-2</v>
      </c>
      <c r="AL1721" s="20">
        <f t="shared" si="548"/>
        <v>-3.0984842598046018</v>
      </c>
      <c r="AM1721" s="20">
        <f t="shared" si="549"/>
        <v>-46.387491914036289</v>
      </c>
      <c r="AN1721" s="20">
        <f t="shared" si="558"/>
        <v>3.2149255760746338</v>
      </c>
      <c r="AO1721" s="20">
        <f t="shared" si="558"/>
        <v>3.2156184383515991</v>
      </c>
      <c r="AP1721" s="20">
        <f t="shared" si="558"/>
        <v>3.2141906950560983</v>
      </c>
      <c r="AQ1721" s="20">
        <f t="shared" si="558"/>
        <v>3.2171329326505709</v>
      </c>
      <c r="AR1721" s="20">
        <f t="shared" si="558"/>
        <v>3.2110703717789146</v>
      </c>
      <c r="AS1721" s="20">
        <f t="shared" si="558"/>
        <v>3.2235654897824437</v>
      </c>
      <c r="AT1721" s="20">
        <f t="shared" si="558"/>
        <v>3.1978245068299773</v>
      </c>
      <c r="AU1721" s="20">
        <f t="shared" si="551"/>
        <v>3.2509130417697172</v>
      </c>
    </row>
    <row r="1722" spans="4:47">
      <c r="D1722" s="2"/>
      <c r="Z1722" s="20">
        <f t="shared" si="542"/>
        <v>0</v>
      </c>
      <c r="AA1722" s="20">
        <f t="shared" si="543"/>
        <v>1.1330551226500576E-5</v>
      </c>
      <c r="AB1722" s="20">
        <f t="shared" si="554"/>
        <v>-9999</v>
      </c>
      <c r="AC1722" s="20">
        <f t="shared" si="556"/>
        <v>0</v>
      </c>
      <c r="AD1722" s="20">
        <f t="shared" si="552"/>
        <v>-9999</v>
      </c>
      <c r="AE1722" s="20">
        <f t="shared" si="557"/>
        <v>0</v>
      </c>
      <c r="AF1722" s="20">
        <f t="shared" si="553"/>
        <v>-9999</v>
      </c>
      <c r="AG1722" s="21"/>
      <c r="AH1722" s="20">
        <f t="shared" si="544"/>
        <v>-1.178745064381952E-2</v>
      </c>
      <c r="AI1722" s="20">
        <f t="shared" si="545"/>
        <v>0.51386006167917275</v>
      </c>
      <c r="AJ1722" s="20">
        <f t="shared" si="546"/>
        <v>-0.2676446746983806</v>
      </c>
      <c r="AK1722" s="20">
        <f t="shared" si="547"/>
        <v>-2.096970307342862E-2</v>
      </c>
      <c r="AL1722" s="20">
        <f t="shared" si="548"/>
        <v>-3.0984842598046018</v>
      </c>
      <c r="AM1722" s="20">
        <f t="shared" si="549"/>
        <v>-46.387491914036289</v>
      </c>
      <c r="AN1722" s="20">
        <f t="shared" si="558"/>
        <v>3.2149255760746338</v>
      </c>
      <c r="AO1722" s="20">
        <f t="shared" si="558"/>
        <v>3.2156184383515991</v>
      </c>
      <c r="AP1722" s="20">
        <f t="shared" si="558"/>
        <v>3.2141906950560983</v>
      </c>
      <c r="AQ1722" s="20">
        <f t="shared" si="558"/>
        <v>3.2171329326505709</v>
      </c>
      <c r="AR1722" s="20">
        <f t="shared" si="558"/>
        <v>3.2110703717789146</v>
      </c>
      <c r="AS1722" s="20">
        <f t="shared" si="558"/>
        <v>3.2235654897824437</v>
      </c>
      <c r="AT1722" s="20">
        <f t="shared" si="558"/>
        <v>3.1978245068299773</v>
      </c>
      <c r="AU1722" s="20">
        <f t="shared" si="551"/>
        <v>3.2509130417697172</v>
      </c>
    </row>
    <row r="1723" spans="4:47">
      <c r="D1723" s="2"/>
      <c r="Z1723" s="20">
        <f t="shared" si="542"/>
        <v>0</v>
      </c>
      <c r="AA1723" s="20">
        <f t="shared" si="543"/>
        <v>1.1330551226500576E-5</v>
      </c>
      <c r="AB1723" s="20">
        <f t="shared" si="554"/>
        <v>-9999</v>
      </c>
      <c r="AC1723" s="20">
        <f t="shared" si="556"/>
        <v>0</v>
      </c>
      <c r="AD1723" s="20">
        <f t="shared" si="552"/>
        <v>-9999</v>
      </c>
      <c r="AE1723" s="20">
        <f t="shared" si="557"/>
        <v>0</v>
      </c>
      <c r="AF1723" s="20">
        <f t="shared" si="553"/>
        <v>-9999</v>
      </c>
      <c r="AG1723" s="21"/>
      <c r="AH1723" s="20">
        <f t="shared" si="544"/>
        <v>-1.178745064381952E-2</v>
      </c>
      <c r="AI1723" s="20">
        <f t="shared" si="545"/>
        <v>0.51386006167917275</v>
      </c>
      <c r="AJ1723" s="20">
        <f t="shared" si="546"/>
        <v>-0.2676446746983806</v>
      </c>
      <c r="AK1723" s="20">
        <f t="shared" si="547"/>
        <v>-2.096970307342862E-2</v>
      </c>
      <c r="AL1723" s="20">
        <f t="shared" si="548"/>
        <v>-3.0984842598046018</v>
      </c>
      <c r="AM1723" s="20">
        <f t="shared" si="549"/>
        <v>-46.387491914036289</v>
      </c>
      <c r="AN1723" s="20">
        <f t="shared" si="558"/>
        <v>3.2149255760746338</v>
      </c>
      <c r="AO1723" s="20">
        <f t="shared" si="558"/>
        <v>3.2156184383515991</v>
      </c>
      <c r="AP1723" s="20">
        <f t="shared" si="558"/>
        <v>3.2141906950560983</v>
      </c>
      <c r="AQ1723" s="20">
        <f t="shared" si="558"/>
        <v>3.2171329326505709</v>
      </c>
      <c r="AR1723" s="20">
        <f t="shared" si="558"/>
        <v>3.2110703717789146</v>
      </c>
      <c r="AS1723" s="20">
        <f t="shared" si="558"/>
        <v>3.2235654897824437</v>
      </c>
      <c r="AT1723" s="20">
        <f t="shared" si="558"/>
        <v>3.1978245068299773</v>
      </c>
      <c r="AU1723" s="20">
        <f t="shared" si="551"/>
        <v>3.2509130417697172</v>
      </c>
    </row>
    <row r="1724" spans="4:47">
      <c r="D1724" s="2"/>
      <c r="Z1724" s="20">
        <f t="shared" si="542"/>
        <v>0</v>
      </c>
      <c r="AA1724" s="20">
        <f t="shared" si="543"/>
        <v>1.1330551226500576E-5</v>
      </c>
      <c r="AB1724" s="20">
        <f t="shared" si="554"/>
        <v>-9999</v>
      </c>
      <c r="AC1724" s="20">
        <f t="shared" si="556"/>
        <v>0</v>
      </c>
      <c r="AD1724" s="20">
        <f t="shared" si="552"/>
        <v>-9999</v>
      </c>
      <c r="AE1724" s="20">
        <f t="shared" si="557"/>
        <v>0</v>
      </c>
      <c r="AF1724" s="20">
        <f t="shared" si="553"/>
        <v>-9999</v>
      </c>
      <c r="AG1724" s="21"/>
      <c r="AH1724" s="20">
        <f t="shared" si="544"/>
        <v>-1.178745064381952E-2</v>
      </c>
      <c r="AI1724" s="20">
        <f t="shared" si="545"/>
        <v>0.51386006167917275</v>
      </c>
      <c r="AJ1724" s="20">
        <f t="shared" si="546"/>
        <v>-0.2676446746983806</v>
      </c>
      <c r="AK1724" s="20">
        <f t="shared" si="547"/>
        <v>-2.096970307342862E-2</v>
      </c>
      <c r="AL1724" s="20">
        <f t="shared" si="548"/>
        <v>-3.0984842598046018</v>
      </c>
      <c r="AM1724" s="20">
        <f t="shared" si="549"/>
        <v>-46.387491914036289</v>
      </c>
      <c r="AN1724" s="20">
        <f t="shared" si="558"/>
        <v>3.2149255760746338</v>
      </c>
      <c r="AO1724" s="20">
        <f t="shared" si="558"/>
        <v>3.2156184383515991</v>
      </c>
      <c r="AP1724" s="20">
        <f t="shared" si="558"/>
        <v>3.2141906950560983</v>
      </c>
      <c r="AQ1724" s="20">
        <f t="shared" si="558"/>
        <v>3.2171329326505709</v>
      </c>
      <c r="AR1724" s="20">
        <f t="shared" si="558"/>
        <v>3.2110703717789146</v>
      </c>
      <c r="AS1724" s="20">
        <f t="shared" si="558"/>
        <v>3.2235654897824437</v>
      </c>
      <c r="AT1724" s="20">
        <f t="shared" si="558"/>
        <v>3.1978245068299773</v>
      </c>
      <c r="AU1724" s="20">
        <f t="shared" si="551"/>
        <v>3.2509130417697172</v>
      </c>
    </row>
    <row r="1725" spans="4:47">
      <c r="D1725" s="2"/>
      <c r="Z1725" s="20">
        <f t="shared" si="542"/>
        <v>0</v>
      </c>
      <c r="AA1725" s="20">
        <f t="shared" si="543"/>
        <v>1.1330551226500576E-5</v>
      </c>
      <c r="AB1725" s="20">
        <f t="shared" si="554"/>
        <v>-9999</v>
      </c>
      <c r="AC1725" s="20">
        <f t="shared" si="556"/>
        <v>0</v>
      </c>
      <c r="AD1725" s="20">
        <f t="shared" si="552"/>
        <v>-9999</v>
      </c>
      <c r="AE1725" s="20">
        <f t="shared" si="557"/>
        <v>0</v>
      </c>
      <c r="AF1725" s="20">
        <f t="shared" si="553"/>
        <v>-9999</v>
      </c>
      <c r="AG1725" s="21"/>
      <c r="AH1725" s="20">
        <f t="shared" si="544"/>
        <v>-1.178745064381952E-2</v>
      </c>
      <c r="AI1725" s="20">
        <f t="shared" si="545"/>
        <v>0.51386006167917275</v>
      </c>
      <c r="AJ1725" s="20">
        <f t="shared" si="546"/>
        <v>-0.2676446746983806</v>
      </c>
      <c r="AK1725" s="20">
        <f t="shared" si="547"/>
        <v>-2.096970307342862E-2</v>
      </c>
      <c r="AL1725" s="20">
        <f t="shared" si="548"/>
        <v>-3.0984842598046018</v>
      </c>
      <c r="AM1725" s="20">
        <f t="shared" si="549"/>
        <v>-46.387491914036289</v>
      </c>
      <c r="AN1725" s="20">
        <f t="shared" si="558"/>
        <v>3.2149255760746338</v>
      </c>
      <c r="AO1725" s="20">
        <f t="shared" si="558"/>
        <v>3.2156184383515991</v>
      </c>
      <c r="AP1725" s="20">
        <f t="shared" si="558"/>
        <v>3.2141906950560983</v>
      </c>
      <c r="AQ1725" s="20">
        <f t="shared" si="558"/>
        <v>3.2171329326505709</v>
      </c>
      <c r="AR1725" s="20">
        <f t="shared" si="558"/>
        <v>3.2110703717789146</v>
      </c>
      <c r="AS1725" s="20">
        <f t="shared" si="558"/>
        <v>3.2235654897824437</v>
      </c>
      <c r="AT1725" s="20">
        <f t="shared" si="558"/>
        <v>3.1978245068299773</v>
      </c>
      <c r="AU1725" s="20">
        <f t="shared" si="551"/>
        <v>3.2509130417697172</v>
      </c>
    </row>
    <row r="1726" spans="4:47">
      <c r="D1726" s="2"/>
      <c r="Z1726" s="20">
        <f t="shared" si="542"/>
        <v>0</v>
      </c>
      <c r="AA1726" s="20">
        <f t="shared" si="543"/>
        <v>1.1330551226500576E-5</v>
      </c>
      <c r="AB1726" s="20">
        <f t="shared" si="554"/>
        <v>-9999</v>
      </c>
      <c r="AC1726" s="20">
        <f t="shared" si="556"/>
        <v>0</v>
      </c>
      <c r="AD1726" s="20">
        <f t="shared" si="552"/>
        <v>-9999</v>
      </c>
      <c r="AE1726" s="20">
        <f t="shared" si="557"/>
        <v>0</v>
      </c>
      <c r="AF1726" s="20">
        <f t="shared" si="553"/>
        <v>-9999</v>
      </c>
      <c r="AG1726" s="21"/>
      <c r="AH1726" s="20">
        <f t="shared" si="544"/>
        <v>-1.178745064381952E-2</v>
      </c>
      <c r="AI1726" s="20">
        <f t="shared" si="545"/>
        <v>0.51386006167917275</v>
      </c>
      <c r="AJ1726" s="20">
        <f t="shared" si="546"/>
        <v>-0.2676446746983806</v>
      </c>
      <c r="AK1726" s="20">
        <f t="shared" si="547"/>
        <v>-2.096970307342862E-2</v>
      </c>
      <c r="AL1726" s="20">
        <f t="shared" si="548"/>
        <v>-3.0984842598046018</v>
      </c>
      <c r="AM1726" s="20">
        <f t="shared" si="549"/>
        <v>-46.387491914036289</v>
      </c>
      <c r="AN1726" s="20">
        <f t="shared" si="558"/>
        <v>3.2149255760746338</v>
      </c>
      <c r="AO1726" s="20">
        <f t="shared" si="558"/>
        <v>3.2156184383515991</v>
      </c>
      <c r="AP1726" s="20">
        <f t="shared" si="558"/>
        <v>3.2141906950560983</v>
      </c>
      <c r="AQ1726" s="20">
        <f t="shared" si="558"/>
        <v>3.2171329326505709</v>
      </c>
      <c r="AR1726" s="20">
        <f t="shared" si="558"/>
        <v>3.2110703717789146</v>
      </c>
      <c r="AS1726" s="20">
        <f t="shared" si="558"/>
        <v>3.2235654897824437</v>
      </c>
      <c r="AT1726" s="20">
        <f t="shared" si="558"/>
        <v>3.1978245068299773</v>
      </c>
      <c r="AU1726" s="20">
        <f t="shared" si="551"/>
        <v>3.2509130417697172</v>
      </c>
    </row>
    <row r="1727" spans="4:47">
      <c r="D1727" s="2"/>
      <c r="Z1727" s="20">
        <f t="shared" si="542"/>
        <v>0</v>
      </c>
      <c r="AA1727" s="20">
        <f t="shared" si="543"/>
        <v>1.1330551226500576E-5</v>
      </c>
      <c r="AB1727" s="20">
        <f t="shared" si="554"/>
        <v>-9999</v>
      </c>
      <c r="AC1727" s="20">
        <f t="shared" si="556"/>
        <v>0</v>
      </c>
      <c r="AD1727" s="20">
        <f t="shared" si="552"/>
        <v>-9999</v>
      </c>
      <c r="AE1727" s="20">
        <f t="shared" si="557"/>
        <v>0</v>
      </c>
      <c r="AF1727" s="20">
        <f t="shared" si="553"/>
        <v>-9999</v>
      </c>
      <c r="AG1727" s="21"/>
      <c r="AH1727" s="20">
        <f t="shared" si="544"/>
        <v>-1.178745064381952E-2</v>
      </c>
      <c r="AI1727" s="20">
        <f t="shared" si="545"/>
        <v>0.51386006167917275</v>
      </c>
      <c r="AJ1727" s="20">
        <f t="shared" si="546"/>
        <v>-0.2676446746983806</v>
      </c>
      <c r="AK1727" s="20">
        <f t="shared" si="547"/>
        <v>-2.096970307342862E-2</v>
      </c>
      <c r="AL1727" s="20">
        <f t="shared" si="548"/>
        <v>-3.0984842598046018</v>
      </c>
      <c r="AM1727" s="20">
        <f t="shared" si="549"/>
        <v>-46.387491914036289</v>
      </c>
      <c r="AN1727" s="20">
        <f t="shared" si="558"/>
        <v>3.2149255760746338</v>
      </c>
      <c r="AO1727" s="20">
        <f t="shared" si="558"/>
        <v>3.2156184383515991</v>
      </c>
      <c r="AP1727" s="20">
        <f t="shared" si="558"/>
        <v>3.2141906950560983</v>
      </c>
      <c r="AQ1727" s="20">
        <f t="shared" si="558"/>
        <v>3.2171329326505709</v>
      </c>
      <c r="AR1727" s="20">
        <f t="shared" si="558"/>
        <v>3.2110703717789146</v>
      </c>
      <c r="AS1727" s="20">
        <f t="shared" si="558"/>
        <v>3.2235654897824437</v>
      </c>
      <c r="AT1727" s="20">
        <f t="shared" si="558"/>
        <v>3.1978245068299773</v>
      </c>
      <c r="AU1727" s="20">
        <f t="shared" si="551"/>
        <v>3.2509130417697172</v>
      </c>
    </row>
    <row r="1728" spans="4:47">
      <c r="D1728" s="2"/>
      <c r="Z1728" s="20">
        <f t="shared" si="542"/>
        <v>0</v>
      </c>
      <c r="AA1728" s="20">
        <f t="shared" si="543"/>
        <v>1.1330551226500576E-5</v>
      </c>
      <c r="AB1728" s="20">
        <f t="shared" si="554"/>
        <v>-9999</v>
      </c>
      <c r="AC1728" s="20">
        <f t="shared" si="556"/>
        <v>0</v>
      </c>
      <c r="AD1728" s="20">
        <f t="shared" si="552"/>
        <v>-9999</v>
      </c>
      <c r="AE1728" s="20">
        <f t="shared" si="557"/>
        <v>0</v>
      </c>
      <c r="AF1728" s="20">
        <f t="shared" si="553"/>
        <v>-9999</v>
      </c>
      <c r="AG1728" s="21"/>
      <c r="AH1728" s="20">
        <f t="shared" si="544"/>
        <v>-1.178745064381952E-2</v>
      </c>
      <c r="AI1728" s="20">
        <f t="shared" si="545"/>
        <v>0.51386006167917275</v>
      </c>
      <c r="AJ1728" s="20">
        <f t="shared" si="546"/>
        <v>-0.2676446746983806</v>
      </c>
      <c r="AK1728" s="20">
        <f t="shared" si="547"/>
        <v>-2.096970307342862E-2</v>
      </c>
      <c r="AL1728" s="20">
        <f t="shared" si="548"/>
        <v>-3.0984842598046018</v>
      </c>
      <c r="AM1728" s="20">
        <f t="shared" si="549"/>
        <v>-46.387491914036289</v>
      </c>
      <c r="AN1728" s="20">
        <f t="shared" si="558"/>
        <v>3.2149255760746338</v>
      </c>
      <c r="AO1728" s="20">
        <f t="shared" si="558"/>
        <v>3.2156184383515991</v>
      </c>
      <c r="AP1728" s="20">
        <f t="shared" si="558"/>
        <v>3.2141906950560983</v>
      </c>
      <c r="AQ1728" s="20">
        <f t="shared" si="558"/>
        <v>3.2171329326505709</v>
      </c>
      <c r="AR1728" s="20">
        <f t="shared" si="558"/>
        <v>3.2110703717789146</v>
      </c>
      <c r="AS1728" s="20">
        <f t="shared" si="558"/>
        <v>3.2235654897824437</v>
      </c>
      <c r="AT1728" s="20">
        <f t="shared" si="558"/>
        <v>3.1978245068299773</v>
      </c>
      <c r="AU1728" s="20">
        <f t="shared" si="551"/>
        <v>3.2509130417697172</v>
      </c>
    </row>
    <row r="1729" spans="4:47">
      <c r="D1729" s="2"/>
      <c r="Z1729" s="20">
        <f t="shared" si="542"/>
        <v>0</v>
      </c>
      <c r="AA1729" s="20">
        <f t="shared" si="543"/>
        <v>1.1330551226500576E-5</v>
      </c>
      <c r="AB1729" s="20">
        <f t="shared" si="554"/>
        <v>-9999</v>
      </c>
      <c r="AC1729" s="20">
        <f t="shared" si="556"/>
        <v>0</v>
      </c>
      <c r="AD1729" s="20">
        <f t="shared" si="552"/>
        <v>-9999</v>
      </c>
      <c r="AE1729" s="20">
        <f t="shared" si="557"/>
        <v>0</v>
      </c>
      <c r="AF1729" s="20">
        <f t="shared" si="553"/>
        <v>-9999</v>
      </c>
      <c r="AG1729" s="21"/>
      <c r="AH1729" s="20">
        <f t="shared" si="544"/>
        <v>-1.178745064381952E-2</v>
      </c>
      <c r="AI1729" s="20">
        <f t="shared" si="545"/>
        <v>0.51386006167917275</v>
      </c>
      <c r="AJ1729" s="20">
        <f t="shared" si="546"/>
        <v>-0.2676446746983806</v>
      </c>
      <c r="AK1729" s="20">
        <f t="shared" si="547"/>
        <v>-2.096970307342862E-2</v>
      </c>
      <c r="AL1729" s="20">
        <f t="shared" si="548"/>
        <v>-3.0984842598046018</v>
      </c>
      <c r="AM1729" s="20">
        <f t="shared" si="549"/>
        <v>-46.387491914036289</v>
      </c>
      <c r="AN1729" s="20">
        <f t="shared" si="558"/>
        <v>3.2149255760746338</v>
      </c>
      <c r="AO1729" s="20">
        <f t="shared" si="558"/>
        <v>3.2156184383515991</v>
      </c>
      <c r="AP1729" s="20">
        <f t="shared" si="558"/>
        <v>3.2141906950560983</v>
      </c>
      <c r="AQ1729" s="20">
        <f t="shared" si="558"/>
        <v>3.2171329326505709</v>
      </c>
      <c r="AR1729" s="20">
        <f t="shared" si="558"/>
        <v>3.2110703717789146</v>
      </c>
      <c r="AS1729" s="20">
        <f t="shared" si="558"/>
        <v>3.2235654897824437</v>
      </c>
      <c r="AT1729" s="20">
        <f t="shared" si="558"/>
        <v>3.1978245068299773</v>
      </c>
      <c r="AU1729" s="20">
        <f t="shared" si="551"/>
        <v>3.2509130417697172</v>
      </c>
    </row>
    <row r="1730" spans="4:47">
      <c r="D1730" s="2"/>
      <c r="Z1730" s="20">
        <f t="shared" si="542"/>
        <v>0</v>
      </c>
      <c r="AA1730" s="20">
        <f t="shared" si="543"/>
        <v>1.1330551226500576E-5</v>
      </c>
      <c r="AB1730" s="20">
        <f t="shared" si="554"/>
        <v>-9999</v>
      </c>
      <c r="AC1730" s="20">
        <f t="shared" si="556"/>
        <v>0</v>
      </c>
      <c r="AD1730" s="20">
        <f t="shared" si="552"/>
        <v>-9999</v>
      </c>
      <c r="AE1730" s="20">
        <f t="shared" si="557"/>
        <v>0</v>
      </c>
      <c r="AF1730" s="20">
        <f t="shared" si="553"/>
        <v>-9999</v>
      </c>
      <c r="AG1730" s="21"/>
      <c r="AH1730" s="20">
        <f t="shared" si="544"/>
        <v>-1.178745064381952E-2</v>
      </c>
      <c r="AI1730" s="20">
        <f t="shared" si="545"/>
        <v>0.51386006167917275</v>
      </c>
      <c r="AJ1730" s="20">
        <f t="shared" si="546"/>
        <v>-0.2676446746983806</v>
      </c>
      <c r="AK1730" s="20">
        <f t="shared" si="547"/>
        <v>-2.096970307342862E-2</v>
      </c>
      <c r="AL1730" s="20">
        <f t="shared" si="548"/>
        <v>-3.0984842598046018</v>
      </c>
      <c r="AM1730" s="20">
        <f t="shared" si="549"/>
        <v>-46.387491914036289</v>
      </c>
      <c r="AN1730" s="20">
        <f t="shared" si="558"/>
        <v>3.2149255760746338</v>
      </c>
      <c r="AO1730" s="20">
        <f t="shared" si="558"/>
        <v>3.2156184383515991</v>
      </c>
      <c r="AP1730" s="20">
        <f t="shared" si="558"/>
        <v>3.2141906950560983</v>
      </c>
      <c r="AQ1730" s="20">
        <f t="shared" si="558"/>
        <v>3.2171329326505709</v>
      </c>
      <c r="AR1730" s="20">
        <f t="shared" si="558"/>
        <v>3.2110703717789146</v>
      </c>
      <c r="AS1730" s="20">
        <f t="shared" si="558"/>
        <v>3.2235654897824437</v>
      </c>
      <c r="AT1730" s="20">
        <f t="shared" si="558"/>
        <v>3.1978245068299773</v>
      </c>
      <c r="AU1730" s="20">
        <f t="shared" si="551"/>
        <v>3.2509130417697172</v>
      </c>
    </row>
    <row r="1731" spans="4:47">
      <c r="D1731" s="2"/>
      <c r="Z1731" s="20">
        <f t="shared" si="542"/>
        <v>0</v>
      </c>
      <c r="AA1731" s="20">
        <f t="shared" si="543"/>
        <v>1.1330551226500576E-5</v>
      </c>
      <c r="AB1731" s="20">
        <f t="shared" si="554"/>
        <v>-9999</v>
      </c>
      <c r="AC1731" s="20">
        <f t="shared" si="556"/>
        <v>0</v>
      </c>
      <c r="AD1731" s="20">
        <f t="shared" si="552"/>
        <v>-9999</v>
      </c>
      <c r="AE1731" s="20">
        <f t="shared" si="557"/>
        <v>0</v>
      </c>
      <c r="AF1731" s="20">
        <f t="shared" si="553"/>
        <v>-9999</v>
      </c>
      <c r="AG1731" s="21"/>
      <c r="AH1731" s="20">
        <f t="shared" si="544"/>
        <v>-1.178745064381952E-2</v>
      </c>
      <c r="AI1731" s="20">
        <f t="shared" si="545"/>
        <v>0.51386006167917275</v>
      </c>
      <c r="AJ1731" s="20">
        <f t="shared" si="546"/>
        <v>-0.2676446746983806</v>
      </c>
      <c r="AK1731" s="20">
        <f t="shared" si="547"/>
        <v>-2.096970307342862E-2</v>
      </c>
      <c r="AL1731" s="20">
        <f t="shared" si="548"/>
        <v>-3.0984842598046018</v>
      </c>
      <c r="AM1731" s="20">
        <f t="shared" si="549"/>
        <v>-46.387491914036289</v>
      </c>
      <c r="AN1731" s="20">
        <f t="shared" si="558"/>
        <v>3.2149255760746338</v>
      </c>
      <c r="AO1731" s="20">
        <f t="shared" si="558"/>
        <v>3.2156184383515991</v>
      </c>
      <c r="AP1731" s="20">
        <f t="shared" si="558"/>
        <v>3.2141906950560983</v>
      </c>
      <c r="AQ1731" s="20">
        <f t="shared" si="558"/>
        <v>3.2171329326505709</v>
      </c>
      <c r="AR1731" s="20">
        <f t="shared" si="558"/>
        <v>3.2110703717789146</v>
      </c>
      <c r="AS1731" s="20">
        <f t="shared" si="558"/>
        <v>3.2235654897824437</v>
      </c>
      <c r="AT1731" s="20">
        <f t="shared" si="558"/>
        <v>3.1978245068299773</v>
      </c>
      <c r="AU1731" s="20">
        <f t="shared" si="551"/>
        <v>3.2509130417697172</v>
      </c>
    </row>
    <row r="1732" spans="4:47">
      <c r="D1732" s="2"/>
      <c r="Z1732" s="20">
        <f t="shared" si="542"/>
        <v>0</v>
      </c>
      <c r="AA1732" s="20">
        <f t="shared" si="543"/>
        <v>1.1330551226500576E-5</v>
      </c>
      <c r="AB1732" s="20">
        <f t="shared" si="554"/>
        <v>-9999</v>
      </c>
      <c r="AC1732" s="20">
        <f t="shared" si="556"/>
        <v>0</v>
      </c>
      <c r="AD1732" s="20">
        <f t="shared" si="552"/>
        <v>-9999</v>
      </c>
      <c r="AE1732" s="20">
        <f t="shared" si="557"/>
        <v>0</v>
      </c>
      <c r="AF1732" s="20">
        <f t="shared" si="553"/>
        <v>-9999</v>
      </c>
      <c r="AG1732" s="21"/>
      <c r="AH1732" s="20">
        <f t="shared" si="544"/>
        <v>-1.178745064381952E-2</v>
      </c>
      <c r="AI1732" s="20">
        <f t="shared" si="545"/>
        <v>0.51386006167917275</v>
      </c>
      <c r="AJ1732" s="20">
        <f t="shared" si="546"/>
        <v>-0.2676446746983806</v>
      </c>
      <c r="AK1732" s="20">
        <f t="shared" si="547"/>
        <v>-2.096970307342862E-2</v>
      </c>
      <c r="AL1732" s="20">
        <f t="shared" si="548"/>
        <v>-3.0984842598046018</v>
      </c>
      <c r="AM1732" s="20">
        <f t="shared" si="549"/>
        <v>-46.387491914036289</v>
      </c>
      <c r="AN1732" s="20">
        <f t="shared" si="558"/>
        <v>3.2149255760746338</v>
      </c>
      <c r="AO1732" s="20">
        <f t="shared" si="558"/>
        <v>3.2156184383515991</v>
      </c>
      <c r="AP1732" s="20">
        <f t="shared" si="558"/>
        <v>3.2141906950560983</v>
      </c>
      <c r="AQ1732" s="20">
        <f t="shared" si="558"/>
        <v>3.2171329326505709</v>
      </c>
      <c r="AR1732" s="20">
        <f t="shared" si="558"/>
        <v>3.2110703717789146</v>
      </c>
      <c r="AS1732" s="20">
        <f t="shared" si="558"/>
        <v>3.2235654897824437</v>
      </c>
      <c r="AT1732" s="20">
        <f t="shared" si="558"/>
        <v>3.1978245068299773</v>
      </c>
      <c r="AU1732" s="20">
        <f t="shared" si="551"/>
        <v>3.2509130417697172</v>
      </c>
    </row>
    <row r="1733" spans="4:47">
      <c r="D1733" s="2"/>
      <c r="Z1733" s="20">
        <f t="shared" si="542"/>
        <v>0</v>
      </c>
      <c r="AA1733" s="20">
        <f t="shared" si="543"/>
        <v>1.1330551226500576E-5</v>
      </c>
      <c r="AB1733" s="20">
        <f t="shared" si="554"/>
        <v>-9999</v>
      </c>
      <c r="AC1733" s="20">
        <f t="shared" si="556"/>
        <v>0</v>
      </c>
      <c r="AD1733" s="20">
        <f t="shared" si="552"/>
        <v>-9999</v>
      </c>
      <c r="AE1733" s="20">
        <f t="shared" si="557"/>
        <v>0</v>
      </c>
      <c r="AF1733" s="20">
        <f t="shared" si="553"/>
        <v>-9999</v>
      </c>
      <c r="AG1733" s="21"/>
      <c r="AH1733" s="20">
        <f t="shared" si="544"/>
        <v>-1.178745064381952E-2</v>
      </c>
      <c r="AI1733" s="20">
        <f t="shared" si="545"/>
        <v>0.51386006167917275</v>
      </c>
      <c r="AJ1733" s="20">
        <f t="shared" si="546"/>
        <v>-0.2676446746983806</v>
      </c>
      <c r="AK1733" s="20">
        <f t="shared" si="547"/>
        <v>-2.096970307342862E-2</v>
      </c>
      <c r="AL1733" s="20">
        <f t="shared" si="548"/>
        <v>-3.0984842598046018</v>
      </c>
      <c r="AM1733" s="20">
        <f t="shared" si="549"/>
        <v>-46.387491914036289</v>
      </c>
      <c r="AN1733" s="20">
        <f t="shared" ref="AN1733:AT1748" si="559">$AU1733+$AB$7*SIN(AO1733)</f>
        <v>3.2149255760746338</v>
      </c>
      <c r="AO1733" s="20">
        <f t="shared" si="559"/>
        <v>3.2156184383515991</v>
      </c>
      <c r="AP1733" s="20">
        <f t="shared" si="559"/>
        <v>3.2141906950560983</v>
      </c>
      <c r="AQ1733" s="20">
        <f t="shared" si="559"/>
        <v>3.2171329326505709</v>
      </c>
      <c r="AR1733" s="20">
        <f t="shared" si="559"/>
        <v>3.2110703717789146</v>
      </c>
      <c r="AS1733" s="20">
        <f t="shared" si="559"/>
        <v>3.2235654897824437</v>
      </c>
      <c r="AT1733" s="20">
        <f t="shared" si="559"/>
        <v>3.1978245068299773</v>
      </c>
      <c r="AU1733" s="20">
        <f t="shared" si="551"/>
        <v>3.2509130417697172</v>
      </c>
    </row>
    <row r="1734" spans="4:47">
      <c r="D1734" s="2"/>
      <c r="Z1734" s="20">
        <f t="shared" si="542"/>
        <v>0</v>
      </c>
      <c r="AA1734" s="20">
        <f t="shared" si="543"/>
        <v>1.1330551226500576E-5</v>
      </c>
      <c r="AB1734" s="20">
        <f t="shared" si="554"/>
        <v>-9999</v>
      </c>
      <c r="AC1734" s="20">
        <f t="shared" si="556"/>
        <v>0</v>
      </c>
      <c r="AD1734" s="20">
        <f t="shared" si="552"/>
        <v>-9999</v>
      </c>
      <c r="AE1734" s="20">
        <f t="shared" si="557"/>
        <v>0</v>
      </c>
      <c r="AF1734" s="20">
        <f t="shared" si="553"/>
        <v>-9999</v>
      </c>
      <c r="AG1734" s="21"/>
      <c r="AH1734" s="20">
        <f t="shared" si="544"/>
        <v>-1.178745064381952E-2</v>
      </c>
      <c r="AI1734" s="20">
        <f t="shared" si="545"/>
        <v>0.51386006167917275</v>
      </c>
      <c r="AJ1734" s="20">
        <f t="shared" si="546"/>
        <v>-0.2676446746983806</v>
      </c>
      <c r="AK1734" s="20">
        <f t="shared" si="547"/>
        <v>-2.096970307342862E-2</v>
      </c>
      <c r="AL1734" s="20">
        <f t="shared" si="548"/>
        <v>-3.0984842598046018</v>
      </c>
      <c r="AM1734" s="20">
        <f t="shared" si="549"/>
        <v>-46.387491914036289</v>
      </c>
      <c r="AN1734" s="20">
        <f t="shared" si="559"/>
        <v>3.2149255760746338</v>
      </c>
      <c r="AO1734" s="20">
        <f t="shared" si="559"/>
        <v>3.2156184383515991</v>
      </c>
      <c r="AP1734" s="20">
        <f t="shared" si="559"/>
        <v>3.2141906950560983</v>
      </c>
      <c r="AQ1734" s="20">
        <f t="shared" si="559"/>
        <v>3.2171329326505709</v>
      </c>
      <c r="AR1734" s="20">
        <f t="shared" si="559"/>
        <v>3.2110703717789146</v>
      </c>
      <c r="AS1734" s="20">
        <f t="shared" si="559"/>
        <v>3.2235654897824437</v>
      </c>
      <c r="AT1734" s="20">
        <f t="shared" si="559"/>
        <v>3.1978245068299773</v>
      </c>
      <c r="AU1734" s="20">
        <f t="shared" si="551"/>
        <v>3.2509130417697172</v>
      </c>
    </row>
    <row r="1735" spans="4:47">
      <c r="D1735" s="2"/>
      <c r="Z1735" s="20">
        <f t="shared" si="542"/>
        <v>0</v>
      </c>
      <c r="AA1735" s="20">
        <f t="shared" si="543"/>
        <v>1.1330551226500576E-5</v>
      </c>
      <c r="AB1735" s="20">
        <f t="shared" si="554"/>
        <v>-9999</v>
      </c>
      <c r="AC1735" s="20">
        <f t="shared" si="556"/>
        <v>0</v>
      </c>
      <c r="AD1735" s="20">
        <f t="shared" si="552"/>
        <v>-9999</v>
      </c>
      <c r="AE1735" s="20">
        <f t="shared" si="557"/>
        <v>0</v>
      </c>
      <c r="AF1735" s="20">
        <f t="shared" si="553"/>
        <v>-9999</v>
      </c>
      <c r="AG1735" s="21"/>
      <c r="AH1735" s="20">
        <f t="shared" si="544"/>
        <v>-1.178745064381952E-2</v>
      </c>
      <c r="AI1735" s="20">
        <f t="shared" si="545"/>
        <v>0.51386006167917275</v>
      </c>
      <c r="AJ1735" s="20">
        <f t="shared" si="546"/>
        <v>-0.2676446746983806</v>
      </c>
      <c r="AK1735" s="20">
        <f t="shared" si="547"/>
        <v>-2.096970307342862E-2</v>
      </c>
      <c r="AL1735" s="20">
        <f t="shared" si="548"/>
        <v>-3.0984842598046018</v>
      </c>
      <c r="AM1735" s="20">
        <f t="shared" si="549"/>
        <v>-46.387491914036289</v>
      </c>
      <c r="AN1735" s="20">
        <f t="shared" si="559"/>
        <v>3.2149255760746338</v>
      </c>
      <c r="AO1735" s="20">
        <f t="shared" si="559"/>
        <v>3.2156184383515991</v>
      </c>
      <c r="AP1735" s="20">
        <f t="shared" si="559"/>
        <v>3.2141906950560983</v>
      </c>
      <c r="AQ1735" s="20">
        <f t="shared" si="559"/>
        <v>3.2171329326505709</v>
      </c>
      <c r="AR1735" s="20">
        <f t="shared" si="559"/>
        <v>3.2110703717789146</v>
      </c>
      <c r="AS1735" s="20">
        <f t="shared" si="559"/>
        <v>3.2235654897824437</v>
      </c>
      <c r="AT1735" s="20">
        <f t="shared" si="559"/>
        <v>3.1978245068299773</v>
      </c>
      <c r="AU1735" s="20">
        <f t="shared" si="551"/>
        <v>3.2509130417697172</v>
      </c>
    </row>
    <row r="1736" spans="4:47">
      <c r="D1736" s="2"/>
      <c r="Z1736" s="20">
        <f t="shared" si="542"/>
        <v>0</v>
      </c>
      <c r="AA1736" s="20">
        <f t="shared" si="543"/>
        <v>1.1330551226500576E-5</v>
      </c>
      <c r="AB1736" s="20">
        <f t="shared" si="554"/>
        <v>-9999</v>
      </c>
      <c r="AC1736" s="20">
        <f t="shared" si="556"/>
        <v>0</v>
      </c>
      <c r="AD1736" s="20">
        <f t="shared" si="552"/>
        <v>-9999</v>
      </c>
      <c r="AE1736" s="20">
        <f t="shared" si="557"/>
        <v>0</v>
      </c>
      <c r="AF1736" s="20">
        <f t="shared" si="553"/>
        <v>-9999</v>
      </c>
      <c r="AG1736" s="21"/>
      <c r="AH1736" s="20">
        <f t="shared" si="544"/>
        <v>-1.178745064381952E-2</v>
      </c>
      <c r="AI1736" s="20">
        <f t="shared" si="545"/>
        <v>0.51386006167917275</v>
      </c>
      <c r="AJ1736" s="20">
        <f t="shared" si="546"/>
        <v>-0.2676446746983806</v>
      </c>
      <c r="AK1736" s="20">
        <f t="shared" si="547"/>
        <v>-2.096970307342862E-2</v>
      </c>
      <c r="AL1736" s="20">
        <f t="shared" si="548"/>
        <v>-3.0984842598046018</v>
      </c>
      <c r="AM1736" s="20">
        <f t="shared" si="549"/>
        <v>-46.387491914036289</v>
      </c>
      <c r="AN1736" s="20">
        <f t="shared" si="559"/>
        <v>3.2149255760746338</v>
      </c>
      <c r="AO1736" s="20">
        <f t="shared" si="559"/>
        <v>3.2156184383515991</v>
      </c>
      <c r="AP1736" s="20">
        <f t="shared" si="559"/>
        <v>3.2141906950560983</v>
      </c>
      <c r="AQ1736" s="20">
        <f t="shared" si="559"/>
        <v>3.2171329326505709</v>
      </c>
      <c r="AR1736" s="20">
        <f t="shared" si="559"/>
        <v>3.2110703717789146</v>
      </c>
      <c r="AS1736" s="20">
        <f t="shared" si="559"/>
        <v>3.2235654897824437</v>
      </c>
      <c r="AT1736" s="20">
        <f t="shared" si="559"/>
        <v>3.1978245068299773</v>
      </c>
      <c r="AU1736" s="20">
        <f t="shared" si="551"/>
        <v>3.2509130417697172</v>
      </c>
    </row>
    <row r="1737" spans="4:47">
      <c r="D1737" s="2"/>
      <c r="Z1737" s="20">
        <f t="shared" si="542"/>
        <v>0</v>
      </c>
      <c r="AA1737" s="20">
        <f t="shared" si="543"/>
        <v>1.1330551226500576E-5</v>
      </c>
      <c r="AB1737" s="20">
        <f t="shared" si="554"/>
        <v>-9999</v>
      </c>
      <c r="AC1737" s="20">
        <f t="shared" si="556"/>
        <v>0</v>
      </c>
      <c r="AD1737" s="20">
        <f t="shared" si="552"/>
        <v>-9999</v>
      </c>
      <c r="AE1737" s="20">
        <f t="shared" si="557"/>
        <v>0</v>
      </c>
      <c r="AF1737" s="20">
        <f t="shared" si="553"/>
        <v>-9999</v>
      </c>
      <c r="AG1737" s="21"/>
      <c r="AH1737" s="20">
        <f t="shared" si="544"/>
        <v>-1.178745064381952E-2</v>
      </c>
      <c r="AI1737" s="20">
        <f t="shared" si="545"/>
        <v>0.51386006167917275</v>
      </c>
      <c r="AJ1737" s="20">
        <f t="shared" si="546"/>
        <v>-0.2676446746983806</v>
      </c>
      <c r="AK1737" s="20">
        <f t="shared" si="547"/>
        <v>-2.096970307342862E-2</v>
      </c>
      <c r="AL1737" s="20">
        <f t="shared" si="548"/>
        <v>-3.0984842598046018</v>
      </c>
      <c r="AM1737" s="20">
        <f t="shared" si="549"/>
        <v>-46.387491914036289</v>
      </c>
      <c r="AN1737" s="20">
        <f t="shared" si="559"/>
        <v>3.2149255760746338</v>
      </c>
      <c r="AO1737" s="20">
        <f t="shared" si="559"/>
        <v>3.2156184383515991</v>
      </c>
      <c r="AP1737" s="20">
        <f t="shared" si="559"/>
        <v>3.2141906950560983</v>
      </c>
      <c r="AQ1737" s="20">
        <f t="shared" si="559"/>
        <v>3.2171329326505709</v>
      </c>
      <c r="AR1737" s="20">
        <f t="shared" si="559"/>
        <v>3.2110703717789146</v>
      </c>
      <c r="AS1737" s="20">
        <f t="shared" si="559"/>
        <v>3.2235654897824437</v>
      </c>
      <c r="AT1737" s="20">
        <f t="shared" si="559"/>
        <v>3.1978245068299773</v>
      </c>
      <c r="AU1737" s="20">
        <f t="shared" si="551"/>
        <v>3.2509130417697172</v>
      </c>
    </row>
    <row r="1738" spans="4:47">
      <c r="D1738" s="2"/>
      <c r="Z1738" s="20">
        <f t="shared" si="542"/>
        <v>0</v>
      </c>
      <c r="AA1738" s="20">
        <f t="shared" si="543"/>
        <v>1.1330551226500576E-5</v>
      </c>
      <c r="AB1738" s="20">
        <f t="shared" si="554"/>
        <v>-9999</v>
      </c>
      <c r="AC1738" s="20">
        <f t="shared" si="556"/>
        <v>0</v>
      </c>
      <c r="AD1738" s="20">
        <f t="shared" si="552"/>
        <v>-9999</v>
      </c>
      <c r="AE1738" s="20">
        <f t="shared" si="557"/>
        <v>0</v>
      </c>
      <c r="AF1738" s="20">
        <f t="shared" si="553"/>
        <v>-9999</v>
      </c>
      <c r="AG1738" s="21"/>
      <c r="AH1738" s="20">
        <f t="shared" si="544"/>
        <v>-1.178745064381952E-2</v>
      </c>
      <c r="AI1738" s="20">
        <f t="shared" si="545"/>
        <v>0.51386006167917275</v>
      </c>
      <c r="AJ1738" s="20">
        <f t="shared" si="546"/>
        <v>-0.2676446746983806</v>
      </c>
      <c r="AK1738" s="20">
        <f t="shared" si="547"/>
        <v>-2.096970307342862E-2</v>
      </c>
      <c r="AL1738" s="20">
        <f t="shared" si="548"/>
        <v>-3.0984842598046018</v>
      </c>
      <c r="AM1738" s="20">
        <f t="shared" si="549"/>
        <v>-46.387491914036289</v>
      </c>
      <c r="AN1738" s="20">
        <f t="shared" si="559"/>
        <v>3.2149255760746338</v>
      </c>
      <c r="AO1738" s="20">
        <f t="shared" si="559"/>
        <v>3.2156184383515991</v>
      </c>
      <c r="AP1738" s="20">
        <f t="shared" si="559"/>
        <v>3.2141906950560983</v>
      </c>
      <c r="AQ1738" s="20">
        <f t="shared" si="559"/>
        <v>3.2171329326505709</v>
      </c>
      <c r="AR1738" s="20">
        <f t="shared" si="559"/>
        <v>3.2110703717789146</v>
      </c>
      <c r="AS1738" s="20">
        <f t="shared" si="559"/>
        <v>3.2235654897824437</v>
      </c>
      <c r="AT1738" s="20">
        <f t="shared" si="559"/>
        <v>3.1978245068299773</v>
      </c>
      <c r="AU1738" s="20">
        <f t="shared" si="551"/>
        <v>3.2509130417697172</v>
      </c>
    </row>
    <row r="1739" spans="4:47">
      <c r="D1739" s="2"/>
      <c r="Z1739" s="20">
        <f t="shared" si="542"/>
        <v>0</v>
      </c>
      <c r="AA1739" s="20">
        <f t="shared" si="543"/>
        <v>1.1330551226500576E-5</v>
      </c>
      <c r="AB1739" s="20">
        <f t="shared" si="554"/>
        <v>-9999</v>
      </c>
      <c r="AC1739" s="20">
        <f t="shared" si="556"/>
        <v>0</v>
      </c>
      <c r="AD1739" s="20">
        <f t="shared" si="552"/>
        <v>-9999</v>
      </c>
      <c r="AE1739" s="20">
        <f t="shared" si="557"/>
        <v>0</v>
      </c>
      <c r="AF1739" s="20">
        <f t="shared" si="553"/>
        <v>-9999</v>
      </c>
      <c r="AG1739" s="21"/>
      <c r="AH1739" s="20">
        <f t="shared" si="544"/>
        <v>-1.178745064381952E-2</v>
      </c>
      <c r="AI1739" s="20">
        <f t="shared" si="545"/>
        <v>0.51386006167917275</v>
      </c>
      <c r="AJ1739" s="20">
        <f t="shared" si="546"/>
        <v>-0.2676446746983806</v>
      </c>
      <c r="AK1739" s="20">
        <f t="shared" si="547"/>
        <v>-2.096970307342862E-2</v>
      </c>
      <c r="AL1739" s="20">
        <f t="shared" si="548"/>
        <v>-3.0984842598046018</v>
      </c>
      <c r="AM1739" s="20">
        <f t="shared" si="549"/>
        <v>-46.387491914036289</v>
      </c>
      <c r="AN1739" s="20">
        <f t="shared" si="559"/>
        <v>3.2149255760746338</v>
      </c>
      <c r="AO1739" s="20">
        <f t="shared" si="559"/>
        <v>3.2156184383515991</v>
      </c>
      <c r="AP1739" s="20">
        <f t="shared" si="559"/>
        <v>3.2141906950560983</v>
      </c>
      <c r="AQ1739" s="20">
        <f t="shared" si="559"/>
        <v>3.2171329326505709</v>
      </c>
      <c r="AR1739" s="20">
        <f t="shared" si="559"/>
        <v>3.2110703717789146</v>
      </c>
      <c r="AS1739" s="20">
        <f t="shared" si="559"/>
        <v>3.2235654897824437</v>
      </c>
      <c r="AT1739" s="20">
        <f t="shared" si="559"/>
        <v>3.1978245068299773</v>
      </c>
      <c r="AU1739" s="20">
        <f t="shared" si="551"/>
        <v>3.2509130417697172</v>
      </c>
    </row>
    <row r="1740" spans="4:47">
      <c r="D1740" s="2"/>
      <c r="Z1740" s="20">
        <f t="shared" si="542"/>
        <v>0</v>
      </c>
      <c r="AA1740" s="20">
        <f t="shared" si="543"/>
        <v>1.1330551226500576E-5</v>
      </c>
      <c r="AB1740" s="20">
        <f t="shared" si="554"/>
        <v>-9999</v>
      </c>
      <c r="AC1740" s="20">
        <f t="shared" si="556"/>
        <v>0</v>
      </c>
      <c r="AD1740" s="20">
        <f t="shared" si="552"/>
        <v>-9999</v>
      </c>
      <c r="AE1740" s="20">
        <f t="shared" si="557"/>
        <v>0</v>
      </c>
      <c r="AF1740" s="20">
        <f t="shared" si="553"/>
        <v>-9999</v>
      </c>
      <c r="AG1740" s="21"/>
      <c r="AH1740" s="20">
        <f t="shared" si="544"/>
        <v>-1.178745064381952E-2</v>
      </c>
      <c r="AI1740" s="20">
        <f t="shared" si="545"/>
        <v>0.51386006167917275</v>
      </c>
      <c r="AJ1740" s="20">
        <f t="shared" si="546"/>
        <v>-0.2676446746983806</v>
      </c>
      <c r="AK1740" s="20">
        <f t="shared" si="547"/>
        <v>-2.096970307342862E-2</v>
      </c>
      <c r="AL1740" s="20">
        <f t="shared" si="548"/>
        <v>-3.0984842598046018</v>
      </c>
      <c r="AM1740" s="20">
        <f t="shared" si="549"/>
        <v>-46.387491914036289</v>
      </c>
      <c r="AN1740" s="20">
        <f t="shared" si="559"/>
        <v>3.2149255760746338</v>
      </c>
      <c r="AO1740" s="20">
        <f t="shared" si="559"/>
        <v>3.2156184383515991</v>
      </c>
      <c r="AP1740" s="20">
        <f t="shared" si="559"/>
        <v>3.2141906950560983</v>
      </c>
      <c r="AQ1740" s="20">
        <f t="shared" si="559"/>
        <v>3.2171329326505709</v>
      </c>
      <c r="AR1740" s="20">
        <f t="shared" si="559"/>
        <v>3.2110703717789146</v>
      </c>
      <c r="AS1740" s="20">
        <f t="shared" si="559"/>
        <v>3.2235654897824437</v>
      </c>
      <c r="AT1740" s="20">
        <f t="shared" si="559"/>
        <v>3.1978245068299773</v>
      </c>
      <c r="AU1740" s="20">
        <f t="shared" si="551"/>
        <v>3.2509130417697172</v>
      </c>
    </row>
    <row r="1741" spans="4:47">
      <c r="D1741" s="2"/>
      <c r="Z1741" s="20">
        <f t="shared" si="542"/>
        <v>0</v>
      </c>
      <c r="AA1741" s="20">
        <f t="shared" si="543"/>
        <v>1.1330551226500576E-5</v>
      </c>
      <c r="AB1741" s="20">
        <f t="shared" si="554"/>
        <v>-9999</v>
      </c>
      <c r="AC1741" s="20">
        <f t="shared" si="556"/>
        <v>0</v>
      </c>
      <c r="AD1741" s="20">
        <f t="shared" si="552"/>
        <v>-9999</v>
      </c>
      <c r="AE1741" s="20">
        <f t="shared" si="557"/>
        <v>0</v>
      </c>
      <c r="AF1741" s="20">
        <f t="shared" si="553"/>
        <v>-9999</v>
      </c>
      <c r="AG1741" s="21"/>
      <c r="AH1741" s="20">
        <f t="shared" si="544"/>
        <v>-1.178745064381952E-2</v>
      </c>
      <c r="AI1741" s="20">
        <f t="shared" si="545"/>
        <v>0.51386006167917275</v>
      </c>
      <c r="AJ1741" s="20">
        <f t="shared" si="546"/>
        <v>-0.2676446746983806</v>
      </c>
      <c r="AK1741" s="20">
        <f t="shared" si="547"/>
        <v>-2.096970307342862E-2</v>
      </c>
      <c r="AL1741" s="20">
        <f t="shared" si="548"/>
        <v>-3.0984842598046018</v>
      </c>
      <c r="AM1741" s="20">
        <f t="shared" si="549"/>
        <v>-46.387491914036289</v>
      </c>
      <c r="AN1741" s="20">
        <f t="shared" si="559"/>
        <v>3.2149255760746338</v>
      </c>
      <c r="AO1741" s="20">
        <f t="shared" si="559"/>
        <v>3.2156184383515991</v>
      </c>
      <c r="AP1741" s="20">
        <f t="shared" si="559"/>
        <v>3.2141906950560983</v>
      </c>
      <c r="AQ1741" s="20">
        <f t="shared" si="559"/>
        <v>3.2171329326505709</v>
      </c>
      <c r="AR1741" s="20">
        <f t="shared" si="559"/>
        <v>3.2110703717789146</v>
      </c>
      <c r="AS1741" s="20">
        <f t="shared" si="559"/>
        <v>3.2235654897824437</v>
      </c>
      <c r="AT1741" s="20">
        <f t="shared" si="559"/>
        <v>3.1978245068299773</v>
      </c>
      <c r="AU1741" s="20">
        <f t="shared" si="551"/>
        <v>3.2509130417697172</v>
      </c>
    </row>
    <row r="1742" spans="4:47">
      <c r="D1742" s="2"/>
      <c r="Z1742" s="20">
        <f t="shared" si="542"/>
        <v>0</v>
      </c>
      <c r="AA1742" s="20">
        <f t="shared" si="543"/>
        <v>1.1330551226500576E-5</v>
      </c>
      <c r="AB1742" s="20">
        <f t="shared" si="554"/>
        <v>-9999</v>
      </c>
      <c r="AC1742" s="20">
        <f t="shared" si="556"/>
        <v>0</v>
      </c>
      <c r="AD1742" s="20">
        <f t="shared" si="552"/>
        <v>-9999</v>
      </c>
      <c r="AE1742" s="20">
        <f t="shared" si="557"/>
        <v>0</v>
      </c>
      <c r="AF1742" s="20">
        <f t="shared" si="553"/>
        <v>-9999</v>
      </c>
      <c r="AG1742" s="21"/>
      <c r="AH1742" s="20">
        <f t="shared" si="544"/>
        <v>-1.178745064381952E-2</v>
      </c>
      <c r="AI1742" s="20">
        <f t="shared" si="545"/>
        <v>0.51386006167917275</v>
      </c>
      <c r="AJ1742" s="20">
        <f t="shared" si="546"/>
        <v>-0.2676446746983806</v>
      </c>
      <c r="AK1742" s="20">
        <f t="shared" si="547"/>
        <v>-2.096970307342862E-2</v>
      </c>
      <c r="AL1742" s="20">
        <f t="shared" si="548"/>
        <v>-3.0984842598046018</v>
      </c>
      <c r="AM1742" s="20">
        <f t="shared" si="549"/>
        <v>-46.387491914036289</v>
      </c>
      <c r="AN1742" s="20">
        <f t="shared" si="559"/>
        <v>3.2149255760746338</v>
      </c>
      <c r="AO1742" s="20">
        <f t="shared" si="559"/>
        <v>3.2156184383515991</v>
      </c>
      <c r="AP1742" s="20">
        <f t="shared" si="559"/>
        <v>3.2141906950560983</v>
      </c>
      <c r="AQ1742" s="20">
        <f t="shared" si="559"/>
        <v>3.2171329326505709</v>
      </c>
      <c r="AR1742" s="20">
        <f t="shared" si="559"/>
        <v>3.2110703717789146</v>
      </c>
      <c r="AS1742" s="20">
        <f t="shared" si="559"/>
        <v>3.2235654897824437</v>
      </c>
      <c r="AT1742" s="20">
        <f t="shared" si="559"/>
        <v>3.1978245068299773</v>
      </c>
      <c r="AU1742" s="20">
        <f t="shared" si="551"/>
        <v>3.2509130417697172</v>
      </c>
    </row>
    <row r="1743" spans="4:47">
      <c r="D1743" s="2"/>
      <c r="Z1743" s="20">
        <f t="shared" si="542"/>
        <v>0</v>
      </c>
      <c r="AA1743" s="20">
        <f t="shared" si="543"/>
        <v>1.1330551226500576E-5</v>
      </c>
      <c r="AB1743" s="20">
        <f t="shared" si="554"/>
        <v>-9999</v>
      </c>
      <c r="AC1743" s="20">
        <f t="shared" si="556"/>
        <v>0</v>
      </c>
      <c r="AD1743" s="20">
        <f t="shared" si="552"/>
        <v>-9999</v>
      </c>
      <c r="AE1743" s="20">
        <f t="shared" si="557"/>
        <v>0</v>
      </c>
      <c r="AF1743" s="20">
        <f t="shared" si="553"/>
        <v>-9999</v>
      </c>
      <c r="AG1743" s="21"/>
      <c r="AH1743" s="20">
        <f t="shared" si="544"/>
        <v>-1.178745064381952E-2</v>
      </c>
      <c r="AI1743" s="20">
        <f t="shared" si="545"/>
        <v>0.51386006167917275</v>
      </c>
      <c r="AJ1743" s="20">
        <f t="shared" si="546"/>
        <v>-0.2676446746983806</v>
      </c>
      <c r="AK1743" s="20">
        <f t="shared" si="547"/>
        <v>-2.096970307342862E-2</v>
      </c>
      <c r="AL1743" s="20">
        <f t="shared" si="548"/>
        <v>-3.0984842598046018</v>
      </c>
      <c r="AM1743" s="20">
        <f t="shared" si="549"/>
        <v>-46.387491914036289</v>
      </c>
      <c r="AN1743" s="20">
        <f t="shared" si="559"/>
        <v>3.2149255760746338</v>
      </c>
      <c r="AO1743" s="20">
        <f t="shared" si="559"/>
        <v>3.2156184383515991</v>
      </c>
      <c r="AP1743" s="20">
        <f t="shared" si="559"/>
        <v>3.2141906950560983</v>
      </c>
      <c r="AQ1743" s="20">
        <f t="shared" si="559"/>
        <v>3.2171329326505709</v>
      </c>
      <c r="AR1743" s="20">
        <f t="shared" si="559"/>
        <v>3.2110703717789146</v>
      </c>
      <c r="AS1743" s="20">
        <f t="shared" si="559"/>
        <v>3.2235654897824437</v>
      </c>
      <c r="AT1743" s="20">
        <f t="shared" si="559"/>
        <v>3.1978245068299773</v>
      </c>
      <c r="AU1743" s="20">
        <f t="shared" si="551"/>
        <v>3.2509130417697172</v>
      </c>
    </row>
    <row r="1744" spans="4:47">
      <c r="D1744" s="2"/>
      <c r="Z1744" s="20">
        <f t="shared" si="542"/>
        <v>0</v>
      </c>
      <c r="AA1744" s="20">
        <f t="shared" si="543"/>
        <v>1.1330551226500576E-5</v>
      </c>
      <c r="AB1744" s="20">
        <f t="shared" si="554"/>
        <v>-9999</v>
      </c>
      <c r="AC1744" s="20">
        <f t="shared" si="556"/>
        <v>0</v>
      </c>
      <c r="AD1744" s="20">
        <f t="shared" si="552"/>
        <v>-9999</v>
      </c>
      <c r="AE1744" s="20">
        <f t="shared" si="557"/>
        <v>0</v>
      </c>
      <c r="AF1744" s="20">
        <f t="shared" si="553"/>
        <v>-9999</v>
      </c>
      <c r="AG1744" s="21"/>
      <c r="AH1744" s="20">
        <f t="shared" si="544"/>
        <v>-1.178745064381952E-2</v>
      </c>
      <c r="AI1744" s="20">
        <f t="shared" si="545"/>
        <v>0.51386006167917275</v>
      </c>
      <c r="AJ1744" s="20">
        <f t="shared" si="546"/>
        <v>-0.2676446746983806</v>
      </c>
      <c r="AK1744" s="20">
        <f t="shared" si="547"/>
        <v>-2.096970307342862E-2</v>
      </c>
      <c r="AL1744" s="20">
        <f t="shared" si="548"/>
        <v>-3.0984842598046018</v>
      </c>
      <c r="AM1744" s="20">
        <f t="shared" si="549"/>
        <v>-46.387491914036289</v>
      </c>
      <c r="AN1744" s="20">
        <f t="shared" si="559"/>
        <v>3.2149255760746338</v>
      </c>
      <c r="AO1744" s="20">
        <f t="shared" si="559"/>
        <v>3.2156184383515991</v>
      </c>
      <c r="AP1744" s="20">
        <f t="shared" si="559"/>
        <v>3.2141906950560983</v>
      </c>
      <c r="AQ1744" s="20">
        <f t="shared" si="559"/>
        <v>3.2171329326505709</v>
      </c>
      <c r="AR1744" s="20">
        <f t="shared" si="559"/>
        <v>3.2110703717789146</v>
      </c>
      <c r="AS1744" s="20">
        <f t="shared" si="559"/>
        <v>3.2235654897824437</v>
      </c>
      <c r="AT1744" s="20">
        <f t="shared" si="559"/>
        <v>3.1978245068299773</v>
      </c>
      <c r="AU1744" s="20">
        <f t="shared" si="551"/>
        <v>3.2509130417697172</v>
      </c>
    </row>
    <row r="1745" spans="4:47">
      <c r="D1745" s="2"/>
      <c r="Z1745" s="20">
        <f t="shared" si="542"/>
        <v>0</v>
      </c>
      <c r="AA1745" s="20">
        <f t="shared" si="543"/>
        <v>1.1330551226500576E-5</v>
      </c>
      <c r="AB1745" s="20">
        <f t="shared" si="554"/>
        <v>-9999</v>
      </c>
      <c r="AC1745" s="20">
        <f t="shared" si="556"/>
        <v>0</v>
      </c>
      <c r="AD1745" s="20">
        <f t="shared" si="552"/>
        <v>-9999</v>
      </c>
      <c r="AE1745" s="20">
        <f t="shared" si="557"/>
        <v>0</v>
      </c>
      <c r="AF1745" s="20">
        <f t="shared" si="553"/>
        <v>-9999</v>
      </c>
      <c r="AG1745" s="21"/>
      <c r="AH1745" s="20">
        <f t="shared" si="544"/>
        <v>-1.178745064381952E-2</v>
      </c>
      <c r="AI1745" s="20">
        <f t="shared" si="545"/>
        <v>0.51386006167917275</v>
      </c>
      <c r="AJ1745" s="20">
        <f t="shared" si="546"/>
        <v>-0.2676446746983806</v>
      </c>
      <c r="AK1745" s="20">
        <f t="shared" si="547"/>
        <v>-2.096970307342862E-2</v>
      </c>
      <c r="AL1745" s="20">
        <f t="shared" si="548"/>
        <v>-3.0984842598046018</v>
      </c>
      <c r="AM1745" s="20">
        <f t="shared" si="549"/>
        <v>-46.387491914036289</v>
      </c>
      <c r="AN1745" s="20">
        <f t="shared" si="559"/>
        <v>3.2149255760746338</v>
      </c>
      <c r="AO1745" s="20">
        <f t="shared" si="559"/>
        <v>3.2156184383515991</v>
      </c>
      <c r="AP1745" s="20">
        <f t="shared" si="559"/>
        <v>3.2141906950560983</v>
      </c>
      <c r="AQ1745" s="20">
        <f t="shared" si="559"/>
        <v>3.2171329326505709</v>
      </c>
      <c r="AR1745" s="20">
        <f t="shared" si="559"/>
        <v>3.2110703717789146</v>
      </c>
      <c r="AS1745" s="20">
        <f t="shared" si="559"/>
        <v>3.2235654897824437</v>
      </c>
      <c r="AT1745" s="20">
        <f t="shared" si="559"/>
        <v>3.1978245068299773</v>
      </c>
      <c r="AU1745" s="20">
        <f t="shared" si="551"/>
        <v>3.2509130417697172</v>
      </c>
    </row>
    <row r="1746" spans="4:47">
      <c r="D1746" s="2"/>
      <c r="Z1746" s="20">
        <f t="shared" si="542"/>
        <v>0</v>
      </c>
      <c r="AA1746" s="20">
        <f t="shared" si="543"/>
        <v>1.1330551226500576E-5</v>
      </c>
      <c r="AB1746" s="20">
        <f t="shared" si="554"/>
        <v>-9999</v>
      </c>
      <c r="AC1746" s="20">
        <f t="shared" si="556"/>
        <v>0</v>
      </c>
      <c r="AD1746" s="20">
        <f t="shared" si="552"/>
        <v>-9999</v>
      </c>
      <c r="AE1746" s="20">
        <f t="shared" si="557"/>
        <v>0</v>
      </c>
      <c r="AF1746" s="20">
        <f t="shared" si="553"/>
        <v>-9999</v>
      </c>
      <c r="AG1746" s="21"/>
      <c r="AH1746" s="20">
        <f t="shared" si="544"/>
        <v>-1.178745064381952E-2</v>
      </c>
      <c r="AI1746" s="20">
        <f t="shared" si="545"/>
        <v>0.51386006167917275</v>
      </c>
      <c r="AJ1746" s="20">
        <f t="shared" si="546"/>
        <v>-0.2676446746983806</v>
      </c>
      <c r="AK1746" s="20">
        <f t="shared" si="547"/>
        <v>-2.096970307342862E-2</v>
      </c>
      <c r="AL1746" s="20">
        <f t="shared" si="548"/>
        <v>-3.0984842598046018</v>
      </c>
      <c r="AM1746" s="20">
        <f t="shared" si="549"/>
        <v>-46.387491914036289</v>
      </c>
      <c r="AN1746" s="20">
        <f t="shared" si="559"/>
        <v>3.2149255760746338</v>
      </c>
      <c r="AO1746" s="20">
        <f t="shared" si="559"/>
        <v>3.2156184383515991</v>
      </c>
      <c r="AP1746" s="20">
        <f t="shared" si="559"/>
        <v>3.2141906950560983</v>
      </c>
      <c r="AQ1746" s="20">
        <f t="shared" si="559"/>
        <v>3.2171329326505709</v>
      </c>
      <c r="AR1746" s="20">
        <f t="shared" si="559"/>
        <v>3.2110703717789146</v>
      </c>
      <c r="AS1746" s="20">
        <f t="shared" si="559"/>
        <v>3.2235654897824437</v>
      </c>
      <c r="AT1746" s="20">
        <f t="shared" si="559"/>
        <v>3.1978245068299773</v>
      </c>
      <c r="AU1746" s="20">
        <f t="shared" si="551"/>
        <v>3.2509130417697172</v>
      </c>
    </row>
    <row r="1747" spans="4:47">
      <c r="D1747" s="2"/>
      <c r="Z1747" s="20">
        <f t="shared" si="542"/>
        <v>0</v>
      </c>
      <c r="AA1747" s="20">
        <f t="shared" si="543"/>
        <v>1.1330551226500576E-5</v>
      </c>
      <c r="AB1747" s="20">
        <f t="shared" si="554"/>
        <v>-9999</v>
      </c>
      <c r="AC1747" s="20">
        <f t="shared" si="556"/>
        <v>0</v>
      </c>
      <c r="AD1747" s="20">
        <f t="shared" si="552"/>
        <v>-9999</v>
      </c>
      <c r="AE1747" s="20">
        <f t="shared" si="557"/>
        <v>0</v>
      </c>
      <c r="AF1747" s="20">
        <f t="shared" si="553"/>
        <v>-9999</v>
      </c>
      <c r="AG1747" s="21"/>
      <c r="AH1747" s="20">
        <f t="shared" si="544"/>
        <v>-1.178745064381952E-2</v>
      </c>
      <c r="AI1747" s="20">
        <f t="shared" si="545"/>
        <v>0.51386006167917275</v>
      </c>
      <c r="AJ1747" s="20">
        <f t="shared" si="546"/>
        <v>-0.2676446746983806</v>
      </c>
      <c r="AK1747" s="20">
        <f t="shared" si="547"/>
        <v>-2.096970307342862E-2</v>
      </c>
      <c r="AL1747" s="20">
        <f t="shared" si="548"/>
        <v>-3.0984842598046018</v>
      </c>
      <c r="AM1747" s="20">
        <f t="shared" si="549"/>
        <v>-46.387491914036289</v>
      </c>
      <c r="AN1747" s="20">
        <f t="shared" si="559"/>
        <v>3.2149255760746338</v>
      </c>
      <c r="AO1747" s="20">
        <f t="shared" si="559"/>
        <v>3.2156184383515991</v>
      </c>
      <c r="AP1747" s="20">
        <f t="shared" si="559"/>
        <v>3.2141906950560983</v>
      </c>
      <c r="AQ1747" s="20">
        <f t="shared" si="559"/>
        <v>3.2171329326505709</v>
      </c>
      <c r="AR1747" s="20">
        <f t="shared" si="559"/>
        <v>3.2110703717789146</v>
      </c>
      <c r="AS1747" s="20">
        <f t="shared" si="559"/>
        <v>3.2235654897824437</v>
      </c>
      <c r="AT1747" s="20">
        <f t="shared" si="559"/>
        <v>3.1978245068299773</v>
      </c>
      <c r="AU1747" s="20">
        <f t="shared" si="551"/>
        <v>3.2509130417697172</v>
      </c>
    </row>
    <row r="1748" spans="4:47">
      <c r="D1748" s="2"/>
      <c r="Z1748" s="20">
        <f t="shared" si="542"/>
        <v>0</v>
      </c>
      <c r="AA1748" s="20">
        <f t="shared" si="543"/>
        <v>1.1330551226500576E-5</v>
      </c>
      <c r="AB1748" s="20">
        <f t="shared" si="554"/>
        <v>-9999</v>
      </c>
      <c r="AC1748" s="20">
        <f t="shared" si="556"/>
        <v>0</v>
      </c>
      <c r="AD1748" s="20">
        <f t="shared" si="552"/>
        <v>-9999</v>
      </c>
      <c r="AE1748" s="20">
        <f t="shared" si="557"/>
        <v>0</v>
      </c>
      <c r="AF1748" s="20">
        <f t="shared" si="553"/>
        <v>-9999</v>
      </c>
      <c r="AG1748" s="21"/>
      <c r="AH1748" s="20">
        <f t="shared" si="544"/>
        <v>-1.178745064381952E-2</v>
      </c>
      <c r="AI1748" s="20">
        <f t="shared" si="545"/>
        <v>0.51386006167917275</v>
      </c>
      <c r="AJ1748" s="20">
        <f t="shared" si="546"/>
        <v>-0.2676446746983806</v>
      </c>
      <c r="AK1748" s="20">
        <f t="shared" si="547"/>
        <v>-2.096970307342862E-2</v>
      </c>
      <c r="AL1748" s="20">
        <f t="shared" si="548"/>
        <v>-3.0984842598046018</v>
      </c>
      <c r="AM1748" s="20">
        <f t="shared" si="549"/>
        <v>-46.387491914036289</v>
      </c>
      <c r="AN1748" s="20">
        <f t="shared" si="559"/>
        <v>3.2149255760746338</v>
      </c>
      <c r="AO1748" s="20">
        <f t="shared" si="559"/>
        <v>3.2156184383515991</v>
      </c>
      <c r="AP1748" s="20">
        <f t="shared" si="559"/>
        <v>3.2141906950560983</v>
      </c>
      <c r="AQ1748" s="20">
        <f t="shared" si="559"/>
        <v>3.2171329326505709</v>
      </c>
      <c r="AR1748" s="20">
        <f t="shared" si="559"/>
        <v>3.2110703717789146</v>
      </c>
      <c r="AS1748" s="20">
        <f t="shared" si="559"/>
        <v>3.2235654897824437</v>
      </c>
      <c r="AT1748" s="20">
        <f t="shared" si="559"/>
        <v>3.1978245068299773</v>
      </c>
      <c r="AU1748" s="20">
        <f t="shared" si="551"/>
        <v>3.2509130417697172</v>
      </c>
    </row>
    <row r="1749" spans="4:47">
      <c r="D1749" s="2"/>
      <c r="Z1749" s="20">
        <f t="shared" ref="Z1749:Z1812" si="560">F1749</f>
        <v>0</v>
      </c>
      <c r="AA1749" s="20">
        <f t="shared" ref="AA1749:AA1812" si="561">AB$3+AB$4*Z1749+AB$5*Z1749^2+AH1749</f>
        <v>1.1330551226500576E-5</v>
      </c>
      <c r="AB1749" s="20">
        <f t="shared" si="554"/>
        <v>-9999</v>
      </c>
      <c r="AC1749" s="20">
        <f t="shared" si="556"/>
        <v>0</v>
      </c>
      <c r="AD1749" s="20">
        <f t="shared" si="552"/>
        <v>-9999</v>
      </c>
      <c r="AE1749" s="20">
        <f t="shared" si="557"/>
        <v>0</v>
      </c>
      <c r="AF1749" s="20">
        <f t="shared" si="553"/>
        <v>-9999</v>
      </c>
      <c r="AG1749" s="21"/>
      <c r="AH1749" s="20">
        <f t="shared" ref="AH1749:AH1812" si="562">$AB$6*($AB$11/AI1749*AJ1749+$AB$12)</f>
        <v>-1.178745064381952E-2</v>
      </c>
      <c r="AI1749" s="20">
        <f t="shared" ref="AI1749:AI1812" si="563">1+$AB$7*COS(AL1749)</f>
        <v>0.51386006167917275</v>
      </c>
      <c r="AJ1749" s="20">
        <f t="shared" ref="AJ1749:AJ1812" si="564">SIN(AL1749+RADIANS($AB$9))</f>
        <v>-0.2676446746983806</v>
      </c>
      <c r="AK1749" s="20">
        <f t="shared" ref="AK1749:AK1812" si="565">$AB$7*SIN(AL1749)</f>
        <v>-2.096970307342862E-2</v>
      </c>
      <c r="AL1749" s="20">
        <f t="shared" ref="AL1749:AL1812" si="566">2*ATAN(AM1749)</f>
        <v>-3.0984842598046018</v>
      </c>
      <c r="AM1749" s="20">
        <f t="shared" ref="AM1749:AM1812" si="567">SQRT((1+$AB$7)/(1-$AB$7))*TAN(AN1749/2)</f>
        <v>-46.387491914036289</v>
      </c>
      <c r="AN1749" s="20">
        <f t="shared" ref="AN1749:AT1764" si="568">$AU1749+$AB$7*SIN(AO1749)</f>
        <v>3.2149255760746338</v>
      </c>
      <c r="AO1749" s="20">
        <f t="shared" si="568"/>
        <v>3.2156184383515991</v>
      </c>
      <c r="AP1749" s="20">
        <f t="shared" si="568"/>
        <v>3.2141906950560983</v>
      </c>
      <c r="AQ1749" s="20">
        <f t="shared" si="568"/>
        <v>3.2171329326505709</v>
      </c>
      <c r="AR1749" s="20">
        <f t="shared" si="568"/>
        <v>3.2110703717789146</v>
      </c>
      <c r="AS1749" s="20">
        <f t="shared" si="568"/>
        <v>3.2235654897824437</v>
      </c>
      <c r="AT1749" s="20">
        <f t="shared" si="568"/>
        <v>3.1978245068299773</v>
      </c>
      <c r="AU1749" s="20">
        <f t="shared" ref="AU1749:AU1812" si="569">RADIANS($AB$9)+$AB$18*(F1749-AB$15)</f>
        <v>3.2509130417697172</v>
      </c>
    </row>
    <row r="1750" spans="4:47">
      <c r="D1750" s="2"/>
      <c r="Z1750" s="20">
        <f t="shared" si="560"/>
        <v>0</v>
      </c>
      <c r="AA1750" s="20">
        <f t="shared" si="561"/>
        <v>1.1330551226500576E-5</v>
      </c>
      <c r="AB1750" s="20">
        <f t="shared" si="554"/>
        <v>-9999</v>
      </c>
      <c r="AC1750" s="20">
        <f t="shared" si="556"/>
        <v>0</v>
      </c>
      <c r="AD1750" s="20">
        <f t="shared" ref="AD1750:AD1813" si="570">IF(S1750&lt;&gt;0,G1750-AA1750,-9999)</f>
        <v>-9999</v>
      </c>
      <c r="AE1750" s="20">
        <f t="shared" si="557"/>
        <v>0</v>
      </c>
      <c r="AF1750" s="20">
        <f t="shared" ref="AF1750:AF1813" si="571">IF(S1750&lt;&gt;0,G1750-P1750,-9999)</f>
        <v>-9999</v>
      </c>
      <c r="AG1750" s="21"/>
      <c r="AH1750" s="20">
        <f t="shared" si="562"/>
        <v>-1.178745064381952E-2</v>
      </c>
      <c r="AI1750" s="20">
        <f t="shared" si="563"/>
        <v>0.51386006167917275</v>
      </c>
      <c r="AJ1750" s="20">
        <f t="shared" si="564"/>
        <v>-0.2676446746983806</v>
      </c>
      <c r="AK1750" s="20">
        <f t="shared" si="565"/>
        <v>-2.096970307342862E-2</v>
      </c>
      <c r="AL1750" s="20">
        <f t="shared" si="566"/>
        <v>-3.0984842598046018</v>
      </c>
      <c r="AM1750" s="20">
        <f t="shared" si="567"/>
        <v>-46.387491914036289</v>
      </c>
      <c r="AN1750" s="20">
        <f t="shared" si="568"/>
        <v>3.2149255760746338</v>
      </c>
      <c r="AO1750" s="20">
        <f t="shared" si="568"/>
        <v>3.2156184383515991</v>
      </c>
      <c r="AP1750" s="20">
        <f t="shared" si="568"/>
        <v>3.2141906950560983</v>
      </c>
      <c r="AQ1750" s="20">
        <f t="shared" si="568"/>
        <v>3.2171329326505709</v>
      </c>
      <c r="AR1750" s="20">
        <f t="shared" si="568"/>
        <v>3.2110703717789146</v>
      </c>
      <c r="AS1750" s="20">
        <f t="shared" si="568"/>
        <v>3.2235654897824437</v>
      </c>
      <c r="AT1750" s="20">
        <f t="shared" si="568"/>
        <v>3.1978245068299773</v>
      </c>
      <c r="AU1750" s="20">
        <f t="shared" si="569"/>
        <v>3.2509130417697172</v>
      </c>
    </row>
    <row r="1751" spans="4:47">
      <c r="D1751" s="2"/>
      <c r="Z1751" s="20">
        <f t="shared" si="560"/>
        <v>0</v>
      </c>
      <c r="AA1751" s="20">
        <f t="shared" si="561"/>
        <v>1.1330551226500576E-5</v>
      </c>
      <c r="AB1751" s="20">
        <f t="shared" si="554"/>
        <v>-9999</v>
      </c>
      <c r="AC1751" s="20">
        <f t="shared" si="556"/>
        <v>0</v>
      </c>
      <c r="AD1751" s="20">
        <f t="shared" si="570"/>
        <v>-9999</v>
      </c>
      <c r="AE1751" s="20">
        <f t="shared" si="557"/>
        <v>0</v>
      </c>
      <c r="AF1751" s="20">
        <f t="shared" si="571"/>
        <v>-9999</v>
      </c>
      <c r="AG1751" s="21"/>
      <c r="AH1751" s="20">
        <f t="shared" si="562"/>
        <v>-1.178745064381952E-2</v>
      </c>
      <c r="AI1751" s="20">
        <f t="shared" si="563"/>
        <v>0.51386006167917275</v>
      </c>
      <c r="AJ1751" s="20">
        <f t="shared" si="564"/>
        <v>-0.2676446746983806</v>
      </c>
      <c r="AK1751" s="20">
        <f t="shared" si="565"/>
        <v>-2.096970307342862E-2</v>
      </c>
      <c r="AL1751" s="20">
        <f t="shared" si="566"/>
        <v>-3.0984842598046018</v>
      </c>
      <c r="AM1751" s="20">
        <f t="shared" si="567"/>
        <v>-46.387491914036289</v>
      </c>
      <c r="AN1751" s="20">
        <f t="shared" si="568"/>
        <v>3.2149255760746338</v>
      </c>
      <c r="AO1751" s="20">
        <f t="shared" si="568"/>
        <v>3.2156184383515991</v>
      </c>
      <c r="AP1751" s="20">
        <f t="shared" si="568"/>
        <v>3.2141906950560983</v>
      </c>
      <c r="AQ1751" s="20">
        <f t="shared" si="568"/>
        <v>3.2171329326505709</v>
      </c>
      <c r="AR1751" s="20">
        <f t="shared" si="568"/>
        <v>3.2110703717789146</v>
      </c>
      <c r="AS1751" s="20">
        <f t="shared" si="568"/>
        <v>3.2235654897824437</v>
      </c>
      <c r="AT1751" s="20">
        <f t="shared" si="568"/>
        <v>3.1978245068299773</v>
      </c>
      <c r="AU1751" s="20">
        <f t="shared" si="569"/>
        <v>3.2509130417697172</v>
      </c>
    </row>
    <row r="1752" spans="4:47">
      <c r="D1752" s="2"/>
      <c r="Z1752" s="20">
        <f t="shared" si="560"/>
        <v>0</v>
      </c>
      <c r="AA1752" s="20">
        <f t="shared" si="561"/>
        <v>1.1330551226500576E-5</v>
      </c>
      <c r="AB1752" s="20">
        <f t="shared" si="554"/>
        <v>-9999</v>
      </c>
      <c r="AC1752" s="20">
        <f t="shared" si="556"/>
        <v>0</v>
      </c>
      <c r="AD1752" s="20">
        <f t="shared" si="570"/>
        <v>-9999</v>
      </c>
      <c r="AE1752" s="20">
        <f t="shared" si="557"/>
        <v>0</v>
      </c>
      <c r="AF1752" s="20">
        <f t="shared" si="571"/>
        <v>-9999</v>
      </c>
      <c r="AG1752" s="21"/>
      <c r="AH1752" s="20">
        <f t="shared" si="562"/>
        <v>-1.178745064381952E-2</v>
      </c>
      <c r="AI1752" s="20">
        <f t="shared" si="563"/>
        <v>0.51386006167917275</v>
      </c>
      <c r="AJ1752" s="20">
        <f t="shared" si="564"/>
        <v>-0.2676446746983806</v>
      </c>
      <c r="AK1752" s="20">
        <f t="shared" si="565"/>
        <v>-2.096970307342862E-2</v>
      </c>
      <c r="AL1752" s="20">
        <f t="shared" si="566"/>
        <v>-3.0984842598046018</v>
      </c>
      <c r="AM1752" s="20">
        <f t="shared" si="567"/>
        <v>-46.387491914036289</v>
      </c>
      <c r="AN1752" s="20">
        <f t="shared" si="568"/>
        <v>3.2149255760746338</v>
      </c>
      <c r="AO1752" s="20">
        <f t="shared" si="568"/>
        <v>3.2156184383515991</v>
      </c>
      <c r="AP1752" s="20">
        <f t="shared" si="568"/>
        <v>3.2141906950560983</v>
      </c>
      <c r="AQ1752" s="20">
        <f t="shared" si="568"/>
        <v>3.2171329326505709</v>
      </c>
      <c r="AR1752" s="20">
        <f t="shared" si="568"/>
        <v>3.2110703717789146</v>
      </c>
      <c r="AS1752" s="20">
        <f t="shared" si="568"/>
        <v>3.2235654897824437</v>
      </c>
      <c r="AT1752" s="20">
        <f t="shared" si="568"/>
        <v>3.1978245068299773</v>
      </c>
      <c r="AU1752" s="20">
        <f t="shared" si="569"/>
        <v>3.2509130417697172</v>
      </c>
    </row>
    <row r="1753" spans="4:47">
      <c r="D1753" s="2"/>
      <c r="Z1753" s="20">
        <f t="shared" si="560"/>
        <v>0</v>
      </c>
      <c r="AA1753" s="20">
        <f t="shared" si="561"/>
        <v>1.1330551226500576E-5</v>
      </c>
      <c r="AB1753" s="20">
        <f t="shared" si="554"/>
        <v>-9999</v>
      </c>
      <c r="AC1753" s="20">
        <f t="shared" si="556"/>
        <v>0</v>
      </c>
      <c r="AD1753" s="20">
        <f t="shared" si="570"/>
        <v>-9999</v>
      </c>
      <c r="AE1753" s="20">
        <f t="shared" si="557"/>
        <v>0</v>
      </c>
      <c r="AF1753" s="20">
        <f t="shared" si="571"/>
        <v>-9999</v>
      </c>
      <c r="AG1753" s="21"/>
      <c r="AH1753" s="20">
        <f t="shared" si="562"/>
        <v>-1.178745064381952E-2</v>
      </c>
      <c r="AI1753" s="20">
        <f t="shared" si="563"/>
        <v>0.51386006167917275</v>
      </c>
      <c r="AJ1753" s="20">
        <f t="shared" si="564"/>
        <v>-0.2676446746983806</v>
      </c>
      <c r="AK1753" s="20">
        <f t="shared" si="565"/>
        <v>-2.096970307342862E-2</v>
      </c>
      <c r="AL1753" s="20">
        <f t="shared" si="566"/>
        <v>-3.0984842598046018</v>
      </c>
      <c r="AM1753" s="20">
        <f t="shared" si="567"/>
        <v>-46.387491914036289</v>
      </c>
      <c r="AN1753" s="20">
        <f t="shared" si="568"/>
        <v>3.2149255760746338</v>
      </c>
      <c r="AO1753" s="20">
        <f t="shared" si="568"/>
        <v>3.2156184383515991</v>
      </c>
      <c r="AP1753" s="20">
        <f t="shared" si="568"/>
        <v>3.2141906950560983</v>
      </c>
      <c r="AQ1753" s="20">
        <f t="shared" si="568"/>
        <v>3.2171329326505709</v>
      </c>
      <c r="AR1753" s="20">
        <f t="shared" si="568"/>
        <v>3.2110703717789146</v>
      </c>
      <c r="AS1753" s="20">
        <f t="shared" si="568"/>
        <v>3.2235654897824437</v>
      </c>
      <c r="AT1753" s="20">
        <f t="shared" si="568"/>
        <v>3.1978245068299773</v>
      </c>
      <c r="AU1753" s="20">
        <f t="shared" si="569"/>
        <v>3.2509130417697172</v>
      </c>
    </row>
    <row r="1754" spans="4:47">
      <c r="D1754" s="2"/>
      <c r="Z1754" s="20">
        <f t="shared" si="560"/>
        <v>0</v>
      </c>
      <c r="AA1754" s="20">
        <f t="shared" si="561"/>
        <v>1.1330551226500576E-5</v>
      </c>
      <c r="AB1754" s="20">
        <f t="shared" si="554"/>
        <v>-9999</v>
      </c>
      <c r="AC1754" s="20">
        <f t="shared" si="556"/>
        <v>0</v>
      </c>
      <c r="AD1754" s="20">
        <f t="shared" si="570"/>
        <v>-9999</v>
      </c>
      <c r="AE1754" s="20">
        <f t="shared" si="557"/>
        <v>0</v>
      </c>
      <c r="AF1754" s="20">
        <f t="shared" si="571"/>
        <v>-9999</v>
      </c>
      <c r="AG1754" s="21"/>
      <c r="AH1754" s="20">
        <f t="shared" si="562"/>
        <v>-1.178745064381952E-2</v>
      </c>
      <c r="AI1754" s="20">
        <f t="shared" si="563"/>
        <v>0.51386006167917275</v>
      </c>
      <c r="AJ1754" s="20">
        <f t="shared" si="564"/>
        <v>-0.2676446746983806</v>
      </c>
      <c r="AK1754" s="20">
        <f t="shared" si="565"/>
        <v>-2.096970307342862E-2</v>
      </c>
      <c r="AL1754" s="20">
        <f t="shared" si="566"/>
        <v>-3.0984842598046018</v>
      </c>
      <c r="AM1754" s="20">
        <f t="shared" si="567"/>
        <v>-46.387491914036289</v>
      </c>
      <c r="AN1754" s="20">
        <f t="shared" si="568"/>
        <v>3.2149255760746338</v>
      </c>
      <c r="AO1754" s="20">
        <f t="shared" si="568"/>
        <v>3.2156184383515991</v>
      </c>
      <c r="AP1754" s="20">
        <f t="shared" si="568"/>
        <v>3.2141906950560983</v>
      </c>
      <c r="AQ1754" s="20">
        <f t="shared" si="568"/>
        <v>3.2171329326505709</v>
      </c>
      <c r="AR1754" s="20">
        <f t="shared" si="568"/>
        <v>3.2110703717789146</v>
      </c>
      <c r="AS1754" s="20">
        <f t="shared" si="568"/>
        <v>3.2235654897824437</v>
      </c>
      <c r="AT1754" s="20">
        <f t="shared" si="568"/>
        <v>3.1978245068299773</v>
      </c>
      <c r="AU1754" s="20">
        <f t="shared" si="569"/>
        <v>3.2509130417697172</v>
      </c>
    </row>
    <row r="1755" spans="4:47">
      <c r="D1755" s="2"/>
      <c r="Z1755" s="20">
        <f t="shared" si="560"/>
        <v>0</v>
      </c>
      <c r="AA1755" s="20">
        <f t="shared" si="561"/>
        <v>1.1330551226500576E-5</v>
      </c>
      <c r="AB1755" s="20">
        <f t="shared" si="554"/>
        <v>-9999</v>
      </c>
      <c r="AC1755" s="20">
        <f t="shared" si="556"/>
        <v>0</v>
      </c>
      <c r="AD1755" s="20">
        <f t="shared" si="570"/>
        <v>-9999</v>
      </c>
      <c r="AE1755" s="20">
        <f t="shared" si="557"/>
        <v>0</v>
      </c>
      <c r="AF1755" s="20">
        <f t="shared" si="571"/>
        <v>-9999</v>
      </c>
      <c r="AG1755" s="21"/>
      <c r="AH1755" s="20">
        <f t="shared" si="562"/>
        <v>-1.178745064381952E-2</v>
      </c>
      <c r="AI1755" s="20">
        <f t="shared" si="563"/>
        <v>0.51386006167917275</v>
      </c>
      <c r="AJ1755" s="20">
        <f t="shared" si="564"/>
        <v>-0.2676446746983806</v>
      </c>
      <c r="AK1755" s="20">
        <f t="shared" si="565"/>
        <v>-2.096970307342862E-2</v>
      </c>
      <c r="AL1755" s="20">
        <f t="shared" si="566"/>
        <v>-3.0984842598046018</v>
      </c>
      <c r="AM1755" s="20">
        <f t="shared" si="567"/>
        <v>-46.387491914036289</v>
      </c>
      <c r="AN1755" s="20">
        <f t="shared" si="568"/>
        <v>3.2149255760746338</v>
      </c>
      <c r="AO1755" s="20">
        <f t="shared" si="568"/>
        <v>3.2156184383515991</v>
      </c>
      <c r="AP1755" s="20">
        <f t="shared" si="568"/>
        <v>3.2141906950560983</v>
      </c>
      <c r="AQ1755" s="20">
        <f t="shared" si="568"/>
        <v>3.2171329326505709</v>
      </c>
      <c r="AR1755" s="20">
        <f t="shared" si="568"/>
        <v>3.2110703717789146</v>
      </c>
      <c r="AS1755" s="20">
        <f t="shared" si="568"/>
        <v>3.2235654897824437</v>
      </c>
      <c r="AT1755" s="20">
        <f t="shared" si="568"/>
        <v>3.1978245068299773</v>
      </c>
      <c r="AU1755" s="20">
        <f t="shared" si="569"/>
        <v>3.2509130417697172</v>
      </c>
    </row>
    <row r="1756" spans="4:47">
      <c r="D1756" s="2"/>
      <c r="Z1756" s="20">
        <f t="shared" si="560"/>
        <v>0</v>
      </c>
      <c r="AA1756" s="20">
        <f t="shared" si="561"/>
        <v>1.1330551226500576E-5</v>
      </c>
      <c r="AB1756" s="20">
        <f t="shared" si="554"/>
        <v>-9999</v>
      </c>
      <c r="AC1756" s="20">
        <f t="shared" si="556"/>
        <v>0</v>
      </c>
      <c r="AD1756" s="20">
        <f t="shared" si="570"/>
        <v>-9999</v>
      </c>
      <c r="AE1756" s="20">
        <f t="shared" si="557"/>
        <v>0</v>
      </c>
      <c r="AF1756" s="20">
        <f t="shared" si="571"/>
        <v>-9999</v>
      </c>
      <c r="AG1756" s="21"/>
      <c r="AH1756" s="20">
        <f t="shared" si="562"/>
        <v>-1.178745064381952E-2</v>
      </c>
      <c r="AI1756" s="20">
        <f t="shared" si="563"/>
        <v>0.51386006167917275</v>
      </c>
      <c r="AJ1756" s="20">
        <f t="shared" si="564"/>
        <v>-0.2676446746983806</v>
      </c>
      <c r="AK1756" s="20">
        <f t="shared" si="565"/>
        <v>-2.096970307342862E-2</v>
      </c>
      <c r="AL1756" s="20">
        <f t="shared" si="566"/>
        <v>-3.0984842598046018</v>
      </c>
      <c r="AM1756" s="20">
        <f t="shared" si="567"/>
        <v>-46.387491914036289</v>
      </c>
      <c r="AN1756" s="20">
        <f t="shared" si="568"/>
        <v>3.2149255760746338</v>
      </c>
      <c r="AO1756" s="20">
        <f t="shared" si="568"/>
        <v>3.2156184383515991</v>
      </c>
      <c r="AP1756" s="20">
        <f t="shared" si="568"/>
        <v>3.2141906950560983</v>
      </c>
      <c r="AQ1756" s="20">
        <f t="shared" si="568"/>
        <v>3.2171329326505709</v>
      </c>
      <c r="AR1756" s="20">
        <f t="shared" si="568"/>
        <v>3.2110703717789146</v>
      </c>
      <c r="AS1756" s="20">
        <f t="shared" si="568"/>
        <v>3.2235654897824437</v>
      </c>
      <c r="AT1756" s="20">
        <f t="shared" si="568"/>
        <v>3.1978245068299773</v>
      </c>
      <c r="AU1756" s="20">
        <f t="shared" si="569"/>
        <v>3.2509130417697172</v>
      </c>
    </row>
    <row r="1757" spans="4:47">
      <c r="D1757" s="2"/>
      <c r="Z1757" s="20">
        <f t="shared" si="560"/>
        <v>0</v>
      </c>
      <c r="AA1757" s="20">
        <f t="shared" si="561"/>
        <v>1.1330551226500576E-5</v>
      </c>
      <c r="AB1757" s="20">
        <f t="shared" ref="AB1757:AB1820" si="572">IF(S1757&lt;&gt;0,G1757-AH1757,-9999)</f>
        <v>-9999</v>
      </c>
      <c r="AC1757" s="20">
        <f t="shared" si="556"/>
        <v>0</v>
      </c>
      <c r="AD1757" s="20">
        <f t="shared" si="570"/>
        <v>-9999</v>
      </c>
      <c r="AE1757" s="20">
        <f t="shared" si="557"/>
        <v>0</v>
      </c>
      <c r="AF1757" s="20">
        <f t="shared" si="571"/>
        <v>-9999</v>
      </c>
      <c r="AG1757" s="21"/>
      <c r="AH1757" s="20">
        <f t="shared" si="562"/>
        <v>-1.178745064381952E-2</v>
      </c>
      <c r="AI1757" s="20">
        <f t="shared" si="563"/>
        <v>0.51386006167917275</v>
      </c>
      <c r="AJ1757" s="20">
        <f t="shared" si="564"/>
        <v>-0.2676446746983806</v>
      </c>
      <c r="AK1757" s="20">
        <f t="shared" si="565"/>
        <v>-2.096970307342862E-2</v>
      </c>
      <c r="AL1757" s="20">
        <f t="shared" si="566"/>
        <v>-3.0984842598046018</v>
      </c>
      <c r="AM1757" s="20">
        <f t="shared" si="567"/>
        <v>-46.387491914036289</v>
      </c>
      <c r="AN1757" s="20">
        <f t="shared" si="568"/>
        <v>3.2149255760746338</v>
      </c>
      <c r="AO1757" s="20">
        <f t="shared" si="568"/>
        <v>3.2156184383515991</v>
      </c>
      <c r="AP1757" s="20">
        <f t="shared" si="568"/>
        <v>3.2141906950560983</v>
      </c>
      <c r="AQ1757" s="20">
        <f t="shared" si="568"/>
        <v>3.2171329326505709</v>
      </c>
      <c r="AR1757" s="20">
        <f t="shared" si="568"/>
        <v>3.2110703717789146</v>
      </c>
      <c r="AS1757" s="20">
        <f t="shared" si="568"/>
        <v>3.2235654897824437</v>
      </c>
      <c r="AT1757" s="20">
        <f t="shared" si="568"/>
        <v>3.1978245068299773</v>
      </c>
      <c r="AU1757" s="20">
        <f t="shared" si="569"/>
        <v>3.2509130417697172</v>
      </c>
    </row>
    <row r="1758" spans="4:47">
      <c r="D1758" s="2"/>
      <c r="Z1758" s="20">
        <f t="shared" si="560"/>
        <v>0</v>
      </c>
      <c r="AA1758" s="20">
        <f t="shared" si="561"/>
        <v>1.1330551226500576E-5</v>
      </c>
      <c r="AB1758" s="20">
        <f t="shared" si="572"/>
        <v>-9999</v>
      </c>
      <c r="AC1758" s="20">
        <f t="shared" si="556"/>
        <v>0</v>
      </c>
      <c r="AD1758" s="20">
        <f t="shared" si="570"/>
        <v>-9999</v>
      </c>
      <c r="AE1758" s="20">
        <f t="shared" si="557"/>
        <v>0</v>
      </c>
      <c r="AF1758" s="20">
        <f t="shared" si="571"/>
        <v>-9999</v>
      </c>
      <c r="AG1758" s="21"/>
      <c r="AH1758" s="20">
        <f t="shared" si="562"/>
        <v>-1.178745064381952E-2</v>
      </c>
      <c r="AI1758" s="20">
        <f t="shared" si="563"/>
        <v>0.51386006167917275</v>
      </c>
      <c r="AJ1758" s="20">
        <f t="shared" si="564"/>
        <v>-0.2676446746983806</v>
      </c>
      <c r="AK1758" s="20">
        <f t="shared" si="565"/>
        <v>-2.096970307342862E-2</v>
      </c>
      <c r="AL1758" s="20">
        <f t="shared" si="566"/>
        <v>-3.0984842598046018</v>
      </c>
      <c r="AM1758" s="20">
        <f t="shared" si="567"/>
        <v>-46.387491914036289</v>
      </c>
      <c r="AN1758" s="20">
        <f t="shared" si="568"/>
        <v>3.2149255760746338</v>
      </c>
      <c r="AO1758" s="20">
        <f t="shared" si="568"/>
        <v>3.2156184383515991</v>
      </c>
      <c r="AP1758" s="20">
        <f t="shared" si="568"/>
        <v>3.2141906950560983</v>
      </c>
      <c r="AQ1758" s="20">
        <f t="shared" si="568"/>
        <v>3.2171329326505709</v>
      </c>
      <c r="AR1758" s="20">
        <f t="shared" si="568"/>
        <v>3.2110703717789146</v>
      </c>
      <c r="AS1758" s="20">
        <f t="shared" si="568"/>
        <v>3.2235654897824437</v>
      </c>
      <c r="AT1758" s="20">
        <f t="shared" si="568"/>
        <v>3.1978245068299773</v>
      </c>
      <c r="AU1758" s="20">
        <f t="shared" si="569"/>
        <v>3.2509130417697172</v>
      </c>
    </row>
    <row r="1759" spans="4:47">
      <c r="D1759" s="2"/>
      <c r="Z1759" s="20">
        <f t="shared" si="560"/>
        <v>0</v>
      </c>
      <c r="AA1759" s="20">
        <f t="shared" si="561"/>
        <v>1.1330551226500576E-5</v>
      </c>
      <c r="AB1759" s="20">
        <f t="shared" si="572"/>
        <v>-9999</v>
      </c>
      <c r="AC1759" s="20">
        <f t="shared" si="556"/>
        <v>0</v>
      </c>
      <c r="AD1759" s="20">
        <f t="shared" si="570"/>
        <v>-9999</v>
      </c>
      <c r="AE1759" s="20">
        <f t="shared" si="557"/>
        <v>0</v>
      </c>
      <c r="AF1759" s="20">
        <f t="shared" si="571"/>
        <v>-9999</v>
      </c>
      <c r="AG1759" s="21"/>
      <c r="AH1759" s="20">
        <f t="shared" si="562"/>
        <v>-1.178745064381952E-2</v>
      </c>
      <c r="AI1759" s="20">
        <f t="shared" si="563"/>
        <v>0.51386006167917275</v>
      </c>
      <c r="AJ1759" s="20">
        <f t="shared" si="564"/>
        <v>-0.2676446746983806</v>
      </c>
      <c r="AK1759" s="20">
        <f t="shared" si="565"/>
        <v>-2.096970307342862E-2</v>
      </c>
      <c r="AL1759" s="20">
        <f t="shared" si="566"/>
        <v>-3.0984842598046018</v>
      </c>
      <c r="AM1759" s="20">
        <f t="shared" si="567"/>
        <v>-46.387491914036289</v>
      </c>
      <c r="AN1759" s="20">
        <f t="shared" si="568"/>
        <v>3.2149255760746338</v>
      </c>
      <c r="AO1759" s="20">
        <f t="shared" si="568"/>
        <v>3.2156184383515991</v>
      </c>
      <c r="AP1759" s="20">
        <f t="shared" si="568"/>
        <v>3.2141906950560983</v>
      </c>
      <c r="AQ1759" s="20">
        <f t="shared" si="568"/>
        <v>3.2171329326505709</v>
      </c>
      <c r="AR1759" s="20">
        <f t="shared" si="568"/>
        <v>3.2110703717789146</v>
      </c>
      <c r="AS1759" s="20">
        <f t="shared" si="568"/>
        <v>3.2235654897824437</v>
      </c>
      <c r="AT1759" s="20">
        <f t="shared" si="568"/>
        <v>3.1978245068299773</v>
      </c>
      <c r="AU1759" s="20">
        <f t="shared" si="569"/>
        <v>3.2509130417697172</v>
      </c>
    </row>
    <row r="1760" spans="4:47">
      <c r="D1760" s="2"/>
      <c r="Z1760" s="20">
        <f t="shared" si="560"/>
        <v>0</v>
      </c>
      <c r="AA1760" s="20">
        <f t="shared" si="561"/>
        <v>1.1330551226500576E-5</v>
      </c>
      <c r="AB1760" s="20">
        <f t="shared" si="572"/>
        <v>-9999</v>
      </c>
      <c r="AC1760" s="20">
        <f t="shared" si="556"/>
        <v>0</v>
      </c>
      <c r="AD1760" s="20">
        <f t="shared" si="570"/>
        <v>-9999</v>
      </c>
      <c r="AE1760" s="20">
        <f t="shared" si="557"/>
        <v>0</v>
      </c>
      <c r="AF1760" s="20">
        <f t="shared" si="571"/>
        <v>-9999</v>
      </c>
      <c r="AG1760" s="21"/>
      <c r="AH1760" s="20">
        <f t="shared" si="562"/>
        <v>-1.178745064381952E-2</v>
      </c>
      <c r="AI1760" s="20">
        <f t="shared" si="563"/>
        <v>0.51386006167917275</v>
      </c>
      <c r="AJ1760" s="20">
        <f t="shared" si="564"/>
        <v>-0.2676446746983806</v>
      </c>
      <c r="AK1760" s="20">
        <f t="shared" si="565"/>
        <v>-2.096970307342862E-2</v>
      </c>
      <c r="AL1760" s="20">
        <f t="shared" si="566"/>
        <v>-3.0984842598046018</v>
      </c>
      <c r="AM1760" s="20">
        <f t="shared" si="567"/>
        <v>-46.387491914036289</v>
      </c>
      <c r="AN1760" s="20">
        <f t="shared" si="568"/>
        <v>3.2149255760746338</v>
      </c>
      <c r="AO1760" s="20">
        <f t="shared" si="568"/>
        <v>3.2156184383515991</v>
      </c>
      <c r="AP1760" s="20">
        <f t="shared" si="568"/>
        <v>3.2141906950560983</v>
      </c>
      <c r="AQ1760" s="20">
        <f t="shared" si="568"/>
        <v>3.2171329326505709</v>
      </c>
      <c r="AR1760" s="20">
        <f t="shared" si="568"/>
        <v>3.2110703717789146</v>
      </c>
      <c r="AS1760" s="20">
        <f t="shared" si="568"/>
        <v>3.2235654897824437</v>
      </c>
      <c r="AT1760" s="20">
        <f t="shared" si="568"/>
        <v>3.1978245068299773</v>
      </c>
      <c r="AU1760" s="20">
        <f t="shared" si="569"/>
        <v>3.2509130417697172</v>
      </c>
    </row>
    <row r="1761" spans="4:47">
      <c r="D1761" s="2"/>
      <c r="Z1761" s="20">
        <f t="shared" si="560"/>
        <v>0</v>
      </c>
      <c r="AA1761" s="20">
        <f t="shared" si="561"/>
        <v>1.1330551226500576E-5</v>
      </c>
      <c r="AB1761" s="20">
        <f t="shared" si="572"/>
        <v>-9999</v>
      </c>
      <c r="AC1761" s="20">
        <f t="shared" si="556"/>
        <v>0</v>
      </c>
      <c r="AD1761" s="20">
        <f t="shared" si="570"/>
        <v>-9999</v>
      </c>
      <c r="AE1761" s="20">
        <f t="shared" si="557"/>
        <v>0</v>
      </c>
      <c r="AF1761" s="20">
        <f t="shared" si="571"/>
        <v>-9999</v>
      </c>
      <c r="AG1761" s="21"/>
      <c r="AH1761" s="20">
        <f t="shared" si="562"/>
        <v>-1.178745064381952E-2</v>
      </c>
      <c r="AI1761" s="20">
        <f t="shared" si="563"/>
        <v>0.51386006167917275</v>
      </c>
      <c r="AJ1761" s="20">
        <f t="shared" si="564"/>
        <v>-0.2676446746983806</v>
      </c>
      <c r="AK1761" s="20">
        <f t="shared" si="565"/>
        <v>-2.096970307342862E-2</v>
      </c>
      <c r="AL1761" s="20">
        <f t="shared" si="566"/>
        <v>-3.0984842598046018</v>
      </c>
      <c r="AM1761" s="20">
        <f t="shared" si="567"/>
        <v>-46.387491914036289</v>
      </c>
      <c r="AN1761" s="20">
        <f t="shared" si="568"/>
        <v>3.2149255760746338</v>
      </c>
      <c r="AO1761" s="20">
        <f t="shared" si="568"/>
        <v>3.2156184383515991</v>
      </c>
      <c r="AP1761" s="20">
        <f t="shared" si="568"/>
        <v>3.2141906950560983</v>
      </c>
      <c r="AQ1761" s="20">
        <f t="shared" si="568"/>
        <v>3.2171329326505709</v>
      </c>
      <c r="AR1761" s="20">
        <f t="shared" si="568"/>
        <v>3.2110703717789146</v>
      </c>
      <c r="AS1761" s="20">
        <f t="shared" si="568"/>
        <v>3.2235654897824437</v>
      </c>
      <c r="AT1761" s="20">
        <f t="shared" si="568"/>
        <v>3.1978245068299773</v>
      </c>
      <c r="AU1761" s="20">
        <f t="shared" si="569"/>
        <v>3.2509130417697172</v>
      </c>
    </row>
    <row r="1762" spans="4:47">
      <c r="D1762" s="2"/>
      <c r="Z1762" s="20">
        <f t="shared" si="560"/>
        <v>0</v>
      </c>
      <c r="AA1762" s="20">
        <f t="shared" si="561"/>
        <v>1.1330551226500576E-5</v>
      </c>
      <c r="AB1762" s="20">
        <f t="shared" si="572"/>
        <v>-9999</v>
      </c>
      <c r="AC1762" s="20">
        <f t="shared" si="556"/>
        <v>0</v>
      </c>
      <c r="AD1762" s="20">
        <f t="shared" si="570"/>
        <v>-9999</v>
      </c>
      <c r="AE1762" s="20">
        <f t="shared" si="557"/>
        <v>0</v>
      </c>
      <c r="AF1762" s="20">
        <f t="shared" si="571"/>
        <v>-9999</v>
      </c>
      <c r="AG1762" s="21"/>
      <c r="AH1762" s="20">
        <f t="shared" si="562"/>
        <v>-1.178745064381952E-2</v>
      </c>
      <c r="AI1762" s="20">
        <f t="shared" si="563"/>
        <v>0.51386006167917275</v>
      </c>
      <c r="AJ1762" s="20">
        <f t="shared" si="564"/>
        <v>-0.2676446746983806</v>
      </c>
      <c r="AK1762" s="20">
        <f t="shared" si="565"/>
        <v>-2.096970307342862E-2</v>
      </c>
      <c r="AL1762" s="20">
        <f t="shared" si="566"/>
        <v>-3.0984842598046018</v>
      </c>
      <c r="AM1762" s="20">
        <f t="shared" si="567"/>
        <v>-46.387491914036289</v>
      </c>
      <c r="AN1762" s="20">
        <f t="shared" si="568"/>
        <v>3.2149255760746338</v>
      </c>
      <c r="AO1762" s="20">
        <f t="shared" si="568"/>
        <v>3.2156184383515991</v>
      </c>
      <c r="AP1762" s="20">
        <f t="shared" si="568"/>
        <v>3.2141906950560983</v>
      </c>
      <c r="AQ1762" s="20">
        <f t="shared" si="568"/>
        <v>3.2171329326505709</v>
      </c>
      <c r="AR1762" s="20">
        <f t="shared" si="568"/>
        <v>3.2110703717789146</v>
      </c>
      <c r="AS1762" s="20">
        <f t="shared" si="568"/>
        <v>3.2235654897824437</v>
      </c>
      <c r="AT1762" s="20">
        <f t="shared" si="568"/>
        <v>3.1978245068299773</v>
      </c>
      <c r="AU1762" s="20">
        <f t="shared" si="569"/>
        <v>3.2509130417697172</v>
      </c>
    </row>
    <row r="1763" spans="4:47">
      <c r="D1763" s="2"/>
      <c r="Z1763" s="20">
        <f t="shared" si="560"/>
        <v>0</v>
      </c>
      <c r="AA1763" s="20">
        <f t="shared" si="561"/>
        <v>1.1330551226500576E-5</v>
      </c>
      <c r="AB1763" s="20">
        <f t="shared" si="572"/>
        <v>-9999</v>
      </c>
      <c r="AC1763" s="20">
        <f t="shared" si="556"/>
        <v>0</v>
      </c>
      <c r="AD1763" s="20">
        <f t="shared" si="570"/>
        <v>-9999</v>
      </c>
      <c r="AE1763" s="20">
        <f t="shared" si="557"/>
        <v>0</v>
      </c>
      <c r="AF1763" s="20">
        <f t="shared" si="571"/>
        <v>-9999</v>
      </c>
      <c r="AG1763" s="21"/>
      <c r="AH1763" s="20">
        <f t="shared" si="562"/>
        <v>-1.178745064381952E-2</v>
      </c>
      <c r="AI1763" s="20">
        <f t="shared" si="563"/>
        <v>0.51386006167917275</v>
      </c>
      <c r="AJ1763" s="20">
        <f t="shared" si="564"/>
        <v>-0.2676446746983806</v>
      </c>
      <c r="AK1763" s="20">
        <f t="shared" si="565"/>
        <v>-2.096970307342862E-2</v>
      </c>
      <c r="AL1763" s="20">
        <f t="shared" si="566"/>
        <v>-3.0984842598046018</v>
      </c>
      <c r="AM1763" s="20">
        <f t="shared" si="567"/>
        <v>-46.387491914036289</v>
      </c>
      <c r="AN1763" s="20">
        <f t="shared" si="568"/>
        <v>3.2149255760746338</v>
      </c>
      <c r="AO1763" s="20">
        <f t="shared" si="568"/>
        <v>3.2156184383515991</v>
      </c>
      <c r="AP1763" s="20">
        <f t="shared" si="568"/>
        <v>3.2141906950560983</v>
      </c>
      <c r="AQ1763" s="20">
        <f t="shared" si="568"/>
        <v>3.2171329326505709</v>
      </c>
      <c r="AR1763" s="20">
        <f t="shared" si="568"/>
        <v>3.2110703717789146</v>
      </c>
      <c r="AS1763" s="20">
        <f t="shared" si="568"/>
        <v>3.2235654897824437</v>
      </c>
      <c r="AT1763" s="20">
        <f t="shared" si="568"/>
        <v>3.1978245068299773</v>
      </c>
      <c r="AU1763" s="20">
        <f t="shared" si="569"/>
        <v>3.2509130417697172</v>
      </c>
    </row>
    <row r="1764" spans="4:47">
      <c r="D1764" s="2"/>
      <c r="Z1764" s="20">
        <f t="shared" si="560"/>
        <v>0</v>
      </c>
      <c r="AA1764" s="20">
        <f t="shared" si="561"/>
        <v>1.1330551226500576E-5</v>
      </c>
      <c r="AB1764" s="20">
        <f t="shared" si="572"/>
        <v>-9999</v>
      </c>
      <c r="AC1764" s="20">
        <f t="shared" si="556"/>
        <v>0</v>
      </c>
      <c r="AD1764" s="20">
        <f t="shared" si="570"/>
        <v>-9999</v>
      </c>
      <c r="AE1764" s="20">
        <f t="shared" si="557"/>
        <v>0</v>
      </c>
      <c r="AF1764" s="20">
        <f t="shared" si="571"/>
        <v>-9999</v>
      </c>
      <c r="AG1764" s="21"/>
      <c r="AH1764" s="20">
        <f t="shared" si="562"/>
        <v>-1.178745064381952E-2</v>
      </c>
      <c r="AI1764" s="20">
        <f t="shared" si="563"/>
        <v>0.51386006167917275</v>
      </c>
      <c r="AJ1764" s="20">
        <f t="shared" si="564"/>
        <v>-0.2676446746983806</v>
      </c>
      <c r="AK1764" s="20">
        <f t="shared" si="565"/>
        <v>-2.096970307342862E-2</v>
      </c>
      <c r="AL1764" s="20">
        <f t="shared" si="566"/>
        <v>-3.0984842598046018</v>
      </c>
      <c r="AM1764" s="20">
        <f t="shared" si="567"/>
        <v>-46.387491914036289</v>
      </c>
      <c r="AN1764" s="20">
        <f t="shared" si="568"/>
        <v>3.2149255760746338</v>
      </c>
      <c r="AO1764" s="20">
        <f t="shared" si="568"/>
        <v>3.2156184383515991</v>
      </c>
      <c r="AP1764" s="20">
        <f t="shared" si="568"/>
        <v>3.2141906950560983</v>
      </c>
      <c r="AQ1764" s="20">
        <f t="shared" si="568"/>
        <v>3.2171329326505709</v>
      </c>
      <c r="AR1764" s="20">
        <f t="shared" si="568"/>
        <v>3.2110703717789146</v>
      </c>
      <c r="AS1764" s="20">
        <f t="shared" si="568"/>
        <v>3.2235654897824437</v>
      </c>
      <c r="AT1764" s="20">
        <f t="shared" si="568"/>
        <v>3.1978245068299773</v>
      </c>
      <c r="AU1764" s="20">
        <f t="shared" si="569"/>
        <v>3.2509130417697172</v>
      </c>
    </row>
    <row r="1765" spans="4:47">
      <c r="D1765" s="2"/>
      <c r="Z1765" s="20">
        <f t="shared" si="560"/>
        <v>0</v>
      </c>
      <c r="AA1765" s="20">
        <f t="shared" si="561"/>
        <v>1.1330551226500576E-5</v>
      </c>
      <c r="AB1765" s="20">
        <f t="shared" si="572"/>
        <v>-9999</v>
      </c>
      <c r="AC1765" s="20">
        <f t="shared" si="556"/>
        <v>0</v>
      </c>
      <c r="AD1765" s="20">
        <f t="shared" si="570"/>
        <v>-9999</v>
      </c>
      <c r="AE1765" s="20">
        <f t="shared" si="557"/>
        <v>0</v>
      </c>
      <c r="AF1765" s="20">
        <f t="shared" si="571"/>
        <v>-9999</v>
      </c>
      <c r="AG1765" s="21"/>
      <c r="AH1765" s="20">
        <f t="shared" si="562"/>
        <v>-1.178745064381952E-2</v>
      </c>
      <c r="AI1765" s="20">
        <f t="shared" si="563"/>
        <v>0.51386006167917275</v>
      </c>
      <c r="AJ1765" s="20">
        <f t="shared" si="564"/>
        <v>-0.2676446746983806</v>
      </c>
      <c r="AK1765" s="20">
        <f t="shared" si="565"/>
        <v>-2.096970307342862E-2</v>
      </c>
      <c r="AL1765" s="20">
        <f t="shared" si="566"/>
        <v>-3.0984842598046018</v>
      </c>
      <c r="AM1765" s="20">
        <f t="shared" si="567"/>
        <v>-46.387491914036289</v>
      </c>
      <c r="AN1765" s="20">
        <f t="shared" ref="AN1765:AT1780" si="573">$AU1765+$AB$7*SIN(AO1765)</f>
        <v>3.2149255760746338</v>
      </c>
      <c r="AO1765" s="20">
        <f t="shared" si="573"/>
        <v>3.2156184383515991</v>
      </c>
      <c r="AP1765" s="20">
        <f t="shared" si="573"/>
        <v>3.2141906950560983</v>
      </c>
      <c r="AQ1765" s="20">
        <f t="shared" si="573"/>
        <v>3.2171329326505709</v>
      </c>
      <c r="AR1765" s="20">
        <f t="shared" si="573"/>
        <v>3.2110703717789146</v>
      </c>
      <c r="AS1765" s="20">
        <f t="shared" si="573"/>
        <v>3.2235654897824437</v>
      </c>
      <c r="AT1765" s="20">
        <f t="shared" si="573"/>
        <v>3.1978245068299773</v>
      </c>
      <c r="AU1765" s="20">
        <f t="shared" si="569"/>
        <v>3.2509130417697172</v>
      </c>
    </row>
    <row r="1766" spans="4:47">
      <c r="D1766" s="2"/>
      <c r="Z1766" s="20">
        <f t="shared" si="560"/>
        <v>0</v>
      </c>
      <c r="AA1766" s="20">
        <f t="shared" si="561"/>
        <v>1.1330551226500576E-5</v>
      </c>
      <c r="AB1766" s="20">
        <f t="shared" si="572"/>
        <v>-9999</v>
      </c>
      <c r="AC1766" s="20">
        <f t="shared" si="556"/>
        <v>0</v>
      </c>
      <c r="AD1766" s="20">
        <f t="shared" si="570"/>
        <v>-9999</v>
      </c>
      <c r="AE1766" s="20">
        <f t="shared" si="557"/>
        <v>0</v>
      </c>
      <c r="AF1766" s="20">
        <f t="shared" si="571"/>
        <v>-9999</v>
      </c>
      <c r="AG1766" s="21"/>
      <c r="AH1766" s="20">
        <f t="shared" si="562"/>
        <v>-1.178745064381952E-2</v>
      </c>
      <c r="AI1766" s="20">
        <f t="shared" si="563"/>
        <v>0.51386006167917275</v>
      </c>
      <c r="AJ1766" s="20">
        <f t="shared" si="564"/>
        <v>-0.2676446746983806</v>
      </c>
      <c r="AK1766" s="20">
        <f t="shared" si="565"/>
        <v>-2.096970307342862E-2</v>
      </c>
      <c r="AL1766" s="20">
        <f t="shared" si="566"/>
        <v>-3.0984842598046018</v>
      </c>
      <c r="AM1766" s="20">
        <f t="shared" si="567"/>
        <v>-46.387491914036289</v>
      </c>
      <c r="AN1766" s="20">
        <f t="shared" si="573"/>
        <v>3.2149255760746338</v>
      </c>
      <c r="AO1766" s="20">
        <f t="shared" si="573"/>
        <v>3.2156184383515991</v>
      </c>
      <c r="AP1766" s="20">
        <f t="shared" si="573"/>
        <v>3.2141906950560983</v>
      </c>
      <c r="AQ1766" s="20">
        <f t="shared" si="573"/>
        <v>3.2171329326505709</v>
      </c>
      <c r="AR1766" s="20">
        <f t="shared" si="573"/>
        <v>3.2110703717789146</v>
      </c>
      <c r="AS1766" s="20">
        <f t="shared" si="573"/>
        <v>3.2235654897824437</v>
      </c>
      <c r="AT1766" s="20">
        <f t="shared" si="573"/>
        <v>3.1978245068299773</v>
      </c>
      <c r="AU1766" s="20">
        <f t="shared" si="569"/>
        <v>3.2509130417697172</v>
      </c>
    </row>
    <row r="1767" spans="4:47">
      <c r="D1767" s="2"/>
      <c r="Z1767" s="20">
        <f t="shared" si="560"/>
        <v>0</v>
      </c>
      <c r="AA1767" s="20">
        <f t="shared" si="561"/>
        <v>1.1330551226500576E-5</v>
      </c>
      <c r="AB1767" s="20">
        <f t="shared" si="572"/>
        <v>-9999</v>
      </c>
      <c r="AC1767" s="20">
        <f t="shared" ref="AC1767:AC1830" si="574">+G1767-P1767</f>
        <v>0</v>
      </c>
      <c r="AD1767" s="20">
        <f t="shared" si="570"/>
        <v>-9999</v>
      </c>
      <c r="AE1767" s="20">
        <f t="shared" ref="AE1767:AE1830" si="575">+(G1767-AA1767)^2*S1767</f>
        <v>0</v>
      </c>
      <c r="AF1767" s="20">
        <f t="shared" si="571"/>
        <v>-9999</v>
      </c>
      <c r="AG1767" s="21"/>
      <c r="AH1767" s="20">
        <f t="shared" si="562"/>
        <v>-1.178745064381952E-2</v>
      </c>
      <c r="AI1767" s="20">
        <f t="shared" si="563"/>
        <v>0.51386006167917275</v>
      </c>
      <c r="AJ1767" s="20">
        <f t="shared" si="564"/>
        <v>-0.2676446746983806</v>
      </c>
      <c r="AK1767" s="20">
        <f t="shared" si="565"/>
        <v>-2.096970307342862E-2</v>
      </c>
      <c r="AL1767" s="20">
        <f t="shared" si="566"/>
        <v>-3.0984842598046018</v>
      </c>
      <c r="AM1767" s="20">
        <f t="shared" si="567"/>
        <v>-46.387491914036289</v>
      </c>
      <c r="AN1767" s="20">
        <f t="shared" si="573"/>
        <v>3.2149255760746338</v>
      </c>
      <c r="AO1767" s="20">
        <f t="shared" si="573"/>
        <v>3.2156184383515991</v>
      </c>
      <c r="AP1767" s="20">
        <f t="shared" si="573"/>
        <v>3.2141906950560983</v>
      </c>
      <c r="AQ1767" s="20">
        <f t="shared" si="573"/>
        <v>3.2171329326505709</v>
      </c>
      <c r="AR1767" s="20">
        <f t="shared" si="573"/>
        <v>3.2110703717789146</v>
      </c>
      <c r="AS1767" s="20">
        <f t="shared" si="573"/>
        <v>3.2235654897824437</v>
      </c>
      <c r="AT1767" s="20">
        <f t="shared" si="573"/>
        <v>3.1978245068299773</v>
      </c>
      <c r="AU1767" s="20">
        <f t="shared" si="569"/>
        <v>3.2509130417697172</v>
      </c>
    </row>
    <row r="1768" spans="4:47">
      <c r="D1768" s="2"/>
      <c r="Z1768" s="20">
        <f t="shared" si="560"/>
        <v>0</v>
      </c>
      <c r="AA1768" s="20">
        <f t="shared" si="561"/>
        <v>1.1330551226500576E-5</v>
      </c>
      <c r="AB1768" s="20">
        <f t="shared" si="572"/>
        <v>-9999</v>
      </c>
      <c r="AC1768" s="20">
        <f t="shared" si="574"/>
        <v>0</v>
      </c>
      <c r="AD1768" s="20">
        <f t="shared" si="570"/>
        <v>-9999</v>
      </c>
      <c r="AE1768" s="20">
        <f t="shared" si="575"/>
        <v>0</v>
      </c>
      <c r="AF1768" s="20">
        <f t="shared" si="571"/>
        <v>-9999</v>
      </c>
      <c r="AG1768" s="21"/>
      <c r="AH1768" s="20">
        <f t="shared" si="562"/>
        <v>-1.178745064381952E-2</v>
      </c>
      <c r="AI1768" s="20">
        <f t="shared" si="563"/>
        <v>0.51386006167917275</v>
      </c>
      <c r="AJ1768" s="20">
        <f t="shared" si="564"/>
        <v>-0.2676446746983806</v>
      </c>
      <c r="AK1768" s="20">
        <f t="shared" si="565"/>
        <v>-2.096970307342862E-2</v>
      </c>
      <c r="AL1768" s="20">
        <f t="shared" si="566"/>
        <v>-3.0984842598046018</v>
      </c>
      <c r="AM1768" s="20">
        <f t="shared" si="567"/>
        <v>-46.387491914036289</v>
      </c>
      <c r="AN1768" s="20">
        <f t="shared" si="573"/>
        <v>3.2149255760746338</v>
      </c>
      <c r="AO1768" s="20">
        <f t="shared" si="573"/>
        <v>3.2156184383515991</v>
      </c>
      <c r="AP1768" s="20">
        <f t="shared" si="573"/>
        <v>3.2141906950560983</v>
      </c>
      <c r="AQ1768" s="20">
        <f t="shared" si="573"/>
        <v>3.2171329326505709</v>
      </c>
      <c r="AR1768" s="20">
        <f t="shared" si="573"/>
        <v>3.2110703717789146</v>
      </c>
      <c r="AS1768" s="20">
        <f t="shared" si="573"/>
        <v>3.2235654897824437</v>
      </c>
      <c r="AT1768" s="20">
        <f t="shared" si="573"/>
        <v>3.1978245068299773</v>
      </c>
      <c r="AU1768" s="20">
        <f t="shared" si="569"/>
        <v>3.2509130417697172</v>
      </c>
    </row>
    <row r="1769" spans="4:47">
      <c r="D1769" s="2"/>
      <c r="Z1769" s="20">
        <f t="shared" si="560"/>
        <v>0</v>
      </c>
      <c r="AA1769" s="20">
        <f t="shared" si="561"/>
        <v>1.1330551226500576E-5</v>
      </c>
      <c r="AB1769" s="20">
        <f t="shared" si="572"/>
        <v>-9999</v>
      </c>
      <c r="AC1769" s="20">
        <f t="shared" si="574"/>
        <v>0</v>
      </c>
      <c r="AD1769" s="20">
        <f t="shared" si="570"/>
        <v>-9999</v>
      </c>
      <c r="AE1769" s="20">
        <f t="shared" si="575"/>
        <v>0</v>
      </c>
      <c r="AF1769" s="20">
        <f t="shared" si="571"/>
        <v>-9999</v>
      </c>
      <c r="AG1769" s="21"/>
      <c r="AH1769" s="20">
        <f t="shared" si="562"/>
        <v>-1.178745064381952E-2</v>
      </c>
      <c r="AI1769" s="20">
        <f t="shared" si="563"/>
        <v>0.51386006167917275</v>
      </c>
      <c r="AJ1769" s="20">
        <f t="shared" si="564"/>
        <v>-0.2676446746983806</v>
      </c>
      <c r="AK1769" s="20">
        <f t="shared" si="565"/>
        <v>-2.096970307342862E-2</v>
      </c>
      <c r="AL1769" s="20">
        <f t="shared" si="566"/>
        <v>-3.0984842598046018</v>
      </c>
      <c r="AM1769" s="20">
        <f t="shared" si="567"/>
        <v>-46.387491914036289</v>
      </c>
      <c r="AN1769" s="20">
        <f t="shared" si="573"/>
        <v>3.2149255760746338</v>
      </c>
      <c r="AO1769" s="20">
        <f t="shared" si="573"/>
        <v>3.2156184383515991</v>
      </c>
      <c r="AP1769" s="20">
        <f t="shared" si="573"/>
        <v>3.2141906950560983</v>
      </c>
      <c r="AQ1769" s="20">
        <f t="shared" si="573"/>
        <v>3.2171329326505709</v>
      </c>
      <c r="AR1769" s="20">
        <f t="shared" si="573"/>
        <v>3.2110703717789146</v>
      </c>
      <c r="AS1769" s="20">
        <f t="shared" si="573"/>
        <v>3.2235654897824437</v>
      </c>
      <c r="AT1769" s="20">
        <f t="shared" si="573"/>
        <v>3.1978245068299773</v>
      </c>
      <c r="AU1769" s="20">
        <f t="shared" si="569"/>
        <v>3.2509130417697172</v>
      </c>
    </row>
    <row r="1770" spans="4:47">
      <c r="D1770" s="2"/>
      <c r="Z1770" s="20">
        <f t="shared" si="560"/>
        <v>0</v>
      </c>
      <c r="AA1770" s="20">
        <f t="shared" si="561"/>
        <v>1.1330551226500576E-5</v>
      </c>
      <c r="AB1770" s="20">
        <f t="shared" si="572"/>
        <v>-9999</v>
      </c>
      <c r="AC1770" s="20">
        <f t="shared" si="574"/>
        <v>0</v>
      </c>
      <c r="AD1770" s="20">
        <f t="shared" si="570"/>
        <v>-9999</v>
      </c>
      <c r="AE1770" s="20">
        <f t="shared" si="575"/>
        <v>0</v>
      </c>
      <c r="AF1770" s="20">
        <f t="shared" si="571"/>
        <v>-9999</v>
      </c>
      <c r="AG1770" s="21"/>
      <c r="AH1770" s="20">
        <f t="shared" si="562"/>
        <v>-1.178745064381952E-2</v>
      </c>
      <c r="AI1770" s="20">
        <f t="shared" si="563"/>
        <v>0.51386006167917275</v>
      </c>
      <c r="AJ1770" s="20">
        <f t="shared" si="564"/>
        <v>-0.2676446746983806</v>
      </c>
      <c r="AK1770" s="20">
        <f t="shared" si="565"/>
        <v>-2.096970307342862E-2</v>
      </c>
      <c r="AL1770" s="20">
        <f t="shared" si="566"/>
        <v>-3.0984842598046018</v>
      </c>
      <c r="AM1770" s="20">
        <f t="shared" si="567"/>
        <v>-46.387491914036289</v>
      </c>
      <c r="AN1770" s="20">
        <f t="shared" si="573"/>
        <v>3.2149255760746338</v>
      </c>
      <c r="AO1770" s="20">
        <f t="shared" si="573"/>
        <v>3.2156184383515991</v>
      </c>
      <c r="AP1770" s="20">
        <f t="shared" si="573"/>
        <v>3.2141906950560983</v>
      </c>
      <c r="AQ1770" s="20">
        <f t="shared" si="573"/>
        <v>3.2171329326505709</v>
      </c>
      <c r="AR1770" s="20">
        <f t="shared" si="573"/>
        <v>3.2110703717789146</v>
      </c>
      <c r="AS1770" s="20">
        <f t="shared" si="573"/>
        <v>3.2235654897824437</v>
      </c>
      <c r="AT1770" s="20">
        <f t="shared" si="573"/>
        <v>3.1978245068299773</v>
      </c>
      <c r="AU1770" s="20">
        <f t="shared" si="569"/>
        <v>3.2509130417697172</v>
      </c>
    </row>
    <row r="1771" spans="4:47">
      <c r="D1771" s="2"/>
      <c r="Z1771" s="20">
        <f t="shared" si="560"/>
        <v>0</v>
      </c>
      <c r="AA1771" s="20">
        <f t="shared" si="561"/>
        <v>1.1330551226500576E-5</v>
      </c>
      <c r="AB1771" s="20">
        <f t="shared" si="572"/>
        <v>-9999</v>
      </c>
      <c r="AC1771" s="20">
        <f t="shared" si="574"/>
        <v>0</v>
      </c>
      <c r="AD1771" s="20">
        <f t="shared" si="570"/>
        <v>-9999</v>
      </c>
      <c r="AE1771" s="20">
        <f t="shared" si="575"/>
        <v>0</v>
      </c>
      <c r="AF1771" s="20">
        <f t="shared" si="571"/>
        <v>-9999</v>
      </c>
      <c r="AG1771" s="21"/>
      <c r="AH1771" s="20">
        <f t="shared" si="562"/>
        <v>-1.178745064381952E-2</v>
      </c>
      <c r="AI1771" s="20">
        <f t="shared" si="563"/>
        <v>0.51386006167917275</v>
      </c>
      <c r="AJ1771" s="20">
        <f t="shared" si="564"/>
        <v>-0.2676446746983806</v>
      </c>
      <c r="AK1771" s="20">
        <f t="shared" si="565"/>
        <v>-2.096970307342862E-2</v>
      </c>
      <c r="AL1771" s="20">
        <f t="shared" si="566"/>
        <v>-3.0984842598046018</v>
      </c>
      <c r="AM1771" s="20">
        <f t="shared" si="567"/>
        <v>-46.387491914036289</v>
      </c>
      <c r="AN1771" s="20">
        <f t="shared" si="573"/>
        <v>3.2149255760746338</v>
      </c>
      <c r="AO1771" s="20">
        <f t="shared" si="573"/>
        <v>3.2156184383515991</v>
      </c>
      <c r="AP1771" s="20">
        <f t="shared" si="573"/>
        <v>3.2141906950560983</v>
      </c>
      <c r="AQ1771" s="20">
        <f t="shared" si="573"/>
        <v>3.2171329326505709</v>
      </c>
      <c r="AR1771" s="20">
        <f t="shared" si="573"/>
        <v>3.2110703717789146</v>
      </c>
      <c r="AS1771" s="20">
        <f t="shared" si="573"/>
        <v>3.2235654897824437</v>
      </c>
      <c r="AT1771" s="20">
        <f t="shared" si="573"/>
        <v>3.1978245068299773</v>
      </c>
      <c r="AU1771" s="20">
        <f t="shared" si="569"/>
        <v>3.2509130417697172</v>
      </c>
    </row>
    <row r="1772" spans="4:47">
      <c r="D1772" s="2"/>
      <c r="Z1772" s="20">
        <f t="shared" si="560"/>
        <v>0</v>
      </c>
      <c r="AA1772" s="20">
        <f t="shared" si="561"/>
        <v>1.1330551226500576E-5</v>
      </c>
      <c r="AB1772" s="20">
        <f t="shared" si="572"/>
        <v>-9999</v>
      </c>
      <c r="AC1772" s="20">
        <f t="shared" si="574"/>
        <v>0</v>
      </c>
      <c r="AD1772" s="20">
        <f t="shared" si="570"/>
        <v>-9999</v>
      </c>
      <c r="AE1772" s="20">
        <f t="shared" si="575"/>
        <v>0</v>
      </c>
      <c r="AF1772" s="20">
        <f t="shared" si="571"/>
        <v>-9999</v>
      </c>
      <c r="AG1772" s="21"/>
      <c r="AH1772" s="20">
        <f t="shared" si="562"/>
        <v>-1.178745064381952E-2</v>
      </c>
      <c r="AI1772" s="20">
        <f t="shared" si="563"/>
        <v>0.51386006167917275</v>
      </c>
      <c r="AJ1772" s="20">
        <f t="shared" si="564"/>
        <v>-0.2676446746983806</v>
      </c>
      <c r="AK1772" s="20">
        <f t="shared" si="565"/>
        <v>-2.096970307342862E-2</v>
      </c>
      <c r="AL1772" s="20">
        <f t="shared" si="566"/>
        <v>-3.0984842598046018</v>
      </c>
      <c r="AM1772" s="20">
        <f t="shared" si="567"/>
        <v>-46.387491914036289</v>
      </c>
      <c r="AN1772" s="20">
        <f t="shared" si="573"/>
        <v>3.2149255760746338</v>
      </c>
      <c r="AO1772" s="20">
        <f t="shared" si="573"/>
        <v>3.2156184383515991</v>
      </c>
      <c r="AP1772" s="20">
        <f t="shared" si="573"/>
        <v>3.2141906950560983</v>
      </c>
      <c r="AQ1772" s="20">
        <f t="shared" si="573"/>
        <v>3.2171329326505709</v>
      </c>
      <c r="AR1772" s="20">
        <f t="shared" si="573"/>
        <v>3.2110703717789146</v>
      </c>
      <c r="AS1772" s="20">
        <f t="shared" si="573"/>
        <v>3.2235654897824437</v>
      </c>
      <c r="AT1772" s="20">
        <f t="shared" si="573"/>
        <v>3.1978245068299773</v>
      </c>
      <c r="AU1772" s="20">
        <f t="shared" si="569"/>
        <v>3.2509130417697172</v>
      </c>
    </row>
    <row r="1773" spans="4:47">
      <c r="D1773" s="2"/>
      <c r="Z1773" s="20">
        <f t="shared" si="560"/>
        <v>0</v>
      </c>
      <c r="AA1773" s="20">
        <f t="shared" si="561"/>
        <v>1.1330551226500576E-5</v>
      </c>
      <c r="AB1773" s="20">
        <f t="shared" si="572"/>
        <v>-9999</v>
      </c>
      <c r="AC1773" s="20">
        <f t="shared" si="574"/>
        <v>0</v>
      </c>
      <c r="AD1773" s="20">
        <f t="shared" si="570"/>
        <v>-9999</v>
      </c>
      <c r="AE1773" s="20">
        <f t="shared" si="575"/>
        <v>0</v>
      </c>
      <c r="AF1773" s="20">
        <f t="shared" si="571"/>
        <v>-9999</v>
      </c>
      <c r="AG1773" s="21"/>
      <c r="AH1773" s="20">
        <f t="shared" si="562"/>
        <v>-1.178745064381952E-2</v>
      </c>
      <c r="AI1773" s="20">
        <f t="shared" si="563"/>
        <v>0.51386006167917275</v>
      </c>
      <c r="AJ1773" s="20">
        <f t="shared" si="564"/>
        <v>-0.2676446746983806</v>
      </c>
      <c r="AK1773" s="20">
        <f t="shared" si="565"/>
        <v>-2.096970307342862E-2</v>
      </c>
      <c r="AL1773" s="20">
        <f t="shared" si="566"/>
        <v>-3.0984842598046018</v>
      </c>
      <c r="AM1773" s="20">
        <f t="shared" si="567"/>
        <v>-46.387491914036289</v>
      </c>
      <c r="AN1773" s="20">
        <f t="shared" si="573"/>
        <v>3.2149255760746338</v>
      </c>
      <c r="AO1773" s="20">
        <f t="shared" si="573"/>
        <v>3.2156184383515991</v>
      </c>
      <c r="AP1773" s="20">
        <f t="shared" si="573"/>
        <v>3.2141906950560983</v>
      </c>
      <c r="AQ1773" s="20">
        <f t="shared" si="573"/>
        <v>3.2171329326505709</v>
      </c>
      <c r="AR1773" s="20">
        <f t="shared" si="573"/>
        <v>3.2110703717789146</v>
      </c>
      <c r="AS1773" s="20">
        <f t="shared" si="573"/>
        <v>3.2235654897824437</v>
      </c>
      <c r="AT1773" s="20">
        <f t="shared" si="573"/>
        <v>3.1978245068299773</v>
      </c>
      <c r="AU1773" s="20">
        <f t="shared" si="569"/>
        <v>3.2509130417697172</v>
      </c>
    </row>
    <row r="1774" spans="4:47">
      <c r="D1774" s="2"/>
      <c r="Z1774" s="20">
        <f t="shared" si="560"/>
        <v>0</v>
      </c>
      <c r="AA1774" s="20">
        <f t="shared" si="561"/>
        <v>1.1330551226500576E-5</v>
      </c>
      <c r="AB1774" s="20">
        <f t="shared" si="572"/>
        <v>-9999</v>
      </c>
      <c r="AC1774" s="20">
        <f t="shared" si="574"/>
        <v>0</v>
      </c>
      <c r="AD1774" s="20">
        <f t="shared" si="570"/>
        <v>-9999</v>
      </c>
      <c r="AE1774" s="20">
        <f t="shared" si="575"/>
        <v>0</v>
      </c>
      <c r="AF1774" s="20">
        <f t="shared" si="571"/>
        <v>-9999</v>
      </c>
      <c r="AG1774" s="21"/>
      <c r="AH1774" s="20">
        <f t="shared" si="562"/>
        <v>-1.178745064381952E-2</v>
      </c>
      <c r="AI1774" s="20">
        <f t="shared" si="563"/>
        <v>0.51386006167917275</v>
      </c>
      <c r="AJ1774" s="20">
        <f t="shared" si="564"/>
        <v>-0.2676446746983806</v>
      </c>
      <c r="AK1774" s="20">
        <f t="shared" si="565"/>
        <v>-2.096970307342862E-2</v>
      </c>
      <c r="AL1774" s="20">
        <f t="shared" si="566"/>
        <v>-3.0984842598046018</v>
      </c>
      <c r="AM1774" s="20">
        <f t="shared" si="567"/>
        <v>-46.387491914036289</v>
      </c>
      <c r="AN1774" s="20">
        <f t="shared" si="573"/>
        <v>3.2149255760746338</v>
      </c>
      <c r="AO1774" s="20">
        <f t="shared" si="573"/>
        <v>3.2156184383515991</v>
      </c>
      <c r="AP1774" s="20">
        <f t="shared" si="573"/>
        <v>3.2141906950560983</v>
      </c>
      <c r="AQ1774" s="20">
        <f t="shared" si="573"/>
        <v>3.2171329326505709</v>
      </c>
      <c r="AR1774" s="20">
        <f t="shared" si="573"/>
        <v>3.2110703717789146</v>
      </c>
      <c r="AS1774" s="20">
        <f t="shared" si="573"/>
        <v>3.2235654897824437</v>
      </c>
      <c r="AT1774" s="20">
        <f t="shared" si="573"/>
        <v>3.1978245068299773</v>
      </c>
      <c r="AU1774" s="20">
        <f t="shared" si="569"/>
        <v>3.2509130417697172</v>
      </c>
    </row>
    <row r="1775" spans="4:47">
      <c r="D1775" s="2"/>
      <c r="Z1775" s="20">
        <f t="shared" si="560"/>
        <v>0</v>
      </c>
      <c r="AA1775" s="20">
        <f t="shared" si="561"/>
        <v>1.1330551226500576E-5</v>
      </c>
      <c r="AB1775" s="20">
        <f t="shared" si="572"/>
        <v>-9999</v>
      </c>
      <c r="AC1775" s="20">
        <f t="shared" si="574"/>
        <v>0</v>
      </c>
      <c r="AD1775" s="20">
        <f t="shared" si="570"/>
        <v>-9999</v>
      </c>
      <c r="AE1775" s="20">
        <f t="shared" si="575"/>
        <v>0</v>
      </c>
      <c r="AF1775" s="20">
        <f t="shared" si="571"/>
        <v>-9999</v>
      </c>
      <c r="AG1775" s="21"/>
      <c r="AH1775" s="20">
        <f t="shared" si="562"/>
        <v>-1.178745064381952E-2</v>
      </c>
      <c r="AI1775" s="20">
        <f t="shared" si="563"/>
        <v>0.51386006167917275</v>
      </c>
      <c r="AJ1775" s="20">
        <f t="shared" si="564"/>
        <v>-0.2676446746983806</v>
      </c>
      <c r="AK1775" s="20">
        <f t="shared" si="565"/>
        <v>-2.096970307342862E-2</v>
      </c>
      <c r="AL1775" s="20">
        <f t="shared" si="566"/>
        <v>-3.0984842598046018</v>
      </c>
      <c r="AM1775" s="20">
        <f t="shared" si="567"/>
        <v>-46.387491914036289</v>
      </c>
      <c r="AN1775" s="20">
        <f t="shared" si="573"/>
        <v>3.2149255760746338</v>
      </c>
      <c r="AO1775" s="20">
        <f t="shared" si="573"/>
        <v>3.2156184383515991</v>
      </c>
      <c r="AP1775" s="20">
        <f t="shared" si="573"/>
        <v>3.2141906950560983</v>
      </c>
      <c r="AQ1775" s="20">
        <f t="shared" si="573"/>
        <v>3.2171329326505709</v>
      </c>
      <c r="AR1775" s="20">
        <f t="shared" si="573"/>
        <v>3.2110703717789146</v>
      </c>
      <c r="AS1775" s="20">
        <f t="shared" si="573"/>
        <v>3.2235654897824437</v>
      </c>
      <c r="AT1775" s="20">
        <f t="shared" si="573"/>
        <v>3.1978245068299773</v>
      </c>
      <c r="AU1775" s="20">
        <f t="shared" si="569"/>
        <v>3.2509130417697172</v>
      </c>
    </row>
    <row r="1776" spans="4:47">
      <c r="D1776" s="2"/>
      <c r="Z1776" s="20">
        <f t="shared" si="560"/>
        <v>0</v>
      </c>
      <c r="AA1776" s="20">
        <f t="shared" si="561"/>
        <v>1.1330551226500576E-5</v>
      </c>
      <c r="AB1776" s="20">
        <f t="shared" si="572"/>
        <v>-9999</v>
      </c>
      <c r="AC1776" s="20">
        <f t="shared" si="574"/>
        <v>0</v>
      </c>
      <c r="AD1776" s="20">
        <f t="shared" si="570"/>
        <v>-9999</v>
      </c>
      <c r="AE1776" s="20">
        <f t="shared" si="575"/>
        <v>0</v>
      </c>
      <c r="AF1776" s="20">
        <f t="shared" si="571"/>
        <v>-9999</v>
      </c>
      <c r="AG1776" s="21"/>
      <c r="AH1776" s="20">
        <f t="shared" si="562"/>
        <v>-1.178745064381952E-2</v>
      </c>
      <c r="AI1776" s="20">
        <f t="shared" si="563"/>
        <v>0.51386006167917275</v>
      </c>
      <c r="AJ1776" s="20">
        <f t="shared" si="564"/>
        <v>-0.2676446746983806</v>
      </c>
      <c r="AK1776" s="20">
        <f t="shared" si="565"/>
        <v>-2.096970307342862E-2</v>
      </c>
      <c r="AL1776" s="20">
        <f t="shared" si="566"/>
        <v>-3.0984842598046018</v>
      </c>
      <c r="AM1776" s="20">
        <f t="shared" si="567"/>
        <v>-46.387491914036289</v>
      </c>
      <c r="AN1776" s="20">
        <f t="shared" si="573"/>
        <v>3.2149255760746338</v>
      </c>
      <c r="AO1776" s="20">
        <f t="shared" si="573"/>
        <v>3.2156184383515991</v>
      </c>
      <c r="AP1776" s="20">
        <f t="shared" si="573"/>
        <v>3.2141906950560983</v>
      </c>
      <c r="AQ1776" s="20">
        <f t="shared" si="573"/>
        <v>3.2171329326505709</v>
      </c>
      <c r="AR1776" s="20">
        <f t="shared" si="573"/>
        <v>3.2110703717789146</v>
      </c>
      <c r="AS1776" s="20">
        <f t="shared" si="573"/>
        <v>3.2235654897824437</v>
      </c>
      <c r="AT1776" s="20">
        <f t="shared" si="573"/>
        <v>3.1978245068299773</v>
      </c>
      <c r="AU1776" s="20">
        <f t="shared" si="569"/>
        <v>3.2509130417697172</v>
      </c>
    </row>
    <row r="1777" spans="4:47">
      <c r="D1777" s="2"/>
      <c r="Z1777" s="20">
        <f t="shared" si="560"/>
        <v>0</v>
      </c>
      <c r="AA1777" s="20">
        <f t="shared" si="561"/>
        <v>1.1330551226500576E-5</v>
      </c>
      <c r="AB1777" s="20">
        <f t="shared" si="572"/>
        <v>-9999</v>
      </c>
      <c r="AC1777" s="20">
        <f t="shared" si="574"/>
        <v>0</v>
      </c>
      <c r="AD1777" s="20">
        <f t="shared" si="570"/>
        <v>-9999</v>
      </c>
      <c r="AE1777" s="20">
        <f t="shared" si="575"/>
        <v>0</v>
      </c>
      <c r="AF1777" s="20">
        <f t="shared" si="571"/>
        <v>-9999</v>
      </c>
      <c r="AG1777" s="21"/>
      <c r="AH1777" s="20">
        <f t="shared" si="562"/>
        <v>-1.178745064381952E-2</v>
      </c>
      <c r="AI1777" s="20">
        <f t="shared" si="563"/>
        <v>0.51386006167917275</v>
      </c>
      <c r="AJ1777" s="20">
        <f t="shared" si="564"/>
        <v>-0.2676446746983806</v>
      </c>
      <c r="AK1777" s="20">
        <f t="shared" si="565"/>
        <v>-2.096970307342862E-2</v>
      </c>
      <c r="AL1777" s="20">
        <f t="shared" si="566"/>
        <v>-3.0984842598046018</v>
      </c>
      <c r="AM1777" s="20">
        <f t="shared" si="567"/>
        <v>-46.387491914036289</v>
      </c>
      <c r="AN1777" s="20">
        <f t="shared" si="573"/>
        <v>3.2149255760746338</v>
      </c>
      <c r="AO1777" s="20">
        <f t="shared" si="573"/>
        <v>3.2156184383515991</v>
      </c>
      <c r="AP1777" s="20">
        <f t="shared" si="573"/>
        <v>3.2141906950560983</v>
      </c>
      <c r="AQ1777" s="20">
        <f t="shared" si="573"/>
        <v>3.2171329326505709</v>
      </c>
      <c r="AR1777" s="20">
        <f t="shared" si="573"/>
        <v>3.2110703717789146</v>
      </c>
      <c r="AS1777" s="20">
        <f t="shared" si="573"/>
        <v>3.2235654897824437</v>
      </c>
      <c r="AT1777" s="20">
        <f t="shared" si="573"/>
        <v>3.1978245068299773</v>
      </c>
      <c r="AU1777" s="20">
        <f t="shared" si="569"/>
        <v>3.2509130417697172</v>
      </c>
    </row>
    <row r="1778" spans="4:47">
      <c r="D1778" s="2"/>
      <c r="Z1778" s="20">
        <f t="shared" si="560"/>
        <v>0</v>
      </c>
      <c r="AA1778" s="20">
        <f t="shared" si="561"/>
        <v>1.1330551226500576E-5</v>
      </c>
      <c r="AB1778" s="20">
        <f t="shared" si="572"/>
        <v>-9999</v>
      </c>
      <c r="AC1778" s="20">
        <f t="shared" si="574"/>
        <v>0</v>
      </c>
      <c r="AD1778" s="20">
        <f t="shared" si="570"/>
        <v>-9999</v>
      </c>
      <c r="AE1778" s="20">
        <f t="shared" si="575"/>
        <v>0</v>
      </c>
      <c r="AF1778" s="20">
        <f t="shared" si="571"/>
        <v>-9999</v>
      </c>
      <c r="AG1778" s="21"/>
      <c r="AH1778" s="20">
        <f t="shared" si="562"/>
        <v>-1.178745064381952E-2</v>
      </c>
      <c r="AI1778" s="20">
        <f t="shared" si="563"/>
        <v>0.51386006167917275</v>
      </c>
      <c r="AJ1778" s="20">
        <f t="shared" si="564"/>
        <v>-0.2676446746983806</v>
      </c>
      <c r="AK1778" s="20">
        <f t="shared" si="565"/>
        <v>-2.096970307342862E-2</v>
      </c>
      <c r="AL1778" s="20">
        <f t="shared" si="566"/>
        <v>-3.0984842598046018</v>
      </c>
      <c r="AM1778" s="20">
        <f t="shared" si="567"/>
        <v>-46.387491914036289</v>
      </c>
      <c r="AN1778" s="20">
        <f t="shared" si="573"/>
        <v>3.2149255760746338</v>
      </c>
      <c r="AO1778" s="20">
        <f t="shared" si="573"/>
        <v>3.2156184383515991</v>
      </c>
      <c r="AP1778" s="20">
        <f t="shared" si="573"/>
        <v>3.2141906950560983</v>
      </c>
      <c r="AQ1778" s="20">
        <f t="shared" si="573"/>
        <v>3.2171329326505709</v>
      </c>
      <c r="AR1778" s="20">
        <f t="shared" si="573"/>
        <v>3.2110703717789146</v>
      </c>
      <c r="AS1778" s="20">
        <f t="shared" si="573"/>
        <v>3.2235654897824437</v>
      </c>
      <c r="AT1778" s="20">
        <f t="shared" si="573"/>
        <v>3.1978245068299773</v>
      </c>
      <c r="AU1778" s="20">
        <f t="shared" si="569"/>
        <v>3.2509130417697172</v>
      </c>
    </row>
    <row r="1779" spans="4:47">
      <c r="D1779" s="2"/>
      <c r="Z1779" s="20">
        <f t="shared" si="560"/>
        <v>0</v>
      </c>
      <c r="AA1779" s="20">
        <f t="shared" si="561"/>
        <v>1.1330551226500576E-5</v>
      </c>
      <c r="AB1779" s="20">
        <f t="shared" si="572"/>
        <v>-9999</v>
      </c>
      <c r="AC1779" s="20">
        <f t="shared" si="574"/>
        <v>0</v>
      </c>
      <c r="AD1779" s="20">
        <f t="shared" si="570"/>
        <v>-9999</v>
      </c>
      <c r="AE1779" s="20">
        <f t="shared" si="575"/>
        <v>0</v>
      </c>
      <c r="AF1779" s="20">
        <f t="shared" si="571"/>
        <v>-9999</v>
      </c>
      <c r="AG1779" s="21"/>
      <c r="AH1779" s="20">
        <f t="shared" si="562"/>
        <v>-1.178745064381952E-2</v>
      </c>
      <c r="AI1779" s="20">
        <f t="shared" si="563"/>
        <v>0.51386006167917275</v>
      </c>
      <c r="AJ1779" s="20">
        <f t="shared" si="564"/>
        <v>-0.2676446746983806</v>
      </c>
      <c r="AK1779" s="20">
        <f t="shared" si="565"/>
        <v>-2.096970307342862E-2</v>
      </c>
      <c r="AL1779" s="20">
        <f t="shared" si="566"/>
        <v>-3.0984842598046018</v>
      </c>
      <c r="AM1779" s="20">
        <f t="shared" si="567"/>
        <v>-46.387491914036289</v>
      </c>
      <c r="AN1779" s="20">
        <f t="shared" si="573"/>
        <v>3.2149255760746338</v>
      </c>
      <c r="AO1779" s="20">
        <f t="shared" si="573"/>
        <v>3.2156184383515991</v>
      </c>
      <c r="AP1779" s="20">
        <f t="shared" si="573"/>
        <v>3.2141906950560983</v>
      </c>
      <c r="AQ1779" s="20">
        <f t="shared" si="573"/>
        <v>3.2171329326505709</v>
      </c>
      <c r="AR1779" s="20">
        <f t="shared" si="573"/>
        <v>3.2110703717789146</v>
      </c>
      <c r="AS1779" s="20">
        <f t="shared" si="573"/>
        <v>3.2235654897824437</v>
      </c>
      <c r="AT1779" s="20">
        <f t="shared" si="573"/>
        <v>3.1978245068299773</v>
      </c>
      <c r="AU1779" s="20">
        <f t="shared" si="569"/>
        <v>3.2509130417697172</v>
      </c>
    </row>
    <row r="1780" spans="4:47">
      <c r="D1780" s="2"/>
      <c r="Z1780" s="20">
        <f t="shared" si="560"/>
        <v>0</v>
      </c>
      <c r="AA1780" s="20">
        <f t="shared" si="561"/>
        <v>1.1330551226500576E-5</v>
      </c>
      <c r="AB1780" s="20">
        <f t="shared" si="572"/>
        <v>-9999</v>
      </c>
      <c r="AC1780" s="20">
        <f t="shared" si="574"/>
        <v>0</v>
      </c>
      <c r="AD1780" s="20">
        <f t="shared" si="570"/>
        <v>-9999</v>
      </c>
      <c r="AE1780" s="20">
        <f t="shared" si="575"/>
        <v>0</v>
      </c>
      <c r="AF1780" s="20">
        <f t="shared" si="571"/>
        <v>-9999</v>
      </c>
      <c r="AG1780" s="21"/>
      <c r="AH1780" s="20">
        <f t="shared" si="562"/>
        <v>-1.178745064381952E-2</v>
      </c>
      <c r="AI1780" s="20">
        <f t="shared" si="563"/>
        <v>0.51386006167917275</v>
      </c>
      <c r="AJ1780" s="20">
        <f t="shared" si="564"/>
        <v>-0.2676446746983806</v>
      </c>
      <c r="AK1780" s="20">
        <f t="shared" si="565"/>
        <v>-2.096970307342862E-2</v>
      </c>
      <c r="AL1780" s="20">
        <f t="shared" si="566"/>
        <v>-3.0984842598046018</v>
      </c>
      <c r="AM1780" s="20">
        <f t="shared" si="567"/>
        <v>-46.387491914036289</v>
      </c>
      <c r="AN1780" s="20">
        <f t="shared" si="573"/>
        <v>3.2149255760746338</v>
      </c>
      <c r="AO1780" s="20">
        <f t="shared" si="573"/>
        <v>3.2156184383515991</v>
      </c>
      <c r="AP1780" s="20">
        <f t="shared" si="573"/>
        <v>3.2141906950560983</v>
      </c>
      <c r="AQ1780" s="20">
        <f t="shared" si="573"/>
        <v>3.2171329326505709</v>
      </c>
      <c r="AR1780" s="20">
        <f t="shared" si="573"/>
        <v>3.2110703717789146</v>
      </c>
      <c r="AS1780" s="20">
        <f t="shared" si="573"/>
        <v>3.2235654897824437</v>
      </c>
      <c r="AT1780" s="20">
        <f t="shared" si="573"/>
        <v>3.1978245068299773</v>
      </c>
      <c r="AU1780" s="20">
        <f t="shared" si="569"/>
        <v>3.2509130417697172</v>
      </c>
    </row>
    <row r="1781" spans="4:47">
      <c r="D1781" s="2"/>
      <c r="Z1781" s="20">
        <f t="shared" si="560"/>
        <v>0</v>
      </c>
      <c r="AA1781" s="20">
        <f t="shared" si="561"/>
        <v>1.1330551226500576E-5</v>
      </c>
      <c r="AB1781" s="20">
        <f t="shared" si="572"/>
        <v>-9999</v>
      </c>
      <c r="AC1781" s="20">
        <f t="shared" si="574"/>
        <v>0</v>
      </c>
      <c r="AD1781" s="20">
        <f t="shared" si="570"/>
        <v>-9999</v>
      </c>
      <c r="AE1781" s="20">
        <f t="shared" si="575"/>
        <v>0</v>
      </c>
      <c r="AF1781" s="20">
        <f t="shared" si="571"/>
        <v>-9999</v>
      </c>
      <c r="AG1781" s="21"/>
      <c r="AH1781" s="20">
        <f t="shared" si="562"/>
        <v>-1.178745064381952E-2</v>
      </c>
      <c r="AI1781" s="20">
        <f t="shared" si="563"/>
        <v>0.51386006167917275</v>
      </c>
      <c r="AJ1781" s="20">
        <f t="shared" si="564"/>
        <v>-0.2676446746983806</v>
      </c>
      <c r="AK1781" s="20">
        <f t="shared" si="565"/>
        <v>-2.096970307342862E-2</v>
      </c>
      <c r="AL1781" s="20">
        <f t="shared" si="566"/>
        <v>-3.0984842598046018</v>
      </c>
      <c r="AM1781" s="20">
        <f t="shared" si="567"/>
        <v>-46.387491914036289</v>
      </c>
      <c r="AN1781" s="20">
        <f t="shared" ref="AN1781:AT1796" si="576">$AU1781+$AB$7*SIN(AO1781)</f>
        <v>3.2149255760746338</v>
      </c>
      <c r="AO1781" s="20">
        <f t="shared" si="576"/>
        <v>3.2156184383515991</v>
      </c>
      <c r="AP1781" s="20">
        <f t="shared" si="576"/>
        <v>3.2141906950560983</v>
      </c>
      <c r="AQ1781" s="20">
        <f t="shared" si="576"/>
        <v>3.2171329326505709</v>
      </c>
      <c r="AR1781" s="20">
        <f t="shared" si="576"/>
        <v>3.2110703717789146</v>
      </c>
      <c r="AS1781" s="20">
        <f t="shared" si="576"/>
        <v>3.2235654897824437</v>
      </c>
      <c r="AT1781" s="20">
        <f t="shared" si="576"/>
        <v>3.1978245068299773</v>
      </c>
      <c r="AU1781" s="20">
        <f t="shared" si="569"/>
        <v>3.2509130417697172</v>
      </c>
    </row>
    <row r="1782" spans="4:47">
      <c r="D1782" s="2"/>
      <c r="Z1782" s="20">
        <f t="shared" si="560"/>
        <v>0</v>
      </c>
      <c r="AA1782" s="20">
        <f t="shared" si="561"/>
        <v>1.1330551226500576E-5</v>
      </c>
      <c r="AB1782" s="20">
        <f t="shared" si="572"/>
        <v>-9999</v>
      </c>
      <c r="AC1782" s="20">
        <f t="shared" si="574"/>
        <v>0</v>
      </c>
      <c r="AD1782" s="20">
        <f t="shared" si="570"/>
        <v>-9999</v>
      </c>
      <c r="AE1782" s="20">
        <f t="shared" si="575"/>
        <v>0</v>
      </c>
      <c r="AF1782" s="20">
        <f t="shared" si="571"/>
        <v>-9999</v>
      </c>
      <c r="AG1782" s="21"/>
      <c r="AH1782" s="20">
        <f t="shared" si="562"/>
        <v>-1.178745064381952E-2</v>
      </c>
      <c r="AI1782" s="20">
        <f t="shared" si="563"/>
        <v>0.51386006167917275</v>
      </c>
      <c r="AJ1782" s="20">
        <f t="shared" si="564"/>
        <v>-0.2676446746983806</v>
      </c>
      <c r="AK1782" s="20">
        <f t="shared" si="565"/>
        <v>-2.096970307342862E-2</v>
      </c>
      <c r="AL1782" s="20">
        <f t="shared" si="566"/>
        <v>-3.0984842598046018</v>
      </c>
      <c r="AM1782" s="20">
        <f t="shared" si="567"/>
        <v>-46.387491914036289</v>
      </c>
      <c r="AN1782" s="20">
        <f t="shared" si="576"/>
        <v>3.2149255760746338</v>
      </c>
      <c r="AO1782" s="20">
        <f t="shared" si="576"/>
        <v>3.2156184383515991</v>
      </c>
      <c r="AP1782" s="20">
        <f t="shared" si="576"/>
        <v>3.2141906950560983</v>
      </c>
      <c r="AQ1782" s="20">
        <f t="shared" si="576"/>
        <v>3.2171329326505709</v>
      </c>
      <c r="AR1782" s="20">
        <f t="shared" si="576"/>
        <v>3.2110703717789146</v>
      </c>
      <c r="AS1782" s="20">
        <f t="shared" si="576"/>
        <v>3.2235654897824437</v>
      </c>
      <c r="AT1782" s="20">
        <f t="shared" si="576"/>
        <v>3.1978245068299773</v>
      </c>
      <c r="AU1782" s="20">
        <f t="shared" si="569"/>
        <v>3.2509130417697172</v>
      </c>
    </row>
    <row r="1783" spans="4:47">
      <c r="D1783" s="2"/>
      <c r="Z1783" s="20">
        <f t="shared" si="560"/>
        <v>0</v>
      </c>
      <c r="AA1783" s="20">
        <f t="shared" si="561"/>
        <v>1.1330551226500576E-5</v>
      </c>
      <c r="AB1783" s="20">
        <f t="shared" si="572"/>
        <v>-9999</v>
      </c>
      <c r="AC1783" s="20">
        <f t="shared" si="574"/>
        <v>0</v>
      </c>
      <c r="AD1783" s="20">
        <f t="shared" si="570"/>
        <v>-9999</v>
      </c>
      <c r="AE1783" s="20">
        <f t="shared" si="575"/>
        <v>0</v>
      </c>
      <c r="AF1783" s="20">
        <f t="shared" si="571"/>
        <v>-9999</v>
      </c>
      <c r="AG1783" s="21"/>
      <c r="AH1783" s="20">
        <f t="shared" si="562"/>
        <v>-1.178745064381952E-2</v>
      </c>
      <c r="AI1783" s="20">
        <f t="shared" si="563"/>
        <v>0.51386006167917275</v>
      </c>
      <c r="AJ1783" s="20">
        <f t="shared" si="564"/>
        <v>-0.2676446746983806</v>
      </c>
      <c r="AK1783" s="20">
        <f t="shared" si="565"/>
        <v>-2.096970307342862E-2</v>
      </c>
      <c r="AL1783" s="20">
        <f t="shared" si="566"/>
        <v>-3.0984842598046018</v>
      </c>
      <c r="AM1783" s="20">
        <f t="shared" si="567"/>
        <v>-46.387491914036289</v>
      </c>
      <c r="AN1783" s="20">
        <f t="shared" si="576"/>
        <v>3.2149255760746338</v>
      </c>
      <c r="AO1783" s="20">
        <f t="shared" si="576"/>
        <v>3.2156184383515991</v>
      </c>
      <c r="AP1783" s="20">
        <f t="shared" si="576"/>
        <v>3.2141906950560983</v>
      </c>
      <c r="AQ1783" s="20">
        <f t="shared" si="576"/>
        <v>3.2171329326505709</v>
      </c>
      <c r="AR1783" s="20">
        <f t="shared" si="576"/>
        <v>3.2110703717789146</v>
      </c>
      <c r="AS1783" s="20">
        <f t="shared" si="576"/>
        <v>3.2235654897824437</v>
      </c>
      <c r="AT1783" s="20">
        <f t="shared" si="576"/>
        <v>3.1978245068299773</v>
      </c>
      <c r="AU1783" s="20">
        <f t="shared" si="569"/>
        <v>3.2509130417697172</v>
      </c>
    </row>
    <row r="1784" spans="4:47">
      <c r="D1784" s="2"/>
      <c r="Z1784" s="20">
        <f t="shared" si="560"/>
        <v>0</v>
      </c>
      <c r="AA1784" s="20">
        <f t="shared" si="561"/>
        <v>1.1330551226500576E-5</v>
      </c>
      <c r="AB1784" s="20">
        <f t="shared" si="572"/>
        <v>-9999</v>
      </c>
      <c r="AC1784" s="20">
        <f t="shared" si="574"/>
        <v>0</v>
      </c>
      <c r="AD1784" s="20">
        <f t="shared" si="570"/>
        <v>-9999</v>
      </c>
      <c r="AE1784" s="20">
        <f t="shared" si="575"/>
        <v>0</v>
      </c>
      <c r="AF1784" s="20">
        <f t="shared" si="571"/>
        <v>-9999</v>
      </c>
      <c r="AG1784" s="21"/>
      <c r="AH1784" s="20">
        <f t="shared" si="562"/>
        <v>-1.178745064381952E-2</v>
      </c>
      <c r="AI1784" s="20">
        <f t="shared" si="563"/>
        <v>0.51386006167917275</v>
      </c>
      <c r="AJ1784" s="20">
        <f t="shared" si="564"/>
        <v>-0.2676446746983806</v>
      </c>
      <c r="AK1784" s="20">
        <f t="shared" si="565"/>
        <v>-2.096970307342862E-2</v>
      </c>
      <c r="AL1784" s="20">
        <f t="shared" si="566"/>
        <v>-3.0984842598046018</v>
      </c>
      <c r="AM1784" s="20">
        <f t="shared" si="567"/>
        <v>-46.387491914036289</v>
      </c>
      <c r="AN1784" s="20">
        <f t="shared" si="576"/>
        <v>3.2149255760746338</v>
      </c>
      <c r="AO1784" s="20">
        <f t="shared" si="576"/>
        <v>3.2156184383515991</v>
      </c>
      <c r="AP1784" s="20">
        <f t="shared" si="576"/>
        <v>3.2141906950560983</v>
      </c>
      <c r="AQ1784" s="20">
        <f t="shared" si="576"/>
        <v>3.2171329326505709</v>
      </c>
      <c r="AR1784" s="20">
        <f t="shared" si="576"/>
        <v>3.2110703717789146</v>
      </c>
      <c r="AS1784" s="20">
        <f t="shared" si="576"/>
        <v>3.2235654897824437</v>
      </c>
      <c r="AT1784" s="20">
        <f t="shared" si="576"/>
        <v>3.1978245068299773</v>
      </c>
      <c r="AU1784" s="20">
        <f t="shared" si="569"/>
        <v>3.2509130417697172</v>
      </c>
    </row>
    <row r="1785" spans="4:47">
      <c r="D1785" s="2"/>
      <c r="Z1785" s="20">
        <f t="shared" si="560"/>
        <v>0</v>
      </c>
      <c r="AA1785" s="20">
        <f t="shared" si="561"/>
        <v>1.1330551226500576E-5</v>
      </c>
      <c r="AB1785" s="20">
        <f t="shared" si="572"/>
        <v>-9999</v>
      </c>
      <c r="AC1785" s="20">
        <f t="shared" si="574"/>
        <v>0</v>
      </c>
      <c r="AD1785" s="20">
        <f t="shared" si="570"/>
        <v>-9999</v>
      </c>
      <c r="AE1785" s="20">
        <f t="shared" si="575"/>
        <v>0</v>
      </c>
      <c r="AF1785" s="20">
        <f t="shared" si="571"/>
        <v>-9999</v>
      </c>
      <c r="AG1785" s="21"/>
      <c r="AH1785" s="20">
        <f t="shared" si="562"/>
        <v>-1.178745064381952E-2</v>
      </c>
      <c r="AI1785" s="20">
        <f t="shared" si="563"/>
        <v>0.51386006167917275</v>
      </c>
      <c r="AJ1785" s="20">
        <f t="shared" si="564"/>
        <v>-0.2676446746983806</v>
      </c>
      <c r="AK1785" s="20">
        <f t="shared" si="565"/>
        <v>-2.096970307342862E-2</v>
      </c>
      <c r="AL1785" s="20">
        <f t="shared" si="566"/>
        <v>-3.0984842598046018</v>
      </c>
      <c r="AM1785" s="20">
        <f t="shared" si="567"/>
        <v>-46.387491914036289</v>
      </c>
      <c r="AN1785" s="20">
        <f t="shared" si="576"/>
        <v>3.2149255760746338</v>
      </c>
      <c r="AO1785" s="20">
        <f t="shared" si="576"/>
        <v>3.2156184383515991</v>
      </c>
      <c r="AP1785" s="20">
        <f t="shared" si="576"/>
        <v>3.2141906950560983</v>
      </c>
      <c r="AQ1785" s="20">
        <f t="shared" si="576"/>
        <v>3.2171329326505709</v>
      </c>
      <c r="AR1785" s="20">
        <f t="shared" si="576"/>
        <v>3.2110703717789146</v>
      </c>
      <c r="AS1785" s="20">
        <f t="shared" si="576"/>
        <v>3.2235654897824437</v>
      </c>
      <c r="AT1785" s="20">
        <f t="shared" si="576"/>
        <v>3.1978245068299773</v>
      </c>
      <c r="AU1785" s="20">
        <f t="shared" si="569"/>
        <v>3.2509130417697172</v>
      </c>
    </row>
    <row r="1786" spans="4:47">
      <c r="D1786" s="2"/>
      <c r="Z1786" s="20">
        <f t="shared" si="560"/>
        <v>0</v>
      </c>
      <c r="AA1786" s="20">
        <f t="shared" si="561"/>
        <v>1.1330551226500576E-5</v>
      </c>
      <c r="AB1786" s="20">
        <f t="shared" si="572"/>
        <v>-9999</v>
      </c>
      <c r="AC1786" s="20">
        <f t="shared" si="574"/>
        <v>0</v>
      </c>
      <c r="AD1786" s="20">
        <f t="shared" si="570"/>
        <v>-9999</v>
      </c>
      <c r="AE1786" s="20">
        <f t="shared" si="575"/>
        <v>0</v>
      </c>
      <c r="AF1786" s="20">
        <f t="shared" si="571"/>
        <v>-9999</v>
      </c>
      <c r="AG1786" s="21"/>
      <c r="AH1786" s="20">
        <f t="shared" si="562"/>
        <v>-1.178745064381952E-2</v>
      </c>
      <c r="AI1786" s="20">
        <f t="shared" si="563"/>
        <v>0.51386006167917275</v>
      </c>
      <c r="AJ1786" s="20">
        <f t="shared" si="564"/>
        <v>-0.2676446746983806</v>
      </c>
      <c r="AK1786" s="20">
        <f t="shared" si="565"/>
        <v>-2.096970307342862E-2</v>
      </c>
      <c r="AL1786" s="20">
        <f t="shared" si="566"/>
        <v>-3.0984842598046018</v>
      </c>
      <c r="AM1786" s="20">
        <f t="shared" si="567"/>
        <v>-46.387491914036289</v>
      </c>
      <c r="AN1786" s="20">
        <f t="shared" si="576"/>
        <v>3.2149255760746338</v>
      </c>
      <c r="AO1786" s="20">
        <f t="shared" si="576"/>
        <v>3.2156184383515991</v>
      </c>
      <c r="AP1786" s="20">
        <f t="shared" si="576"/>
        <v>3.2141906950560983</v>
      </c>
      <c r="AQ1786" s="20">
        <f t="shared" si="576"/>
        <v>3.2171329326505709</v>
      </c>
      <c r="AR1786" s="20">
        <f t="shared" si="576"/>
        <v>3.2110703717789146</v>
      </c>
      <c r="AS1786" s="20">
        <f t="shared" si="576"/>
        <v>3.2235654897824437</v>
      </c>
      <c r="AT1786" s="20">
        <f t="shared" si="576"/>
        <v>3.1978245068299773</v>
      </c>
      <c r="AU1786" s="20">
        <f t="shared" si="569"/>
        <v>3.2509130417697172</v>
      </c>
    </row>
    <row r="1787" spans="4:47">
      <c r="D1787" s="2"/>
      <c r="Z1787" s="20">
        <f t="shared" si="560"/>
        <v>0</v>
      </c>
      <c r="AA1787" s="20">
        <f t="shared" si="561"/>
        <v>1.1330551226500576E-5</v>
      </c>
      <c r="AB1787" s="20">
        <f t="shared" si="572"/>
        <v>-9999</v>
      </c>
      <c r="AC1787" s="20">
        <f t="shared" si="574"/>
        <v>0</v>
      </c>
      <c r="AD1787" s="20">
        <f t="shared" si="570"/>
        <v>-9999</v>
      </c>
      <c r="AE1787" s="20">
        <f t="shared" si="575"/>
        <v>0</v>
      </c>
      <c r="AF1787" s="20">
        <f t="shared" si="571"/>
        <v>-9999</v>
      </c>
      <c r="AG1787" s="21"/>
      <c r="AH1787" s="20">
        <f t="shared" si="562"/>
        <v>-1.178745064381952E-2</v>
      </c>
      <c r="AI1787" s="20">
        <f t="shared" si="563"/>
        <v>0.51386006167917275</v>
      </c>
      <c r="AJ1787" s="20">
        <f t="shared" si="564"/>
        <v>-0.2676446746983806</v>
      </c>
      <c r="AK1787" s="20">
        <f t="shared" si="565"/>
        <v>-2.096970307342862E-2</v>
      </c>
      <c r="AL1787" s="20">
        <f t="shared" si="566"/>
        <v>-3.0984842598046018</v>
      </c>
      <c r="AM1787" s="20">
        <f t="shared" si="567"/>
        <v>-46.387491914036289</v>
      </c>
      <c r="AN1787" s="20">
        <f t="shared" si="576"/>
        <v>3.2149255760746338</v>
      </c>
      <c r="AO1787" s="20">
        <f t="shared" si="576"/>
        <v>3.2156184383515991</v>
      </c>
      <c r="AP1787" s="20">
        <f t="shared" si="576"/>
        <v>3.2141906950560983</v>
      </c>
      <c r="AQ1787" s="20">
        <f t="shared" si="576"/>
        <v>3.2171329326505709</v>
      </c>
      <c r="AR1787" s="20">
        <f t="shared" si="576"/>
        <v>3.2110703717789146</v>
      </c>
      <c r="AS1787" s="20">
        <f t="shared" si="576"/>
        <v>3.2235654897824437</v>
      </c>
      <c r="AT1787" s="20">
        <f t="shared" si="576"/>
        <v>3.1978245068299773</v>
      </c>
      <c r="AU1787" s="20">
        <f t="shared" si="569"/>
        <v>3.2509130417697172</v>
      </c>
    </row>
    <row r="1788" spans="4:47">
      <c r="D1788" s="2"/>
      <c r="Z1788" s="20">
        <f t="shared" si="560"/>
        <v>0</v>
      </c>
      <c r="AA1788" s="20">
        <f t="shared" si="561"/>
        <v>1.1330551226500576E-5</v>
      </c>
      <c r="AB1788" s="20">
        <f t="shared" si="572"/>
        <v>-9999</v>
      </c>
      <c r="AC1788" s="20">
        <f t="shared" si="574"/>
        <v>0</v>
      </c>
      <c r="AD1788" s="20">
        <f t="shared" si="570"/>
        <v>-9999</v>
      </c>
      <c r="AE1788" s="20">
        <f t="shared" si="575"/>
        <v>0</v>
      </c>
      <c r="AF1788" s="20">
        <f t="shared" si="571"/>
        <v>-9999</v>
      </c>
      <c r="AG1788" s="21"/>
      <c r="AH1788" s="20">
        <f t="shared" si="562"/>
        <v>-1.178745064381952E-2</v>
      </c>
      <c r="AI1788" s="20">
        <f t="shared" si="563"/>
        <v>0.51386006167917275</v>
      </c>
      <c r="AJ1788" s="20">
        <f t="shared" si="564"/>
        <v>-0.2676446746983806</v>
      </c>
      <c r="AK1788" s="20">
        <f t="shared" si="565"/>
        <v>-2.096970307342862E-2</v>
      </c>
      <c r="AL1788" s="20">
        <f t="shared" si="566"/>
        <v>-3.0984842598046018</v>
      </c>
      <c r="AM1788" s="20">
        <f t="shared" si="567"/>
        <v>-46.387491914036289</v>
      </c>
      <c r="AN1788" s="20">
        <f t="shared" si="576"/>
        <v>3.2149255760746338</v>
      </c>
      <c r="AO1788" s="20">
        <f t="shared" si="576"/>
        <v>3.2156184383515991</v>
      </c>
      <c r="AP1788" s="20">
        <f t="shared" si="576"/>
        <v>3.2141906950560983</v>
      </c>
      <c r="AQ1788" s="20">
        <f t="shared" si="576"/>
        <v>3.2171329326505709</v>
      </c>
      <c r="AR1788" s="20">
        <f t="shared" si="576"/>
        <v>3.2110703717789146</v>
      </c>
      <c r="AS1788" s="20">
        <f t="shared" si="576"/>
        <v>3.2235654897824437</v>
      </c>
      <c r="AT1788" s="20">
        <f t="shared" si="576"/>
        <v>3.1978245068299773</v>
      </c>
      <c r="AU1788" s="20">
        <f t="shared" si="569"/>
        <v>3.2509130417697172</v>
      </c>
    </row>
    <row r="1789" spans="4:47">
      <c r="D1789" s="2"/>
      <c r="Z1789" s="20">
        <f t="shared" si="560"/>
        <v>0</v>
      </c>
      <c r="AA1789" s="20">
        <f t="shared" si="561"/>
        <v>1.1330551226500576E-5</v>
      </c>
      <c r="AB1789" s="20">
        <f t="shared" si="572"/>
        <v>-9999</v>
      </c>
      <c r="AC1789" s="20">
        <f t="shared" si="574"/>
        <v>0</v>
      </c>
      <c r="AD1789" s="20">
        <f t="shared" si="570"/>
        <v>-9999</v>
      </c>
      <c r="AE1789" s="20">
        <f t="shared" si="575"/>
        <v>0</v>
      </c>
      <c r="AF1789" s="20">
        <f t="shared" si="571"/>
        <v>-9999</v>
      </c>
      <c r="AG1789" s="21"/>
      <c r="AH1789" s="20">
        <f t="shared" si="562"/>
        <v>-1.178745064381952E-2</v>
      </c>
      <c r="AI1789" s="20">
        <f t="shared" si="563"/>
        <v>0.51386006167917275</v>
      </c>
      <c r="AJ1789" s="20">
        <f t="shared" si="564"/>
        <v>-0.2676446746983806</v>
      </c>
      <c r="AK1789" s="20">
        <f t="shared" si="565"/>
        <v>-2.096970307342862E-2</v>
      </c>
      <c r="AL1789" s="20">
        <f t="shared" si="566"/>
        <v>-3.0984842598046018</v>
      </c>
      <c r="AM1789" s="20">
        <f t="shared" si="567"/>
        <v>-46.387491914036289</v>
      </c>
      <c r="AN1789" s="20">
        <f t="shared" si="576"/>
        <v>3.2149255760746338</v>
      </c>
      <c r="AO1789" s="20">
        <f t="shared" si="576"/>
        <v>3.2156184383515991</v>
      </c>
      <c r="AP1789" s="20">
        <f t="shared" si="576"/>
        <v>3.2141906950560983</v>
      </c>
      <c r="AQ1789" s="20">
        <f t="shared" si="576"/>
        <v>3.2171329326505709</v>
      </c>
      <c r="AR1789" s="20">
        <f t="shared" si="576"/>
        <v>3.2110703717789146</v>
      </c>
      <c r="AS1789" s="20">
        <f t="shared" si="576"/>
        <v>3.2235654897824437</v>
      </c>
      <c r="AT1789" s="20">
        <f t="shared" si="576"/>
        <v>3.1978245068299773</v>
      </c>
      <c r="AU1789" s="20">
        <f t="shared" si="569"/>
        <v>3.2509130417697172</v>
      </c>
    </row>
    <row r="1790" spans="4:47">
      <c r="D1790" s="2"/>
      <c r="Z1790" s="20">
        <f t="shared" si="560"/>
        <v>0</v>
      </c>
      <c r="AA1790" s="20">
        <f t="shared" si="561"/>
        <v>1.1330551226500576E-5</v>
      </c>
      <c r="AB1790" s="20">
        <f t="shared" si="572"/>
        <v>-9999</v>
      </c>
      <c r="AC1790" s="20">
        <f t="shared" si="574"/>
        <v>0</v>
      </c>
      <c r="AD1790" s="20">
        <f t="shared" si="570"/>
        <v>-9999</v>
      </c>
      <c r="AE1790" s="20">
        <f t="shared" si="575"/>
        <v>0</v>
      </c>
      <c r="AF1790" s="20">
        <f t="shared" si="571"/>
        <v>-9999</v>
      </c>
      <c r="AG1790" s="21"/>
      <c r="AH1790" s="20">
        <f t="shared" si="562"/>
        <v>-1.178745064381952E-2</v>
      </c>
      <c r="AI1790" s="20">
        <f t="shared" si="563"/>
        <v>0.51386006167917275</v>
      </c>
      <c r="AJ1790" s="20">
        <f t="shared" si="564"/>
        <v>-0.2676446746983806</v>
      </c>
      <c r="AK1790" s="20">
        <f t="shared" si="565"/>
        <v>-2.096970307342862E-2</v>
      </c>
      <c r="AL1790" s="20">
        <f t="shared" si="566"/>
        <v>-3.0984842598046018</v>
      </c>
      <c r="AM1790" s="20">
        <f t="shared" si="567"/>
        <v>-46.387491914036289</v>
      </c>
      <c r="AN1790" s="20">
        <f t="shared" si="576"/>
        <v>3.2149255760746338</v>
      </c>
      <c r="AO1790" s="20">
        <f t="shared" si="576"/>
        <v>3.2156184383515991</v>
      </c>
      <c r="AP1790" s="20">
        <f t="shared" si="576"/>
        <v>3.2141906950560983</v>
      </c>
      <c r="AQ1790" s="20">
        <f t="shared" si="576"/>
        <v>3.2171329326505709</v>
      </c>
      <c r="AR1790" s="20">
        <f t="shared" si="576"/>
        <v>3.2110703717789146</v>
      </c>
      <c r="AS1790" s="20">
        <f t="shared" si="576"/>
        <v>3.2235654897824437</v>
      </c>
      <c r="AT1790" s="20">
        <f t="shared" si="576"/>
        <v>3.1978245068299773</v>
      </c>
      <c r="AU1790" s="20">
        <f t="shared" si="569"/>
        <v>3.2509130417697172</v>
      </c>
    </row>
    <row r="1791" spans="4:47">
      <c r="D1791" s="2"/>
      <c r="Z1791" s="20">
        <f t="shared" si="560"/>
        <v>0</v>
      </c>
      <c r="AA1791" s="20">
        <f t="shared" si="561"/>
        <v>1.1330551226500576E-5</v>
      </c>
      <c r="AB1791" s="20">
        <f t="shared" si="572"/>
        <v>-9999</v>
      </c>
      <c r="AC1791" s="20">
        <f t="shared" si="574"/>
        <v>0</v>
      </c>
      <c r="AD1791" s="20">
        <f t="shared" si="570"/>
        <v>-9999</v>
      </c>
      <c r="AE1791" s="20">
        <f t="shared" si="575"/>
        <v>0</v>
      </c>
      <c r="AF1791" s="20">
        <f t="shared" si="571"/>
        <v>-9999</v>
      </c>
      <c r="AG1791" s="21"/>
      <c r="AH1791" s="20">
        <f t="shared" si="562"/>
        <v>-1.178745064381952E-2</v>
      </c>
      <c r="AI1791" s="20">
        <f t="shared" si="563"/>
        <v>0.51386006167917275</v>
      </c>
      <c r="AJ1791" s="20">
        <f t="shared" si="564"/>
        <v>-0.2676446746983806</v>
      </c>
      <c r="AK1791" s="20">
        <f t="shared" si="565"/>
        <v>-2.096970307342862E-2</v>
      </c>
      <c r="AL1791" s="20">
        <f t="shared" si="566"/>
        <v>-3.0984842598046018</v>
      </c>
      <c r="AM1791" s="20">
        <f t="shared" si="567"/>
        <v>-46.387491914036289</v>
      </c>
      <c r="AN1791" s="20">
        <f t="shared" si="576"/>
        <v>3.2149255760746338</v>
      </c>
      <c r="AO1791" s="20">
        <f t="shared" si="576"/>
        <v>3.2156184383515991</v>
      </c>
      <c r="AP1791" s="20">
        <f t="shared" si="576"/>
        <v>3.2141906950560983</v>
      </c>
      <c r="AQ1791" s="20">
        <f t="shared" si="576"/>
        <v>3.2171329326505709</v>
      </c>
      <c r="AR1791" s="20">
        <f t="shared" si="576"/>
        <v>3.2110703717789146</v>
      </c>
      <c r="AS1791" s="20">
        <f t="shared" si="576"/>
        <v>3.2235654897824437</v>
      </c>
      <c r="AT1791" s="20">
        <f t="shared" si="576"/>
        <v>3.1978245068299773</v>
      </c>
      <c r="AU1791" s="20">
        <f t="shared" si="569"/>
        <v>3.2509130417697172</v>
      </c>
    </row>
    <row r="1792" spans="4:47">
      <c r="D1792" s="2"/>
      <c r="Z1792" s="20">
        <f t="shared" si="560"/>
        <v>0</v>
      </c>
      <c r="AA1792" s="20">
        <f t="shared" si="561"/>
        <v>1.1330551226500576E-5</v>
      </c>
      <c r="AB1792" s="20">
        <f t="shared" si="572"/>
        <v>-9999</v>
      </c>
      <c r="AC1792" s="20">
        <f t="shared" si="574"/>
        <v>0</v>
      </c>
      <c r="AD1792" s="20">
        <f t="shared" si="570"/>
        <v>-9999</v>
      </c>
      <c r="AE1792" s="20">
        <f t="shared" si="575"/>
        <v>0</v>
      </c>
      <c r="AF1792" s="20">
        <f t="shared" si="571"/>
        <v>-9999</v>
      </c>
      <c r="AG1792" s="21"/>
      <c r="AH1792" s="20">
        <f t="shared" si="562"/>
        <v>-1.178745064381952E-2</v>
      </c>
      <c r="AI1792" s="20">
        <f t="shared" si="563"/>
        <v>0.51386006167917275</v>
      </c>
      <c r="AJ1792" s="20">
        <f t="shared" si="564"/>
        <v>-0.2676446746983806</v>
      </c>
      <c r="AK1792" s="20">
        <f t="shared" si="565"/>
        <v>-2.096970307342862E-2</v>
      </c>
      <c r="AL1792" s="20">
        <f t="shared" si="566"/>
        <v>-3.0984842598046018</v>
      </c>
      <c r="AM1792" s="20">
        <f t="shared" si="567"/>
        <v>-46.387491914036289</v>
      </c>
      <c r="AN1792" s="20">
        <f t="shared" si="576"/>
        <v>3.2149255760746338</v>
      </c>
      <c r="AO1792" s="20">
        <f t="shared" si="576"/>
        <v>3.2156184383515991</v>
      </c>
      <c r="AP1792" s="20">
        <f t="shared" si="576"/>
        <v>3.2141906950560983</v>
      </c>
      <c r="AQ1792" s="20">
        <f t="shared" si="576"/>
        <v>3.2171329326505709</v>
      </c>
      <c r="AR1792" s="20">
        <f t="shared" si="576"/>
        <v>3.2110703717789146</v>
      </c>
      <c r="AS1792" s="20">
        <f t="shared" si="576"/>
        <v>3.2235654897824437</v>
      </c>
      <c r="AT1792" s="20">
        <f t="shared" si="576"/>
        <v>3.1978245068299773</v>
      </c>
      <c r="AU1792" s="20">
        <f t="shared" si="569"/>
        <v>3.2509130417697172</v>
      </c>
    </row>
    <row r="1793" spans="4:47">
      <c r="D1793" s="2"/>
      <c r="Z1793" s="20">
        <f t="shared" si="560"/>
        <v>0</v>
      </c>
      <c r="AA1793" s="20">
        <f t="shared" si="561"/>
        <v>1.1330551226500576E-5</v>
      </c>
      <c r="AB1793" s="20">
        <f t="shared" si="572"/>
        <v>-9999</v>
      </c>
      <c r="AC1793" s="20">
        <f t="shared" si="574"/>
        <v>0</v>
      </c>
      <c r="AD1793" s="20">
        <f t="shared" si="570"/>
        <v>-9999</v>
      </c>
      <c r="AE1793" s="20">
        <f t="shared" si="575"/>
        <v>0</v>
      </c>
      <c r="AF1793" s="20">
        <f t="shared" si="571"/>
        <v>-9999</v>
      </c>
      <c r="AG1793" s="21"/>
      <c r="AH1793" s="20">
        <f t="shared" si="562"/>
        <v>-1.178745064381952E-2</v>
      </c>
      <c r="AI1793" s="20">
        <f t="shared" si="563"/>
        <v>0.51386006167917275</v>
      </c>
      <c r="AJ1793" s="20">
        <f t="shared" si="564"/>
        <v>-0.2676446746983806</v>
      </c>
      <c r="AK1793" s="20">
        <f t="shared" si="565"/>
        <v>-2.096970307342862E-2</v>
      </c>
      <c r="AL1793" s="20">
        <f t="shared" si="566"/>
        <v>-3.0984842598046018</v>
      </c>
      <c r="AM1793" s="20">
        <f t="shared" si="567"/>
        <v>-46.387491914036289</v>
      </c>
      <c r="AN1793" s="20">
        <f t="shared" si="576"/>
        <v>3.2149255760746338</v>
      </c>
      <c r="AO1793" s="20">
        <f t="shared" si="576"/>
        <v>3.2156184383515991</v>
      </c>
      <c r="AP1793" s="20">
        <f t="shared" si="576"/>
        <v>3.2141906950560983</v>
      </c>
      <c r="AQ1793" s="20">
        <f t="shared" si="576"/>
        <v>3.2171329326505709</v>
      </c>
      <c r="AR1793" s="20">
        <f t="shared" si="576"/>
        <v>3.2110703717789146</v>
      </c>
      <c r="AS1793" s="20">
        <f t="shared" si="576"/>
        <v>3.2235654897824437</v>
      </c>
      <c r="AT1793" s="20">
        <f t="shared" si="576"/>
        <v>3.1978245068299773</v>
      </c>
      <c r="AU1793" s="20">
        <f t="shared" si="569"/>
        <v>3.2509130417697172</v>
      </c>
    </row>
    <row r="1794" spans="4:47">
      <c r="D1794" s="2"/>
      <c r="Z1794" s="20">
        <f t="shared" si="560"/>
        <v>0</v>
      </c>
      <c r="AA1794" s="20">
        <f t="shared" si="561"/>
        <v>1.1330551226500576E-5</v>
      </c>
      <c r="AB1794" s="20">
        <f t="shared" si="572"/>
        <v>-9999</v>
      </c>
      <c r="AC1794" s="20">
        <f t="shared" si="574"/>
        <v>0</v>
      </c>
      <c r="AD1794" s="20">
        <f t="shared" si="570"/>
        <v>-9999</v>
      </c>
      <c r="AE1794" s="20">
        <f t="shared" si="575"/>
        <v>0</v>
      </c>
      <c r="AF1794" s="20">
        <f t="shared" si="571"/>
        <v>-9999</v>
      </c>
      <c r="AG1794" s="21"/>
      <c r="AH1794" s="20">
        <f t="shared" si="562"/>
        <v>-1.178745064381952E-2</v>
      </c>
      <c r="AI1794" s="20">
        <f t="shared" si="563"/>
        <v>0.51386006167917275</v>
      </c>
      <c r="AJ1794" s="20">
        <f t="shared" si="564"/>
        <v>-0.2676446746983806</v>
      </c>
      <c r="AK1794" s="20">
        <f t="shared" si="565"/>
        <v>-2.096970307342862E-2</v>
      </c>
      <c r="AL1794" s="20">
        <f t="shared" si="566"/>
        <v>-3.0984842598046018</v>
      </c>
      <c r="AM1794" s="20">
        <f t="shared" si="567"/>
        <v>-46.387491914036289</v>
      </c>
      <c r="AN1794" s="20">
        <f t="shared" si="576"/>
        <v>3.2149255760746338</v>
      </c>
      <c r="AO1794" s="20">
        <f t="shared" si="576"/>
        <v>3.2156184383515991</v>
      </c>
      <c r="AP1794" s="20">
        <f t="shared" si="576"/>
        <v>3.2141906950560983</v>
      </c>
      <c r="AQ1794" s="20">
        <f t="shared" si="576"/>
        <v>3.2171329326505709</v>
      </c>
      <c r="AR1794" s="20">
        <f t="shared" si="576"/>
        <v>3.2110703717789146</v>
      </c>
      <c r="AS1794" s="20">
        <f t="shared" si="576"/>
        <v>3.2235654897824437</v>
      </c>
      <c r="AT1794" s="20">
        <f t="shared" si="576"/>
        <v>3.1978245068299773</v>
      </c>
      <c r="AU1794" s="20">
        <f t="shared" si="569"/>
        <v>3.2509130417697172</v>
      </c>
    </row>
    <row r="1795" spans="4:47">
      <c r="D1795" s="2"/>
      <c r="Z1795" s="20">
        <f t="shared" si="560"/>
        <v>0</v>
      </c>
      <c r="AA1795" s="20">
        <f t="shared" si="561"/>
        <v>1.1330551226500576E-5</v>
      </c>
      <c r="AB1795" s="20">
        <f t="shared" si="572"/>
        <v>-9999</v>
      </c>
      <c r="AC1795" s="20">
        <f t="shared" si="574"/>
        <v>0</v>
      </c>
      <c r="AD1795" s="20">
        <f t="shared" si="570"/>
        <v>-9999</v>
      </c>
      <c r="AE1795" s="20">
        <f t="shared" si="575"/>
        <v>0</v>
      </c>
      <c r="AF1795" s="20">
        <f t="shared" si="571"/>
        <v>-9999</v>
      </c>
      <c r="AG1795" s="21"/>
      <c r="AH1795" s="20">
        <f t="shared" si="562"/>
        <v>-1.178745064381952E-2</v>
      </c>
      <c r="AI1795" s="20">
        <f t="shared" si="563"/>
        <v>0.51386006167917275</v>
      </c>
      <c r="AJ1795" s="20">
        <f t="shared" si="564"/>
        <v>-0.2676446746983806</v>
      </c>
      <c r="AK1795" s="20">
        <f t="shared" si="565"/>
        <v>-2.096970307342862E-2</v>
      </c>
      <c r="AL1795" s="20">
        <f t="shared" si="566"/>
        <v>-3.0984842598046018</v>
      </c>
      <c r="AM1795" s="20">
        <f t="shared" si="567"/>
        <v>-46.387491914036289</v>
      </c>
      <c r="AN1795" s="20">
        <f t="shared" si="576"/>
        <v>3.2149255760746338</v>
      </c>
      <c r="AO1795" s="20">
        <f t="shared" si="576"/>
        <v>3.2156184383515991</v>
      </c>
      <c r="AP1795" s="20">
        <f t="shared" si="576"/>
        <v>3.2141906950560983</v>
      </c>
      <c r="AQ1795" s="20">
        <f t="shared" si="576"/>
        <v>3.2171329326505709</v>
      </c>
      <c r="AR1795" s="20">
        <f t="shared" si="576"/>
        <v>3.2110703717789146</v>
      </c>
      <c r="AS1795" s="20">
        <f t="shared" si="576"/>
        <v>3.2235654897824437</v>
      </c>
      <c r="AT1795" s="20">
        <f t="shared" si="576"/>
        <v>3.1978245068299773</v>
      </c>
      <c r="AU1795" s="20">
        <f t="shared" si="569"/>
        <v>3.2509130417697172</v>
      </c>
    </row>
    <row r="1796" spans="4:47">
      <c r="D1796" s="2"/>
      <c r="Z1796" s="20">
        <f t="shared" si="560"/>
        <v>0</v>
      </c>
      <c r="AA1796" s="20">
        <f t="shared" si="561"/>
        <v>1.1330551226500576E-5</v>
      </c>
      <c r="AB1796" s="20">
        <f t="shared" si="572"/>
        <v>-9999</v>
      </c>
      <c r="AC1796" s="20">
        <f t="shared" si="574"/>
        <v>0</v>
      </c>
      <c r="AD1796" s="20">
        <f t="shared" si="570"/>
        <v>-9999</v>
      </c>
      <c r="AE1796" s="20">
        <f t="shared" si="575"/>
        <v>0</v>
      </c>
      <c r="AF1796" s="20">
        <f t="shared" si="571"/>
        <v>-9999</v>
      </c>
      <c r="AG1796" s="21"/>
      <c r="AH1796" s="20">
        <f t="shared" si="562"/>
        <v>-1.178745064381952E-2</v>
      </c>
      <c r="AI1796" s="20">
        <f t="shared" si="563"/>
        <v>0.51386006167917275</v>
      </c>
      <c r="AJ1796" s="20">
        <f t="shared" si="564"/>
        <v>-0.2676446746983806</v>
      </c>
      <c r="AK1796" s="20">
        <f t="shared" si="565"/>
        <v>-2.096970307342862E-2</v>
      </c>
      <c r="AL1796" s="20">
        <f t="shared" si="566"/>
        <v>-3.0984842598046018</v>
      </c>
      <c r="AM1796" s="20">
        <f t="shared" si="567"/>
        <v>-46.387491914036289</v>
      </c>
      <c r="AN1796" s="20">
        <f t="shared" si="576"/>
        <v>3.2149255760746338</v>
      </c>
      <c r="AO1796" s="20">
        <f t="shared" si="576"/>
        <v>3.2156184383515991</v>
      </c>
      <c r="AP1796" s="20">
        <f t="shared" si="576"/>
        <v>3.2141906950560983</v>
      </c>
      <c r="AQ1796" s="20">
        <f t="shared" si="576"/>
        <v>3.2171329326505709</v>
      </c>
      <c r="AR1796" s="20">
        <f t="shared" si="576"/>
        <v>3.2110703717789146</v>
      </c>
      <c r="AS1796" s="20">
        <f t="shared" si="576"/>
        <v>3.2235654897824437</v>
      </c>
      <c r="AT1796" s="20">
        <f t="shared" si="576"/>
        <v>3.1978245068299773</v>
      </c>
      <c r="AU1796" s="20">
        <f t="shared" si="569"/>
        <v>3.2509130417697172</v>
      </c>
    </row>
    <row r="1797" spans="4:47">
      <c r="D1797" s="2"/>
      <c r="Z1797" s="20">
        <f t="shared" si="560"/>
        <v>0</v>
      </c>
      <c r="AA1797" s="20">
        <f t="shared" si="561"/>
        <v>1.1330551226500576E-5</v>
      </c>
      <c r="AB1797" s="20">
        <f t="shared" si="572"/>
        <v>-9999</v>
      </c>
      <c r="AC1797" s="20">
        <f t="shared" si="574"/>
        <v>0</v>
      </c>
      <c r="AD1797" s="20">
        <f t="shared" si="570"/>
        <v>-9999</v>
      </c>
      <c r="AE1797" s="20">
        <f t="shared" si="575"/>
        <v>0</v>
      </c>
      <c r="AF1797" s="20">
        <f t="shared" si="571"/>
        <v>-9999</v>
      </c>
      <c r="AG1797" s="21"/>
      <c r="AH1797" s="20">
        <f t="shared" si="562"/>
        <v>-1.178745064381952E-2</v>
      </c>
      <c r="AI1797" s="20">
        <f t="shared" si="563"/>
        <v>0.51386006167917275</v>
      </c>
      <c r="AJ1797" s="20">
        <f t="shared" si="564"/>
        <v>-0.2676446746983806</v>
      </c>
      <c r="AK1797" s="20">
        <f t="shared" si="565"/>
        <v>-2.096970307342862E-2</v>
      </c>
      <c r="AL1797" s="20">
        <f t="shared" si="566"/>
        <v>-3.0984842598046018</v>
      </c>
      <c r="AM1797" s="20">
        <f t="shared" si="567"/>
        <v>-46.387491914036289</v>
      </c>
      <c r="AN1797" s="20">
        <f t="shared" ref="AN1797:AT1812" si="577">$AU1797+$AB$7*SIN(AO1797)</f>
        <v>3.2149255760746338</v>
      </c>
      <c r="AO1797" s="20">
        <f t="shared" si="577"/>
        <v>3.2156184383515991</v>
      </c>
      <c r="AP1797" s="20">
        <f t="shared" si="577"/>
        <v>3.2141906950560983</v>
      </c>
      <c r="AQ1797" s="20">
        <f t="shared" si="577"/>
        <v>3.2171329326505709</v>
      </c>
      <c r="AR1797" s="20">
        <f t="shared" si="577"/>
        <v>3.2110703717789146</v>
      </c>
      <c r="AS1797" s="20">
        <f t="shared" si="577"/>
        <v>3.2235654897824437</v>
      </c>
      <c r="AT1797" s="20">
        <f t="shared" si="577"/>
        <v>3.1978245068299773</v>
      </c>
      <c r="AU1797" s="20">
        <f t="shared" si="569"/>
        <v>3.2509130417697172</v>
      </c>
    </row>
    <row r="1798" spans="4:47">
      <c r="D1798" s="2"/>
      <c r="Z1798" s="20">
        <f t="shared" si="560"/>
        <v>0</v>
      </c>
      <c r="AA1798" s="20">
        <f t="shared" si="561"/>
        <v>1.1330551226500576E-5</v>
      </c>
      <c r="AB1798" s="20">
        <f t="shared" si="572"/>
        <v>-9999</v>
      </c>
      <c r="AC1798" s="20">
        <f t="shared" si="574"/>
        <v>0</v>
      </c>
      <c r="AD1798" s="20">
        <f t="shared" si="570"/>
        <v>-9999</v>
      </c>
      <c r="AE1798" s="20">
        <f t="shared" si="575"/>
        <v>0</v>
      </c>
      <c r="AF1798" s="20">
        <f t="shared" si="571"/>
        <v>-9999</v>
      </c>
      <c r="AG1798" s="21"/>
      <c r="AH1798" s="20">
        <f t="shared" si="562"/>
        <v>-1.178745064381952E-2</v>
      </c>
      <c r="AI1798" s="20">
        <f t="shared" si="563"/>
        <v>0.51386006167917275</v>
      </c>
      <c r="AJ1798" s="20">
        <f t="shared" si="564"/>
        <v>-0.2676446746983806</v>
      </c>
      <c r="AK1798" s="20">
        <f t="shared" si="565"/>
        <v>-2.096970307342862E-2</v>
      </c>
      <c r="AL1798" s="20">
        <f t="shared" si="566"/>
        <v>-3.0984842598046018</v>
      </c>
      <c r="AM1798" s="20">
        <f t="shared" si="567"/>
        <v>-46.387491914036289</v>
      </c>
      <c r="AN1798" s="20">
        <f t="shared" si="577"/>
        <v>3.2149255760746338</v>
      </c>
      <c r="AO1798" s="20">
        <f t="shared" si="577"/>
        <v>3.2156184383515991</v>
      </c>
      <c r="AP1798" s="20">
        <f t="shared" si="577"/>
        <v>3.2141906950560983</v>
      </c>
      <c r="AQ1798" s="20">
        <f t="shared" si="577"/>
        <v>3.2171329326505709</v>
      </c>
      <c r="AR1798" s="20">
        <f t="shared" si="577"/>
        <v>3.2110703717789146</v>
      </c>
      <c r="AS1798" s="20">
        <f t="shared" si="577"/>
        <v>3.2235654897824437</v>
      </c>
      <c r="AT1798" s="20">
        <f t="shared" si="577"/>
        <v>3.1978245068299773</v>
      </c>
      <c r="AU1798" s="20">
        <f t="shared" si="569"/>
        <v>3.2509130417697172</v>
      </c>
    </row>
    <row r="1799" spans="4:47">
      <c r="D1799" s="2"/>
      <c r="Z1799" s="20">
        <f t="shared" si="560"/>
        <v>0</v>
      </c>
      <c r="AA1799" s="20">
        <f t="shared" si="561"/>
        <v>1.1330551226500576E-5</v>
      </c>
      <c r="AB1799" s="20">
        <f t="shared" si="572"/>
        <v>-9999</v>
      </c>
      <c r="AC1799" s="20">
        <f t="shared" si="574"/>
        <v>0</v>
      </c>
      <c r="AD1799" s="20">
        <f t="shared" si="570"/>
        <v>-9999</v>
      </c>
      <c r="AE1799" s="20">
        <f t="shared" si="575"/>
        <v>0</v>
      </c>
      <c r="AF1799" s="20">
        <f t="shared" si="571"/>
        <v>-9999</v>
      </c>
      <c r="AG1799" s="21"/>
      <c r="AH1799" s="20">
        <f t="shared" si="562"/>
        <v>-1.178745064381952E-2</v>
      </c>
      <c r="AI1799" s="20">
        <f t="shared" si="563"/>
        <v>0.51386006167917275</v>
      </c>
      <c r="AJ1799" s="20">
        <f t="shared" si="564"/>
        <v>-0.2676446746983806</v>
      </c>
      <c r="AK1799" s="20">
        <f t="shared" si="565"/>
        <v>-2.096970307342862E-2</v>
      </c>
      <c r="AL1799" s="20">
        <f t="shared" si="566"/>
        <v>-3.0984842598046018</v>
      </c>
      <c r="AM1799" s="20">
        <f t="shared" si="567"/>
        <v>-46.387491914036289</v>
      </c>
      <c r="AN1799" s="20">
        <f t="shared" si="577"/>
        <v>3.2149255760746338</v>
      </c>
      <c r="AO1799" s="20">
        <f t="shared" si="577"/>
        <v>3.2156184383515991</v>
      </c>
      <c r="AP1799" s="20">
        <f t="shared" si="577"/>
        <v>3.2141906950560983</v>
      </c>
      <c r="AQ1799" s="20">
        <f t="shared" si="577"/>
        <v>3.2171329326505709</v>
      </c>
      <c r="AR1799" s="20">
        <f t="shared" si="577"/>
        <v>3.2110703717789146</v>
      </c>
      <c r="AS1799" s="20">
        <f t="shared" si="577"/>
        <v>3.2235654897824437</v>
      </c>
      <c r="AT1799" s="20">
        <f t="shared" si="577"/>
        <v>3.1978245068299773</v>
      </c>
      <c r="AU1799" s="20">
        <f t="shared" si="569"/>
        <v>3.2509130417697172</v>
      </c>
    </row>
    <row r="1800" spans="4:47">
      <c r="D1800" s="2"/>
      <c r="Z1800" s="20">
        <f t="shared" si="560"/>
        <v>0</v>
      </c>
      <c r="AA1800" s="20">
        <f t="shared" si="561"/>
        <v>1.1330551226500576E-5</v>
      </c>
      <c r="AB1800" s="20">
        <f t="shared" si="572"/>
        <v>-9999</v>
      </c>
      <c r="AC1800" s="20">
        <f t="shared" si="574"/>
        <v>0</v>
      </c>
      <c r="AD1800" s="20">
        <f t="shared" si="570"/>
        <v>-9999</v>
      </c>
      <c r="AE1800" s="20">
        <f t="shared" si="575"/>
        <v>0</v>
      </c>
      <c r="AF1800" s="20">
        <f t="shared" si="571"/>
        <v>-9999</v>
      </c>
      <c r="AG1800" s="21"/>
      <c r="AH1800" s="20">
        <f t="shared" si="562"/>
        <v>-1.178745064381952E-2</v>
      </c>
      <c r="AI1800" s="20">
        <f t="shared" si="563"/>
        <v>0.51386006167917275</v>
      </c>
      <c r="AJ1800" s="20">
        <f t="shared" si="564"/>
        <v>-0.2676446746983806</v>
      </c>
      <c r="AK1800" s="20">
        <f t="shared" si="565"/>
        <v>-2.096970307342862E-2</v>
      </c>
      <c r="AL1800" s="20">
        <f t="shared" si="566"/>
        <v>-3.0984842598046018</v>
      </c>
      <c r="AM1800" s="20">
        <f t="shared" si="567"/>
        <v>-46.387491914036289</v>
      </c>
      <c r="AN1800" s="20">
        <f t="shared" si="577"/>
        <v>3.2149255760746338</v>
      </c>
      <c r="AO1800" s="20">
        <f t="shared" si="577"/>
        <v>3.2156184383515991</v>
      </c>
      <c r="AP1800" s="20">
        <f t="shared" si="577"/>
        <v>3.2141906950560983</v>
      </c>
      <c r="AQ1800" s="20">
        <f t="shared" si="577"/>
        <v>3.2171329326505709</v>
      </c>
      <c r="AR1800" s="20">
        <f t="shared" si="577"/>
        <v>3.2110703717789146</v>
      </c>
      <c r="AS1800" s="20">
        <f t="shared" si="577"/>
        <v>3.2235654897824437</v>
      </c>
      <c r="AT1800" s="20">
        <f t="shared" si="577"/>
        <v>3.1978245068299773</v>
      </c>
      <c r="AU1800" s="20">
        <f t="shared" si="569"/>
        <v>3.2509130417697172</v>
      </c>
    </row>
    <row r="1801" spans="4:47">
      <c r="D1801" s="2"/>
      <c r="Z1801" s="20">
        <f t="shared" si="560"/>
        <v>0</v>
      </c>
      <c r="AA1801" s="20">
        <f t="shared" si="561"/>
        <v>1.1330551226500576E-5</v>
      </c>
      <c r="AB1801" s="20">
        <f t="shared" si="572"/>
        <v>-9999</v>
      </c>
      <c r="AC1801" s="20">
        <f t="shared" si="574"/>
        <v>0</v>
      </c>
      <c r="AD1801" s="20">
        <f t="shared" si="570"/>
        <v>-9999</v>
      </c>
      <c r="AE1801" s="20">
        <f t="shared" si="575"/>
        <v>0</v>
      </c>
      <c r="AF1801" s="20">
        <f t="shared" si="571"/>
        <v>-9999</v>
      </c>
      <c r="AG1801" s="21"/>
      <c r="AH1801" s="20">
        <f t="shared" si="562"/>
        <v>-1.178745064381952E-2</v>
      </c>
      <c r="AI1801" s="20">
        <f t="shared" si="563"/>
        <v>0.51386006167917275</v>
      </c>
      <c r="AJ1801" s="20">
        <f t="shared" si="564"/>
        <v>-0.2676446746983806</v>
      </c>
      <c r="AK1801" s="20">
        <f t="shared" si="565"/>
        <v>-2.096970307342862E-2</v>
      </c>
      <c r="AL1801" s="20">
        <f t="shared" si="566"/>
        <v>-3.0984842598046018</v>
      </c>
      <c r="AM1801" s="20">
        <f t="shared" si="567"/>
        <v>-46.387491914036289</v>
      </c>
      <c r="AN1801" s="20">
        <f t="shared" si="577"/>
        <v>3.2149255760746338</v>
      </c>
      <c r="AO1801" s="20">
        <f t="shared" si="577"/>
        <v>3.2156184383515991</v>
      </c>
      <c r="AP1801" s="20">
        <f t="shared" si="577"/>
        <v>3.2141906950560983</v>
      </c>
      <c r="AQ1801" s="20">
        <f t="shared" si="577"/>
        <v>3.2171329326505709</v>
      </c>
      <c r="AR1801" s="20">
        <f t="shared" si="577"/>
        <v>3.2110703717789146</v>
      </c>
      <c r="AS1801" s="20">
        <f t="shared" si="577"/>
        <v>3.2235654897824437</v>
      </c>
      <c r="AT1801" s="20">
        <f t="shared" si="577"/>
        <v>3.1978245068299773</v>
      </c>
      <c r="AU1801" s="20">
        <f t="shared" si="569"/>
        <v>3.2509130417697172</v>
      </c>
    </row>
    <row r="1802" spans="4:47">
      <c r="D1802" s="2"/>
      <c r="Z1802" s="20">
        <f t="shared" si="560"/>
        <v>0</v>
      </c>
      <c r="AA1802" s="20">
        <f t="shared" si="561"/>
        <v>1.1330551226500576E-5</v>
      </c>
      <c r="AB1802" s="20">
        <f t="shared" si="572"/>
        <v>-9999</v>
      </c>
      <c r="AC1802" s="20">
        <f t="shared" si="574"/>
        <v>0</v>
      </c>
      <c r="AD1802" s="20">
        <f t="shared" si="570"/>
        <v>-9999</v>
      </c>
      <c r="AE1802" s="20">
        <f t="shared" si="575"/>
        <v>0</v>
      </c>
      <c r="AF1802" s="20">
        <f t="shared" si="571"/>
        <v>-9999</v>
      </c>
      <c r="AG1802" s="21"/>
      <c r="AH1802" s="20">
        <f t="shared" si="562"/>
        <v>-1.178745064381952E-2</v>
      </c>
      <c r="AI1802" s="20">
        <f t="shared" si="563"/>
        <v>0.51386006167917275</v>
      </c>
      <c r="AJ1802" s="20">
        <f t="shared" si="564"/>
        <v>-0.2676446746983806</v>
      </c>
      <c r="AK1802" s="20">
        <f t="shared" si="565"/>
        <v>-2.096970307342862E-2</v>
      </c>
      <c r="AL1802" s="20">
        <f t="shared" si="566"/>
        <v>-3.0984842598046018</v>
      </c>
      <c r="AM1802" s="20">
        <f t="shared" si="567"/>
        <v>-46.387491914036289</v>
      </c>
      <c r="AN1802" s="20">
        <f t="shared" si="577"/>
        <v>3.2149255760746338</v>
      </c>
      <c r="AO1802" s="20">
        <f t="shared" si="577"/>
        <v>3.2156184383515991</v>
      </c>
      <c r="AP1802" s="20">
        <f t="shared" si="577"/>
        <v>3.2141906950560983</v>
      </c>
      <c r="AQ1802" s="20">
        <f t="shared" si="577"/>
        <v>3.2171329326505709</v>
      </c>
      <c r="AR1802" s="20">
        <f t="shared" si="577"/>
        <v>3.2110703717789146</v>
      </c>
      <c r="AS1802" s="20">
        <f t="shared" si="577"/>
        <v>3.2235654897824437</v>
      </c>
      <c r="AT1802" s="20">
        <f t="shared" si="577"/>
        <v>3.1978245068299773</v>
      </c>
      <c r="AU1802" s="20">
        <f t="shared" si="569"/>
        <v>3.2509130417697172</v>
      </c>
    </row>
    <row r="1803" spans="4:47">
      <c r="D1803" s="2"/>
      <c r="Z1803" s="20">
        <f t="shared" si="560"/>
        <v>0</v>
      </c>
      <c r="AA1803" s="20">
        <f t="shared" si="561"/>
        <v>1.1330551226500576E-5</v>
      </c>
      <c r="AB1803" s="20">
        <f t="shared" si="572"/>
        <v>-9999</v>
      </c>
      <c r="AC1803" s="20">
        <f t="shared" si="574"/>
        <v>0</v>
      </c>
      <c r="AD1803" s="20">
        <f t="shared" si="570"/>
        <v>-9999</v>
      </c>
      <c r="AE1803" s="20">
        <f t="shared" si="575"/>
        <v>0</v>
      </c>
      <c r="AF1803" s="20">
        <f t="shared" si="571"/>
        <v>-9999</v>
      </c>
      <c r="AG1803" s="21"/>
      <c r="AH1803" s="20">
        <f t="shared" si="562"/>
        <v>-1.178745064381952E-2</v>
      </c>
      <c r="AI1803" s="20">
        <f t="shared" si="563"/>
        <v>0.51386006167917275</v>
      </c>
      <c r="AJ1803" s="20">
        <f t="shared" si="564"/>
        <v>-0.2676446746983806</v>
      </c>
      <c r="AK1803" s="20">
        <f t="shared" si="565"/>
        <v>-2.096970307342862E-2</v>
      </c>
      <c r="AL1803" s="20">
        <f t="shared" si="566"/>
        <v>-3.0984842598046018</v>
      </c>
      <c r="AM1803" s="20">
        <f t="shared" si="567"/>
        <v>-46.387491914036289</v>
      </c>
      <c r="AN1803" s="20">
        <f t="shared" si="577"/>
        <v>3.2149255760746338</v>
      </c>
      <c r="AO1803" s="20">
        <f t="shared" si="577"/>
        <v>3.2156184383515991</v>
      </c>
      <c r="AP1803" s="20">
        <f t="shared" si="577"/>
        <v>3.2141906950560983</v>
      </c>
      <c r="AQ1803" s="20">
        <f t="shared" si="577"/>
        <v>3.2171329326505709</v>
      </c>
      <c r="AR1803" s="20">
        <f t="shared" si="577"/>
        <v>3.2110703717789146</v>
      </c>
      <c r="AS1803" s="20">
        <f t="shared" si="577"/>
        <v>3.2235654897824437</v>
      </c>
      <c r="AT1803" s="20">
        <f t="shared" si="577"/>
        <v>3.1978245068299773</v>
      </c>
      <c r="AU1803" s="20">
        <f t="shared" si="569"/>
        <v>3.2509130417697172</v>
      </c>
    </row>
    <row r="1804" spans="4:47">
      <c r="D1804" s="2"/>
      <c r="Z1804" s="20">
        <f t="shared" si="560"/>
        <v>0</v>
      </c>
      <c r="AA1804" s="20">
        <f t="shared" si="561"/>
        <v>1.1330551226500576E-5</v>
      </c>
      <c r="AB1804" s="20">
        <f t="shared" si="572"/>
        <v>-9999</v>
      </c>
      <c r="AC1804" s="20">
        <f t="shared" si="574"/>
        <v>0</v>
      </c>
      <c r="AD1804" s="20">
        <f t="shared" si="570"/>
        <v>-9999</v>
      </c>
      <c r="AE1804" s="20">
        <f t="shared" si="575"/>
        <v>0</v>
      </c>
      <c r="AF1804" s="20">
        <f t="shared" si="571"/>
        <v>-9999</v>
      </c>
      <c r="AG1804" s="21"/>
      <c r="AH1804" s="20">
        <f t="shared" si="562"/>
        <v>-1.178745064381952E-2</v>
      </c>
      <c r="AI1804" s="20">
        <f t="shared" si="563"/>
        <v>0.51386006167917275</v>
      </c>
      <c r="AJ1804" s="20">
        <f t="shared" si="564"/>
        <v>-0.2676446746983806</v>
      </c>
      <c r="AK1804" s="20">
        <f t="shared" si="565"/>
        <v>-2.096970307342862E-2</v>
      </c>
      <c r="AL1804" s="20">
        <f t="shared" si="566"/>
        <v>-3.0984842598046018</v>
      </c>
      <c r="AM1804" s="20">
        <f t="shared" si="567"/>
        <v>-46.387491914036289</v>
      </c>
      <c r="AN1804" s="20">
        <f t="shared" si="577"/>
        <v>3.2149255760746338</v>
      </c>
      <c r="AO1804" s="20">
        <f t="shared" si="577"/>
        <v>3.2156184383515991</v>
      </c>
      <c r="AP1804" s="20">
        <f t="shared" si="577"/>
        <v>3.2141906950560983</v>
      </c>
      <c r="AQ1804" s="20">
        <f t="shared" si="577"/>
        <v>3.2171329326505709</v>
      </c>
      <c r="AR1804" s="20">
        <f t="shared" si="577"/>
        <v>3.2110703717789146</v>
      </c>
      <c r="AS1804" s="20">
        <f t="shared" si="577"/>
        <v>3.2235654897824437</v>
      </c>
      <c r="AT1804" s="20">
        <f t="shared" si="577"/>
        <v>3.1978245068299773</v>
      </c>
      <c r="AU1804" s="20">
        <f t="shared" si="569"/>
        <v>3.2509130417697172</v>
      </c>
    </row>
    <row r="1805" spans="4:47">
      <c r="D1805" s="2"/>
      <c r="Z1805" s="20">
        <f t="shared" si="560"/>
        <v>0</v>
      </c>
      <c r="AA1805" s="20">
        <f t="shared" si="561"/>
        <v>1.1330551226500576E-5</v>
      </c>
      <c r="AB1805" s="20">
        <f t="shared" si="572"/>
        <v>-9999</v>
      </c>
      <c r="AC1805" s="20">
        <f t="shared" si="574"/>
        <v>0</v>
      </c>
      <c r="AD1805" s="20">
        <f t="shared" si="570"/>
        <v>-9999</v>
      </c>
      <c r="AE1805" s="20">
        <f t="shared" si="575"/>
        <v>0</v>
      </c>
      <c r="AF1805" s="20">
        <f t="shared" si="571"/>
        <v>-9999</v>
      </c>
      <c r="AG1805" s="21"/>
      <c r="AH1805" s="20">
        <f t="shared" si="562"/>
        <v>-1.178745064381952E-2</v>
      </c>
      <c r="AI1805" s="20">
        <f t="shared" si="563"/>
        <v>0.51386006167917275</v>
      </c>
      <c r="AJ1805" s="20">
        <f t="shared" si="564"/>
        <v>-0.2676446746983806</v>
      </c>
      <c r="AK1805" s="20">
        <f t="shared" si="565"/>
        <v>-2.096970307342862E-2</v>
      </c>
      <c r="AL1805" s="20">
        <f t="shared" si="566"/>
        <v>-3.0984842598046018</v>
      </c>
      <c r="AM1805" s="20">
        <f t="shared" si="567"/>
        <v>-46.387491914036289</v>
      </c>
      <c r="AN1805" s="20">
        <f t="shared" si="577"/>
        <v>3.2149255760746338</v>
      </c>
      <c r="AO1805" s="20">
        <f t="shared" si="577"/>
        <v>3.2156184383515991</v>
      </c>
      <c r="AP1805" s="20">
        <f t="shared" si="577"/>
        <v>3.2141906950560983</v>
      </c>
      <c r="AQ1805" s="20">
        <f t="shared" si="577"/>
        <v>3.2171329326505709</v>
      </c>
      <c r="AR1805" s="20">
        <f t="shared" si="577"/>
        <v>3.2110703717789146</v>
      </c>
      <c r="AS1805" s="20">
        <f t="shared" si="577"/>
        <v>3.2235654897824437</v>
      </c>
      <c r="AT1805" s="20">
        <f t="shared" si="577"/>
        <v>3.1978245068299773</v>
      </c>
      <c r="AU1805" s="20">
        <f t="shared" si="569"/>
        <v>3.2509130417697172</v>
      </c>
    </row>
    <row r="1806" spans="4:47">
      <c r="D1806" s="2"/>
      <c r="Z1806" s="20">
        <f t="shared" si="560"/>
        <v>0</v>
      </c>
      <c r="AA1806" s="20">
        <f t="shared" si="561"/>
        <v>1.1330551226500576E-5</v>
      </c>
      <c r="AB1806" s="20">
        <f t="shared" si="572"/>
        <v>-9999</v>
      </c>
      <c r="AC1806" s="20">
        <f t="shared" si="574"/>
        <v>0</v>
      </c>
      <c r="AD1806" s="20">
        <f t="shared" si="570"/>
        <v>-9999</v>
      </c>
      <c r="AE1806" s="20">
        <f t="shared" si="575"/>
        <v>0</v>
      </c>
      <c r="AF1806" s="20">
        <f t="shared" si="571"/>
        <v>-9999</v>
      </c>
      <c r="AG1806" s="21"/>
      <c r="AH1806" s="20">
        <f t="shared" si="562"/>
        <v>-1.178745064381952E-2</v>
      </c>
      <c r="AI1806" s="20">
        <f t="shared" si="563"/>
        <v>0.51386006167917275</v>
      </c>
      <c r="AJ1806" s="20">
        <f t="shared" si="564"/>
        <v>-0.2676446746983806</v>
      </c>
      <c r="AK1806" s="20">
        <f t="shared" si="565"/>
        <v>-2.096970307342862E-2</v>
      </c>
      <c r="AL1806" s="20">
        <f t="shared" si="566"/>
        <v>-3.0984842598046018</v>
      </c>
      <c r="AM1806" s="20">
        <f t="shared" si="567"/>
        <v>-46.387491914036289</v>
      </c>
      <c r="AN1806" s="20">
        <f t="shared" si="577"/>
        <v>3.2149255760746338</v>
      </c>
      <c r="AO1806" s="20">
        <f t="shared" si="577"/>
        <v>3.2156184383515991</v>
      </c>
      <c r="AP1806" s="20">
        <f t="shared" si="577"/>
        <v>3.2141906950560983</v>
      </c>
      <c r="AQ1806" s="20">
        <f t="shared" si="577"/>
        <v>3.2171329326505709</v>
      </c>
      <c r="AR1806" s="20">
        <f t="shared" si="577"/>
        <v>3.2110703717789146</v>
      </c>
      <c r="AS1806" s="20">
        <f t="shared" si="577"/>
        <v>3.2235654897824437</v>
      </c>
      <c r="AT1806" s="20">
        <f t="shared" si="577"/>
        <v>3.1978245068299773</v>
      </c>
      <c r="AU1806" s="20">
        <f t="shared" si="569"/>
        <v>3.2509130417697172</v>
      </c>
    </row>
    <row r="1807" spans="4:47">
      <c r="D1807" s="2"/>
      <c r="Z1807" s="20">
        <f t="shared" si="560"/>
        <v>0</v>
      </c>
      <c r="AA1807" s="20">
        <f t="shared" si="561"/>
        <v>1.1330551226500576E-5</v>
      </c>
      <c r="AB1807" s="20">
        <f t="shared" si="572"/>
        <v>-9999</v>
      </c>
      <c r="AC1807" s="20">
        <f t="shared" si="574"/>
        <v>0</v>
      </c>
      <c r="AD1807" s="20">
        <f t="shared" si="570"/>
        <v>-9999</v>
      </c>
      <c r="AE1807" s="20">
        <f t="shared" si="575"/>
        <v>0</v>
      </c>
      <c r="AF1807" s="20">
        <f t="shared" si="571"/>
        <v>-9999</v>
      </c>
      <c r="AG1807" s="21"/>
      <c r="AH1807" s="20">
        <f t="shared" si="562"/>
        <v>-1.178745064381952E-2</v>
      </c>
      <c r="AI1807" s="20">
        <f t="shared" si="563"/>
        <v>0.51386006167917275</v>
      </c>
      <c r="AJ1807" s="20">
        <f t="shared" si="564"/>
        <v>-0.2676446746983806</v>
      </c>
      <c r="AK1807" s="20">
        <f t="shared" si="565"/>
        <v>-2.096970307342862E-2</v>
      </c>
      <c r="AL1807" s="20">
        <f t="shared" si="566"/>
        <v>-3.0984842598046018</v>
      </c>
      <c r="AM1807" s="20">
        <f t="shared" si="567"/>
        <v>-46.387491914036289</v>
      </c>
      <c r="AN1807" s="20">
        <f t="shared" si="577"/>
        <v>3.2149255760746338</v>
      </c>
      <c r="AO1807" s="20">
        <f t="shared" si="577"/>
        <v>3.2156184383515991</v>
      </c>
      <c r="AP1807" s="20">
        <f t="shared" si="577"/>
        <v>3.2141906950560983</v>
      </c>
      <c r="AQ1807" s="20">
        <f t="shared" si="577"/>
        <v>3.2171329326505709</v>
      </c>
      <c r="AR1807" s="20">
        <f t="shared" si="577"/>
        <v>3.2110703717789146</v>
      </c>
      <c r="AS1807" s="20">
        <f t="shared" si="577"/>
        <v>3.2235654897824437</v>
      </c>
      <c r="AT1807" s="20">
        <f t="shared" si="577"/>
        <v>3.1978245068299773</v>
      </c>
      <c r="AU1807" s="20">
        <f t="shared" si="569"/>
        <v>3.2509130417697172</v>
      </c>
    </row>
    <row r="1808" spans="4:47">
      <c r="D1808" s="2"/>
      <c r="Z1808" s="20">
        <f t="shared" si="560"/>
        <v>0</v>
      </c>
      <c r="AA1808" s="20">
        <f t="shared" si="561"/>
        <v>1.1330551226500576E-5</v>
      </c>
      <c r="AB1808" s="20">
        <f t="shared" si="572"/>
        <v>-9999</v>
      </c>
      <c r="AC1808" s="20">
        <f t="shared" si="574"/>
        <v>0</v>
      </c>
      <c r="AD1808" s="20">
        <f t="shared" si="570"/>
        <v>-9999</v>
      </c>
      <c r="AE1808" s="20">
        <f t="shared" si="575"/>
        <v>0</v>
      </c>
      <c r="AF1808" s="20">
        <f t="shared" si="571"/>
        <v>-9999</v>
      </c>
      <c r="AG1808" s="21"/>
      <c r="AH1808" s="20">
        <f t="shared" si="562"/>
        <v>-1.178745064381952E-2</v>
      </c>
      <c r="AI1808" s="20">
        <f t="shared" si="563"/>
        <v>0.51386006167917275</v>
      </c>
      <c r="AJ1808" s="20">
        <f t="shared" si="564"/>
        <v>-0.2676446746983806</v>
      </c>
      <c r="AK1808" s="20">
        <f t="shared" si="565"/>
        <v>-2.096970307342862E-2</v>
      </c>
      <c r="AL1808" s="20">
        <f t="shared" si="566"/>
        <v>-3.0984842598046018</v>
      </c>
      <c r="AM1808" s="20">
        <f t="shared" si="567"/>
        <v>-46.387491914036289</v>
      </c>
      <c r="AN1808" s="20">
        <f t="shared" si="577"/>
        <v>3.2149255760746338</v>
      </c>
      <c r="AO1808" s="20">
        <f t="shared" si="577"/>
        <v>3.2156184383515991</v>
      </c>
      <c r="AP1808" s="20">
        <f t="shared" si="577"/>
        <v>3.2141906950560983</v>
      </c>
      <c r="AQ1808" s="20">
        <f t="shared" si="577"/>
        <v>3.2171329326505709</v>
      </c>
      <c r="AR1808" s="20">
        <f t="shared" si="577"/>
        <v>3.2110703717789146</v>
      </c>
      <c r="AS1808" s="20">
        <f t="shared" si="577"/>
        <v>3.2235654897824437</v>
      </c>
      <c r="AT1808" s="20">
        <f t="shared" si="577"/>
        <v>3.1978245068299773</v>
      </c>
      <c r="AU1808" s="20">
        <f t="shared" si="569"/>
        <v>3.2509130417697172</v>
      </c>
    </row>
    <row r="1809" spans="4:47">
      <c r="D1809" s="2"/>
      <c r="Z1809" s="20">
        <f t="shared" si="560"/>
        <v>0</v>
      </c>
      <c r="AA1809" s="20">
        <f t="shared" si="561"/>
        <v>1.1330551226500576E-5</v>
      </c>
      <c r="AB1809" s="20">
        <f t="shared" si="572"/>
        <v>-9999</v>
      </c>
      <c r="AC1809" s="20">
        <f t="shared" si="574"/>
        <v>0</v>
      </c>
      <c r="AD1809" s="20">
        <f t="shared" si="570"/>
        <v>-9999</v>
      </c>
      <c r="AE1809" s="20">
        <f t="shared" si="575"/>
        <v>0</v>
      </c>
      <c r="AF1809" s="20">
        <f t="shared" si="571"/>
        <v>-9999</v>
      </c>
      <c r="AG1809" s="21"/>
      <c r="AH1809" s="20">
        <f t="shared" si="562"/>
        <v>-1.178745064381952E-2</v>
      </c>
      <c r="AI1809" s="20">
        <f t="shared" si="563"/>
        <v>0.51386006167917275</v>
      </c>
      <c r="AJ1809" s="20">
        <f t="shared" si="564"/>
        <v>-0.2676446746983806</v>
      </c>
      <c r="AK1809" s="20">
        <f t="shared" si="565"/>
        <v>-2.096970307342862E-2</v>
      </c>
      <c r="AL1809" s="20">
        <f t="shared" si="566"/>
        <v>-3.0984842598046018</v>
      </c>
      <c r="AM1809" s="20">
        <f t="shared" si="567"/>
        <v>-46.387491914036289</v>
      </c>
      <c r="AN1809" s="20">
        <f t="shared" si="577"/>
        <v>3.2149255760746338</v>
      </c>
      <c r="AO1809" s="20">
        <f t="shared" si="577"/>
        <v>3.2156184383515991</v>
      </c>
      <c r="AP1809" s="20">
        <f t="shared" si="577"/>
        <v>3.2141906950560983</v>
      </c>
      <c r="AQ1809" s="20">
        <f t="shared" si="577"/>
        <v>3.2171329326505709</v>
      </c>
      <c r="AR1809" s="20">
        <f t="shared" si="577"/>
        <v>3.2110703717789146</v>
      </c>
      <c r="AS1809" s="20">
        <f t="shared" si="577"/>
        <v>3.2235654897824437</v>
      </c>
      <c r="AT1809" s="20">
        <f t="shared" si="577"/>
        <v>3.1978245068299773</v>
      </c>
      <c r="AU1809" s="20">
        <f t="shared" si="569"/>
        <v>3.2509130417697172</v>
      </c>
    </row>
    <row r="1810" spans="4:47">
      <c r="D1810" s="2"/>
      <c r="Z1810" s="20">
        <f t="shared" si="560"/>
        <v>0</v>
      </c>
      <c r="AA1810" s="20">
        <f t="shared" si="561"/>
        <v>1.1330551226500576E-5</v>
      </c>
      <c r="AB1810" s="20">
        <f t="shared" si="572"/>
        <v>-9999</v>
      </c>
      <c r="AC1810" s="20">
        <f t="shared" si="574"/>
        <v>0</v>
      </c>
      <c r="AD1810" s="20">
        <f t="shared" si="570"/>
        <v>-9999</v>
      </c>
      <c r="AE1810" s="20">
        <f t="shared" si="575"/>
        <v>0</v>
      </c>
      <c r="AF1810" s="20">
        <f t="shared" si="571"/>
        <v>-9999</v>
      </c>
      <c r="AG1810" s="21"/>
      <c r="AH1810" s="20">
        <f t="shared" si="562"/>
        <v>-1.178745064381952E-2</v>
      </c>
      <c r="AI1810" s="20">
        <f t="shared" si="563"/>
        <v>0.51386006167917275</v>
      </c>
      <c r="AJ1810" s="20">
        <f t="shared" si="564"/>
        <v>-0.2676446746983806</v>
      </c>
      <c r="AK1810" s="20">
        <f t="shared" si="565"/>
        <v>-2.096970307342862E-2</v>
      </c>
      <c r="AL1810" s="20">
        <f t="shared" si="566"/>
        <v>-3.0984842598046018</v>
      </c>
      <c r="AM1810" s="20">
        <f t="shared" si="567"/>
        <v>-46.387491914036289</v>
      </c>
      <c r="AN1810" s="20">
        <f t="shared" si="577"/>
        <v>3.2149255760746338</v>
      </c>
      <c r="AO1810" s="20">
        <f t="shared" si="577"/>
        <v>3.2156184383515991</v>
      </c>
      <c r="AP1810" s="20">
        <f t="shared" si="577"/>
        <v>3.2141906950560983</v>
      </c>
      <c r="AQ1810" s="20">
        <f t="shared" si="577"/>
        <v>3.2171329326505709</v>
      </c>
      <c r="AR1810" s="20">
        <f t="shared" si="577"/>
        <v>3.2110703717789146</v>
      </c>
      <c r="AS1810" s="20">
        <f t="shared" si="577"/>
        <v>3.2235654897824437</v>
      </c>
      <c r="AT1810" s="20">
        <f t="shared" si="577"/>
        <v>3.1978245068299773</v>
      </c>
      <c r="AU1810" s="20">
        <f t="shared" si="569"/>
        <v>3.2509130417697172</v>
      </c>
    </row>
    <row r="1811" spans="4:47">
      <c r="D1811" s="2"/>
      <c r="Z1811" s="20">
        <f t="shared" si="560"/>
        <v>0</v>
      </c>
      <c r="AA1811" s="20">
        <f t="shared" si="561"/>
        <v>1.1330551226500576E-5</v>
      </c>
      <c r="AB1811" s="20">
        <f t="shared" si="572"/>
        <v>-9999</v>
      </c>
      <c r="AC1811" s="20">
        <f t="shared" si="574"/>
        <v>0</v>
      </c>
      <c r="AD1811" s="20">
        <f t="shared" si="570"/>
        <v>-9999</v>
      </c>
      <c r="AE1811" s="20">
        <f t="shared" si="575"/>
        <v>0</v>
      </c>
      <c r="AF1811" s="20">
        <f t="shared" si="571"/>
        <v>-9999</v>
      </c>
      <c r="AG1811" s="21"/>
      <c r="AH1811" s="20">
        <f t="shared" si="562"/>
        <v>-1.178745064381952E-2</v>
      </c>
      <c r="AI1811" s="20">
        <f t="shared" si="563"/>
        <v>0.51386006167917275</v>
      </c>
      <c r="AJ1811" s="20">
        <f t="shared" si="564"/>
        <v>-0.2676446746983806</v>
      </c>
      <c r="AK1811" s="20">
        <f t="shared" si="565"/>
        <v>-2.096970307342862E-2</v>
      </c>
      <c r="AL1811" s="20">
        <f t="shared" si="566"/>
        <v>-3.0984842598046018</v>
      </c>
      <c r="AM1811" s="20">
        <f t="shared" si="567"/>
        <v>-46.387491914036289</v>
      </c>
      <c r="AN1811" s="20">
        <f t="shared" si="577"/>
        <v>3.2149255760746338</v>
      </c>
      <c r="AO1811" s="20">
        <f t="shared" si="577"/>
        <v>3.2156184383515991</v>
      </c>
      <c r="AP1811" s="20">
        <f t="shared" si="577"/>
        <v>3.2141906950560983</v>
      </c>
      <c r="AQ1811" s="20">
        <f t="shared" si="577"/>
        <v>3.2171329326505709</v>
      </c>
      <c r="AR1811" s="20">
        <f t="shared" si="577"/>
        <v>3.2110703717789146</v>
      </c>
      <c r="AS1811" s="20">
        <f t="shared" si="577"/>
        <v>3.2235654897824437</v>
      </c>
      <c r="AT1811" s="20">
        <f t="shared" si="577"/>
        <v>3.1978245068299773</v>
      </c>
      <c r="AU1811" s="20">
        <f t="shared" si="569"/>
        <v>3.2509130417697172</v>
      </c>
    </row>
    <row r="1812" spans="4:47">
      <c r="D1812" s="2"/>
      <c r="Z1812" s="20">
        <f t="shared" si="560"/>
        <v>0</v>
      </c>
      <c r="AA1812" s="20">
        <f t="shared" si="561"/>
        <v>1.1330551226500576E-5</v>
      </c>
      <c r="AB1812" s="20">
        <f t="shared" si="572"/>
        <v>-9999</v>
      </c>
      <c r="AC1812" s="20">
        <f t="shared" si="574"/>
        <v>0</v>
      </c>
      <c r="AD1812" s="20">
        <f t="shared" si="570"/>
        <v>-9999</v>
      </c>
      <c r="AE1812" s="20">
        <f t="shared" si="575"/>
        <v>0</v>
      </c>
      <c r="AF1812" s="20">
        <f t="shared" si="571"/>
        <v>-9999</v>
      </c>
      <c r="AG1812" s="21"/>
      <c r="AH1812" s="20">
        <f t="shared" si="562"/>
        <v>-1.178745064381952E-2</v>
      </c>
      <c r="AI1812" s="20">
        <f t="shared" si="563"/>
        <v>0.51386006167917275</v>
      </c>
      <c r="AJ1812" s="20">
        <f t="shared" si="564"/>
        <v>-0.2676446746983806</v>
      </c>
      <c r="AK1812" s="20">
        <f t="shared" si="565"/>
        <v>-2.096970307342862E-2</v>
      </c>
      <c r="AL1812" s="20">
        <f t="shared" si="566"/>
        <v>-3.0984842598046018</v>
      </c>
      <c r="AM1812" s="20">
        <f t="shared" si="567"/>
        <v>-46.387491914036289</v>
      </c>
      <c r="AN1812" s="20">
        <f t="shared" si="577"/>
        <v>3.2149255760746338</v>
      </c>
      <c r="AO1812" s="20">
        <f t="shared" si="577"/>
        <v>3.2156184383515991</v>
      </c>
      <c r="AP1812" s="20">
        <f t="shared" si="577"/>
        <v>3.2141906950560983</v>
      </c>
      <c r="AQ1812" s="20">
        <f t="shared" si="577"/>
        <v>3.2171329326505709</v>
      </c>
      <c r="AR1812" s="20">
        <f t="shared" si="577"/>
        <v>3.2110703717789146</v>
      </c>
      <c r="AS1812" s="20">
        <f t="shared" si="577"/>
        <v>3.2235654897824437</v>
      </c>
      <c r="AT1812" s="20">
        <f t="shared" si="577"/>
        <v>3.1978245068299773</v>
      </c>
      <c r="AU1812" s="20">
        <f t="shared" si="569"/>
        <v>3.2509130417697172</v>
      </c>
    </row>
    <row r="1813" spans="4:47">
      <c r="D1813" s="2"/>
      <c r="Z1813" s="20">
        <f t="shared" ref="Z1813:Z1876" si="578">F1813</f>
        <v>0</v>
      </c>
      <c r="AA1813" s="20">
        <f t="shared" ref="AA1813:AA1876" si="579">AB$3+AB$4*Z1813+AB$5*Z1813^2+AH1813</f>
        <v>1.1330551226500576E-5</v>
      </c>
      <c r="AB1813" s="20">
        <f t="shared" si="572"/>
        <v>-9999</v>
      </c>
      <c r="AC1813" s="20">
        <f t="shared" si="574"/>
        <v>0</v>
      </c>
      <c r="AD1813" s="20">
        <f t="shared" si="570"/>
        <v>-9999</v>
      </c>
      <c r="AE1813" s="20">
        <f t="shared" si="575"/>
        <v>0</v>
      </c>
      <c r="AF1813" s="20">
        <f t="shared" si="571"/>
        <v>-9999</v>
      </c>
      <c r="AG1813" s="21"/>
      <c r="AH1813" s="20">
        <f t="shared" ref="AH1813:AH1876" si="580">$AB$6*($AB$11/AI1813*AJ1813+$AB$12)</f>
        <v>-1.178745064381952E-2</v>
      </c>
      <c r="AI1813" s="20">
        <f t="shared" ref="AI1813:AI1876" si="581">1+$AB$7*COS(AL1813)</f>
        <v>0.51386006167917275</v>
      </c>
      <c r="AJ1813" s="20">
        <f t="shared" ref="AJ1813:AJ1876" si="582">SIN(AL1813+RADIANS($AB$9))</f>
        <v>-0.2676446746983806</v>
      </c>
      <c r="AK1813" s="20">
        <f t="shared" ref="AK1813:AK1876" si="583">$AB$7*SIN(AL1813)</f>
        <v>-2.096970307342862E-2</v>
      </c>
      <c r="AL1813" s="20">
        <f t="shared" ref="AL1813:AL1876" si="584">2*ATAN(AM1813)</f>
        <v>-3.0984842598046018</v>
      </c>
      <c r="AM1813" s="20">
        <f t="shared" ref="AM1813:AM1876" si="585">SQRT((1+$AB$7)/(1-$AB$7))*TAN(AN1813/2)</f>
        <v>-46.387491914036289</v>
      </c>
      <c r="AN1813" s="20">
        <f t="shared" ref="AN1813:AT1828" si="586">$AU1813+$AB$7*SIN(AO1813)</f>
        <v>3.2149255760746338</v>
      </c>
      <c r="AO1813" s="20">
        <f t="shared" si="586"/>
        <v>3.2156184383515991</v>
      </c>
      <c r="AP1813" s="20">
        <f t="shared" si="586"/>
        <v>3.2141906950560983</v>
      </c>
      <c r="AQ1813" s="20">
        <f t="shared" si="586"/>
        <v>3.2171329326505709</v>
      </c>
      <c r="AR1813" s="20">
        <f t="shared" si="586"/>
        <v>3.2110703717789146</v>
      </c>
      <c r="AS1813" s="20">
        <f t="shared" si="586"/>
        <v>3.2235654897824437</v>
      </c>
      <c r="AT1813" s="20">
        <f t="shared" si="586"/>
        <v>3.1978245068299773</v>
      </c>
      <c r="AU1813" s="20">
        <f t="shared" ref="AU1813:AU1876" si="587">RADIANS($AB$9)+$AB$18*(F1813-AB$15)</f>
        <v>3.2509130417697172</v>
      </c>
    </row>
    <row r="1814" spans="4:47">
      <c r="D1814" s="2"/>
      <c r="Z1814" s="20">
        <f t="shared" si="578"/>
        <v>0</v>
      </c>
      <c r="AA1814" s="20">
        <f t="shared" si="579"/>
        <v>1.1330551226500576E-5</v>
      </c>
      <c r="AB1814" s="20">
        <f t="shared" si="572"/>
        <v>-9999</v>
      </c>
      <c r="AC1814" s="20">
        <f t="shared" si="574"/>
        <v>0</v>
      </c>
      <c r="AD1814" s="20">
        <f t="shared" ref="AD1814:AD1877" si="588">IF(S1814&lt;&gt;0,G1814-AA1814,-9999)</f>
        <v>-9999</v>
      </c>
      <c r="AE1814" s="20">
        <f t="shared" si="575"/>
        <v>0</v>
      </c>
      <c r="AF1814" s="20">
        <f t="shared" ref="AF1814:AF1877" si="589">IF(S1814&lt;&gt;0,G1814-P1814,-9999)</f>
        <v>-9999</v>
      </c>
      <c r="AG1814" s="21"/>
      <c r="AH1814" s="20">
        <f t="shared" si="580"/>
        <v>-1.178745064381952E-2</v>
      </c>
      <c r="AI1814" s="20">
        <f t="shared" si="581"/>
        <v>0.51386006167917275</v>
      </c>
      <c r="AJ1814" s="20">
        <f t="shared" si="582"/>
        <v>-0.2676446746983806</v>
      </c>
      <c r="AK1814" s="20">
        <f t="shared" si="583"/>
        <v>-2.096970307342862E-2</v>
      </c>
      <c r="AL1814" s="20">
        <f t="shared" si="584"/>
        <v>-3.0984842598046018</v>
      </c>
      <c r="AM1814" s="20">
        <f t="shared" si="585"/>
        <v>-46.387491914036289</v>
      </c>
      <c r="AN1814" s="20">
        <f t="shared" si="586"/>
        <v>3.2149255760746338</v>
      </c>
      <c r="AO1814" s="20">
        <f t="shared" si="586"/>
        <v>3.2156184383515991</v>
      </c>
      <c r="AP1814" s="20">
        <f t="shared" si="586"/>
        <v>3.2141906950560983</v>
      </c>
      <c r="AQ1814" s="20">
        <f t="shared" si="586"/>
        <v>3.2171329326505709</v>
      </c>
      <c r="AR1814" s="20">
        <f t="shared" si="586"/>
        <v>3.2110703717789146</v>
      </c>
      <c r="AS1814" s="20">
        <f t="shared" si="586"/>
        <v>3.2235654897824437</v>
      </c>
      <c r="AT1814" s="20">
        <f t="shared" si="586"/>
        <v>3.1978245068299773</v>
      </c>
      <c r="AU1814" s="20">
        <f t="shared" si="587"/>
        <v>3.2509130417697172</v>
      </c>
    </row>
    <row r="1815" spans="4:47">
      <c r="D1815" s="2"/>
      <c r="Z1815" s="20">
        <f t="shared" si="578"/>
        <v>0</v>
      </c>
      <c r="AA1815" s="20">
        <f t="shared" si="579"/>
        <v>1.1330551226500576E-5</v>
      </c>
      <c r="AB1815" s="20">
        <f t="shared" si="572"/>
        <v>-9999</v>
      </c>
      <c r="AC1815" s="20">
        <f t="shared" si="574"/>
        <v>0</v>
      </c>
      <c r="AD1815" s="20">
        <f t="shared" si="588"/>
        <v>-9999</v>
      </c>
      <c r="AE1815" s="20">
        <f t="shared" si="575"/>
        <v>0</v>
      </c>
      <c r="AF1815" s="20">
        <f t="shared" si="589"/>
        <v>-9999</v>
      </c>
      <c r="AG1815" s="21"/>
      <c r="AH1815" s="20">
        <f t="shared" si="580"/>
        <v>-1.178745064381952E-2</v>
      </c>
      <c r="AI1815" s="20">
        <f t="shared" si="581"/>
        <v>0.51386006167917275</v>
      </c>
      <c r="AJ1815" s="20">
        <f t="shared" si="582"/>
        <v>-0.2676446746983806</v>
      </c>
      <c r="AK1815" s="20">
        <f t="shared" si="583"/>
        <v>-2.096970307342862E-2</v>
      </c>
      <c r="AL1815" s="20">
        <f t="shared" si="584"/>
        <v>-3.0984842598046018</v>
      </c>
      <c r="AM1815" s="20">
        <f t="shared" si="585"/>
        <v>-46.387491914036289</v>
      </c>
      <c r="AN1815" s="20">
        <f t="shared" si="586"/>
        <v>3.2149255760746338</v>
      </c>
      <c r="AO1815" s="20">
        <f t="shared" si="586"/>
        <v>3.2156184383515991</v>
      </c>
      <c r="AP1815" s="20">
        <f t="shared" si="586"/>
        <v>3.2141906950560983</v>
      </c>
      <c r="AQ1815" s="20">
        <f t="shared" si="586"/>
        <v>3.2171329326505709</v>
      </c>
      <c r="AR1815" s="20">
        <f t="shared" si="586"/>
        <v>3.2110703717789146</v>
      </c>
      <c r="AS1815" s="20">
        <f t="shared" si="586"/>
        <v>3.2235654897824437</v>
      </c>
      <c r="AT1815" s="20">
        <f t="shared" si="586"/>
        <v>3.1978245068299773</v>
      </c>
      <c r="AU1815" s="20">
        <f t="shared" si="587"/>
        <v>3.2509130417697172</v>
      </c>
    </row>
    <row r="1816" spans="4:47">
      <c r="D1816" s="2"/>
      <c r="Z1816" s="20">
        <f t="shared" si="578"/>
        <v>0</v>
      </c>
      <c r="AA1816" s="20">
        <f t="shared" si="579"/>
        <v>1.1330551226500576E-5</v>
      </c>
      <c r="AB1816" s="20">
        <f t="shared" si="572"/>
        <v>-9999</v>
      </c>
      <c r="AC1816" s="20">
        <f t="shared" si="574"/>
        <v>0</v>
      </c>
      <c r="AD1816" s="20">
        <f t="shared" si="588"/>
        <v>-9999</v>
      </c>
      <c r="AE1816" s="20">
        <f t="shared" si="575"/>
        <v>0</v>
      </c>
      <c r="AF1816" s="20">
        <f t="shared" si="589"/>
        <v>-9999</v>
      </c>
      <c r="AG1816" s="21"/>
      <c r="AH1816" s="20">
        <f t="shared" si="580"/>
        <v>-1.178745064381952E-2</v>
      </c>
      <c r="AI1816" s="20">
        <f t="shared" si="581"/>
        <v>0.51386006167917275</v>
      </c>
      <c r="AJ1816" s="20">
        <f t="shared" si="582"/>
        <v>-0.2676446746983806</v>
      </c>
      <c r="AK1816" s="20">
        <f t="shared" si="583"/>
        <v>-2.096970307342862E-2</v>
      </c>
      <c r="AL1816" s="20">
        <f t="shared" si="584"/>
        <v>-3.0984842598046018</v>
      </c>
      <c r="AM1816" s="20">
        <f t="shared" si="585"/>
        <v>-46.387491914036289</v>
      </c>
      <c r="AN1816" s="20">
        <f t="shared" si="586"/>
        <v>3.2149255760746338</v>
      </c>
      <c r="AO1816" s="20">
        <f t="shared" si="586"/>
        <v>3.2156184383515991</v>
      </c>
      <c r="AP1816" s="20">
        <f t="shared" si="586"/>
        <v>3.2141906950560983</v>
      </c>
      <c r="AQ1816" s="20">
        <f t="shared" si="586"/>
        <v>3.2171329326505709</v>
      </c>
      <c r="AR1816" s="20">
        <f t="shared" si="586"/>
        <v>3.2110703717789146</v>
      </c>
      <c r="AS1816" s="20">
        <f t="shared" si="586"/>
        <v>3.2235654897824437</v>
      </c>
      <c r="AT1816" s="20">
        <f t="shared" si="586"/>
        <v>3.1978245068299773</v>
      </c>
      <c r="AU1816" s="20">
        <f t="shared" si="587"/>
        <v>3.2509130417697172</v>
      </c>
    </row>
    <row r="1817" spans="4:47">
      <c r="D1817" s="2"/>
      <c r="Z1817" s="20">
        <f t="shared" si="578"/>
        <v>0</v>
      </c>
      <c r="AA1817" s="20">
        <f t="shared" si="579"/>
        <v>1.1330551226500576E-5</v>
      </c>
      <c r="AB1817" s="20">
        <f t="shared" si="572"/>
        <v>-9999</v>
      </c>
      <c r="AC1817" s="20">
        <f t="shared" si="574"/>
        <v>0</v>
      </c>
      <c r="AD1817" s="20">
        <f t="shared" si="588"/>
        <v>-9999</v>
      </c>
      <c r="AE1817" s="20">
        <f t="shared" si="575"/>
        <v>0</v>
      </c>
      <c r="AF1817" s="20">
        <f t="shared" si="589"/>
        <v>-9999</v>
      </c>
      <c r="AG1817" s="21"/>
      <c r="AH1817" s="20">
        <f t="shared" si="580"/>
        <v>-1.178745064381952E-2</v>
      </c>
      <c r="AI1817" s="20">
        <f t="shared" si="581"/>
        <v>0.51386006167917275</v>
      </c>
      <c r="AJ1817" s="20">
        <f t="shared" si="582"/>
        <v>-0.2676446746983806</v>
      </c>
      <c r="AK1817" s="20">
        <f t="shared" si="583"/>
        <v>-2.096970307342862E-2</v>
      </c>
      <c r="AL1817" s="20">
        <f t="shared" si="584"/>
        <v>-3.0984842598046018</v>
      </c>
      <c r="AM1817" s="20">
        <f t="shared" si="585"/>
        <v>-46.387491914036289</v>
      </c>
      <c r="AN1817" s="20">
        <f t="shared" si="586"/>
        <v>3.2149255760746338</v>
      </c>
      <c r="AO1817" s="20">
        <f t="shared" si="586"/>
        <v>3.2156184383515991</v>
      </c>
      <c r="AP1817" s="20">
        <f t="shared" si="586"/>
        <v>3.2141906950560983</v>
      </c>
      <c r="AQ1817" s="20">
        <f t="shared" si="586"/>
        <v>3.2171329326505709</v>
      </c>
      <c r="AR1817" s="20">
        <f t="shared" si="586"/>
        <v>3.2110703717789146</v>
      </c>
      <c r="AS1817" s="20">
        <f t="shared" si="586"/>
        <v>3.2235654897824437</v>
      </c>
      <c r="AT1817" s="20">
        <f t="shared" si="586"/>
        <v>3.1978245068299773</v>
      </c>
      <c r="AU1817" s="20">
        <f t="shared" si="587"/>
        <v>3.2509130417697172</v>
      </c>
    </row>
    <row r="1818" spans="4:47">
      <c r="D1818" s="2"/>
      <c r="Z1818" s="20">
        <f t="shared" si="578"/>
        <v>0</v>
      </c>
      <c r="AA1818" s="20">
        <f t="shared" si="579"/>
        <v>1.1330551226500576E-5</v>
      </c>
      <c r="AB1818" s="20">
        <f t="shared" si="572"/>
        <v>-9999</v>
      </c>
      <c r="AC1818" s="20">
        <f t="shared" si="574"/>
        <v>0</v>
      </c>
      <c r="AD1818" s="20">
        <f t="shared" si="588"/>
        <v>-9999</v>
      </c>
      <c r="AE1818" s="20">
        <f t="shared" si="575"/>
        <v>0</v>
      </c>
      <c r="AF1818" s="20">
        <f t="shared" si="589"/>
        <v>-9999</v>
      </c>
      <c r="AG1818" s="21"/>
      <c r="AH1818" s="20">
        <f t="shared" si="580"/>
        <v>-1.178745064381952E-2</v>
      </c>
      <c r="AI1818" s="20">
        <f t="shared" si="581"/>
        <v>0.51386006167917275</v>
      </c>
      <c r="AJ1818" s="20">
        <f t="shared" si="582"/>
        <v>-0.2676446746983806</v>
      </c>
      <c r="AK1818" s="20">
        <f t="shared" si="583"/>
        <v>-2.096970307342862E-2</v>
      </c>
      <c r="AL1818" s="20">
        <f t="shared" si="584"/>
        <v>-3.0984842598046018</v>
      </c>
      <c r="AM1818" s="20">
        <f t="shared" si="585"/>
        <v>-46.387491914036289</v>
      </c>
      <c r="AN1818" s="20">
        <f t="shared" si="586"/>
        <v>3.2149255760746338</v>
      </c>
      <c r="AO1818" s="20">
        <f t="shared" si="586"/>
        <v>3.2156184383515991</v>
      </c>
      <c r="AP1818" s="20">
        <f t="shared" si="586"/>
        <v>3.2141906950560983</v>
      </c>
      <c r="AQ1818" s="20">
        <f t="shared" si="586"/>
        <v>3.2171329326505709</v>
      </c>
      <c r="AR1818" s="20">
        <f t="shared" si="586"/>
        <v>3.2110703717789146</v>
      </c>
      <c r="AS1818" s="20">
        <f t="shared" si="586"/>
        <v>3.2235654897824437</v>
      </c>
      <c r="AT1818" s="20">
        <f t="shared" si="586"/>
        <v>3.1978245068299773</v>
      </c>
      <c r="AU1818" s="20">
        <f t="shared" si="587"/>
        <v>3.2509130417697172</v>
      </c>
    </row>
    <row r="1819" spans="4:47">
      <c r="D1819" s="2"/>
      <c r="Z1819" s="20">
        <f t="shared" si="578"/>
        <v>0</v>
      </c>
      <c r="AA1819" s="20">
        <f t="shared" si="579"/>
        <v>1.1330551226500576E-5</v>
      </c>
      <c r="AB1819" s="20">
        <f t="shared" si="572"/>
        <v>-9999</v>
      </c>
      <c r="AC1819" s="20">
        <f t="shared" si="574"/>
        <v>0</v>
      </c>
      <c r="AD1819" s="20">
        <f t="shared" si="588"/>
        <v>-9999</v>
      </c>
      <c r="AE1819" s="20">
        <f t="shared" si="575"/>
        <v>0</v>
      </c>
      <c r="AF1819" s="20">
        <f t="shared" si="589"/>
        <v>-9999</v>
      </c>
      <c r="AG1819" s="21"/>
      <c r="AH1819" s="20">
        <f t="shared" si="580"/>
        <v>-1.178745064381952E-2</v>
      </c>
      <c r="AI1819" s="20">
        <f t="shared" si="581"/>
        <v>0.51386006167917275</v>
      </c>
      <c r="AJ1819" s="20">
        <f t="shared" si="582"/>
        <v>-0.2676446746983806</v>
      </c>
      <c r="AK1819" s="20">
        <f t="shared" si="583"/>
        <v>-2.096970307342862E-2</v>
      </c>
      <c r="AL1819" s="20">
        <f t="shared" si="584"/>
        <v>-3.0984842598046018</v>
      </c>
      <c r="AM1819" s="20">
        <f t="shared" si="585"/>
        <v>-46.387491914036289</v>
      </c>
      <c r="AN1819" s="20">
        <f t="shared" si="586"/>
        <v>3.2149255760746338</v>
      </c>
      <c r="AO1819" s="20">
        <f t="shared" si="586"/>
        <v>3.2156184383515991</v>
      </c>
      <c r="AP1819" s="20">
        <f t="shared" si="586"/>
        <v>3.2141906950560983</v>
      </c>
      <c r="AQ1819" s="20">
        <f t="shared" si="586"/>
        <v>3.2171329326505709</v>
      </c>
      <c r="AR1819" s="20">
        <f t="shared" si="586"/>
        <v>3.2110703717789146</v>
      </c>
      <c r="AS1819" s="20">
        <f t="shared" si="586"/>
        <v>3.2235654897824437</v>
      </c>
      <c r="AT1819" s="20">
        <f t="shared" si="586"/>
        <v>3.1978245068299773</v>
      </c>
      <c r="AU1819" s="20">
        <f t="shared" si="587"/>
        <v>3.2509130417697172</v>
      </c>
    </row>
    <row r="1820" spans="4:47">
      <c r="D1820" s="2"/>
      <c r="Z1820" s="20">
        <f t="shared" si="578"/>
        <v>0</v>
      </c>
      <c r="AA1820" s="20">
        <f t="shared" si="579"/>
        <v>1.1330551226500576E-5</v>
      </c>
      <c r="AB1820" s="20">
        <f t="shared" si="572"/>
        <v>-9999</v>
      </c>
      <c r="AC1820" s="20">
        <f t="shared" si="574"/>
        <v>0</v>
      </c>
      <c r="AD1820" s="20">
        <f t="shared" si="588"/>
        <v>-9999</v>
      </c>
      <c r="AE1820" s="20">
        <f t="shared" si="575"/>
        <v>0</v>
      </c>
      <c r="AF1820" s="20">
        <f t="shared" si="589"/>
        <v>-9999</v>
      </c>
      <c r="AG1820" s="21"/>
      <c r="AH1820" s="20">
        <f t="shared" si="580"/>
        <v>-1.178745064381952E-2</v>
      </c>
      <c r="AI1820" s="20">
        <f t="shared" si="581"/>
        <v>0.51386006167917275</v>
      </c>
      <c r="AJ1820" s="20">
        <f t="shared" si="582"/>
        <v>-0.2676446746983806</v>
      </c>
      <c r="AK1820" s="20">
        <f t="shared" si="583"/>
        <v>-2.096970307342862E-2</v>
      </c>
      <c r="AL1820" s="20">
        <f t="shared" si="584"/>
        <v>-3.0984842598046018</v>
      </c>
      <c r="AM1820" s="20">
        <f t="shared" si="585"/>
        <v>-46.387491914036289</v>
      </c>
      <c r="AN1820" s="20">
        <f t="shared" si="586"/>
        <v>3.2149255760746338</v>
      </c>
      <c r="AO1820" s="20">
        <f t="shared" si="586"/>
        <v>3.2156184383515991</v>
      </c>
      <c r="AP1820" s="20">
        <f t="shared" si="586"/>
        <v>3.2141906950560983</v>
      </c>
      <c r="AQ1820" s="20">
        <f t="shared" si="586"/>
        <v>3.2171329326505709</v>
      </c>
      <c r="AR1820" s="20">
        <f t="shared" si="586"/>
        <v>3.2110703717789146</v>
      </c>
      <c r="AS1820" s="20">
        <f t="shared" si="586"/>
        <v>3.2235654897824437</v>
      </c>
      <c r="AT1820" s="20">
        <f t="shared" si="586"/>
        <v>3.1978245068299773</v>
      </c>
      <c r="AU1820" s="20">
        <f t="shared" si="587"/>
        <v>3.2509130417697172</v>
      </c>
    </row>
    <row r="1821" spans="4:47">
      <c r="D1821" s="2"/>
      <c r="Z1821" s="20">
        <f t="shared" si="578"/>
        <v>0</v>
      </c>
      <c r="AA1821" s="20">
        <f t="shared" si="579"/>
        <v>1.1330551226500576E-5</v>
      </c>
      <c r="AB1821" s="20">
        <f t="shared" ref="AB1821:AB1884" si="590">IF(S1821&lt;&gt;0,G1821-AH1821,-9999)</f>
        <v>-9999</v>
      </c>
      <c r="AC1821" s="20">
        <f t="shared" si="574"/>
        <v>0</v>
      </c>
      <c r="AD1821" s="20">
        <f t="shared" si="588"/>
        <v>-9999</v>
      </c>
      <c r="AE1821" s="20">
        <f t="shared" si="575"/>
        <v>0</v>
      </c>
      <c r="AF1821" s="20">
        <f t="shared" si="589"/>
        <v>-9999</v>
      </c>
      <c r="AG1821" s="21"/>
      <c r="AH1821" s="20">
        <f t="shared" si="580"/>
        <v>-1.178745064381952E-2</v>
      </c>
      <c r="AI1821" s="20">
        <f t="shared" si="581"/>
        <v>0.51386006167917275</v>
      </c>
      <c r="AJ1821" s="20">
        <f t="shared" si="582"/>
        <v>-0.2676446746983806</v>
      </c>
      <c r="AK1821" s="20">
        <f t="shared" si="583"/>
        <v>-2.096970307342862E-2</v>
      </c>
      <c r="AL1821" s="20">
        <f t="shared" si="584"/>
        <v>-3.0984842598046018</v>
      </c>
      <c r="AM1821" s="20">
        <f t="shared" si="585"/>
        <v>-46.387491914036289</v>
      </c>
      <c r="AN1821" s="20">
        <f t="shared" si="586"/>
        <v>3.2149255760746338</v>
      </c>
      <c r="AO1821" s="20">
        <f t="shared" si="586"/>
        <v>3.2156184383515991</v>
      </c>
      <c r="AP1821" s="20">
        <f t="shared" si="586"/>
        <v>3.2141906950560983</v>
      </c>
      <c r="AQ1821" s="20">
        <f t="shared" si="586"/>
        <v>3.2171329326505709</v>
      </c>
      <c r="AR1821" s="20">
        <f t="shared" si="586"/>
        <v>3.2110703717789146</v>
      </c>
      <c r="AS1821" s="20">
        <f t="shared" si="586"/>
        <v>3.2235654897824437</v>
      </c>
      <c r="AT1821" s="20">
        <f t="shared" si="586"/>
        <v>3.1978245068299773</v>
      </c>
      <c r="AU1821" s="20">
        <f t="shared" si="587"/>
        <v>3.2509130417697172</v>
      </c>
    </row>
    <row r="1822" spans="4:47">
      <c r="D1822" s="2"/>
      <c r="Z1822" s="20">
        <f t="shared" si="578"/>
        <v>0</v>
      </c>
      <c r="AA1822" s="20">
        <f t="shared" si="579"/>
        <v>1.1330551226500576E-5</v>
      </c>
      <c r="AB1822" s="20">
        <f t="shared" si="590"/>
        <v>-9999</v>
      </c>
      <c r="AC1822" s="20">
        <f t="shared" si="574"/>
        <v>0</v>
      </c>
      <c r="AD1822" s="20">
        <f t="shared" si="588"/>
        <v>-9999</v>
      </c>
      <c r="AE1822" s="20">
        <f t="shared" si="575"/>
        <v>0</v>
      </c>
      <c r="AF1822" s="20">
        <f t="shared" si="589"/>
        <v>-9999</v>
      </c>
      <c r="AG1822" s="21"/>
      <c r="AH1822" s="20">
        <f t="shared" si="580"/>
        <v>-1.178745064381952E-2</v>
      </c>
      <c r="AI1822" s="20">
        <f t="shared" si="581"/>
        <v>0.51386006167917275</v>
      </c>
      <c r="AJ1822" s="20">
        <f t="shared" si="582"/>
        <v>-0.2676446746983806</v>
      </c>
      <c r="AK1822" s="20">
        <f t="shared" si="583"/>
        <v>-2.096970307342862E-2</v>
      </c>
      <c r="AL1822" s="20">
        <f t="shared" si="584"/>
        <v>-3.0984842598046018</v>
      </c>
      <c r="AM1822" s="20">
        <f t="shared" si="585"/>
        <v>-46.387491914036289</v>
      </c>
      <c r="AN1822" s="20">
        <f t="shared" si="586"/>
        <v>3.2149255760746338</v>
      </c>
      <c r="AO1822" s="20">
        <f t="shared" si="586"/>
        <v>3.2156184383515991</v>
      </c>
      <c r="AP1822" s="20">
        <f t="shared" si="586"/>
        <v>3.2141906950560983</v>
      </c>
      <c r="AQ1822" s="20">
        <f t="shared" si="586"/>
        <v>3.2171329326505709</v>
      </c>
      <c r="AR1822" s="20">
        <f t="shared" si="586"/>
        <v>3.2110703717789146</v>
      </c>
      <c r="AS1822" s="20">
        <f t="shared" si="586"/>
        <v>3.2235654897824437</v>
      </c>
      <c r="AT1822" s="20">
        <f t="shared" si="586"/>
        <v>3.1978245068299773</v>
      </c>
      <c r="AU1822" s="20">
        <f t="shared" si="587"/>
        <v>3.2509130417697172</v>
      </c>
    </row>
    <row r="1823" spans="4:47">
      <c r="D1823" s="2"/>
      <c r="Z1823" s="20">
        <f t="shared" si="578"/>
        <v>0</v>
      </c>
      <c r="AA1823" s="20">
        <f t="shared" si="579"/>
        <v>1.1330551226500576E-5</v>
      </c>
      <c r="AB1823" s="20">
        <f t="shared" si="590"/>
        <v>-9999</v>
      </c>
      <c r="AC1823" s="20">
        <f t="shared" si="574"/>
        <v>0</v>
      </c>
      <c r="AD1823" s="20">
        <f t="shared" si="588"/>
        <v>-9999</v>
      </c>
      <c r="AE1823" s="20">
        <f t="shared" si="575"/>
        <v>0</v>
      </c>
      <c r="AF1823" s="20">
        <f t="shared" si="589"/>
        <v>-9999</v>
      </c>
      <c r="AG1823" s="21"/>
      <c r="AH1823" s="20">
        <f t="shared" si="580"/>
        <v>-1.178745064381952E-2</v>
      </c>
      <c r="AI1823" s="20">
        <f t="shared" si="581"/>
        <v>0.51386006167917275</v>
      </c>
      <c r="AJ1823" s="20">
        <f t="shared" si="582"/>
        <v>-0.2676446746983806</v>
      </c>
      <c r="AK1823" s="20">
        <f t="shared" si="583"/>
        <v>-2.096970307342862E-2</v>
      </c>
      <c r="AL1823" s="20">
        <f t="shared" si="584"/>
        <v>-3.0984842598046018</v>
      </c>
      <c r="AM1823" s="20">
        <f t="shared" si="585"/>
        <v>-46.387491914036289</v>
      </c>
      <c r="AN1823" s="20">
        <f t="shared" si="586"/>
        <v>3.2149255760746338</v>
      </c>
      <c r="AO1823" s="20">
        <f t="shared" si="586"/>
        <v>3.2156184383515991</v>
      </c>
      <c r="AP1823" s="20">
        <f t="shared" si="586"/>
        <v>3.2141906950560983</v>
      </c>
      <c r="AQ1823" s="20">
        <f t="shared" si="586"/>
        <v>3.2171329326505709</v>
      </c>
      <c r="AR1823" s="20">
        <f t="shared" si="586"/>
        <v>3.2110703717789146</v>
      </c>
      <c r="AS1823" s="20">
        <f t="shared" si="586"/>
        <v>3.2235654897824437</v>
      </c>
      <c r="AT1823" s="20">
        <f t="shared" si="586"/>
        <v>3.1978245068299773</v>
      </c>
      <c r="AU1823" s="20">
        <f t="shared" si="587"/>
        <v>3.2509130417697172</v>
      </c>
    </row>
    <row r="1824" spans="4:47">
      <c r="D1824" s="2"/>
      <c r="Z1824" s="20">
        <f t="shared" si="578"/>
        <v>0</v>
      </c>
      <c r="AA1824" s="20">
        <f t="shared" si="579"/>
        <v>1.1330551226500576E-5</v>
      </c>
      <c r="AB1824" s="20">
        <f t="shared" si="590"/>
        <v>-9999</v>
      </c>
      <c r="AC1824" s="20">
        <f t="shared" si="574"/>
        <v>0</v>
      </c>
      <c r="AD1824" s="20">
        <f t="shared" si="588"/>
        <v>-9999</v>
      </c>
      <c r="AE1824" s="20">
        <f t="shared" si="575"/>
        <v>0</v>
      </c>
      <c r="AF1824" s="20">
        <f t="shared" si="589"/>
        <v>-9999</v>
      </c>
      <c r="AG1824" s="21"/>
      <c r="AH1824" s="20">
        <f t="shared" si="580"/>
        <v>-1.178745064381952E-2</v>
      </c>
      <c r="AI1824" s="20">
        <f t="shared" si="581"/>
        <v>0.51386006167917275</v>
      </c>
      <c r="AJ1824" s="20">
        <f t="shared" si="582"/>
        <v>-0.2676446746983806</v>
      </c>
      <c r="AK1824" s="20">
        <f t="shared" si="583"/>
        <v>-2.096970307342862E-2</v>
      </c>
      <c r="AL1824" s="20">
        <f t="shared" si="584"/>
        <v>-3.0984842598046018</v>
      </c>
      <c r="AM1824" s="20">
        <f t="shared" si="585"/>
        <v>-46.387491914036289</v>
      </c>
      <c r="AN1824" s="20">
        <f t="shared" si="586"/>
        <v>3.2149255760746338</v>
      </c>
      <c r="AO1824" s="20">
        <f t="shared" si="586"/>
        <v>3.2156184383515991</v>
      </c>
      <c r="AP1824" s="20">
        <f t="shared" si="586"/>
        <v>3.2141906950560983</v>
      </c>
      <c r="AQ1824" s="20">
        <f t="shared" si="586"/>
        <v>3.2171329326505709</v>
      </c>
      <c r="AR1824" s="20">
        <f t="shared" si="586"/>
        <v>3.2110703717789146</v>
      </c>
      <c r="AS1824" s="20">
        <f t="shared" si="586"/>
        <v>3.2235654897824437</v>
      </c>
      <c r="AT1824" s="20">
        <f t="shared" si="586"/>
        <v>3.1978245068299773</v>
      </c>
      <c r="AU1824" s="20">
        <f t="shared" si="587"/>
        <v>3.2509130417697172</v>
      </c>
    </row>
    <row r="1825" spans="4:47">
      <c r="D1825" s="2"/>
      <c r="Z1825" s="20">
        <f t="shared" si="578"/>
        <v>0</v>
      </c>
      <c r="AA1825" s="20">
        <f t="shared" si="579"/>
        <v>1.1330551226500576E-5</v>
      </c>
      <c r="AB1825" s="20">
        <f t="shared" si="590"/>
        <v>-9999</v>
      </c>
      <c r="AC1825" s="20">
        <f t="shared" si="574"/>
        <v>0</v>
      </c>
      <c r="AD1825" s="20">
        <f t="shared" si="588"/>
        <v>-9999</v>
      </c>
      <c r="AE1825" s="20">
        <f t="shared" si="575"/>
        <v>0</v>
      </c>
      <c r="AF1825" s="20">
        <f t="shared" si="589"/>
        <v>-9999</v>
      </c>
      <c r="AG1825" s="21"/>
      <c r="AH1825" s="20">
        <f t="shared" si="580"/>
        <v>-1.178745064381952E-2</v>
      </c>
      <c r="AI1825" s="20">
        <f t="shared" si="581"/>
        <v>0.51386006167917275</v>
      </c>
      <c r="AJ1825" s="20">
        <f t="shared" si="582"/>
        <v>-0.2676446746983806</v>
      </c>
      <c r="AK1825" s="20">
        <f t="shared" si="583"/>
        <v>-2.096970307342862E-2</v>
      </c>
      <c r="AL1825" s="20">
        <f t="shared" si="584"/>
        <v>-3.0984842598046018</v>
      </c>
      <c r="AM1825" s="20">
        <f t="shared" si="585"/>
        <v>-46.387491914036289</v>
      </c>
      <c r="AN1825" s="20">
        <f t="shared" si="586"/>
        <v>3.2149255760746338</v>
      </c>
      <c r="AO1825" s="20">
        <f t="shared" si="586"/>
        <v>3.2156184383515991</v>
      </c>
      <c r="AP1825" s="20">
        <f t="shared" si="586"/>
        <v>3.2141906950560983</v>
      </c>
      <c r="AQ1825" s="20">
        <f t="shared" si="586"/>
        <v>3.2171329326505709</v>
      </c>
      <c r="AR1825" s="20">
        <f t="shared" si="586"/>
        <v>3.2110703717789146</v>
      </c>
      <c r="AS1825" s="20">
        <f t="shared" si="586"/>
        <v>3.2235654897824437</v>
      </c>
      <c r="AT1825" s="20">
        <f t="shared" si="586"/>
        <v>3.1978245068299773</v>
      </c>
      <c r="AU1825" s="20">
        <f t="shared" si="587"/>
        <v>3.2509130417697172</v>
      </c>
    </row>
    <row r="1826" spans="4:47">
      <c r="D1826" s="2"/>
      <c r="Z1826" s="20">
        <f t="shared" si="578"/>
        <v>0</v>
      </c>
      <c r="AA1826" s="20">
        <f t="shared" si="579"/>
        <v>1.1330551226500576E-5</v>
      </c>
      <c r="AB1826" s="20">
        <f t="shared" si="590"/>
        <v>-9999</v>
      </c>
      <c r="AC1826" s="20">
        <f t="shared" si="574"/>
        <v>0</v>
      </c>
      <c r="AD1826" s="20">
        <f t="shared" si="588"/>
        <v>-9999</v>
      </c>
      <c r="AE1826" s="20">
        <f t="shared" si="575"/>
        <v>0</v>
      </c>
      <c r="AF1826" s="20">
        <f t="shared" si="589"/>
        <v>-9999</v>
      </c>
      <c r="AG1826" s="21"/>
      <c r="AH1826" s="20">
        <f t="shared" si="580"/>
        <v>-1.178745064381952E-2</v>
      </c>
      <c r="AI1826" s="20">
        <f t="shared" si="581"/>
        <v>0.51386006167917275</v>
      </c>
      <c r="AJ1826" s="20">
        <f t="shared" si="582"/>
        <v>-0.2676446746983806</v>
      </c>
      <c r="AK1826" s="20">
        <f t="shared" si="583"/>
        <v>-2.096970307342862E-2</v>
      </c>
      <c r="AL1826" s="20">
        <f t="shared" si="584"/>
        <v>-3.0984842598046018</v>
      </c>
      <c r="AM1826" s="20">
        <f t="shared" si="585"/>
        <v>-46.387491914036289</v>
      </c>
      <c r="AN1826" s="20">
        <f t="shared" si="586"/>
        <v>3.2149255760746338</v>
      </c>
      <c r="AO1826" s="20">
        <f t="shared" si="586"/>
        <v>3.2156184383515991</v>
      </c>
      <c r="AP1826" s="20">
        <f t="shared" si="586"/>
        <v>3.2141906950560983</v>
      </c>
      <c r="AQ1826" s="20">
        <f t="shared" si="586"/>
        <v>3.2171329326505709</v>
      </c>
      <c r="AR1826" s="20">
        <f t="shared" si="586"/>
        <v>3.2110703717789146</v>
      </c>
      <c r="AS1826" s="20">
        <f t="shared" si="586"/>
        <v>3.2235654897824437</v>
      </c>
      <c r="AT1826" s="20">
        <f t="shared" si="586"/>
        <v>3.1978245068299773</v>
      </c>
      <c r="AU1826" s="20">
        <f t="shared" si="587"/>
        <v>3.2509130417697172</v>
      </c>
    </row>
    <row r="1827" spans="4:47">
      <c r="D1827" s="2"/>
      <c r="Z1827" s="20">
        <f t="shared" si="578"/>
        <v>0</v>
      </c>
      <c r="AA1827" s="20">
        <f t="shared" si="579"/>
        <v>1.1330551226500576E-5</v>
      </c>
      <c r="AB1827" s="20">
        <f t="shared" si="590"/>
        <v>-9999</v>
      </c>
      <c r="AC1827" s="20">
        <f t="shared" si="574"/>
        <v>0</v>
      </c>
      <c r="AD1827" s="20">
        <f t="shared" si="588"/>
        <v>-9999</v>
      </c>
      <c r="AE1827" s="20">
        <f t="shared" si="575"/>
        <v>0</v>
      </c>
      <c r="AF1827" s="20">
        <f t="shared" si="589"/>
        <v>-9999</v>
      </c>
      <c r="AG1827" s="21"/>
      <c r="AH1827" s="20">
        <f t="shared" si="580"/>
        <v>-1.178745064381952E-2</v>
      </c>
      <c r="AI1827" s="20">
        <f t="shared" si="581"/>
        <v>0.51386006167917275</v>
      </c>
      <c r="AJ1827" s="20">
        <f t="shared" si="582"/>
        <v>-0.2676446746983806</v>
      </c>
      <c r="AK1827" s="20">
        <f t="shared" si="583"/>
        <v>-2.096970307342862E-2</v>
      </c>
      <c r="AL1827" s="20">
        <f t="shared" si="584"/>
        <v>-3.0984842598046018</v>
      </c>
      <c r="AM1827" s="20">
        <f t="shared" si="585"/>
        <v>-46.387491914036289</v>
      </c>
      <c r="AN1827" s="20">
        <f t="shared" si="586"/>
        <v>3.2149255760746338</v>
      </c>
      <c r="AO1827" s="20">
        <f t="shared" si="586"/>
        <v>3.2156184383515991</v>
      </c>
      <c r="AP1827" s="20">
        <f t="shared" si="586"/>
        <v>3.2141906950560983</v>
      </c>
      <c r="AQ1827" s="20">
        <f t="shared" si="586"/>
        <v>3.2171329326505709</v>
      </c>
      <c r="AR1827" s="20">
        <f t="shared" si="586"/>
        <v>3.2110703717789146</v>
      </c>
      <c r="AS1827" s="20">
        <f t="shared" si="586"/>
        <v>3.2235654897824437</v>
      </c>
      <c r="AT1827" s="20">
        <f t="shared" si="586"/>
        <v>3.1978245068299773</v>
      </c>
      <c r="AU1827" s="20">
        <f t="shared" si="587"/>
        <v>3.2509130417697172</v>
      </c>
    </row>
    <row r="1828" spans="4:47">
      <c r="D1828" s="2"/>
      <c r="Z1828" s="20">
        <f t="shared" si="578"/>
        <v>0</v>
      </c>
      <c r="AA1828" s="20">
        <f t="shared" si="579"/>
        <v>1.1330551226500576E-5</v>
      </c>
      <c r="AB1828" s="20">
        <f t="shared" si="590"/>
        <v>-9999</v>
      </c>
      <c r="AC1828" s="20">
        <f t="shared" si="574"/>
        <v>0</v>
      </c>
      <c r="AD1828" s="20">
        <f t="shared" si="588"/>
        <v>-9999</v>
      </c>
      <c r="AE1828" s="20">
        <f t="shared" si="575"/>
        <v>0</v>
      </c>
      <c r="AF1828" s="20">
        <f t="shared" si="589"/>
        <v>-9999</v>
      </c>
      <c r="AG1828" s="21"/>
      <c r="AH1828" s="20">
        <f t="shared" si="580"/>
        <v>-1.178745064381952E-2</v>
      </c>
      <c r="AI1828" s="20">
        <f t="shared" si="581"/>
        <v>0.51386006167917275</v>
      </c>
      <c r="AJ1828" s="20">
        <f t="shared" si="582"/>
        <v>-0.2676446746983806</v>
      </c>
      <c r="AK1828" s="20">
        <f t="shared" si="583"/>
        <v>-2.096970307342862E-2</v>
      </c>
      <c r="AL1828" s="20">
        <f t="shared" si="584"/>
        <v>-3.0984842598046018</v>
      </c>
      <c r="AM1828" s="20">
        <f t="shared" si="585"/>
        <v>-46.387491914036289</v>
      </c>
      <c r="AN1828" s="20">
        <f t="shared" si="586"/>
        <v>3.2149255760746338</v>
      </c>
      <c r="AO1828" s="20">
        <f t="shared" si="586"/>
        <v>3.2156184383515991</v>
      </c>
      <c r="AP1828" s="20">
        <f t="shared" si="586"/>
        <v>3.2141906950560983</v>
      </c>
      <c r="AQ1828" s="20">
        <f t="shared" si="586"/>
        <v>3.2171329326505709</v>
      </c>
      <c r="AR1828" s="20">
        <f t="shared" si="586"/>
        <v>3.2110703717789146</v>
      </c>
      <c r="AS1828" s="20">
        <f t="shared" si="586"/>
        <v>3.2235654897824437</v>
      </c>
      <c r="AT1828" s="20">
        <f t="shared" si="586"/>
        <v>3.1978245068299773</v>
      </c>
      <c r="AU1828" s="20">
        <f t="shared" si="587"/>
        <v>3.2509130417697172</v>
      </c>
    </row>
    <row r="1829" spans="4:47">
      <c r="D1829" s="2"/>
      <c r="Z1829" s="20">
        <f t="shared" si="578"/>
        <v>0</v>
      </c>
      <c r="AA1829" s="20">
        <f t="shared" si="579"/>
        <v>1.1330551226500576E-5</v>
      </c>
      <c r="AB1829" s="20">
        <f t="shared" si="590"/>
        <v>-9999</v>
      </c>
      <c r="AC1829" s="20">
        <f t="shared" si="574"/>
        <v>0</v>
      </c>
      <c r="AD1829" s="20">
        <f t="shared" si="588"/>
        <v>-9999</v>
      </c>
      <c r="AE1829" s="20">
        <f t="shared" si="575"/>
        <v>0</v>
      </c>
      <c r="AF1829" s="20">
        <f t="shared" si="589"/>
        <v>-9999</v>
      </c>
      <c r="AG1829" s="21"/>
      <c r="AH1829" s="20">
        <f t="shared" si="580"/>
        <v>-1.178745064381952E-2</v>
      </c>
      <c r="AI1829" s="20">
        <f t="shared" si="581"/>
        <v>0.51386006167917275</v>
      </c>
      <c r="AJ1829" s="20">
        <f t="shared" si="582"/>
        <v>-0.2676446746983806</v>
      </c>
      <c r="AK1829" s="20">
        <f t="shared" si="583"/>
        <v>-2.096970307342862E-2</v>
      </c>
      <c r="AL1829" s="20">
        <f t="shared" si="584"/>
        <v>-3.0984842598046018</v>
      </c>
      <c r="AM1829" s="20">
        <f t="shared" si="585"/>
        <v>-46.387491914036289</v>
      </c>
      <c r="AN1829" s="20">
        <f t="shared" ref="AN1829:AT1844" si="591">$AU1829+$AB$7*SIN(AO1829)</f>
        <v>3.2149255760746338</v>
      </c>
      <c r="AO1829" s="20">
        <f t="shared" si="591"/>
        <v>3.2156184383515991</v>
      </c>
      <c r="AP1829" s="20">
        <f t="shared" si="591"/>
        <v>3.2141906950560983</v>
      </c>
      <c r="AQ1829" s="20">
        <f t="shared" si="591"/>
        <v>3.2171329326505709</v>
      </c>
      <c r="AR1829" s="20">
        <f t="shared" si="591"/>
        <v>3.2110703717789146</v>
      </c>
      <c r="AS1829" s="20">
        <f t="shared" si="591"/>
        <v>3.2235654897824437</v>
      </c>
      <c r="AT1829" s="20">
        <f t="shared" si="591"/>
        <v>3.1978245068299773</v>
      </c>
      <c r="AU1829" s="20">
        <f t="shared" si="587"/>
        <v>3.2509130417697172</v>
      </c>
    </row>
    <row r="1830" spans="4:47">
      <c r="D1830" s="2"/>
      <c r="Z1830" s="20">
        <f t="shared" si="578"/>
        <v>0</v>
      </c>
      <c r="AA1830" s="20">
        <f t="shared" si="579"/>
        <v>1.1330551226500576E-5</v>
      </c>
      <c r="AB1830" s="20">
        <f t="shared" si="590"/>
        <v>-9999</v>
      </c>
      <c r="AC1830" s="20">
        <f t="shared" si="574"/>
        <v>0</v>
      </c>
      <c r="AD1830" s="20">
        <f t="shared" si="588"/>
        <v>-9999</v>
      </c>
      <c r="AE1830" s="20">
        <f t="shared" si="575"/>
        <v>0</v>
      </c>
      <c r="AF1830" s="20">
        <f t="shared" si="589"/>
        <v>-9999</v>
      </c>
      <c r="AG1830" s="21"/>
      <c r="AH1830" s="20">
        <f t="shared" si="580"/>
        <v>-1.178745064381952E-2</v>
      </c>
      <c r="AI1830" s="20">
        <f t="shared" si="581"/>
        <v>0.51386006167917275</v>
      </c>
      <c r="AJ1830" s="20">
        <f t="shared" si="582"/>
        <v>-0.2676446746983806</v>
      </c>
      <c r="AK1830" s="20">
        <f t="shared" si="583"/>
        <v>-2.096970307342862E-2</v>
      </c>
      <c r="AL1830" s="20">
        <f t="shared" si="584"/>
        <v>-3.0984842598046018</v>
      </c>
      <c r="AM1830" s="20">
        <f t="shared" si="585"/>
        <v>-46.387491914036289</v>
      </c>
      <c r="AN1830" s="20">
        <f t="shared" si="591"/>
        <v>3.2149255760746338</v>
      </c>
      <c r="AO1830" s="20">
        <f t="shared" si="591"/>
        <v>3.2156184383515991</v>
      </c>
      <c r="AP1830" s="20">
        <f t="shared" si="591"/>
        <v>3.2141906950560983</v>
      </c>
      <c r="AQ1830" s="20">
        <f t="shared" si="591"/>
        <v>3.2171329326505709</v>
      </c>
      <c r="AR1830" s="20">
        <f t="shared" si="591"/>
        <v>3.2110703717789146</v>
      </c>
      <c r="AS1830" s="20">
        <f t="shared" si="591"/>
        <v>3.2235654897824437</v>
      </c>
      <c r="AT1830" s="20">
        <f t="shared" si="591"/>
        <v>3.1978245068299773</v>
      </c>
      <c r="AU1830" s="20">
        <f t="shared" si="587"/>
        <v>3.2509130417697172</v>
      </c>
    </row>
    <row r="1831" spans="4:47">
      <c r="D1831" s="2"/>
      <c r="Z1831" s="20">
        <f t="shared" si="578"/>
        <v>0</v>
      </c>
      <c r="AA1831" s="20">
        <f t="shared" si="579"/>
        <v>1.1330551226500576E-5</v>
      </c>
      <c r="AB1831" s="20">
        <f t="shared" si="590"/>
        <v>-9999</v>
      </c>
      <c r="AC1831" s="20">
        <f t="shared" ref="AC1831:AC1894" si="592">+G1831-P1831</f>
        <v>0</v>
      </c>
      <c r="AD1831" s="20">
        <f t="shared" si="588"/>
        <v>-9999</v>
      </c>
      <c r="AE1831" s="20">
        <f t="shared" ref="AE1831:AE1894" si="593">+(G1831-AA1831)^2*S1831</f>
        <v>0</v>
      </c>
      <c r="AF1831" s="20">
        <f t="shared" si="589"/>
        <v>-9999</v>
      </c>
      <c r="AG1831" s="21"/>
      <c r="AH1831" s="20">
        <f t="shared" si="580"/>
        <v>-1.178745064381952E-2</v>
      </c>
      <c r="AI1831" s="20">
        <f t="shared" si="581"/>
        <v>0.51386006167917275</v>
      </c>
      <c r="AJ1831" s="20">
        <f t="shared" si="582"/>
        <v>-0.2676446746983806</v>
      </c>
      <c r="AK1831" s="20">
        <f t="shared" si="583"/>
        <v>-2.096970307342862E-2</v>
      </c>
      <c r="AL1831" s="20">
        <f t="shared" si="584"/>
        <v>-3.0984842598046018</v>
      </c>
      <c r="AM1831" s="20">
        <f t="shared" si="585"/>
        <v>-46.387491914036289</v>
      </c>
      <c r="AN1831" s="20">
        <f t="shared" si="591"/>
        <v>3.2149255760746338</v>
      </c>
      <c r="AO1831" s="20">
        <f t="shared" si="591"/>
        <v>3.2156184383515991</v>
      </c>
      <c r="AP1831" s="20">
        <f t="shared" si="591"/>
        <v>3.2141906950560983</v>
      </c>
      <c r="AQ1831" s="20">
        <f t="shared" si="591"/>
        <v>3.2171329326505709</v>
      </c>
      <c r="AR1831" s="20">
        <f t="shared" si="591"/>
        <v>3.2110703717789146</v>
      </c>
      <c r="AS1831" s="20">
        <f t="shared" si="591"/>
        <v>3.2235654897824437</v>
      </c>
      <c r="AT1831" s="20">
        <f t="shared" si="591"/>
        <v>3.1978245068299773</v>
      </c>
      <c r="AU1831" s="20">
        <f t="shared" si="587"/>
        <v>3.2509130417697172</v>
      </c>
    </row>
    <row r="1832" spans="4:47">
      <c r="D1832" s="2"/>
      <c r="Z1832" s="20">
        <f t="shared" si="578"/>
        <v>0</v>
      </c>
      <c r="AA1832" s="20">
        <f t="shared" si="579"/>
        <v>1.1330551226500576E-5</v>
      </c>
      <c r="AB1832" s="20">
        <f t="shared" si="590"/>
        <v>-9999</v>
      </c>
      <c r="AC1832" s="20">
        <f t="shared" si="592"/>
        <v>0</v>
      </c>
      <c r="AD1832" s="20">
        <f t="shared" si="588"/>
        <v>-9999</v>
      </c>
      <c r="AE1832" s="20">
        <f t="shared" si="593"/>
        <v>0</v>
      </c>
      <c r="AF1832" s="20">
        <f t="shared" si="589"/>
        <v>-9999</v>
      </c>
      <c r="AG1832" s="21"/>
      <c r="AH1832" s="20">
        <f t="shared" si="580"/>
        <v>-1.178745064381952E-2</v>
      </c>
      <c r="AI1832" s="20">
        <f t="shared" si="581"/>
        <v>0.51386006167917275</v>
      </c>
      <c r="AJ1832" s="20">
        <f t="shared" si="582"/>
        <v>-0.2676446746983806</v>
      </c>
      <c r="AK1832" s="20">
        <f t="shared" si="583"/>
        <v>-2.096970307342862E-2</v>
      </c>
      <c r="AL1832" s="20">
        <f t="shared" si="584"/>
        <v>-3.0984842598046018</v>
      </c>
      <c r="AM1832" s="20">
        <f t="shared" si="585"/>
        <v>-46.387491914036289</v>
      </c>
      <c r="AN1832" s="20">
        <f t="shared" si="591"/>
        <v>3.2149255760746338</v>
      </c>
      <c r="AO1832" s="20">
        <f t="shared" si="591"/>
        <v>3.2156184383515991</v>
      </c>
      <c r="AP1832" s="20">
        <f t="shared" si="591"/>
        <v>3.2141906950560983</v>
      </c>
      <c r="AQ1832" s="20">
        <f t="shared" si="591"/>
        <v>3.2171329326505709</v>
      </c>
      <c r="AR1832" s="20">
        <f t="shared" si="591"/>
        <v>3.2110703717789146</v>
      </c>
      <c r="AS1832" s="20">
        <f t="shared" si="591"/>
        <v>3.2235654897824437</v>
      </c>
      <c r="AT1832" s="20">
        <f t="shared" si="591"/>
        <v>3.1978245068299773</v>
      </c>
      <c r="AU1832" s="20">
        <f t="shared" si="587"/>
        <v>3.2509130417697172</v>
      </c>
    </row>
    <row r="1833" spans="4:47">
      <c r="D1833" s="2"/>
      <c r="Z1833" s="20">
        <f t="shared" si="578"/>
        <v>0</v>
      </c>
      <c r="AA1833" s="20">
        <f t="shared" si="579"/>
        <v>1.1330551226500576E-5</v>
      </c>
      <c r="AB1833" s="20">
        <f t="shared" si="590"/>
        <v>-9999</v>
      </c>
      <c r="AC1833" s="20">
        <f t="shared" si="592"/>
        <v>0</v>
      </c>
      <c r="AD1833" s="20">
        <f t="shared" si="588"/>
        <v>-9999</v>
      </c>
      <c r="AE1833" s="20">
        <f t="shared" si="593"/>
        <v>0</v>
      </c>
      <c r="AF1833" s="20">
        <f t="shared" si="589"/>
        <v>-9999</v>
      </c>
      <c r="AG1833" s="21"/>
      <c r="AH1833" s="20">
        <f t="shared" si="580"/>
        <v>-1.178745064381952E-2</v>
      </c>
      <c r="AI1833" s="20">
        <f t="shared" si="581"/>
        <v>0.51386006167917275</v>
      </c>
      <c r="AJ1833" s="20">
        <f t="shared" si="582"/>
        <v>-0.2676446746983806</v>
      </c>
      <c r="AK1833" s="20">
        <f t="shared" si="583"/>
        <v>-2.096970307342862E-2</v>
      </c>
      <c r="AL1833" s="20">
        <f t="shared" si="584"/>
        <v>-3.0984842598046018</v>
      </c>
      <c r="AM1833" s="20">
        <f t="shared" si="585"/>
        <v>-46.387491914036289</v>
      </c>
      <c r="AN1833" s="20">
        <f t="shared" si="591"/>
        <v>3.2149255760746338</v>
      </c>
      <c r="AO1833" s="20">
        <f t="shared" si="591"/>
        <v>3.2156184383515991</v>
      </c>
      <c r="AP1833" s="20">
        <f t="shared" si="591"/>
        <v>3.2141906950560983</v>
      </c>
      <c r="AQ1833" s="20">
        <f t="shared" si="591"/>
        <v>3.2171329326505709</v>
      </c>
      <c r="AR1833" s="20">
        <f t="shared" si="591"/>
        <v>3.2110703717789146</v>
      </c>
      <c r="AS1833" s="20">
        <f t="shared" si="591"/>
        <v>3.2235654897824437</v>
      </c>
      <c r="AT1833" s="20">
        <f t="shared" si="591"/>
        <v>3.1978245068299773</v>
      </c>
      <c r="AU1833" s="20">
        <f t="shared" si="587"/>
        <v>3.2509130417697172</v>
      </c>
    </row>
    <row r="1834" spans="4:47">
      <c r="D1834" s="2"/>
      <c r="Z1834" s="20">
        <f t="shared" si="578"/>
        <v>0</v>
      </c>
      <c r="AA1834" s="20">
        <f t="shared" si="579"/>
        <v>1.1330551226500576E-5</v>
      </c>
      <c r="AB1834" s="20">
        <f t="shared" si="590"/>
        <v>-9999</v>
      </c>
      <c r="AC1834" s="20">
        <f t="shared" si="592"/>
        <v>0</v>
      </c>
      <c r="AD1834" s="20">
        <f t="shared" si="588"/>
        <v>-9999</v>
      </c>
      <c r="AE1834" s="20">
        <f t="shared" si="593"/>
        <v>0</v>
      </c>
      <c r="AF1834" s="20">
        <f t="shared" si="589"/>
        <v>-9999</v>
      </c>
      <c r="AG1834" s="21"/>
      <c r="AH1834" s="20">
        <f t="shared" si="580"/>
        <v>-1.178745064381952E-2</v>
      </c>
      <c r="AI1834" s="20">
        <f t="shared" si="581"/>
        <v>0.51386006167917275</v>
      </c>
      <c r="AJ1834" s="20">
        <f t="shared" si="582"/>
        <v>-0.2676446746983806</v>
      </c>
      <c r="AK1834" s="20">
        <f t="shared" si="583"/>
        <v>-2.096970307342862E-2</v>
      </c>
      <c r="AL1834" s="20">
        <f t="shared" si="584"/>
        <v>-3.0984842598046018</v>
      </c>
      <c r="AM1834" s="20">
        <f t="shared" si="585"/>
        <v>-46.387491914036289</v>
      </c>
      <c r="AN1834" s="20">
        <f t="shared" si="591"/>
        <v>3.2149255760746338</v>
      </c>
      <c r="AO1834" s="20">
        <f t="shared" si="591"/>
        <v>3.2156184383515991</v>
      </c>
      <c r="AP1834" s="20">
        <f t="shared" si="591"/>
        <v>3.2141906950560983</v>
      </c>
      <c r="AQ1834" s="20">
        <f t="shared" si="591"/>
        <v>3.2171329326505709</v>
      </c>
      <c r="AR1834" s="20">
        <f t="shared" si="591"/>
        <v>3.2110703717789146</v>
      </c>
      <c r="AS1834" s="20">
        <f t="shared" si="591"/>
        <v>3.2235654897824437</v>
      </c>
      <c r="AT1834" s="20">
        <f t="shared" si="591"/>
        <v>3.1978245068299773</v>
      </c>
      <c r="AU1834" s="20">
        <f t="shared" si="587"/>
        <v>3.2509130417697172</v>
      </c>
    </row>
    <row r="1835" spans="4:47">
      <c r="D1835" s="2"/>
      <c r="Z1835" s="20">
        <f t="shared" si="578"/>
        <v>0</v>
      </c>
      <c r="AA1835" s="20">
        <f t="shared" si="579"/>
        <v>1.1330551226500576E-5</v>
      </c>
      <c r="AB1835" s="20">
        <f t="shared" si="590"/>
        <v>-9999</v>
      </c>
      <c r="AC1835" s="20">
        <f t="shared" si="592"/>
        <v>0</v>
      </c>
      <c r="AD1835" s="20">
        <f t="shared" si="588"/>
        <v>-9999</v>
      </c>
      <c r="AE1835" s="20">
        <f t="shared" si="593"/>
        <v>0</v>
      </c>
      <c r="AF1835" s="20">
        <f t="shared" si="589"/>
        <v>-9999</v>
      </c>
      <c r="AG1835" s="21"/>
      <c r="AH1835" s="20">
        <f t="shared" si="580"/>
        <v>-1.178745064381952E-2</v>
      </c>
      <c r="AI1835" s="20">
        <f t="shared" si="581"/>
        <v>0.51386006167917275</v>
      </c>
      <c r="AJ1835" s="20">
        <f t="shared" si="582"/>
        <v>-0.2676446746983806</v>
      </c>
      <c r="AK1835" s="20">
        <f t="shared" si="583"/>
        <v>-2.096970307342862E-2</v>
      </c>
      <c r="AL1835" s="20">
        <f t="shared" si="584"/>
        <v>-3.0984842598046018</v>
      </c>
      <c r="AM1835" s="20">
        <f t="shared" si="585"/>
        <v>-46.387491914036289</v>
      </c>
      <c r="AN1835" s="20">
        <f t="shared" si="591"/>
        <v>3.2149255760746338</v>
      </c>
      <c r="AO1835" s="20">
        <f t="shared" si="591"/>
        <v>3.2156184383515991</v>
      </c>
      <c r="AP1835" s="20">
        <f t="shared" si="591"/>
        <v>3.2141906950560983</v>
      </c>
      <c r="AQ1835" s="20">
        <f t="shared" si="591"/>
        <v>3.2171329326505709</v>
      </c>
      <c r="AR1835" s="20">
        <f t="shared" si="591"/>
        <v>3.2110703717789146</v>
      </c>
      <c r="AS1835" s="20">
        <f t="shared" si="591"/>
        <v>3.2235654897824437</v>
      </c>
      <c r="AT1835" s="20">
        <f t="shared" si="591"/>
        <v>3.1978245068299773</v>
      </c>
      <c r="AU1835" s="20">
        <f t="shared" si="587"/>
        <v>3.2509130417697172</v>
      </c>
    </row>
    <row r="1836" spans="4:47">
      <c r="D1836" s="2"/>
      <c r="Z1836" s="20">
        <f t="shared" si="578"/>
        <v>0</v>
      </c>
      <c r="AA1836" s="20">
        <f t="shared" si="579"/>
        <v>1.1330551226500576E-5</v>
      </c>
      <c r="AB1836" s="20">
        <f t="shared" si="590"/>
        <v>-9999</v>
      </c>
      <c r="AC1836" s="20">
        <f t="shared" si="592"/>
        <v>0</v>
      </c>
      <c r="AD1836" s="20">
        <f t="shared" si="588"/>
        <v>-9999</v>
      </c>
      <c r="AE1836" s="20">
        <f t="shared" si="593"/>
        <v>0</v>
      </c>
      <c r="AF1836" s="20">
        <f t="shared" si="589"/>
        <v>-9999</v>
      </c>
      <c r="AG1836" s="21"/>
      <c r="AH1836" s="20">
        <f t="shared" si="580"/>
        <v>-1.178745064381952E-2</v>
      </c>
      <c r="AI1836" s="20">
        <f t="shared" si="581"/>
        <v>0.51386006167917275</v>
      </c>
      <c r="AJ1836" s="20">
        <f t="shared" si="582"/>
        <v>-0.2676446746983806</v>
      </c>
      <c r="AK1836" s="20">
        <f t="shared" si="583"/>
        <v>-2.096970307342862E-2</v>
      </c>
      <c r="AL1836" s="20">
        <f t="shared" si="584"/>
        <v>-3.0984842598046018</v>
      </c>
      <c r="AM1836" s="20">
        <f t="shared" si="585"/>
        <v>-46.387491914036289</v>
      </c>
      <c r="AN1836" s="20">
        <f t="shared" si="591"/>
        <v>3.2149255760746338</v>
      </c>
      <c r="AO1836" s="20">
        <f t="shared" si="591"/>
        <v>3.2156184383515991</v>
      </c>
      <c r="AP1836" s="20">
        <f t="shared" si="591"/>
        <v>3.2141906950560983</v>
      </c>
      <c r="AQ1836" s="20">
        <f t="shared" si="591"/>
        <v>3.2171329326505709</v>
      </c>
      <c r="AR1836" s="20">
        <f t="shared" si="591"/>
        <v>3.2110703717789146</v>
      </c>
      <c r="AS1836" s="20">
        <f t="shared" si="591"/>
        <v>3.2235654897824437</v>
      </c>
      <c r="AT1836" s="20">
        <f t="shared" si="591"/>
        <v>3.1978245068299773</v>
      </c>
      <c r="AU1836" s="20">
        <f t="shared" si="587"/>
        <v>3.2509130417697172</v>
      </c>
    </row>
    <row r="1837" spans="4:47">
      <c r="D1837" s="2"/>
      <c r="Z1837" s="20">
        <f t="shared" si="578"/>
        <v>0</v>
      </c>
      <c r="AA1837" s="20">
        <f t="shared" si="579"/>
        <v>1.1330551226500576E-5</v>
      </c>
      <c r="AB1837" s="20">
        <f t="shared" si="590"/>
        <v>-9999</v>
      </c>
      <c r="AC1837" s="20">
        <f t="shared" si="592"/>
        <v>0</v>
      </c>
      <c r="AD1837" s="20">
        <f t="shared" si="588"/>
        <v>-9999</v>
      </c>
      <c r="AE1837" s="20">
        <f t="shared" si="593"/>
        <v>0</v>
      </c>
      <c r="AF1837" s="20">
        <f t="shared" si="589"/>
        <v>-9999</v>
      </c>
      <c r="AG1837" s="21"/>
      <c r="AH1837" s="20">
        <f t="shared" si="580"/>
        <v>-1.178745064381952E-2</v>
      </c>
      <c r="AI1837" s="20">
        <f t="shared" si="581"/>
        <v>0.51386006167917275</v>
      </c>
      <c r="AJ1837" s="20">
        <f t="shared" si="582"/>
        <v>-0.2676446746983806</v>
      </c>
      <c r="AK1837" s="20">
        <f t="shared" si="583"/>
        <v>-2.096970307342862E-2</v>
      </c>
      <c r="AL1837" s="20">
        <f t="shared" si="584"/>
        <v>-3.0984842598046018</v>
      </c>
      <c r="AM1837" s="20">
        <f t="shared" si="585"/>
        <v>-46.387491914036289</v>
      </c>
      <c r="AN1837" s="20">
        <f t="shared" si="591"/>
        <v>3.2149255760746338</v>
      </c>
      <c r="AO1837" s="20">
        <f t="shared" si="591"/>
        <v>3.2156184383515991</v>
      </c>
      <c r="AP1837" s="20">
        <f t="shared" si="591"/>
        <v>3.2141906950560983</v>
      </c>
      <c r="AQ1837" s="20">
        <f t="shared" si="591"/>
        <v>3.2171329326505709</v>
      </c>
      <c r="AR1837" s="20">
        <f t="shared" si="591"/>
        <v>3.2110703717789146</v>
      </c>
      <c r="AS1837" s="20">
        <f t="shared" si="591"/>
        <v>3.2235654897824437</v>
      </c>
      <c r="AT1837" s="20">
        <f t="shared" si="591"/>
        <v>3.1978245068299773</v>
      </c>
      <c r="AU1837" s="20">
        <f t="shared" si="587"/>
        <v>3.2509130417697172</v>
      </c>
    </row>
    <row r="1838" spans="4:47">
      <c r="D1838" s="2"/>
      <c r="Z1838" s="20">
        <f t="shared" si="578"/>
        <v>0</v>
      </c>
      <c r="AA1838" s="20">
        <f t="shared" si="579"/>
        <v>1.1330551226500576E-5</v>
      </c>
      <c r="AB1838" s="20">
        <f t="shared" si="590"/>
        <v>-9999</v>
      </c>
      <c r="AC1838" s="20">
        <f t="shared" si="592"/>
        <v>0</v>
      </c>
      <c r="AD1838" s="20">
        <f t="shared" si="588"/>
        <v>-9999</v>
      </c>
      <c r="AE1838" s="20">
        <f t="shared" si="593"/>
        <v>0</v>
      </c>
      <c r="AF1838" s="20">
        <f t="shared" si="589"/>
        <v>-9999</v>
      </c>
      <c r="AG1838" s="21"/>
      <c r="AH1838" s="20">
        <f t="shared" si="580"/>
        <v>-1.178745064381952E-2</v>
      </c>
      <c r="AI1838" s="20">
        <f t="shared" si="581"/>
        <v>0.51386006167917275</v>
      </c>
      <c r="AJ1838" s="20">
        <f t="shared" si="582"/>
        <v>-0.2676446746983806</v>
      </c>
      <c r="AK1838" s="20">
        <f t="shared" si="583"/>
        <v>-2.096970307342862E-2</v>
      </c>
      <c r="AL1838" s="20">
        <f t="shared" si="584"/>
        <v>-3.0984842598046018</v>
      </c>
      <c r="AM1838" s="20">
        <f t="shared" si="585"/>
        <v>-46.387491914036289</v>
      </c>
      <c r="AN1838" s="20">
        <f t="shared" si="591"/>
        <v>3.2149255760746338</v>
      </c>
      <c r="AO1838" s="20">
        <f t="shared" si="591"/>
        <v>3.2156184383515991</v>
      </c>
      <c r="AP1838" s="20">
        <f t="shared" si="591"/>
        <v>3.2141906950560983</v>
      </c>
      <c r="AQ1838" s="20">
        <f t="shared" si="591"/>
        <v>3.2171329326505709</v>
      </c>
      <c r="AR1838" s="20">
        <f t="shared" si="591"/>
        <v>3.2110703717789146</v>
      </c>
      <c r="AS1838" s="20">
        <f t="shared" si="591"/>
        <v>3.2235654897824437</v>
      </c>
      <c r="AT1838" s="20">
        <f t="shared" si="591"/>
        <v>3.1978245068299773</v>
      </c>
      <c r="AU1838" s="20">
        <f t="shared" si="587"/>
        <v>3.2509130417697172</v>
      </c>
    </row>
    <row r="1839" spans="4:47">
      <c r="D1839" s="2"/>
      <c r="Z1839" s="20">
        <f t="shared" si="578"/>
        <v>0</v>
      </c>
      <c r="AA1839" s="20">
        <f t="shared" si="579"/>
        <v>1.1330551226500576E-5</v>
      </c>
      <c r="AB1839" s="20">
        <f t="shared" si="590"/>
        <v>-9999</v>
      </c>
      <c r="AC1839" s="20">
        <f t="shared" si="592"/>
        <v>0</v>
      </c>
      <c r="AD1839" s="20">
        <f t="shared" si="588"/>
        <v>-9999</v>
      </c>
      <c r="AE1839" s="20">
        <f t="shared" si="593"/>
        <v>0</v>
      </c>
      <c r="AF1839" s="20">
        <f t="shared" si="589"/>
        <v>-9999</v>
      </c>
      <c r="AG1839" s="21"/>
      <c r="AH1839" s="20">
        <f t="shared" si="580"/>
        <v>-1.178745064381952E-2</v>
      </c>
      <c r="AI1839" s="20">
        <f t="shared" si="581"/>
        <v>0.51386006167917275</v>
      </c>
      <c r="AJ1839" s="20">
        <f t="shared" si="582"/>
        <v>-0.2676446746983806</v>
      </c>
      <c r="AK1839" s="20">
        <f t="shared" si="583"/>
        <v>-2.096970307342862E-2</v>
      </c>
      <c r="AL1839" s="20">
        <f t="shared" si="584"/>
        <v>-3.0984842598046018</v>
      </c>
      <c r="AM1839" s="20">
        <f t="shared" si="585"/>
        <v>-46.387491914036289</v>
      </c>
      <c r="AN1839" s="20">
        <f t="shared" si="591"/>
        <v>3.2149255760746338</v>
      </c>
      <c r="AO1839" s="20">
        <f t="shared" si="591"/>
        <v>3.2156184383515991</v>
      </c>
      <c r="AP1839" s="20">
        <f t="shared" si="591"/>
        <v>3.2141906950560983</v>
      </c>
      <c r="AQ1839" s="20">
        <f t="shared" si="591"/>
        <v>3.2171329326505709</v>
      </c>
      <c r="AR1839" s="20">
        <f t="shared" si="591"/>
        <v>3.2110703717789146</v>
      </c>
      <c r="AS1839" s="20">
        <f t="shared" si="591"/>
        <v>3.2235654897824437</v>
      </c>
      <c r="AT1839" s="20">
        <f t="shared" si="591"/>
        <v>3.1978245068299773</v>
      </c>
      <c r="AU1839" s="20">
        <f t="shared" si="587"/>
        <v>3.2509130417697172</v>
      </c>
    </row>
    <row r="1840" spans="4:47">
      <c r="D1840" s="2"/>
      <c r="Z1840" s="20">
        <f t="shared" si="578"/>
        <v>0</v>
      </c>
      <c r="AA1840" s="20">
        <f t="shared" si="579"/>
        <v>1.1330551226500576E-5</v>
      </c>
      <c r="AB1840" s="20">
        <f t="shared" si="590"/>
        <v>-9999</v>
      </c>
      <c r="AC1840" s="20">
        <f t="shared" si="592"/>
        <v>0</v>
      </c>
      <c r="AD1840" s="20">
        <f t="shared" si="588"/>
        <v>-9999</v>
      </c>
      <c r="AE1840" s="20">
        <f t="shared" si="593"/>
        <v>0</v>
      </c>
      <c r="AF1840" s="20">
        <f t="shared" si="589"/>
        <v>-9999</v>
      </c>
      <c r="AG1840" s="21"/>
      <c r="AH1840" s="20">
        <f t="shared" si="580"/>
        <v>-1.178745064381952E-2</v>
      </c>
      <c r="AI1840" s="20">
        <f t="shared" si="581"/>
        <v>0.51386006167917275</v>
      </c>
      <c r="AJ1840" s="20">
        <f t="shared" si="582"/>
        <v>-0.2676446746983806</v>
      </c>
      <c r="AK1840" s="20">
        <f t="shared" si="583"/>
        <v>-2.096970307342862E-2</v>
      </c>
      <c r="AL1840" s="20">
        <f t="shared" si="584"/>
        <v>-3.0984842598046018</v>
      </c>
      <c r="AM1840" s="20">
        <f t="shared" si="585"/>
        <v>-46.387491914036289</v>
      </c>
      <c r="AN1840" s="20">
        <f t="shared" si="591"/>
        <v>3.2149255760746338</v>
      </c>
      <c r="AO1840" s="20">
        <f t="shared" si="591"/>
        <v>3.2156184383515991</v>
      </c>
      <c r="AP1840" s="20">
        <f t="shared" si="591"/>
        <v>3.2141906950560983</v>
      </c>
      <c r="AQ1840" s="20">
        <f t="shared" si="591"/>
        <v>3.2171329326505709</v>
      </c>
      <c r="AR1840" s="20">
        <f t="shared" si="591"/>
        <v>3.2110703717789146</v>
      </c>
      <c r="AS1840" s="20">
        <f t="shared" si="591"/>
        <v>3.2235654897824437</v>
      </c>
      <c r="AT1840" s="20">
        <f t="shared" si="591"/>
        <v>3.1978245068299773</v>
      </c>
      <c r="AU1840" s="20">
        <f t="shared" si="587"/>
        <v>3.2509130417697172</v>
      </c>
    </row>
    <row r="1841" spans="4:47">
      <c r="D1841" s="2"/>
      <c r="Z1841" s="20">
        <f t="shared" si="578"/>
        <v>0</v>
      </c>
      <c r="AA1841" s="20">
        <f t="shared" si="579"/>
        <v>1.1330551226500576E-5</v>
      </c>
      <c r="AB1841" s="20">
        <f t="shared" si="590"/>
        <v>-9999</v>
      </c>
      <c r="AC1841" s="20">
        <f t="shared" si="592"/>
        <v>0</v>
      </c>
      <c r="AD1841" s="20">
        <f t="shared" si="588"/>
        <v>-9999</v>
      </c>
      <c r="AE1841" s="20">
        <f t="shared" si="593"/>
        <v>0</v>
      </c>
      <c r="AF1841" s="20">
        <f t="shared" si="589"/>
        <v>-9999</v>
      </c>
      <c r="AG1841" s="21"/>
      <c r="AH1841" s="20">
        <f t="shared" si="580"/>
        <v>-1.178745064381952E-2</v>
      </c>
      <c r="AI1841" s="20">
        <f t="shared" si="581"/>
        <v>0.51386006167917275</v>
      </c>
      <c r="AJ1841" s="20">
        <f t="shared" si="582"/>
        <v>-0.2676446746983806</v>
      </c>
      <c r="AK1841" s="20">
        <f t="shared" si="583"/>
        <v>-2.096970307342862E-2</v>
      </c>
      <c r="AL1841" s="20">
        <f t="shared" si="584"/>
        <v>-3.0984842598046018</v>
      </c>
      <c r="AM1841" s="20">
        <f t="shared" si="585"/>
        <v>-46.387491914036289</v>
      </c>
      <c r="AN1841" s="20">
        <f t="shared" si="591"/>
        <v>3.2149255760746338</v>
      </c>
      <c r="AO1841" s="20">
        <f t="shared" si="591"/>
        <v>3.2156184383515991</v>
      </c>
      <c r="AP1841" s="20">
        <f t="shared" si="591"/>
        <v>3.2141906950560983</v>
      </c>
      <c r="AQ1841" s="20">
        <f t="shared" si="591"/>
        <v>3.2171329326505709</v>
      </c>
      <c r="AR1841" s="20">
        <f t="shared" si="591"/>
        <v>3.2110703717789146</v>
      </c>
      <c r="AS1841" s="20">
        <f t="shared" si="591"/>
        <v>3.2235654897824437</v>
      </c>
      <c r="AT1841" s="20">
        <f t="shared" si="591"/>
        <v>3.1978245068299773</v>
      </c>
      <c r="AU1841" s="20">
        <f t="shared" si="587"/>
        <v>3.2509130417697172</v>
      </c>
    </row>
    <row r="1842" spans="4:47">
      <c r="D1842" s="2"/>
      <c r="Z1842" s="20">
        <f t="shared" si="578"/>
        <v>0</v>
      </c>
      <c r="AA1842" s="20">
        <f t="shared" si="579"/>
        <v>1.1330551226500576E-5</v>
      </c>
      <c r="AB1842" s="20">
        <f t="shared" si="590"/>
        <v>-9999</v>
      </c>
      <c r="AC1842" s="20">
        <f t="shared" si="592"/>
        <v>0</v>
      </c>
      <c r="AD1842" s="20">
        <f t="shared" si="588"/>
        <v>-9999</v>
      </c>
      <c r="AE1842" s="20">
        <f t="shared" si="593"/>
        <v>0</v>
      </c>
      <c r="AF1842" s="20">
        <f t="shared" si="589"/>
        <v>-9999</v>
      </c>
      <c r="AG1842" s="21"/>
      <c r="AH1842" s="20">
        <f t="shared" si="580"/>
        <v>-1.178745064381952E-2</v>
      </c>
      <c r="AI1842" s="20">
        <f t="shared" si="581"/>
        <v>0.51386006167917275</v>
      </c>
      <c r="AJ1842" s="20">
        <f t="shared" si="582"/>
        <v>-0.2676446746983806</v>
      </c>
      <c r="AK1842" s="20">
        <f t="shared" si="583"/>
        <v>-2.096970307342862E-2</v>
      </c>
      <c r="AL1842" s="20">
        <f t="shared" si="584"/>
        <v>-3.0984842598046018</v>
      </c>
      <c r="AM1842" s="20">
        <f t="shared" si="585"/>
        <v>-46.387491914036289</v>
      </c>
      <c r="AN1842" s="20">
        <f t="shared" si="591"/>
        <v>3.2149255760746338</v>
      </c>
      <c r="AO1842" s="20">
        <f t="shared" si="591"/>
        <v>3.2156184383515991</v>
      </c>
      <c r="AP1842" s="20">
        <f t="shared" si="591"/>
        <v>3.2141906950560983</v>
      </c>
      <c r="AQ1842" s="20">
        <f t="shared" si="591"/>
        <v>3.2171329326505709</v>
      </c>
      <c r="AR1842" s="20">
        <f t="shared" si="591"/>
        <v>3.2110703717789146</v>
      </c>
      <c r="AS1842" s="20">
        <f t="shared" si="591"/>
        <v>3.2235654897824437</v>
      </c>
      <c r="AT1842" s="20">
        <f t="shared" si="591"/>
        <v>3.1978245068299773</v>
      </c>
      <c r="AU1842" s="20">
        <f t="shared" si="587"/>
        <v>3.2509130417697172</v>
      </c>
    </row>
    <row r="1843" spans="4:47">
      <c r="D1843" s="2"/>
      <c r="Z1843" s="20">
        <f t="shared" si="578"/>
        <v>0</v>
      </c>
      <c r="AA1843" s="20">
        <f t="shared" si="579"/>
        <v>1.1330551226500576E-5</v>
      </c>
      <c r="AB1843" s="20">
        <f t="shared" si="590"/>
        <v>-9999</v>
      </c>
      <c r="AC1843" s="20">
        <f t="shared" si="592"/>
        <v>0</v>
      </c>
      <c r="AD1843" s="20">
        <f t="shared" si="588"/>
        <v>-9999</v>
      </c>
      <c r="AE1843" s="20">
        <f t="shared" si="593"/>
        <v>0</v>
      </c>
      <c r="AF1843" s="20">
        <f t="shared" si="589"/>
        <v>-9999</v>
      </c>
      <c r="AG1843" s="21"/>
      <c r="AH1843" s="20">
        <f t="shared" si="580"/>
        <v>-1.178745064381952E-2</v>
      </c>
      <c r="AI1843" s="20">
        <f t="shared" si="581"/>
        <v>0.51386006167917275</v>
      </c>
      <c r="AJ1843" s="20">
        <f t="shared" si="582"/>
        <v>-0.2676446746983806</v>
      </c>
      <c r="AK1843" s="20">
        <f t="shared" si="583"/>
        <v>-2.096970307342862E-2</v>
      </c>
      <c r="AL1843" s="20">
        <f t="shared" si="584"/>
        <v>-3.0984842598046018</v>
      </c>
      <c r="AM1843" s="20">
        <f t="shared" si="585"/>
        <v>-46.387491914036289</v>
      </c>
      <c r="AN1843" s="20">
        <f t="shared" si="591"/>
        <v>3.2149255760746338</v>
      </c>
      <c r="AO1843" s="20">
        <f t="shared" si="591"/>
        <v>3.2156184383515991</v>
      </c>
      <c r="AP1843" s="20">
        <f t="shared" si="591"/>
        <v>3.2141906950560983</v>
      </c>
      <c r="AQ1843" s="20">
        <f t="shared" si="591"/>
        <v>3.2171329326505709</v>
      </c>
      <c r="AR1843" s="20">
        <f t="shared" si="591"/>
        <v>3.2110703717789146</v>
      </c>
      <c r="AS1843" s="20">
        <f t="shared" si="591"/>
        <v>3.2235654897824437</v>
      </c>
      <c r="AT1843" s="20">
        <f t="shared" si="591"/>
        <v>3.1978245068299773</v>
      </c>
      <c r="AU1843" s="20">
        <f t="shared" si="587"/>
        <v>3.2509130417697172</v>
      </c>
    </row>
    <row r="1844" spans="4:47">
      <c r="D1844" s="2"/>
      <c r="Z1844" s="20">
        <f t="shared" si="578"/>
        <v>0</v>
      </c>
      <c r="AA1844" s="20">
        <f t="shared" si="579"/>
        <v>1.1330551226500576E-5</v>
      </c>
      <c r="AB1844" s="20">
        <f t="shared" si="590"/>
        <v>-9999</v>
      </c>
      <c r="AC1844" s="20">
        <f t="shared" si="592"/>
        <v>0</v>
      </c>
      <c r="AD1844" s="20">
        <f t="shared" si="588"/>
        <v>-9999</v>
      </c>
      <c r="AE1844" s="20">
        <f t="shared" si="593"/>
        <v>0</v>
      </c>
      <c r="AF1844" s="20">
        <f t="shared" si="589"/>
        <v>-9999</v>
      </c>
      <c r="AG1844" s="21"/>
      <c r="AH1844" s="20">
        <f t="shared" si="580"/>
        <v>-1.178745064381952E-2</v>
      </c>
      <c r="AI1844" s="20">
        <f t="shared" si="581"/>
        <v>0.51386006167917275</v>
      </c>
      <c r="AJ1844" s="20">
        <f t="shared" si="582"/>
        <v>-0.2676446746983806</v>
      </c>
      <c r="AK1844" s="20">
        <f t="shared" si="583"/>
        <v>-2.096970307342862E-2</v>
      </c>
      <c r="AL1844" s="20">
        <f t="shared" si="584"/>
        <v>-3.0984842598046018</v>
      </c>
      <c r="AM1844" s="20">
        <f t="shared" si="585"/>
        <v>-46.387491914036289</v>
      </c>
      <c r="AN1844" s="20">
        <f t="shared" si="591"/>
        <v>3.2149255760746338</v>
      </c>
      <c r="AO1844" s="20">
        <f t="shared" si="591"/>
        <v>3.2156184383515991</v>
      </c>
      <c r="AP1844" s="20">
        <f t="shared" si="591"/>
        <v>3.2141906950560983</v>
      </c>
      <c r="AQ1844" s="20">
        <f t="shared" si="591"/>
        <v>3.2171329326505709</v>
      </c>
      <c r="AR1844" s="20">
        <f t="shared" si="591"/>
        <v>3.2110703717789146</v>
      </c>
      <c r="AS1844" s="20">
        <f t="shared" si="591"/>
        <v>3.2235654897824437</v>
      </c>
      <c r="AT1844" s="20">
        <f t="shared" si="591"/>
        <v>3.1978245068299773</v>
      </c>
      <c r="AU1844" s="20">
        <f t="shared" si="587"/>
        <v>3.2509130417697172</v>
      </c>
    </row>
    <row r="1845" spans="4:47">
      <c r="D1845" s="2"/>
      <c r="Z1845" s="20">
        <f t="shared" si="578"/>
        <v>0</v>
      </c>
      <c r="AA1845" s="20">
        <f t="shared" si="579"/>
        <v>1.1330551226500576E-5</v>
      </c>
      <c r="AB1845" s="20">
        <f t="shared" si="590"/>
        <v>-9999</v>
      </c>
      <c r="AC1845" s="20">
        <f t="shared" si="592"/>
        <v>0</v>
      </c>
      <c r="AD1845" s="20">
        <f t="shared" si="588"/>
        <v>-9999</v>
      </c>
      <c r="AE1845" s="20">
        <f t="shared" si="593"/>
        <v>0</v>
      </c>
      <c r="AF1845" s="20">
        <f t="shared" si="589"/>
        <v>-9999</v>
      </c>
      <c r="AG1845" s="21"/>
      <c r="AH1845" s="20">
        <f t="shared" si="580"/>
        <v>-1.178745064381952E-2</v>
      </c>
      <c r="AI1845" s="20">
        <f t="shared" si="581"/>
        <v>0.51386006167917275</v>
      </c>
      <c r="AJ1845" s="20">
        <f t="shared" si="582"/>
        <v>-0.2676446746983806</v>
      </c>
      <c r="AK1845" s="20">
        <f t="shared" si="583"/>
        <v>-2.096970307342862E-2</v>
      </c>
      <c r="AL1845" s="20">
        <f t="shared" si="584"/>
        <v>-3.0984842598046018</v>
      </c>
      <c r="AM1845" s="20">
        <f t="shared" si="585"/>
        <v>-46.387491914036289</v>
      </c>
      <c r="AN1845" s="20">
        <f t="shared" ref="AN1845:AT1860" si="594">$AU1845+$AB$7*SIN(AO1845)</f>
        <v>3.2149255760746338</v>
      </c>
      <c r="AO1845" s="20">
        <f t="shared" si="594"/>
        <v>3.2156184383515991</v>
      </c>
      <c r="AP1845" s="20">
        <f t="shared" si="594"/>
        <v>3.2141906950560983</v>
      </c>
      <c r="AQ1845" s="20">
        <f t="shared" si="594"/>
        <v>3.2171329326505709</v>
      </c>
      <c r="AR1845" s="20">
        <f t="shared" si="594"/>
        <v>3.2110703717789146</v>
      </c>
      <c r="AS1845" s="20">
        <f t="shared" si="594"/>
        <v>3.2235654897824437</v>
      </c>
      <c r="AT1845" s="20">
        <f t="shared" si="594"/>
        <v>3.1978245068299773</v>
      </c>
      <c r="AU1845" s="20">
        <f t="shared" si="587"/>
        <v>3.2509130417697172</v>
      </c>
    </row>
    <row r="1846" spans="4:47">
      <c r="D1846" s="2"/>
      <c r="Z1846" s="20">
        <f t="shared" si="578"/>
        <v>0</v>
      </c>
      <c r="AA1846" s="20">
        <f t="shared" si="579"/>
        <v>1.1330551226500576E-5</v>
      </c>
      <c r="AB1846" s="20">
        <f t="shared" si="590"/>
        <v>-9999</v>
      </c>
      <c r="AC1846" s="20">
        <f t="shared" si="592"/>
        <v>0</v>
      </c>
      <c r="AD1846" s="20">
        <f t="shared" si="588"/>
        <v>-9999</v>
      </c>
      <c r="AE1846" s="20">
        <f t="shared" si="593"/>
        <v>0</v>
      </c>
      <c r="AF1846" s="20">
        <f t="shared" si="589"/>
        <v>-9999</v>
      </c>
      <c r="AG1846" s="21"/>
      <c r="AH1846" s="20">
        <f t="shared" si="580"/>
        <v>-1.178745064381952E-2</v>
      </c>
      <c r="AI1846" s="20">
        <f t="shared" si="581"/>
        <v>0.51386006167917275</v>
      </c>
      <c r="AJ1846" s="20">
        <f t="shared" si="582"/>
        <v>-0.2676446746983806</v>
      </c>
      <c r="AK1846" s="20">
        <f t="shared" si="583"/>
        <v>-2.096970307342862E-2</v>
      </c>
      <c r="AL1846" s="20">
        <f t="shared" si="584"/>
        <v>-3.0984842598046018</v>
      </c>
      <c r="AM1846" s="20">
        <f t="shared" si="585"/>
        <v>-46.387491914036289</v>
      </c>
      <c r="AN1846" s="20">
        <f t="shared" si="594"/>
        <v>3.2149255760746338</v>
      </c>
      <c r="AO1846" s="20">
        <f t="shared" si="594"/>
        <v>3.2156184383515991</v>
      </c>
      <c r="AP1846" s="20">
        <f t="shared" si="594"/>
        <v>3.2141906950560983</v>
      </c>
      <c r="AQ1846" s="20">
        <f t="shared" si="594"/>
        <v>3.2171329326505709</v>
      </c>
      <c r="AR1846" s="20">
        <f t="shared" si="594"/>
        <v>3.2110703717789146</v>
      </c>
      <c r="AS1846" s="20">
        <f t="shared" si="594"/>
        <v>3.2235654897824437</v>
      </c>
      <c r="AT1846" s="20">
        <f t="shared" si="594"/>
        <v>3.1978245068299773</v>
      </c>
      <c r="AU1846" s="20">
        <f t="shared" si="587"/>
        <v>3.2509130417697172</v>
      </c>
    </row>
    <row r="1847" spans="4:47">
      <c r="D1847" s="2"/>
      <c r="Z1847" s="20">
        <f t="shared" si="578"/>
        <v>0</v>
      </c>
      <c r="AA1847" s="20">
        <f t="shared" si="579"/>
        <v>1.1330551226500576E-5</v>
      </c>
      <c r="AB1847" s="20">
        <f t="shared" si="590"/>
        <v>-9999</v>
      </c>
      <c r="AC1847" s="20">
        <f t="shared" si="592"/>
        <v>0</v>
      </c>
      <c r="AD1847" s="20">
        <f t="shared" si="588"/>
        <v>-9999</v>
      </c>
      <c r="AE1847" s="20">
        <f t="shared" si="593"/>
        <v>0</v>
      </c>
      <c r="AF1847" s="20">
        <f t="shared" si="589"/>
        <v>-9999</v>
      </c>
      <c r="AG1847" s="21"/>
      <c r="AH1847" s="20">
        <f t="shared" si="580"/>
        <v>-1.178745064381952E-2</v>
      </c>
      <c r="AI1847" s="20">
        <f t="shared" si="581"/>
        <v>0.51386006167917275</v>
      </c>
      <c r="AJ1847" s="20">
        <f t="shared" si="582"/>
        <v>-0.2676446746983806</v>
      </c>
      <c r="AK1847" s="20">
        <f t="shared" si="583"/>
        <v>-2.096970307342862E-2</v>
      </c>
      <c r="AL1847" s="20">
        <f t="shared" si="584"/>
        <v>-3.0984842598046018</v>
      </c>
      <c r="AM1847" s="20">
        <f t="shared" si="585"/>
        <v>-46.387491914036289</v>
      </c>
      <c r="AN1847" s="20">
        <f t="shared" si="594"/>
        <v>3.2149255760746338</v>
      </c>
      <c r="AO1847" s="20">
        <f t="shared" si="594"/>
        <v>3.2156184383515991</v>
      </c>
      <c r="AP1847" s="20">
        <f t="shared" si="594"/>
        <v>3.2141906950560983</v>
      </c>
      <c r="AQ1847" s="20">
        <f t="shared" si="594"/>
        <v>3.2171329326505709</v>
      </c>
      <c r="AR1847" s="20">
        <f t="shared" si="594"/>
        <v>3.2110703717789146</v>
      </c>
      <c r="AS1847" s="20">
        <f t="shared" si="594"/>
        <v>3.2235654897824437</v>
      </c>
      <c r="AT1847" s="20">
        <f t="shared" si="594"/>
        <v>3.1978245068299773</v>
      </c>
      <c r="AU1847" s="20">
        <f t="shared" si="587"/>
        <v>3.2509130417697172</v>
      </c>
    </row>
    <row r="1848" spans="4:47">
      <c r="D1848" s="2"/>
      <c r="Z1848" s="20">
        <f t="shared" si="578"/>
        <v>0</v>
      </c>
      <c r="AA1848" s="20">
        <f t="shared" si="579"/>
        <v>1.1330551226500576E-5</v>
      </c>
      <c r="AB1848" s="20">
        <f t="shared" si="590"/>
        <v>-9999</v>
      </c>
      <c r="AC1848" s="20">
        <f t="shared" si="592"/>
        <v>0</v>
      </c>
      <c r="AD1848" s="20">
        <f t="shared" si="588"/>
        <v>-9999</v>
      </c>
      <c r="AE1848" s="20">
        <f t="shared" si="593"/>
        <v>0</v>
      </c>
      <c r="AF1848" s="20">
        <f t="shared" si="589"/>
        <v>-9999</v>
      </c>
      <c r="AG1848" s="21"/>
      <c r="AH1848" s="20">
        <f t="shared" si="580"/>
        <v>-1.178745064381952E-2</v>
      </c>
      <c r="AI1848" s="20">
        <f t="shared" si="581"/>
        <v>0.51386006167917275</v>
      </c>
      <c r="AJ1848" s="20">
        <f t="shared" si="582"/>
        <v>-0.2676446746983806</v>
      </c>
      <c r="AK1848" s="20">
        <f t="shared" si="583"/>
        <v>-2.096970307342862E-2</v>
      </c>
      <c r="AL1848" s="20">
        <f t="shared" si="584"/>
        <v>-3.0984842598046018</v>
      </c>
      <c r="AM1848" s="20">
        <f t="shared" si="585"/>
        <v>-46.387491914036289</v>
      </c>
      <c r="AN1848" s="20">
        <f t="shared" si="594"/>
        <v>3.2149255760746338</v>
      </c>
      <c r="AO1848" s="20">
        <f t="shared" si="594"/>
        <v>3.2156184383515991</v>
      </c>
      <c r="AP1848" s="20">
        <f t="shared" si="594"/>
        <v>3.2141906950560983</v>
      </c>
      <c r="AQ1848" s="20">
        <f t="shared" si="594"/>
        <v>3.2171329326505709</v>
      </c>
      <c r="AR1848" s="20">
        <f t="shared" si="594"/>
        <v>3.2110703717789146</v>
      </c>
      <c r="AS1848" s="20">
        <f t="shared" si="594"/>
        <v>3.2235654897824437</v>
      </c>
      <c r="AT1848" s="20">
        <f t="shared" si="594"/>
        <v>3.1978245068299773</v>
      </c>
      <c r="AU1848" s="20">
        <f t="shared" si="587"/>
        <v>3.2509130417697172</v>
      </c>
    </row>
    <row r="1849" spans="4:47">
      <c r="D1849" s="2"/>
      <c r="Z1849" s="20">
        <f t="shared" si="578"/>
        <v>0</v>
      </c>
      <c r="AA1849" s="20">
        <f t="shared" si="579"/>
        <v>1.1330551226500576E-5</v>
      </c>
      <c r="AB1849" s="20">
        <f t="shared" si="590"/>
        <v>-9999</v>
      </c>
      <c r="AC1849" s="20">
        <f t="shared" si="592"/>
        <v>0</v>
      </c>
      <c r="AD1849" s="20">
        <f t="shared" si="588"/>
        <v>-9999</v>
      </c>
      <c r="AE1849" s="20">
        <f t="shared" si="593"/>
        <v>0</v>
      </c>
      <c r="AF1849" s="20">
        <f t="shared" si="589"/>
        <v>-9999</v>
      </c>
      <c r="AG1849" s="21"/>
      <c r="AH1849" s="20">
        <f t="shared" si="580"/>
        <v>-1.178745064381952E-2</v>
      </c>
      <c r="AI1849" s="20">
        <f t="shared" si="581"/>
        <v>0.51386006167917275</v>
      </c>
      <c r="AJ1849" s="20">
        <f t="shared" si="582"/>
        <v>-0.2676446746983806</v>
      </c>
      <c r="AK1849" s="20">
        <f t="shared" si="583"/>
        <v>-2.096970307342862E-2</v>
      </c>
      <c r="AL1849" s="20">
        <f t="shared" si="584"/>
        <v>-3.0984842598046018</v>
      </c>
      <c r="AM1849" s="20">
        <f t="shared" si="585"/>
        <v>-46.387491914036289</v>
      </c>
      <c r="AN1849" s="20">
        <f t="shared" si="594"/>
        <v>3.2149255760746338</v>
      </c>
      <c r="AO1849" s="20">
        <f t="shared" si="594"/>
        <v>3.2156184383515991</v>
      </c>
      <c r="AP1849" s="20">
        <f t="shared" si="594"/>
        <v>3.2141906950560983</v>
      </c>
      <c r="AQ1849" s="20">
        <f t="shared" si="594"/>
        <v>3.2171329326505709</v>
      </c>
      <c r="AR1849" s="20">
        <f t="shared" si="594"/>
        <v>3.2110703717789146</v>
      </c>
      <c r="AS1849" s="20">
        <f t="shared" si="594"/>
        <v>3.2235654897824437</v>
      </c>
      <c r="AT1849" s="20">
        <f t="shared" si="594"/>
        <v>3.1978245068299773</v>
      </c>
      <c r="AU1849" s="20">
        <f t="shared" si="587"/>
        <v>3.2509130417697172</v>
      </c>
    </row>
    <row r="1850" spans="4:47">
      <c r="D1850" s="2"/>
      <c r="Z1850" s="20">
        <f t="shared" si="578"/>
        <v>0</v>
      </c>
      <c r="AA1850" s="20">
        <f t="shared" si="579"/>
        <v>1.1330551226500576E-5</v>
      </c>
      <c r="AB1850" s="20">
        <f t="shared" si="590"/>
        <v>-9999</v>
      </c>
      <c r="AC1850" s="20">
        <f t="shared" si="592"/>
        <v>0</v>
      </c>
      <c r="AD1850" s="20">
        <f t="shared" si="588"/>
        <v>-9999</v>
      </c>
      <c r="AE1850" s="20">
        <f t="shared" si="593"/>
        <v>0</v>
      </c>
      <c r="AF1850" s="20">
        <f t="shared" si="589"/>
        <v>-9999</v>
      </c>
      <c r="AG1850" s="21"/>
      <c r="AH1850" s="20">
        <f t="shared" si="580"/>
        <v>-1.178745064381952E-2</v>
      </c>
      <c r="AI1850" s="20">
        <f t="shared" si="581"/>
        <v>0.51386006167917275</v>
      </c>
      <c r="AJ1850" s="20">
        <f t="shared" si="582"/>
        <v>-0.2676446746983806</v>
      </c>
      <c r="AK1850" s="20">
        <f t="shared" si="583"/>
        <v>-2.096970307342862E-2</v>
      </c>
      <c r="AL1850" s="20">
        <f t="shared" si="584"/>
        <v>-3.0984842598046018</v>
      </c>
      <c r="AM1850" s="20">
        <f t="shared" si="585"/>
        <v>-46.387491914036289</v>
      </c>
      <c r="AN1850" s="20">
        <f t="shared" si="594"/>
        <v>3.2149255760746338</v>
      </c>
      <c r="AO1850" s="20">
        <f t="shared" si="594"/>
        <v>3.2156184383515991</v>
      </c>
      <c r="AP1850" s="20">
        <f t="shared" si="594"/>
        <v>3.2141906950560983</v>
      </c>
      <c r="AQ1850" s="20">
        <f t="shared" si="594"/>
        <v>3.2171329326505709</v>
      </c>
      <c r="AR1850" s="20">
        <f t="shared" si="594"/>
        <v>3.2110703717789146</v>
      </c>
      <c r="AS1850" s="20">
        <f t="shared" si="594"/>
        <v>3.2235654897824437</v>
      </c>
      <c r="AT1850" s="20">
        <f t="shared" si="594"/>
        <v>3.1978245068299773</v>
      </c>
      <c r="AU1850" s="20">
        <f t="shared" si="587"/>
        <v>3.2509130417697172</v>
      </c>
    </row>
    <row r="1851" spans="4:47">
      <c r="D1851" s="2"/>
      <c r="Z1851" s="20">
        <f t="shared" si="578"/>
        <v>0</v>
      </c>
      <c r="AA1851" s="20">
        <f t="shared" si="579"/>
        <v>1.1330551226500576E-5</v>
      </c>
      <c r="AB1851" s="20">
        <f t="shared" si="590"/>
        <v>-9999</v>
      </c>
      <c r="AC1851" s="20">
        <f t="shared" si="592"/>
        <v>0</v>
      </c>
      <c r="AD1851" s="20">
        <f t="shared" si="588"/>
        <v>-9999</v>
      </c>
      <c r="AE1851" s="20">
        <f t="shared" si="593"/>
        <v>0</v>
      </c>
      <c r="AF1851" s="20">
        <f t="shared" si="589"/>
        <v>-9999</v>
      </c>
      <c r="AG1851" s="21"/>
      <c r="AH1851" s="20">
        <f t="shared" si="580"/>
        <v>-1.178745064381952E-2</v>
      </c>
      <c r="AI1851" s="20">
        <f t="shared" si="581"/>
        <v>0.51386006167917275</v>
      </c>
      <c r="AJ1851" s="20">
        <f t="shared" si="582"/>
        <v>-0.2676446746983806</v>
      </c>
      <c r="AK1851" s="20">
        <f t="shared" si="583"/>
        <v>-2.096970307342862E-2</v>
      </c>
      <c r="AL1851" s="20">
        <f t="shared" si="584"/>
        <v>-3.0984842598046018</v>
      </c>
      <c r="AM1851" s="20">
        <f t="shared" si="585"/>
        <v>-46.387491914036289</v>
      </c>
      <c r="AN1851" s="20">
        <f t="shared" si="594"/>
        <v>3.2149255760746338</v>
      </c>
      <c r="AO1851" s="20">
        <f t="shared" si="594"/>
        <v>3.2156184383515991</v>
      </c>
      <c r="AP1851" s="20">
        <f t="shared" si="594"/>
        <v>3.2141906950560983</v>
      </c>
      <c r="AQ1851" s="20">
        <f t="shared" si="594"/>
        <v>3.2171329326505709</v>
      </c>
      <c r="AR1851" s="20">
        <f t="shared" si="594"/>
        <v>3.2110703717789146</v>
      </c>
      <c r="AS1851" s="20">
        <f t="shared" si="594"/>
        <v>3.2235654897824437</v>
      </c>
      <c r="AT1851" s="20">
        <f t="shared" si="594"/>
        <v>3.1978245068299773</v>
      </c>
      <c r="AU1851" s="20">
        <f t="shared" si="587"/>
        <v>3.2509130417697172</v>
      </c>
    </row>
    <row r="1852" spans="4:47">
      <c r="D1852" s="2"/>
      <c r="Z1852" s="20">
        <f t="shared" si="578"/>
        <v>0</v>
      </c>
      <c r="AA1852" s="20">
        <f t="shared" si="579"/>
        <v>1.1330551226500576E-5</v>
      </c>
      <c r="AB1852" s="20">
        <f t="shared" si="590"/>
        <v>-9999</v>
      </c>
      <c r="AC1852" s="20">
        <f t="shared" si="592"/>
        <v>0</v>
      </c>
      <c r="AD1852" s="20">
        <f t="shared" si="588"/>
        <v>-9999</v>
      </c>
      <c r="AE1852" s="20">
        <f t="shared" si="593"/>
        <v>0</v>
      </c>
      <c r="AF1852" s="20">
        <f t="shared" si="589"/>
        <v>-9999</v>
      </c>
      <c r="AG1852" s="21"/>
      <c r="AH1852" s="20">
        <f t="shared" si="580"/>
        <v>-1.178745064381952E-2</v>
      </c>
      <c r="AI1852" s="20">
        <f t="shared" si="581"/>
        <v>0.51386006167917275</v>
      </c>
      <c r="AJ1852" s="20">
        <f t="shared" si="582"/>
        <v>-0.2676446746983806</v>
      </c>
      <c r="AK1852" s="20">
        <f t="shared" si="583"/>
        <v>-2.096970307342862E-2</v>
      </c>
      <c r="AL1852" s="20">
        <f t="shared" si="584"/>
        <v>-3.0984842598046018</v>
      </c>
      <c r="AM1852" s="20">
        <f t="shared" si="585"/>
        <v>-46.387491914036289</v>
      </c>
      <c r="AN1852" s="20">
        <f t="shared" si="594"/>
        <v>3.2149255760746338</v>
      </c>
      <c r="AO1852" s="20">
        <f t="shared" si="594"/>
        <v>3.2156184383515991</v>
      </c>
      <c r="AP1852" s="20">
        <f t="shared" si="594"/>
        <v>3.2141906950560983</v>
      </c>
      <c r="AQ1852" s="20">
        <f t="shared" si="594"/>
        <v>3.2171329326505709</v>
      </c>
      <c r="AR1852" s="20">
        <f t="shared" si="594"/>
        <v>3.2110703717789146</v>
      </c>
      <c r="AS1852" s="20">
        <f t="shared" si="594"/>
        <v>3.2235654897824437</v>
      </c>
      <c r="AT1852" s="20">
        <f t="shared" si="594"/>
        <v>3.1978245068299773</v>
      </c>
      <c r="AU1852" s="20">
        <f t="shared" si="587"/>
        <v>3.2509130417697172</v>
      </c>
    </row>
    <row r="1853" spans="4:47">
      <c r="D1853" s="2"/>
      <c r="Z1853" s="20">
        <f t="shared" si="578"/>
        <v>0</v>
      </c>
      <c r="AA1853" s="20">
        <f t="shared" si="579"/>
        <v>1.1330551226500576E-5</v>
      </c>
      <c r="AB1853" s="20">
        <f t="shared" si="590"/>
        <v>-9999</v>
      </c>
      <c r="AC1853" s="20">
        <f t="shared" si="592"/>
        <v>0</v>
      </c>
      <c r="AD1853" s="20">
        <f t="shared" si="588"/>
        <v>-9999</v>
      </c>
      <c r="AE1853" s="20">
        <f t="shared" si="593"/>
        <v>0</v>
      </c>
      <c r="AF1853" s="20">
        <f t="shared" si="589"/>
        <v>-9999</v>
      </c>
      <c r="AG1853" s="21"/>
      <c r="AH1853" s="20">
        <f t="shared" si="580"/>
        <v>-1.178745064381952E-2</v>
      </c>
      <c r="AI1853" s="20">
        <f t="shared" si="581"/>
        <v>0.51386006167917275</v>
      </c>
      <c r="AJ1853" s="20">
        <f t="shared" si="582"/>
        <v>-0.2676446746983806</v>
      </c>
      <c r="AK1853" s="20">
        <f t="shared" si="583"/>
        <v>-2.096970307342862E-2</v>
      </c>
      <c r="AL1853" s="20">
        <f t="shared" si="584"/>
        <v>-3.0984842598046018</v>
      </c>
      <c r="AM1853" s="20">
        <f t="shared" si="585"/>
        <v>-46.387491914036289</v>
      </c>
      <c r="AN1853" s="20">
        <f t="shared" si="594"/>
        <v>3.2149255760746338</v>
      </c>
      <c r="AO1853" s="20">
        <f t="shared" si="594"/>
        <v>3.2156184383515991</v>
      </c>
      <c r="AP1853" s="20">
        <f t="shared" si="594"/>
        <v>3.2141906950560983</v>
      </c>
      <c r="AQ1853" s="20">
        <f t="shared" si="594"/>
        <v>3.2171329326505709</v>
      </c>
      <c r="AR1853" s="20">
        <f t="shared" si="594"/>
        <v>3.2110703717789146</v>
      </c>
      <c r="AS1853" s="20">
        <f t="shared" si="594"/>
        <v>3.2235654897824437</v>
      </c>
      <c r="AT1853" s="20">
        <f t="shared" si="594"/>
        <v>3.1978245068299773</v>
      </c>
      <c r="AU1853" s="20">
        <f t="shared" si="587"/>
        <v>3.2509130417697172</v>
      </c>
    </row>
    <row r="1854" spans="4:47">
      <c r="D1854" s="2"/>
      <c r="Z1854" s="20">
        <f t="shared" si="578"/>
        <v>0</v>
      </c>
      <c r="AA1854" s="20">
        <f t="shared" si="579"/>
        <v>1.1330551226500576E-5</v>
      </c>
      <c r="AB1854" s="20">
        <f t="shared" si="590"/>
        <v>-9999</v>
      </c>
      <c r="AC1854" s="20">
        <f t="shared" si="592"/>
        <v>0</v>
      </c>
      <c r="AD1854" s="20">
        <f t="shared" si="588"/>
        <v>-9999</v>
      </c>
      <c r="AE1854" s="20">
        <f t="shared" si="593"/>
        <v>0</v>
      </c>
      <c r="AF1854" s="20">
        <f t="shared" si="589"/>
        <v>-9999</v>
      </c>
      <c r="AG1854" s="21"/>
      <c r="AH1854" s="20">
        <f t="shared" si="580"/>
        <v>-1.178745064381952E-2</v>
      </c>
      <c r="AI1854" s="20">
        <f t="shared" si="581"/>
        <v>0.51386006167917275</v>
      </c>
      <c r="AJ1854" s="20">
        <f t="shared" si="582"/>
        <v>-0.2676446746983806</v>
      </c>
      <c r="AK1854" s="20">
        <f t="shared" si="583"/>
        <v>-2.096970307342862E-2</v>
      </c>
      <c r="AL1854" s="20">
        <f t="shared" si="584"/>
        <v>-3.0984842598046018</v>
      </c>
      <c r="AM1854" s="20">
        <f t="shared" si="585"/>
        <v>-46.387491914036289</v>
      </c>
      <c r="AN1854" s="20">
        <f t="shared" si="594"/>
        <v>3.2149255760746338</v>
      </c>
      <c r="AO1854" s="20">
        <f t="shared" si="594"/>
        <v>3.2156184383515991</v>
      </c>
      <c r="AP1854" s="20">
        <f t="shared" si="594"/>
        <v>3.2141906950560983</v>
      </c>
      <c r="AQ1854" s="20">
        <f t="shared" si="594"/>
        <v>3.2171329326505709</v>
      </c>
      <c r="AR1854" s="20">
        <f t="shared" si="594"/>
        <v>3.2110703717789146</v>
      </c>
      <c r="AS1854" s="20">
        <f t="shared" si="594"/>
        <v>3.2235654897824437</v>
      </c>
      <c r="AT1854" s="20">
        <f t="shared" si="594"/>
        <v>3.1978245068299773</v>
      </c>
      <c r="AU1854" s="20">
        <f t="shared" si="587"/>
        <v>3.2509130417697172</v>
      </c>
    </row>
    <row r="1855" spans="4:47">
      <c r="D1855" s="2"/>
      <c r="Z1855" s="20">
        <f t="shared" si="578"/>
        <v>0</v>
      </c>
      <c r="AA1855" s="20">
        <f t="shared" si="579"/>
        <v>1.1330551226500576E-5</v>
      </c>
      <c r="AB1855" s="20">
        <f t="shared" si="590"/>
        <v>-9999</v>
      </c>
      <c r="AC1855" s="20">
        <f t="shared" si="592"/>
        <v>0</v>
      </c>
      <c r="AD1855" s="20">
        <f t="shared" si="588"/>
        <v>-9999</v>
      </c>
      <c r="AE1855" s="20">
        <f t="shared" si="593"/>
        <v>0</v>
      </c>
      <c r="AF1855" s="20">
        <f t="shared" si="589"/>
        <v>-9999</v>
      </c>
      <c r="AG1855" s="21"/>
      <c r="AH1855" s="20">
        <f t="shared" si="580"/>
        <v>-1.178745064381952E-2</v>
      </c>
      <c r="AI1855" s="20">
        <f t="shared" si="581"/>
        <v>0.51386006167917275</v>
      </c>
      <c r="AJ1855" s="20">
        <f t="shared" si="582"/>
        <v>-0.2676446746983806</v>
      </c>
      <c r="AK1855" s="20">
        <f t="shared" si="583"/>
        <v>-2.096970307342862E-2</v>
      </c>
      <c r="AL1855" s="20">
        <f t="shared" si="584"/>
        <v>-3.0984842598046018</v>
      </c>
      <c r="AM1855" s="20">
        <f t="shared" si="585"/>
        <v>-46.387491914036289</v>
      </c>
      <c r="AN1855" s="20">
        <f t="shared" si="594"/>
        <v>3.2149255760746338</v>
      </c>
      <c r="AO1855" s="20">
        <f t="shared" si="594"/>
        <v>3.2156184383515991</v>
      </c>
      <c r="AP1855" s="20">
        <f t="shared" si="594"/>
        <v>3.2141906950560983</v>
      </c>
      <c r="AQ1855" s="20">
        <f t="shared" si="594"/>
        <v>3.2171329326505709</v>
      </c>
      <c r="AR1855" s="20">
        <f t="shared" si="594"/>
        <v>3.2110703717789146</v>
      </c>
      <c r="AS1855" s="20">
        <f t="shared" si="594"/>
        <v>3.2235654897824437</v>
      </c>
      <c r="AT1855" s="20">
        <f t="shared" si="594"/>
        <v>3.1978245068299773</v>
      </c>
      <c r="AU1855" s="20">
        <f t="shared" si="587"/>
        <v>3.2509130417697172</v>
      </c>
    </row>
    <row r="1856" spans="4:47">
      <c r="D1856" s="2"/>
      <c r="Z1856" s="20">
        <f t="shared" si="578"/>
        <v>0</v>
      </c>
      <c r="AA1856" s="20">
        <f t="shared" si="579"/>
        <v>1.1330551226500576E-5</v>
      </c>
      <c r="AB1856" s="20">
        <f t="shared" si="590"/>
        <v>-9999</v>
      </c>
      <c r="AC1856" s="20">
        <f t="shared" si="592"/>
        <v>0</v>
      </c>
      <c r="AD1856" s="20">
        <f t="shared" si="588"/>
        <v>-9999</v>
      </c>
      <c r="AE1856" s="20">
        <f t="shared" si="593"/>
        <v>0</v>
      </c>
      <c r="AF1856" s="20">
        <f t="shared" si="589"/>
        <v>-9999</v>
      </c>
      <c r="AG1856" s="21"/>
      <c r="AH1856" s="20">
        <f t="shared" si="580"/>
        <v>-1.178745064381952E-2</v>
      </c>
      <c r="AI1856" s="20">
        <f t="shared" si="581"/>
        <v>0.51386006167917275</v>
      </c>
      <c r="AJ1856" s="20">
        <f t="shared" si="582"/>
        <v>-0.2676446746983806</v>
      </c>
      <c r="AK1856" s="20">
        <f t="shared" si="583"/>
        <v>-2.096970307342862E-2</v>
      </c>
      <c r="AL1856" s="20">
        <f t="shared" si="584"/>
        <v>-3.0984842598046018</v>
      </c>
      <c r="AM1856" s="20">
        <f t="shared" si="585"/>
        <v>-46.387491914036289</v>
      </c>
      <c r="AN1856" s="20">
        <f t="shared" si="594"/>
        <v>3.2149255760746338</v>
      </c>
      <c r="AO1856" s="20">
        <f t="shared" si="594"/>
        <v>3.2156184383515991</v>
      </c>
      <c r="AP1856" s="20">
        <f t="shared" si="594"/>
        <v>3.2141906950560983</v>
      </c>
      <c r="AQ1856" s="20">
        <f t="shared" si="594"/>
        <v>3.2171329326505709</v>
      </c>
      <c r="AR1856" s="20">
        <f t="shared" si="594"/>
        <v>3.2110703717789146</v>
      </c>
      <c r="AS1856" s="20">
        <f t="shared" si="594"/>
        <v>3.2235654897824437</v>
      </c>
      <c r="AT1856" s="20">
        <f t="shared" si="594"/>
        <v>3.1978245068299773</v>
      </c>
      <c r="AU1856" s="20">
        <f t="shared" si="587"/>
        <v>3.2509130417697172</v>
      </c>
    </row>
    <row r="1857" spans="4:47">
      <c r="D1857" s="2"/>
      <c r="Z1857" s="20">
        <f t="shared" si="578"/>
        <v>0</v>
      </c>
      <c r="AA1857" s="20">
        <f t="shared" si="579"/>
        <v>1.1330551226500576E-5</v>
      </c>
      <c r="AB1857" s="20">
        <f t="shared" si="590"/>
        <v>-9999</v>
      </c>
      <c r="AC1857" s="20">
        <f t="shared" si="592"/>
        <v>0</v>
      </c>
      <c r="AD1857" s="20">
        <f t="shared" si="588"/>
        <v>-9999</v>
      </c>
      <c r="AE1857" s="20">
        <f t="shared" si="593"/>
        <v>0</v>
      </c>
      <c r="AF1857" s="20">
        <f t="shared" si="589"/>
        <v>-9999</v>
      </c>
      <c r="AG1857" s="21"/>
      <c r="AH1857" s="20">
        <f t="shared" si="580"/>
        <v>-1.178745064381952E-2</v>
      </c>
      <c r="AI1857" s="20">
        <f t="shared" si="581"/>
        <v>0.51386006167917275</v>
      </c>
      <c r="AJ1857" s="20">
        <f t="shared" si="582"/>
        <v>-0.2676446746983806</v>
      </c>
      <c r="AK1857" s="20">
        <f t="shared" si="583"/>
        <v>-2.096970307342862E-2</v>
      </c>
      <c r="AL1857" s="20">
        <f t="shared" si="584"/>
        <v>-3.0984842598046018</v>
      </c>
      <c r="AM1857" s="20">
        <f t="shared" si="585"/>
        <v>-46.387491914036289</v>
      </c>
      <c r="AN1857" s="20">
        <f t="shared" si="594"/>
        <v>3.2149255760746338</v>
      </c>
      <c r="AO1857" s="20">
        <f t="shared" si="594"/>
        <v>3.2156184383515991</v>
      </c>
      <c r="AP1857" s="20">
        <f t="shared" si="594"/>
        <v>3.2141906950560983</v>
      </c>
      <c r="AQ1857" s="20">
        <f t="shared" si="594"/>
        <v>3.2171329326505709</v>
      </c>
      <c r="AR1857" s="20">
        <f t="shared" si="594"/>
        <v>3.2110703717789146</v>
      </c>
      <c r="AS1857" s="20">
        <f t="shared" si="594"/>
        <v>3.2235654897824437</v>
      </c>
      <c r="AT1857" s="20">
        <f t="shared" si="594"/>
        <v>3.1978245068299773</v>
      </c>
      <c r="AU1857" s="20">
        <f t="shared" si="587"/>
        <v>3.2509130417697172</v>
      </c>
    </row>
    <row r="1858" spans="4:47">
      <c r="D1858" s="2"/>
      <c r="Z1858" s="20">
        <f t="shared" si="578"/>
        <v>0</v>
      </c>
      <c r="AA1858" s="20">
        <f t="shared" si="579"/>
        <v>1.1330551226500576E-5</v>
      </c>
      <c r="AB1858" s="20">
        <f t="shared" si="590"/>
        <v>-9999</v>
      </c>
      <c r="AC1858" s="20">
        <f t="shared" si="592"/>
        <v>0</v>
      </c>
      <c r="AD1858" s="20">
        <f t="shared" si="588"/>
        <v>-9999</v>
      </c>
      <c r="AE1858" s="20">
        <f t="shared" si="593"/>
        <v>0</v>
      </c>
      <c r="AF1858" s="20">
        <f t="shared" si="589"/>
        <v>-9999</v>
      </c>
      <c r="AG1858" s="21"/>
      <c r="AH1858" s="20">
        <f t="shared" si="580"/>
        <v>-1.178745064381952E-2</v>
      </c>
      <c r="AI1858" s="20">
        <f t="shared" si="581"/>
        <v>0.51386006167917275</v>
      </c>
      <c r="AJ1858" s="20">
        <f t="shared" si="582"/>
        <v>-0.2676446746983806</v>
      </c>
      <c r="AK1858" s="20">
        <f t="shared" si="583"/>
        <v>-2.096970307342862E-2</v>
      </c>
      <c r="AL1858" s="20">
        <f t="shared" si="584"/>
        <v>-3.0984842598046018</v>
      </c>
      <c r="AM1858" s="20">
        <f t="shared" si="585"/>
        <v>-46.387491914036289</v>
      </c>
      <c r="AN1858" s="20">
        <f t="shared" si="594"/>
        <v>3.2149255760746338</v>
      </c>
      <c r="AO1858" s="20">
        <f t="shared" si="594"/>
        <v>3.2156184383515991</v>
      </c>
      <c r="AP1858" s="20">
        <f t="shared" si="594"/>
        <v>3.2141906950560983</v>
      </c>
      <c r="AQ1858" s="20">
        <f t="shared" si="594"/>
        <v>3.2171329326505709</v>
      </c>
      <c r="AR1858" s="20">
        <f t="shared" si="594"/>
        <v>3.2110703717789146</v>
      </c>
      <c r="AS1858" s="20">
        <f t="shared" si="594"/>
        <v>3.2235654897824437</v>
      </c>
      <c r="AT1858" s="20">
        <f t="shared" si="594"/>
        <v>3.1978245068299773</v>
      </c>
      <c r="AU1858" s="20">
        <f t="shared" si="587"/>
        <v>3.2509130417697172</v>
      </c>
    </row>
    <row r="1859" spans="4:47">
      <c r="D1859" s="2"/>
      <c r="Z1859" s="20">
        <f t="shared" si="578"/>
        <v>0</v>
      </c>
      <c r="AA1859" s="20">
        <f t="shared" si="579"/>
        <v>1.1330551226500576E-5</v>
      </c>
      <c r="AB1859" s="20">
        <f t="shared" si="590"/>
        <v>-9999</v>
      </c>
      <c r="AC1859" s="20">
        <f t="shared" si="592"/>
        <v>0</v>
      </c>
      <c r="AD1859" s="20">
        <f t="shared" si="588"/>
        <v>-9999</v>
      </c>
      <c r="AE1859" s="20">
        <f t="shared" si="593"/>
        <v>0</v>
      </c>
      <c r="AF1859" s="20">
        <f t="shared" si="589"/>
        <v>-9999</v>
      </c>
      <c r="AG1859" s="21"/>
      <c r="AH1859" s="20">
        <f t="shared" si="580"/>
        <v>-1.178745064381952E-2</v>
      </c>
      <c r="AI1859" s="20">
        <f t="shared" si="581"/>
        <v>0.51386006167917275</v>
      </c>
      <c r="AJ1859" s="20">
        <f t="shared" si="582"/>
        <v>-0.2676446746983806</v>
      </c>
      <c r="AK1859" s="20">
        <f t="shared" si="583"/>
        <v>-2.096970307342862E-2</v>
      </c>
      <c r="AL1859" s="20">
        <f t="shared" si="584"/>
        <v>-3.0984842598046018</v>
      </c>
      <c r="AM1859" s="20">
        <f t="shared" si="585"/>
        <v>-46.387491914036289</v>
      </c>
      <c r="AN1859" s="20">
        <f t="shared" si="594"/>
        <v>3.2149255760746338</v>
      </c>
      <c r="AO1859" s="20">
        <f t="shared" si="594"/>
        <v>3.2156184383515991</v>
      </c>
      <c r="AP1859" s="20">
        <f t="shared" si="594"/>
        <v>3.2141906950560983</v>
      </c>
      <c r="AQ1859" s="20">
        <f t="shared" si="594"/>
        <v>3.2171329326505709</v>
      </c>
      <c r="AR1859" s="20">
        <f t="shared" si="594"/>
        <v>3.2110703717789146</v>
      </c>
      <c r="AS1859" s="20">
        <f t="shared" si="594"/>
        <v>3.2235654897824437</v>
      </c>
      <c r="AT1859" s="20">
        <f t="shared" si="594"/>
        <v>3.1978245068299773</v>
      </c>
      <c r="AU1859" s="20">
        <f t="shared" si="587"/>
        <v>3.2509130417697172</v>
      </c>
    </row>
    <row r="1860" spans="4:47">
      <c r="D1860" s="2"/>
      <c r="Z1860" s="20">
        <f t="shared" si="578"/>
        <v>0</v>
      </c>
      <c r="AA1860" s="20">
        <f t="shared" si="579"/>
        <v>1.1330551226500576E-5</v>
      </c>
      <c r="AB1860" s="20">
        <f t="shared" si="590"/>
        <v>-9999</v>
      </c>
      <c r="AC1860" s="20">
        <f t="shared" si="592"/>
        <v>0</v>
      </c>
      <c r="AD1860" s="20">
        <f t="shared" si="588"/>
        <v>-9999</v>
      </c>
      <c r="AE1860" s="20">
        <f t="shared" si="593"/>
        <v>0</v>
      </c>
      <c r="AF1860" s="20">
        <f t="shared" si="589"/>
        <v>-9999</v>
      </c>
      <c r="AG1860" s="21"/>
      <c r="AH1860" s="20">
        <f t="shared" si="580"/>
        <v>-1.178745064381952E-2</v>
      </c>
      <c r="AI1860" s="20">
        <f t="shared" si="581"/>
        <v>0.51386006167917275</v>
      </c>
      <c r="AJ1860" s="20">
        <f t="shared" si="582"/>
        <v>-0.2676446746983806</v>
      </c>
      <c r="AK1860" s="20">
        <f t="shared" si="583"/>
        <v>-2.096970307342862E-2</v>
      </c>
      <c r="AL1860" s="20">
        <f t="shared" si="584"/>
        <v>-3.0984842598046018</v>
      </c>
      <c r="AM1860" s="20">
        <f t="shared" si="585"/>
        <v>-46.387491914036289</v>
      </c>
      <c r="AN1860" s="20">
        <f t="shared" si="594"/>
        <v>3.2149255760746338</v>
      </c>
      <c r="AO1860" s="20">
        <f t="shared" si="594"/>
        <v>3.2156184383515991</v>
      </c>
      <c r="AP1860" s="20">
        <f t="shared" si="594"/>
        <v>3.2141906950560983</v>
      </c>
      <c r="AQ1860" s="20">
        <f t="shared" si="594"/>
        <v>3.2171329326505709</v>
      </c>
      <c r="AR1860" s="20">
        <f t="shared" si="594"/>
        <v>3.2110703717789146</v>
      </c>
      <c r="AS1860" s="20">
        <f t="shared" si="594"/>
        <v>3.2235654897824437</v>
      </c>
      <c r="AT1860" s="20">
        <f t="shared" si="594"/>
        <v>3.1978245068299773</v>
      </c>
      <c r="AU1860" s="20">
        <f t="shared" si="587"/>
        <v>3.2509130417697172</v>
      </c>
    </row>
    <row r="1861" spans="4:47">
      <c r="D1861" s="2"/>
      <c r="Z1861" s="20">
        <f t="shared" si="578"/>
        <v>0</v>
      </c>
      <c r="AA1861" s="20">
        <f t="shared" si="579"/>
        <v>1.1330551226500576E-5</v>
      </c>
      <c r="AB1861" s="20">
        <f t="shared" si="590"/>
        <v>-9999</v>
      </c>
      <c r="AC1861" s="20">
        <f t="shared" si="592"/>
        <v>0</v>
      </c>
      <c r="AD1861" s="20">
        <f t="shared" si="588"/>
        <v>-9999</v>
      </c>
      <c r="AE1861" s="20">
        <f t="shared" si="593"/>
        <v>0</v>
      </c>
      <c r="AF1861" s="20">
        <f t="shared" si="589"/>
        <v>-9999</v>
      </c>
      <c r="AG1861" s="21"/>
      <c r="AH1861" s="20">
        <f t="shared" si="580"/>
        <v>-1.178745064381952E-2</v>
      </c>
      <c r="AI1861" s="20">
        <f t="shared" si="581"/>
        <v>0.51386006167917275</v>
      </c>
      <c r="AJ1861" s="20">
        <f t="shared" si="582"/>
        <v>-0.2676446746983806</v>
      </c>
      <c r="AK1861" s="20">
        <f t="shared" si="583"/>
        <v>-2.096970307342862E-2</v>
      </c>
      <c r="AL1861" s="20">
        <f t="shared" si="584"/>
        <v>-3.0984842598046018</v>
      </c>
      <c r="AM1861" s="20">
        <f t="shared" si="585"/>
        <v>-46.387491914036289</v>
      </c>
      <c r="AN1861" s="20">
        <f t="shared" ref="AN1861:AT1876" si="595">$AU1861+$AB$7*SIN(AO1861)</f>
        <v>3.2149255760746338</v>
      </c>
      <c r="AO1861" s="20">
        <f t="shared" si="595"/>
        <v>3.2156184383515991</v>
      </c>
      <c r="AP1861" s="20">
        <f t="shared" si="595"/>
        <v>3.2141906950560983</v>
      </c>
      <c r="AQ1861" s="20">
        <f t="shared" si="595"/>
        <v>3.2171329326505709</v>
      </c>
      <c r="AR1861" s="20">
        <f t="shared" si="595"/>
        <v>3.2110703717789146</v>
      </c>
      <c r="AS1861" s="20">
        <f t="shared" si="595"/>
        <v>3.2235654897824437</v>
      </c>
      <c r="AT1861" s="20">
        <f t="shared" si="595"/>
        <v>3.1978245068299773</v>
      </c>
      <c r="AU1861" s="20">
        <f t="shared" si="587"/>
        <v>3.2509130417697172</v>
      </c>
    </row>
    <row r="1862" spans="4:47">
      <c r="D1862" s="2"/>
      <c r="Z1862" s="20">
        <f t="shared" si="578"/>
        <v>0</v>
      </c>
      <c r="AA1862" s="20">
        <f t="shared" si="579"/>
        <v>1.1330551226500576E-5</v>
      </c>
      <c r="AB1862" s="20">
        <f t="shared" si="590"/>
        <v>-9999</v>
      </c>
      <c r="AC1862" s="20">
        <f t="shared" si="592"/>
        <v>0</v>
      </c>
      <c r="AD1862" s="20">
        <f t="shared" si="588"/>
        <v>-9999</v>
      </c>
      <c r="AE1862" s="20">
        <f t="shared" si="593"/>
        <v>0</v>
      </c>
      <c r="AF1862" s="20">
        <f t="shared" si="589"/>
        <v>-9999</v>
      </c>
      <c r="AG1862" s="21"/>
      <c r="AH1862" s="20">
        <f t="shared" si="580"/>
        <v>-1.178745064381952E-2</v>
      </c>
      <c r="AI1862" s="20">
        <f t="shared" si="581"/>
        <v>0.51386006167917275</v>
      </c>
      <c r="AJ1862" s="20">
        <f t="shared" si="582"/>
        <v>-0.2676446746983806</v>
      </c>
      <c r="AK1862" s="20">
        <f t="shared" si="583"/>
        <v>-2.096970307342862E-2</v>
      </c>
      <c r="AL1862" s="20">
        <f t="shared" si="584"/>
        <v>-3.0984842598046018</v>
      </c>
      <c r="AM1862" s="20">
        <f t="shared" si="585"/>
        <v>-46.387491914036289</v>
      </c>
      <c r="AN1862" s="20">
        <f t="shared" si="595"/>
        <v>3.2149255760746338</v>
      </c>
      <c r="AO1862" s="20">
        <f t="shared" si="595"/>
        <v>3.2156184383515991</v>
      </c>
      <c r="AP1862" s="20">
        <f t="shared" si="595"/>
        <v>3.2141906950560983</v>
      </c>
      <c r="AQ1862" s="20">
        <f t="shared" si="595"/>
        <v>3.2171329326505709</v>
      </c>
      <c r="AR1862" s="20">
        <f t="shared" si="595"/>
        <v>3.2110703717789146</v>
      </c>
      <c r="AS1862" s="20">
        <f t="shared" si="595"/>
        <v>3.2235654897824437</v>
      </c>
      <c r="AT1862" s="20">
        <f t="shared" si="595"/>
        <v>3.1978245068299773</v>
      </c>
      <c r="AU1862" s="20">
        <f t="shared" si="587"/>
        <v>3.2509130417697172</v>
      </c>
    </row>
    <row r="1863" spans="4:47">
      <c r="D1863" s="2"/>
      <c r="Z1863" s="20">
        <f t="shared" si="578"/>
        <v>0</v>
      </c>
      <c r="AA1863" s="20">
        <f t="shared" si="579"/>
        <v>1.1330551226500576E-5</v>
      </c>
      <c r="AB1863" s="20">
        <f t="shared" si="590"/>
        <v>-9999</v>
      </c>
      <c r="AC1863" s="20">
        <f t="shared" si="592"/>
        <v>0</v>
      </c>
      <c r="AD1863" s="20">
        <f t="shared" si="588"/>
        <v>-9999</v>
      </c>
      <c r="AE1863" s="20">
        <f t="shared" si="593"/>
        <v>0</v>
      </c>
      <c r="AF1863" s="20">
        <f t="shared" si="589"/>
        <v>-9999</v>
      </c>
      <c r="AG1863" s="21"/>
      <c r="AH1863" s="20">
        <f t="shared" si="580"/>
        <v>-1.178745064381952E-2</v>
      </c>
      <c r="AI1863" s="20">
        <f t="shared" si="581"/>
        <v>0.51386006167917275</v>
      </c>
      <c r="AJ1863" s="20">
        <f t="shared" si="582"/>
        <v>-0.2676446746983806</v>
      </c>
      <c r="AK1863" s="20">
        <f t="shared" si="583"/>
        <v>-2.096970307342862E-2</v>
      </c>
      <c r="AL1863" s="20">
        <f t="shared" si="584"/>
        <v>-3.0984842598046018</v>
      </c>
      <c r="AM1863" s="20">
        <f t="shared" si="585"/>
        <v>-46.387491914036289</v>
      </c>
      <c r="AN1863" s="20">
        <f t="shared" si="595"/>
        <v>3.2149255760746338</v>
      </c>
      <c r="AO1863" s="20">
        <f t="shared" si="595"/>
        <v>3.2156184383515991</v>
      </c>
      <c r="AP1863" s="20">
        <f t="shared" si="595"/>
        <v>3.2141906950560983</v>
      </c>
      <c r="AQ1863" s="20">
        <f t="shared" si="595"/>
        <v>3.2171329326505709</v>
      </c>
      <c r="AR1863" s="20">
        <f t="shared" si="595"/>
        <v>3.2110703717789146</v>
      </c>
      <c r="AS1863" s="20">
        <f t="shared" si="595"/>
        <v>3.2235654897824437</v>
      </c>
      <c r="AT1863" s="20">
        <f t="shared" si="595"/>
        <v>3.1978245068299773</v>
      </c>
      <c r="AU1863" s="20">
        <f t="shared" si="587"/>
        <v>3.2509130417697172</v>
      </c>
    </row>
    <row r="1864" spans="4:47">
      <c r="D1864" s="2"/>
      <c r="Z1864" s="20">
        <f t="shared" si="578"/>
        <v>0</v>
      </c>
      <c r="AA1864" s="20">
        <f t="shared" si="579"/>
        <v>1.1330551226500576E-5</v>
      </c>
      <c r="AB1864" s="20">
        <f t="shared" si="590"/>
        <v>-9999</v>
      </c>
      <c r="AC1864" s="20">
        <f t="shared" si="592"/>
        <v>0</v>
      </c>
      <c r="AD1864" s="20">
        <f t="shared" si="588"/>
        <v>-9999</v>
      </c>
      <c r="AE1864" s="20">
        <f t="shared" si="593"/>
        <v>0</v>
      </c>
      <c r="AF1864" s="20">
        <f t="shared" si="589"/>
        <v>-9999</v>
      </c>
      <c r="AG1864" s="21"/>
      <c r="AH1864" s="20">
        <f t="shared" si="580"/>
        <v>-1.178745064381952E-2</v>
      </c>
      <c r="AI1864" s="20">
        <f t="shared" si="581"/>
        <v>0.51386006167917275</v>
      </c>
      <c r="AJ1864" s="20">
        <f t="shared" si="582"/>
        <v>-0.2676446746983806</v>
      </c>
      <c r="AK1864" s="20">
        <f t="shared" si="583"/>
        <v>-2.096970307342862E-2</v>
      </c>
      <c r="AL1864" s="20">
        <f t="shared" si="584"/>
        <v>-3.0984842598046018</v>
      </c>
      <c r="AM1864" s="20">
        <f t="shared" si="585"/>
        <v>-46.387491914036289</v>
      </c>
      <c r="AN1864" s="20">
        <f t="shared" si="595"/>
        <v>3.2149255760746338</v>
      </c>
      <c r="AO1864" s="20">
        <f t="shared" si="595"/>
        <v>3.2156184383515991</v>
      </c>
      <c r="AP1864" s="20">
        <f t="shared" si="595"/>
        <v>3.2141906950560983</v>
      </c>
      <c r="AQ1864" s="20">
        <f t="shared" si="595"/>
        <v>3.2171329326505709</v>
      </c>
      <c r="AR1864" s="20">
        <f t="shared" si="595"/>
        <v>3.2110703717789146</v>
      </c>
      <c r="AS1864" s="20">
        <f t="shared" si="595"/>
        <v>3.2235654897824437</v>
      </c>
      <c r="AT1864" s="20">
        <f t="shared" si="595"/>
        <v>3.1978245068299773</v>
      </c>
      <c r="AU1864" s="20">
        <f t="shared" si="587"/>
        <v>3.2509130417697172</v>
      </c>
    </row>
    <row r="1865" spans="4:47">
      <c r="D1865" s="2"/>
      <c r="Z1865" s="20">
        <f t="shared" si="578"/>
        <v>0</v>
      </c>
      <c r="AA1865" s="20">
        <f t="shared" si="579"/>
        <v>1.1330551226500576E-5</v>
      </c>
      <c r="AB1865" s="20">
        <f t="shared" si="590"/>
        <v>-9999</v>
      </c>
      <c r="AC1865" s="20">
        <f t="shared" si="592"/>
        <v>0</v>
      </c>
      <c r="AD1865" s="20">
        <f t="shared" si="588"/>
        <v>-9999</v>
      </c>
      <c r="AE1865" s="20">
        <f t="shared" si="593"/>
        <v>0</v>
      </c>
      <c r="AF1865" s="20">
        <f t="shared" si="589"/>
        <v>-9999</v>
      </c>
      <c r="AG1865" s="21"/>
      <c r="AH1865" s="20">
        <f t="shared" si="580"/>
        <v>-1.178745064381952E-2</v>
      </c>
      <c r="AI1865" s="20">
        <f t="shared" si="581"/>
        <v>0.51386006167917275</v>
      </c>
      <c r="AJ1865" s="20">
        <f t="shared" si="582"/>
        <v>-0.2676446746983806</v>
      </c>
      <c r="AK1865" s="20">
        <f t="shared" si="583"/>
        <v>-2.096970307342862E-2</v>
      </c>
      <c r="AL1865" s="20">
        <f t="shared" si="584"/>
        <v>-3.0984842598046018</v>
      </c>
      <c r="AM1865" s="20">
        <f t="shared" si="585"/>
        <v>-46.387491914036289</v>
      </c>
      <c r="AN1865" s="20">
        <f t="shared" si="595"/>
        <v>3.2149255760746338</v>
      </c>
      <c r="AO1865" s="20">
        <f t="shared" si="595"/>
        <v>3.2156184383515991</v>
      </c>
      <c r="AP1865" s="20">
        <f t="shared" si="595"/>
        <v>3.2141906950560983</v>
      </c>
      <c r="AQ1865" s="20">
        <f t="shared" si="595"/>
        <v>3.2171329326505709</v>
      </c>
      <c r="AR1865" s="20">
        <f t="shared" si="595"/>
        <v>3.2110703717789146</v>
      </c>
      <c r="AS1865" s="20">
        <f t="shared" si="595"/>
        <v>3.2235654897824437</v>
      </c>
      <c r="AT1865" s="20">
        <f t="shared" si="595"/>
        <v>3.1978245068299773</v>
      </c>
      <c r="AU1865" s="20">
        <f t="shared" si="587"/>
        <v>3.2509130417697172</v>
      </c>
    </row>
    <row r="1866" spans="4:47">
      <c r="D1866" s="2"/>
      <c r="Z1866" s="20">
        <f t="shared" si="578"/>
        <v>0</v>
      </c>
      <c r="AA1866" s="20">
        <f t="shared" si="579"/>
        <v>1.1330551226500576E-5</v>
      </c>
      <c r="AB1866" s="20">
        <f t="shared" si="590"/>
        <v>-9999</v>
      </c>
      <c r="AC1866" s="20">
        <f t="shared" si="592"/>
        <v>0</v>
      </c>
      <c r="AD1866" s="20">
        <f t="shared" si="588"/>
        <v>-9999</v>
      </c>
      <c r="AE1866" s="20">
        <f t="shared" si="593"/>
        <v>0</v>
      </c>
      <c r="AF1866" s="20">
        <f t="shared" si="589"/>
        <v>-9999</v>
      </c>
      <c r="AG1866" s="21"/>
      <c r="AH1866" s="20">
        <f t="shared" si="580"/>
        <v>-1.178745064381952E-2</v>
      </c>
      <c r="AI1866" s="20">
        <f t="shared" si="581"/>
        <v>0.51386006167917275</v>
      </c>
      <c r="AJ1866" s="20">
        <f t="shared" si="582"/>
        <v>-0.2676446746983806</v>
      </c>
      <c r="AK1866" s="20">
        <f t="shared" si="583"/>
        <v>-2.096970307342862E-2</v>
      </c>
      <c r="AL1866" s="20">
        <f t="shared" si="584"/>
        <v>-3.0984842598046018</v>
      </c>
      <c r="AM1866" s="20">
        <f t="shared" si="585"/>
        <v>-46.387491914036289</v>
      </c>
      <c r="AN1866" s="20">
        <f t="shared" si="595"/>
        <v>3.2149255760746338</v>
      </c>
      <c r="AO1866" s="20">
        <f t="shared" si="595"/>
        <v>3.2156184383515991</v>
      </c>
      <c r="AP1866" s="20">
        <f t="shared" si="595"/>
        <v>3.2141906950560983</v>
      </c>
      <c r="AQ1866" s="20">
        <f t="shared" si="595"/>
        <v>3.2171329326505709</v>
      </c>
      <c r="AR1866" s="20">
        <f t="shared" si="595"/>
        <v>3.2110703717789146</v>
      </c>
      <c r="AS1866" s="20">
        <f t="shared" si="595"/>
        <v>3.2235654897824437</v>
      </c>
      <c r="AT1866" s="20">
        <f t="shared" si="595"/>
        <v>3.1978245068299773</v>
      </c>
      <c r="AU1866" s="20">
        <f t="shared" si="587"/>
        <v>3.2509130417697172</v>
      </c>
    </row>
    <row r="1867" spans="4:47">
      <c r="D1867" s="2"/>
      <c r="Z1867" s="20">
        <f t="shared" si="578"/>
        <v>0</v>
      </c>
      <c r="AA1867" s="20">
        <f t="shared" si="579"/>
        <v>1.1330551226500576E-5</v>
      </c>
      <c r="AB1867" s="20">
        <f t="shared" si="590"/>
        <v>-9999</v>
      </c>
      <c r="AC1867" s="20">
        <f t="shared" si="592"/>
        <v>0</v>
      </c>
      <c r="AD1867" s="20">
        <f t="shared" si="588"/>
        <v>-9999</v>
      </c>
      <c r="AE1867" s="20">
        <f t="shared" si="593"/>
        <v>0</v>
      </c>
      <c r="AF1867" s="20">
        <f t="shared" si="589"/>
        <v>-9999</v>
      </c>
      <c r="AG1867" s="21"/>
      <c r="AH1867" s="20">
        <f t="shared" si="580"/>
        <v>-1.178745064381952E-2</v>
      </c>
      <c r="AI1867" s="20">
        <f t="shared" si="581"/>
        <v>0.51386006167917275</v>
      </c>
      <c r="AJ1867" s="20">
        <f t="shared" si="582"/>
        <v>-0.2676446746983806</v>
      </c>
      <c r="AK1867" s="20">
        <f t="shared" si="583"/>
        <v>-2.096970307342862E-2</v>
      </c>
      <c r="AL1867" s="20">
        <f t="shared" si="584"/>
        <v>-3.0984842598046018</v>
      </c>
      <c r="AM1867" s="20">
        <f t="shared" si="585"/>
        <v>-46.387491914036289</v>
      </c>
      <c r="AN1867" s="20">
        <f t="shared" si="595"/>
        <v>3.2149255760746338</v>
      </c>
      <c r="AO1867" s="20">
        <f t="shared" si="595"/>
        <v>3.2156184383515991</v>
      </c>
      <c r="AP1867" s="20">
        <f t="shared" si="595"/>
        <v>3.2141906950560983</v>
      </c>
      <c r="AQ1867" s="20">
        <f t="shared" si="595"/>
        <v>3.2171329326505709</v>
      </c>
      <c r="AR1867" s="20">
        <f t="shared" si="595"/>
        <v>3.2110703717789146</v>
      </c>
      <c r="AS1867" s="20">
        <f t="shared" si="595"/>
        <v>3.2235654897824437</v>
      </c>
      <c r="AT1867" s="20">
        <f t="shared" si="595"/>
        <v>3.1978245068299773</v>
      </c>
      <c r="AU1867" s="20">
        <f t="shared" si="587"/>
        <v>3.2509130417697172</v>
      </c>
    </row>
    <row r="1868" spans="4:47">
      <c r="D1868" s="2"/>
      <c r="Z1868" s="20">
        <f t="shared" si="578"/>
        <v>0</v>
      </c>
      <c r="AA1868" s="20">
        <f t="shared" si="579"/>
        <v>1.1330551226500576E-5</v>
      </c>
      <c r="AB1868" s="20">
        <f t="shared" si="590"/>
        <v>-9999</v>
      </c>
      <c r="AC1868" s="20">
        <f t="shared" si="592"/>
        <v>0</v>
      </c>
      <c r="AD1868" s="20">
        <f t="shared" si="588"/>
        <v>-9999</v>
      </c>
      <c r="AE1868" s="20">
        <f t="shared" si="593"/>
        <v>0</v>
      </c>
      <c r="AF1868" s="20">
        <f t="shared" si="589"/>
        <v>-9999</v>
      </c>
      <c r="AG1868" s="21"/>
      <c r="AH1868" s="20">
        <f t="shared" si="580"/>
        <v>-1.178745064381952E-2</v>
      </c>
      <c r="AI1868" s="20">
        <f t="shared" si="581"/>
        <v>0.51386006167917275</v>
      </c>
      <c r="AJ1868" s="20">
        <f t="shared" si="582"/>
        <v>-0.2676446746983806</v>
      </c>
      <c r="AK1868" s="20">
        <f t="shared" si="583"/>
        <v>-2.096970307342862E-2</v>
      </c>
      <c r="AL1868" s="20">
        <f t="shared" si="584"/>
        <v>-3.0984842598046018</v>
      </c>
      <c r="AM1868" s="20">
        <f t="shared" si="585"/>
        <v>-46.387491914036289</v>
      </c>
      <c r="AN1868" s="20">
        <f t="shared" si="595"/>
        <v>3.2149255760746338</v>
      </c>
      <c r="AO1868" s="20">
        <f t="shared" si="595"/>
        <v>3.2156184383515991</v>
      </c>
      <c r="AP1868" s="20">
        <f t="shared" si="595"/>
        <v>3.2141906950560983</v>
      </c>
      <c r="AQ1868" s="20">
        <f t="shared" si="595"/>
        <v>3.2171329326505709</v>
      </c>
      <c r="AR1868" s="20">
        <f t="shared" si="595"/>
        <v>3.2110703717789146</v>
      </c>
      <c r="AS1868" s="20">
        <f t="shared" si="595"/>
        <v>3.2235654897824437</v>
      </c>
      <c r="AT1868" s="20">
        <f t="shared" si="595"/>
        <v>3.1978245068299773</v>
      </c>
      <c r="AU1868" s="20">
        <f t="shared" si="587"/>
        <v>3.2509130417697172</v>
      </c>
    </row>
    <row r="1869" spans="4:47">
      <c r="D1869" s="2"/>
      <c r="Z1869" s="20">
        <f t="shared" si="578"/>
        <v>0</v>
      </c>
      <c r="AA1869" s="20">
        <f t="shared" si="579"/>
        <v>1.1330551226500576E-5</v>
      </c>
      <c r="AB1869" s="20">
        <f t="shared" si="590"/>
        <v>-9999</v>
      </c>
      <c r="AC1869" s="20">
        <f t="shared" si="592"/>
        <v>0</v>
      </c>
      <c r="AD1869" s="20">
        <f t="shared" si="588"/>
        <v>-9999</v>
      </c>
      <c r="AE1869" s="20">
        <f t="shared" si="593"/>
        <v>0</v>
      </c>
      <c r="AF1869" s="20">
        <f t="shared" si="589"/>
        <v>-9999</v>
      </c>
      <c r="AG1869" s="21"/>
      <c r="AH1869" s="20">
        <f t="shared" si="580"/>
        <v>-1.178745064381952E-2</v>
      </c>
      <c r="AI1869" s="20">
        <f t="shared" si="581"/>
        <v>0.51386006167917275</v>
      </c>
      <c r="AJ1869" s="20">
        <f t="shared" si="582"/>
        <v>-0.2676446746983806</v>
      </c>
      <c r="AK1869" s="20">
        <f t="shared" si="583"/>
        <v>-2.096970307342862E-2</v>
      </c>
      <c r="AL1869" s="20">
        <f t="shared" si="584"/>
        <v>-3.0984842598046018</v>
      </c>
      <c r="AM1869" s="20">
        <f t="shared" si="585"/>
        <v>-46.387491914036289</v>
      </c>
      <c r="AN1869" s="20">
        <f t="shared" si="595"/>
        <v>3.2149255760746338</v>
      </c>
      <c r="AO1869" s="20">
        <f t="shared" si="595"/>
        <v>3.2156184383515991</v>
      </c>
      <c r="AP1869" s="20">
        <f t="shared" si="595"/>
        <v>3.2141906950560983</v>
      </c>
      <c r="AQ1869" s="20">
        <f t="shared" si="595"/>
        <v>3.2171329326505709</v>
      </c>
      <c r="AR1869" s="20">
        <f t="shared" si="595"/>
        <v>3.2110703717789146</v>
      </c>
      <c r="AS1869" s="20">
        <f t="shared" si="595"/>
        <v>3.2235654897824437</v>
      </c>
      <c r="AT1869" s="20">
        <f t="shared" si="595"/>
        <v>3.1978245068299773</v>
      </c>
      <c r="AU1869" s="20">
        <f t="shared" si="587"/>
        <v>3.2509130417697172</v>
      </c>
    </row>
    <row r="1870" spans="4:47">
      <c r="D1870" s="2"/>
      <c r="Z1870" s="20">
        <f t="shared" si="578"/>
        <v>0</v>
      </c>
      <c r="AA1870" s="20">
        <f t="shared" si="579"/>
        <v>1.1330551226500576E-5</v>
      </c>
      <c r="AB1870" s="20">
        <f t="shared" si="590"/>
        <v>-9999</v>
      </c>
      <c r="AC1870" s="20">
        <f t="shared" si="592"/>
        <v>0</v>
      </c>
      <c r="AD1870" s="20">
        <f t="shared" si="588"/>
        <v>-9999</v>
      </c>
      <c r="AE1870" s="20">
        <f t="shared" si="593"/>
        <v>0</v>
      </c>
      <c r="AF1870" s="20">
        <f t="shared" si="589"/>
        <v>-9999</v>
      </c>
      <c r="AG1870" s="21"/>
      <c r="AH1870" s="20">
        <f t="shared" si="580"/>
        <v>-1.178745064381952E-2</v>
      </c>
      <c r="AI1870" s="20">
        <f t="shared" si="581"/>
        <v>0.51386006167917275</v>
      </c>
      <c r="AJ1870" s="20">
        <f t="shared" si="582"/>
        <v>-0.2676446746983806</v>
      </c>
      <c r="AK1870" s="20">
        <f t="shared" si="583"/>
        <v>-2.096970307342862E-2</v>
      </c>
      <c r="AL1870" s="20">
        <f t="shared" si="584"/>
        <v>-3.0984842598046018</v>
      </c>
      <c r="AM1870" s="20">
        <f t="shared" si="585"/>
        <v>-46.387491914036289</v>
      </c>
      <c r="AN1870" s="20">
        <f t="shared" si="595"/>
        <v>3.2149255760746338</v>
      </c>
      <c r="AO1870" s="20">
        <f t="shared" si="595"/>
        <v>3.2156184383515991</v>
      </c>
      <c r="AP1870" s="20">
        <f t="shared" si="595"/>
        <v>3.2141906950560983</v>
      </c>
      <c r="AQ1870" s="20">
        <f t="shared" si="595"/>
        <v>3.2171329326505709</v>
      </c>
      <c r="AR1870" s="20">
        <f t="shared" si="595"/>
        <v>3.2110703717789146</v>
      </c>
      <c r="AS1870" s="20">
        <f t="shared" si="595"/>
        <v>3.2235654897824437</v>
      </c>
      <c r="AT1870" s="20">
        <f t="shared" si="595"/>
        <v>3.1978245068299773</v>
      </c>
      <c r="AU1870" s="20">
        <f t="shared" si="587"/>
        <v>3.2509130417697172</v>
      </c>
    </row>
    <row r="1871" spans="4:47">
      <c r="D1871" s="2"/>
      <c r="Z1871" s="20">
        <f t="shared" si="578"/>
        <v>0</v>
      </c>
      <c r="AA1871" s="20">
        <f t="shared" si="579"/>
        <v>1.1330551226500576E-5</v>
      </c>
      <c r="AB1871" s="20">
        <f t="shared" si="590"/>
        <v>-9999</v>
      </c>
      <c r="AC1871" s="20">
        <f t="shared" si="592"/>
        <v>0</v>
      </c>
      <c r="AD1871" s="20">
        <f t="shared" si="588"/>
        <v>-9999</v>
      </c>
      <c r="AE1871" s="20">
        <f t="shared" si="593"/>
        <v>0</v>
      </c>
      <c r="AF1871" s="20">
        <f t="shared" si="589"/>
        <v>-9999</v>
      </c>
      <c r="AG1871" s="21"/>
      <c r="AH1871" s="20">
        <f t="shared" si="580"/>
        <v>-1.178745064381952E-2</v>
      </c>
      <c r="AI1871" s="20">
        <f t="shared" si="581"/>
        <v>0.51386006167917275</v>
      </c>
      <c r="AJ1871" s="20">
        <f t="shared" si="582"/>
        <v>-0.2676446746983806</v>
      </c>
      <c r="AK1871" s="20">
        <f t="shared" si="583"/>
        <v>-2.096970307342862E-2</v>
      </c>
      <c r="AL1871" s="20">
        <f t="shared" si="584"/>
        <v>-3.0984842598046018</v>
      </c>
      <c r="AM1871" s="20">
        <f t="shared" si="585"/>
        <v>-46.387491914036289</v>
      </c>
      <c r="AN1871" s="20">
        <f t="shared" si="595"/>
        <v>3.2149255760746338</v>
      </c>
      <c r="AO1871" s="20">
        <f t="shared" si="595"/>
        <v>3.2156184383515991</v>
      </c>
      <c r="AP1871" s="20">
        <f t="shared" si="595"/>
        <v>3.2141906950560983</v>
      </c>
      <c r="AQ1871" s="20">
        <f t="shared" si="595"/>
        <v>3.2171329326505709</v>
      </c>
      <c r="AR1871" s="20">
        <f t="shared" si="595"/>
        <v>3.2110703717789146</v>
      </c>
      <c r="AS1871" s="20">
        <f t="shared" si="595"/>
        <v>3.2235654897824437</v>
      </c>
      <c r="AT1871" s="20">
        <f t="shared" si="595"/>
        <v>3.1978245068299773</v>
      </c>
      <c r="AU1871" s="20">
        <f t="shared" si="587"/>
        <v>3.2509130417697172</v>
      </c>
    </row>
    <row r="1872" spans="4:47">
      <c r="D1872" s="2"/>
      <c r="Z1872" s="20">
        <f t="shared" si="578"/>
        <v>0</v>
      </c>
      <c r="AA1872" s="20">
        <f t="shared" si="579"/>
        <v>1.1330551226500576E-5</v>
      </c>
      <c r="AB1872" s="20">
        <f t="shared" si="590"/>
        <v>-9999</v>
      </c>
      <c r="AC1872" s="20">
        <f t="shared" si="592"/>
        <v>0</v>
      </c>
      <c r="AD1872" s="20">
        <f t="shared" si="588"/>
        <v>-9999</v>
      </c>
      <c r="AE1872" s="20">
        <f t="shared" si="593"/>
        <v>0</v>
      </c>
      <c r="AF1872" s="20">
        <f t="shared" si="589"/>
        <v>-9999</v>
      </c>
      <c r="AG1872" s="21"/>
      <c r="AH1872" s="20">
        <f t="shared" si="580"/>
        <v>-1.178745064381952E-2</v>
      </c>
      <c r="AI1872" s="20">
        <f t="shared" si="581"/>
        <v>0.51386006167917275</v>
      </c>
      <c r="AJ1872" s="20">
        <f t="shared" si="582"/>
        <v>-0.2676446746983806</v>
      </c>
      <c r="AK1872" s="20">
        <f t="shared" si="583"/>
        <v>-2.096970307342862E-2</v>
      </c>
      <c r="AL1872" s="20">
        <f t="shared" si="584"/>
        <v>-3.0984842598046018</v>
      </c>
      <c r="AM1872" s="20">
        <f t="shared" si="585"/>
        <v>-46.387491914036289</v>
      </c>
      <c r="AN1872" s="20">
        <f t="shared" si="595"/>
        <v>3.2149255760746338</v>
      </c>
      <c r="AO1872" s="20">
        <f t="shared" si="595"/>
        <v>3.2156184383515991</v>
      </c>
      <c r="AP1872" s="20">
        <f t="shared" si="595"/>
        <v>3.2141906950560983</v>
      </c>
      <c r="AQ1872" s="20">
        <f t="shared" si="595"/>
        <v>3.2171329326505709</v>
      </c>
      <c r="AR1872" s="20">
        <f t="shared" si="595"/>
        <v>3.2110703717789146</v>
      </c>
      <c r="AS1872" s="20">
        <f t="shared" si="595"/>
        <v>3.2235654897824437</v>
      </c>
      <c r="AT1872" s="20">
        <f t="shared" si="595"/>
        <v>3.1978245068299773</v>
      </c>
      <c r="AU1872" s="20">
        <f t="shared" si="587"/>
        <v>3.2509130417697172</v>
      </c>
    </row>
    <row r="1873" spans="4:47">
      <c r="D1873" s="2"/>
      <c r="Z1873" s="20">
        <f t="shared" si="578"/>
        <v>0</v>
      </c>
      <c r="AA1873" s="20">
        <f t="shared" si="579"/>
        <v>1.1330551226500576E-5</v>
      </c>
      <c r="AB1873" s="20">
        <f t="shared" si="590"/>
        <v>-9999</v>
      </c>
      <c r="AC1873" s="20">
        <f t="shared" si="592"/>
        <v>0</v>
      </c>
      <c r="AD1873" s="20">
        <f t="shared" si="588"/>
        <v>-9999</v>
      </c>
      <c r="AE1873" s="20">
        <f t="shared" si="593"/>
        <v>0</v>
      </c>
      <c r="AF1873" s="20">
        <f t="shared" si="589"/>
        <v>-9999</v>
      </c>
      <c r="AG1873" s="21"/>
      <c r="AH1873" s="20">
        <f t="shared" si="580"/>
        <v>-1.178745064381952E-2</v>
      </c>
      <c r="AI1873" s="20">
        <f t="shared" si="581"/>
        <v>0.51386006167917275</v>
      </c>
      <c r="AJ1873" s="20">
        <f t="shared" si="582"/>
        <v>-0.2676446746983806</v>
      </c>
      <c r="AK1873" s="20">
        <f t="shared" si="583"/>
        <v>-2.096970307342862E-2</v>
      </c>
      <c r="AL1873" s="20">
        <f t="shared" si="584"/>
        <v>-3.0984842598046018</v>
      </c>
      <c r="AM1873" s="20">
        <f t="shared" si="585"/>
        <v>-46.387491914036289</v>
      </c>
      <c r="AN1873" s="20">
        <f t="shared" si="595"/>
        <v>3.2149255760746338</v>
      </c>
      <c r="AO1873" s="20">
        <f t="shared" si="595"/>
        <v>3.2156184383515991</v>
      </c>
      <c r="AP1873" s="20">
        <f t="shared" si="595"/>
        <v>3.2141906950560983</v>
      </c>
      <c r="AQ1873" s="20">
        <f t="shared" si="595"/>
        <v>3.2171329326505709</v>
      </c>
      <c r="AR1873" s="20">
        <f t="shared" si="595"/>
        <v>3.2110703717789146</v>
      </c>
      <c r="AS1873" s="20">
        <f t="shared" si="595"/>
        <v>3.2235654897824437</v>
      </c>
      <c r="AT1873" s="20">
        <f t="shared" si="595"/>
        <v>3.1978245068299773</v>
      </c>
      <c r="AU1873" s="20">
        <f t="shared" si="587"/>
        <v>3.2509130417697172</v>
      </c>
    </row>
    <row r="1874" spans="4:47">
      <c r="D1874" s="2"/>
      <c r="Z1874" s="20">
        <f t="shared" si="578"/>
        <v>0</v>
      </c>
      <c r="AA1874" s="20">
        <f t="shared" si="579"/>
        <v>1.1330551226500576E-5</v>
      </c>
      <c r="AB1874" s="20">
        <f t="shared" si="590"/>
        <v>-9999</v>
      </c>
      <c r="AC1874" s="20">
        <f t="shared" si="592"/>
        <v>0</v>
      </c>
      <c r="AD1874" s="20">
        <f t="shared" si="588"/>
        <v>-9999</v>
      </c>
      <c r="AE1874" s="20">
        <f t="shared" si="593"/>
        <v>0</v>
      </c>
      <c r="AF1874" s="20">
        <f t="shared" si="589"/>
        <v>-9999</v>
      </c>
      <c r="AG1874" s="21"/>
      <c r="AH1874" s="20">
        <f t="shared" si="580"/>
        <v>-1.178745064381952E-2</v>
      </c>
      <c r="AI1874" s="20">
        <f t="shared" si="581"/>
        <v>0.51386006167917275</v>
      </c>
      <c r="AJ1874" s="20">
        <f t="shared" si="582"/>
        <v>-0.2676446746983806</v>
      </c>
      <c r="AK1874" s="20">
        <f t="shared" si="583"/>
        <v>-2.096970307342862E-2</v>
      </c>
      <c r="AL1874" s="20">
        <f t="shared" si="584"/>
        <v>-3.0984842598046018</v>
      </c>
      <c r="AM1874" s="20">
        <f t="shared" si="585"/>
        <v>-46.387491914036289</v>
      </c>
      <c r="AN1874" s="20">
        <f t="shared" si="595"/>
        <v>3.2149255760746338</v>
      </c>
      <c r="AO1874" s="20">
        <f t="shared" si="595"/>
        <v>3.2156184383515991</v>
      </c>
      <c r="AP1874" s="20">
        <f t="shared" si="595"/>
        <v>3.2141906950560983</v>
      </c>
      <c r="AQ1874" s="20">
        <f t="shared" si="595"/>
        <v>3.2171329326505709</v>
      </c>
      <c r="AR1874" s="20">
        <f t="shared" si="595"/>
        <v>3.2110703717789146</v>
      </c>
      <c r="AS1874" s="20">
        <f t="shared" si="595"/>
        <v>3.2235654897824437</v>
      </c>
      <c r="AT1874" s="20">
        <f t="shared" si="595"/>
        <v>3.1978245068299773</v>
      </c>
      <c r="AU1874" s="20">
        <f t="shared" si="587"/>
        <v>3.2509130417697172</v>
      </c>
    </row>
    <row r="1875" spans="4:47">
      <c r="D1875" s="2"/>
      <c r="Z1875" s="20">
        <f t="shared" si="578"/>
        <v>0</v>
      </c>
      <c r="AA1875" s="20">
        <f t="shared" si="579"/>
        <v>1.1330551226500576E-5</v>
      </c>
      <c r="AB1875" s="20">
        <f t="shared" si="590"/>
        <v>-9999</v>
      </c>
      <c r="AC1875" s="20">
        <f t="shared" si="592"/>
        <v>0</v>
      </c>
      <c r="AD1875" s="20">
        <f t="shared" si="588"/>
        <v>-9999</v>
      </c>
      <c r="AE1875" s="20">
        <f t="shared" si="593"/>
        <v>0</v>
      </c>
      <c r="AF1875" s="20">
        <f t="shared" si="589"/>
        <v>-9999</v>
      </c>
      <c r="AG1875" s="21"/>
      <c r="AH1875" s="20">
        <f t="shared" si="580"/>
        <v>-1.178745064381952E-2</v>
      </c>
      <c r="AI1875" s="20">
        <f t="shared" si="581"/>
        <v>0.51386006167917275</v>
      </c>
      <c r="AJ1875" s="20">
        <f t="shared" si="582"/>
        <v>-0.2676446746983806</v>
      </c>
      <c r="AK1875" s="20">
        <f t="shared" si="583"/>
        <v>-2.096970307342862E-2</v>
      </c>
      <c r="AL1875" s="20">
        <f t="shared" si="584"/>
        <v>-3.0984842598046018</v>
      </c>
      <c r="AM1875" s="20">
        <f t="shared" si="585"/>
        <v>-46.387491914036289</v>
      </c>
      <c r="AN1875" s="20">
        <f t="shared" si="595"/>
        <v>3.2149255760746338</v>
      </c>
      <c r="AO1875" s="20">
        <f t="shared" si="595"/>
        <v>3.2156184383515991</v>
      </c>
      <c r="AP1875" s="20">
        <f t="shared" si="595"/>
        <v>3.2141906950560983</v>
      </c>
      <c r="AQ1875" s="20">
        <f t="shared" si="595"/>
        <v>3.2171329326505709</v>
      </c>
      <c r="AR1875" s="20">
        <f t="shared" si="595"/>
        <v>3.2110703717789146</v>
      </c>
      <c r="AS1875" s="20">
        <f t="shared" si="595"/>
        <v>3.2235654897824437</v>
      </c>
      <c r="AT1875" s="20">
        <f t="shared" si="595"/>
        <v>3.1978245068299773</v>
      </c>
      <c r="AU1875" s="20">
        <f t="shared" si="587"/>
        <v>3.2509130417697172</v>
      </c>
    </row>
    <row r="1876" spans="4:47">
      <c r="D1876" s="2"/>
      <c r="Z1876" s="20">
        <f t="shared" si="578"/>
        <v>0</v>
      </c>
      <c r="AA1876" s="20">
        <f t="shared" si="579"/>
        <v>1.1330551226500576E-5</v>
      </c>
      <c r="AB1876" s="20">
        <f t="shared" si="590"/>
        <v>-9999</v>
      </c>
      <c r="AC1876" s="20">
        <f t="shared" si="592"/>
        <v>0</v>
      </c>
      <c r="AD1876" s="20">
        <f t="shared" si="588"/>
        <v>-9999</v>
      </c>
      <c r="AE1876" s="20">
        <f t="shared" si="593"/>
        <v>0</v>
      </c>
      <c r="AF1876" s="20">
        <f t="shared" si="589"/>
        <v>-9999</v>
      </c>
      <c r="AG1876" s="21"/>
      <c r="AH1876" s="20">
        <f t="shared" si="580"/>
        <v>-1.178745064381952E-2</v>
      </c>
      <c r="AI1876" s="20">
        <f t="shared" si="581"/>
        <v>0.51386006167917275</v>
      </c>
      <c r="AJ1876" s="20">
        <f t="shared" si="582"/>
        <v>-0.2676446746983806</v>
      </c>
      <c r="AK1876" s="20">
        <f t="shared" si="583"/>
        <v>-2.096970307342862E-2</v>
      </c>
      <c r="AL1876" s="20">
        <f t="shared" si="584"/>
        <v>-3.0984842598046018</v>
      </c>
      <c r="AM1876" s="20">
        <f t="shared" si="585"/>
        <v>-46.387491914036289</v>
      </c>
      <c r="AN1876" s="20">
        <f t="shared" si="595"/>
        <v>3.2149255760746338</v>
      </c>
      <c r="AO1876" s="20">
        <f t="shared" si="595"/>
        <v>3.2156184383515991</v>
      </c>
      <c r="AP1876" s="20">
        <f t="shared" si="595"/>
        <v>3.2141906950560983</v>
      </c>
      <c r="AQ1876" s="20">
        <f t="shared" si="595"/>
        <v>3.2171329326505709</v>
      </c>
      <c r="AR1876" s="20">
        <f t="shared" si="595"/>
        <v>3.2110703717789146</v>
      </c>
      <c r="AS1876" s="20">
        <f t="shared" si="595"/>
        <v>3.2235654897824437</v>
      </c>
      <c r="AT1876" s="20">
        <f t="shared" si="595"/>
        <v>3.1978245068299773</v>
      </c>
      <c r="AU1876" s="20">
        <f t="shared" si="587"/>
        <v>3.2509130417697172</v>
      </c>
    </row>
    <row r="1877" spans="4:47">
      <c r="D1877" s="2"/>
      <c r="Z1877" s="20">
        <f t="shared" ref="Z1877:Z1940" si="596">F1877</f>
        <v>0</v>
      </c>
      <c r="AA1877" s="20">
        <f t="shared" ref="AA1877:AA1940" si="597">AB$3+AB$4*Z1877+AB$5*Z1877^2+AH1877</f>
        <v>1.1330551226500576E-5</v>
      </c>
      <c r="AB1877" s="20">
        <f t="shared" si="590"/>
        <v>-9999</v>
      </c>
      <c r="AC1877" s="20">
        <f t="shared" si="592"/>
        <v>0</v>
      </c>
      <c r="AD1877" s="20">
        <f t="shared" si="588"/>
        <v>-9999</v>
      </c>
      <c r="AE1877" s="20">
        <f t="shared" si="593"/>
        <v>0</v>
      </c>
      <c r="AF1877" s="20">
        <f t="shared" si="589"/>
        <v>-9999</v>
      </c>
      <c r="AG1877" s="21"/>
      <c r="AH1877" s="20">
        <f t="shared" ref="AH1877:AH1940" si="598">$AB$6*($AB$11/AI1877*AJ1877+$AB$12)</f>
        <v>-1.178745064381952E-2</v>
      </c>
      <c r="AI1877" s="20">
        <f t="shared" ref="AI1877:AI1940" si="599">1+$AB$7*COS(AL1877)</f>
        <v>0.51386006167917275</v>
      </c>
      <c r="AJ1877" s="20">
        <f t="shared" ref="AJ1877:AJ1940" si="600">SIN(AL1877+RADIANS($AB$9))</f>
        <v>-0.2676446746983806</v>
      </c>
      <c r="AK1877" s="20">
        <f t="shared" ref="AK1877:AK1940" si="601">$AB$7*SIN(AL1877)</f>
        <v>-2.096970307342862E-2</v>
      </c>
      <c r="AL1877" s="20">
        <f t="shared" ref="AL1877:AL1940" si="602">2*ATAN(AM1877)</f>
        <v>-3.0984842598046018</v>
      </c>
      <c r="AM1877" s="20">
        <f t="shared" ref="AM1877:AM1940" si="603">SQRT((1+$AB$7)/(1-$AB$7))*TAN(AN1877/2)</f>
        <v>-46.387491914036289</v>
      </c>
      <c r="AN1877" s="20">
        <f t="shared" ref="AN1877:AT1892" si="604">$AU1877+$AB$7*SIN(AO1877)</f>
        <v>3.2149255760746338</v>
      </c>
      <c r="AO1877" s="20">
        <f t="shared" si="604"/>
        <v>3.2156184383515991</v>
      </c>
      <c r="AP1877" s="20">
        <f t="shared" si="604"/>
        <v>3.2141906950560983</v>
      </c>
      <c r="AQ1877" s="20">
        <f t="shared" si="604"/>
        <v>3.2171329326505709</v>
      </c>
      <c r="AR1877" s="20">
        <f t="shared" si="604"/>
        <v>3.2110703717789146</v>
      </c>
      <c r="AS1877" s="20">
        <f t="shared" si="604"/>
        <v>3.2235654897824437</v>
      </c>
      <c r="AT1877" s="20">
        <f t="shared" si="604"/>
        <v>3.1978245068299773</v>
      </c>
      <c r="AU1877" s="20">
        <f t="shared" ref="AU1877:AU1940" si="605">RADIANS($AB$9)+$AB$18*(F1877-AB$15)</f>
        <v>3.2509130417697172</v>
      </c>
    </row>
    <row r="1878" spans="4:47">
      <c r="D1878" s="2"/>
      <c r="Z1878" s="20">
        <f t="shared" si="596"/>
        <v>0</v>
      </c>
      <c r="AA1878" s="20">
        <f t="shared" si="597"/>
        <v>1.1330551226500576E-5</v>
      </c>
      <c r="AB1878" s="20">
        <f t="shared" si="590"/>
        <v>-9999</v>
      </c>
      <c r="AC1878" s="20">
        <f t="shared" si="592"/>
        <v>0</v>
      </c>
      <c r="AD1878" s="20">
        <f t="shared" ref="AD1878:AD1941" si="606">IF(S1878&lt;&gt;0,G1878-AA1878,-9999)</f>
        <v>-9999</v>
      </c>
      <c r="AE1878" s="20">
        <f t="shared" si="593"/>
        <v>0</v>
      </c>
      <c r="AF1878" s="20">
        <f t="shared" ref="AF1878:AF1941" si="607">IF(S1878&lt;&gt;0,G1878-P1878,-9999)</f>
        <v>-9999</v>
      </c>
      <c r="AG1878" s="21"/>
      <c r="AH1878" s="20">
        <f t="shared" si="598"/>
        <v>-1.178745064381952E-2</v>
      </c>
      <c r="AI1878" s="20">
        <f t="shared" si="599"/>
        <v>0.51386006167917275</v>
      </c>
      <c r="AJ1878" s="20">
        <f t="shared" si="600"/>
        <v>-0.2676446746983806</v>
      </c>
      <c r="AK1878" s="20">
        <f t="shared" si="601"/>
        <v>-2.096970307342862E-2</v>
      </c>
      <c r="AL1878" s="20">
        <f t="shared" si="602"/>
        <v>-3.0984842598046018</v>
      </c>
      <c r="AM1878" s="20">
        <f t="shared" si="603"/>
        <v>-46.387491914036289</v>
      </c>
      <c r="AN1878" s="20">
        <f t="shared" si="604"/>
        <v>3.2149255760746338</v>
      </c>
      <c r="AO1878" s="20">
        <f t="shared" si="604"/>
        <v>3.2156184383515991</v>
      </c>
      <c r="AP1878" s="20">
        <f t="shared" si="604"/>
        <v>3.2141906950560983</v>
      </c>
      <c r="AQ1878" s="20">
        <f t="shared" si="604"/>
        <v>3.2171329326505709</v>
      </c>
      <c r="AR1878" s="20">
        <f t="shared" si="604"/>
        <v>3.2110703717789146</v>
      </c>
      <c r="AS1878" s="20">
        <f t="shared" si="604"/>
        <v>3.2235654897824437</v>
      </c>
      <c r="AT1878" s="20">
        <f t="shared" si="604"/>
        <v>3.1978245068299773</v>
      </c>
      <c r="AU1878" s="20">
        <f t="shared" si="605"/>
        <v>3.2509130417697172</v>
      </c>
    </row>
    <row r="1879" spans="4:47">
      <c r="D1879" s="2"/>
      <c r="Z1879" s="20">
        <f t="shared" si="596"/>
        <v>0</v>
      </c>
      <c r="AA1879" s="20">
        <f t="shared" si="597"/>
        <v>1.1330551226500576E-5</v>
      </c>
      <c r="AB1879" s="20">
        <f t="shared" si="590"/>
        <v>-9999</v>
      </c>
      <c r="AC1879" s="20">
        <f t="shared" si="592"/>
        <v>0</v>
      </c>
      <c r="AD1879" s="20">
        <f t="shared" si="606"/>
        <v>-9999</v>
      </c>
      <c r="AE1879" s="20">
        <f t="shared" si="593"/>
        <v>0</v>
      </c>
      <c r="AF1879" s="20">
        <f t="shared" si="607"/>
        <v>-9999</v>
      </c>
      <c r="AG1879" s="21"/>
      <c r="AH1879" s="20">
        <f t="shared" si="598"/>
        <v>-1.178745064381952E-2</v>
      </c>
      <c r="AI1879" s="20">
        <f t="shared" si="599"/>
        <v>0.51386006167917275</v>
      </c>
      <c r="AJ1879" s="20">
        <f t="shared" si="600"/>
        <v>-0.2676446746983806</v>
      </c>
      <c r="AK1879" s="20">
        <f t="shared" si="601"/>
        <v>-2.096970307342862E-2</v>
      </c>
      <c r="AL1879" s="20">
        <f t="shared" si="602"/>
        <v>-3.0984842598046018</v>
      </c>
      <c r="AM1879" s="20">
        <f t="shared" si="603"/>
        <v>-46.387491914036289</v>
      </c>
      <c r="AN1879" s="20">
        <f t="shared" si="604"/>
        <v>3.2149255760746338</v>
      </c>
      <c r="AO1879" s="20">
        <f t="shared" si="604"/>
        <v>3.2156184383515991</v>
      </c>
      <c r="AP1879" s="20">
        <f t="shared" si="604"/>
        <v>3.2141906950560983</v>
      </c>
      <c r="AQ1879" s="20">
        <f t="shared" si="604"/>
        <v>3.2171329326505709</v>
      </c>
      <c r="AR1879" s="20">
        <f t="shared" si="604"/>
        <v>3.2110703717789146</v>
      </c>
      <c r="AS1879" s="20">
        <f t="shared" si="604"/>
        <v>3.2235654897824437</v>
      </c>
      <c r="AT1879" s="20">
        <f t="shared" si="604"/>
        <v>3.1978245068299773</v>
      </c>
      <c r="AU1879" s="20">
        <f t="shared" si="605"/>
        <v>3.2509130417697172</v>
      </c>
    </row>
    <row r="1880" spans="4:47">
      <c r="D1880" s="2"/>
      <c r="Z1880" s="20">
        <f t="shared" si="596"/>
        <v>0</v>
      </c>
      <c r="AA1880" s="20">
        <f t="shared" si="597"/>
        <v>1.1330551226500576E-5</v>
      </c>
      <c r="AB1880" s="20">
        <f t="shared" si="590"/>
        <v>-9999</v>
      </c>
      <c r="AC1880" s="20">
        <f t="shared" si="592"/>
        <v>0</v>
      </c>
      <c r="AD1880" s="20">
        <f t="shared" si="606"/>
        <v>-9999</v>
      </c>
      <c r="AE1880" s="20">
        <f t="shared" si="593"/>
        <v>0</v>
      </c>
      <c r="AF1880" s="20">
        <f t="shared" si="607"/>
        <v>-9999</v>
      </c>
      <c r="AG1880" s="21"/>
      <c r="AH1880" s="20">
        <f t="shared" si="598"/>
        <v>-1.178745064381952E-2</v>
      </c>
      <c r="AI1880" s="20">
        <f t="shared" si="599"/>
        <v>0.51386006167917275</v>
      </c>
      <c r="AJ1880" s="20">
        <f t="shared" si="600"/>
        <v>-0.2676446746983806</v>
      </c>
      <c r="AK1880" s="20">
        <f t="shared" si="601"/>
        <v>-2.096970307342862E-2</v>
      </c>
      <c r="AL1880" s="20">
        <f t="shared" si="602"/>
        <v>-3.0984842598046018</v>
      </c>
      <c r="AM1880" s="20">
        <f t="shared" si="603"/>
        <v>-46.387491914036289</v>
      </c>
      <c r="AN1880" s="20">
        <f t="shared" si="604"/>
        <v>3.2149255760746338</v>
      </c>
      <c r="AO1880" s="20">
        <f t="shared" si="604"/>
        <v>3.2156184383515991</v>
      </c>
      <c r="AP1880" s="20">
        <f t="shared" si="604"/>
        <v>3.2141906950560983</v>
      </c>
      <c r="AQ1880" s="20">
        <f t="shared" si="604"/>
        <v>3.2171329326505709</v>
      </c>
      <c r="AR1880" s="20">
        <f t="shared" si="604"/>
        <v>3.2110703717789146</v>
      </c>
      <c r="AS1880" s="20">
        <f t="shared" si="604"/>
        <v>3.2235654897824437</v>
      </c>
      <c r="AT1880" s="20">
        <f t="shared" si="604"/>
        <v>3.1978245068299773</v>
      </c>
      <c r="AU1880" s="20">
        <f t="shared" si="605"/>
        <v>3.2509130417697172</v>
      </c>
    </row>
    <row r="1881" spans="4:47">
      <c r="D1881" s="2"/>
      <c r="Z1881" s="20">
        <f t="shared" si="596"/>
        <v>0</v>
      </c>
      <c r="AA1881" s="20">
        <f t="shared" si="597"/>
        <v>1.1330551226500576E-5</v>
      </c>
      <c r="AB1881" s="20">
        <f t="shared" si="590"/>
        <v>-9999</v>
      </c>
      <c r="AC1881" s="20">
        <f t="shared" si="592"/>
        <v>0</v>
      </c>
      <c r="AD1881" s="20">
        <f t="shared" si="606"/>
        <v>-9999</v>
      </c>
      <c r="AE1881" s="20">
        <f t="shared" si="593"/>
        <v>0</v>
      </c>
      <c r="AF1881" s="20">
        <f t="shared" si="607"/>
        <v>-9999</v>
      </c>
      <c r="AG1881" s="21"/>
      <c r="AH1881" s="20">
        <f t="shared" si="598"/>
        <v>-1.178745064381952E-2</v>
      </c>
      <c r="AI1881" s="20">
        <f t="shared" si="599"/>
        <v>0.51386006167917275</v>
      </c>
      <c r="AJ1881" s="20">
        <f t="shared" si="600"/>
        <v>-0.2676446746983806</v>
      </c>
      <c r="AK1881" s="20">
        <f t="shared" si="601"/>
        <v>-2.096970307342862E-2</v>
      </c>
      <c r="AL1881" s="20">
        <f t="shared" si="602"/>
        <v>-3.0984842598046018</v>
      </c>
      <c r="AM1881" s="20">
        <f t="shared" si="603"/>
        <v>-46.387491914036289</v>
      </c>
      <c r="AN1881" s="20">
        <f t="shared" si="604"/>
        <v>3.2149255760746338</v>
      </c>
      <c r="AO1881" s="20">
        <f t="shared" si="604"/>
        <v>3.2156184383515991</v>
      </c>
      <c r="AP1881" s="20">
        <f t="shared" si="604"/>
        <v>3.2141906950560983</v>
      </c>
      <c r="AQ1881" s="20">
        <f t="shared" si="604"/>
        <v>3.2171329326505709</v>
      </c>
      <c r="AR1881" s="20">
        <f t="shared" si="604"/>
        <v>3.2110703717789146</v>
      </c>
      <c r="AS1881" s="20">
        <f t="shared" si="604"/>
        <v>3.2235654897824437</v>
      </c>
      <c r="AT1881" s="20">
        <f t="shared" si="604"/>
        <v>3.1978245068299773</v>
      </c>
      <c r="AU1881" s="20">
        <f t="shared" si="605"/>
        <v>3.2509130417697172</v>
      </c>
    </row>
    <row r="1882" spans="4:47">
      <c r="D1882" s="2"/>
      <c r="Z1882" s="20">
        <f t="shared" si="596"/>
        <v>0</v>
      </c>
      <c r="AA1882" s="20">
        <f t="shared" si="597"/>
        <v>1.1330551226500576E-5</v>
      </c>
      <c r="AB1882" s="20">
        <f t="shared" si="590"/>
        <v>-9999</v>
      </c>
      <c r="AC1882" s="20">
        <f t="shared" si="592"/>
        <v>0</v>
      </c>
      <c r="AD1882" s="20">
        <f t="shared" si="606"/>
        <v>-9999</v>
      </c>
      <c r="AE1882" s="20">
        <f t="shared" si="593"/>
        <v>0</v>
      </c>
      <c r="AF1882" s="20">
        <f t="shared" si="607"/>
        <v>-9999</v>
      </c>
      <c r="AG1882" s="21"/>
      <c r="AH1882" s="20">
        <f t="shared" si="598"/>
        <v>-1.178745064381952E-2</v>
      </c>
      <c r="AI1882" s="20">
        <f t="shared" si="599"/>
        <v>0.51386006167917275</v>
      </c>
      <c r="AJ1882" s="20">
        <f t="shared" si="600"/>
        <v>-0.2676446746983806</v>
      </c>
      <c r="AK1882" s="20">
        <f t="shared" si="601"/>
        <v>-2.096970307342862E-2</v>
      </c>
      <c r="AL1882" s="20">
        <f t="shared" si="602"/>
        <v>-3.0984842598046018</v>
      </c>
      <c r="AM1882" s="20">
        <f t="shared" si="603"/>
        <v>-46.387491914036289</v>
      </c>
      <c r="AN1882" s="20">
        <f t="shared" si="604"/>
        <v>3.2149255760746338</v>
      </c>
      <c r="AO1882" s="20">
        <f t="shared" si="604"/>
        <v>3.2156184383515991</v>
      </c>
      <c r="AP1882" s="20">
        <f t="shared" si="604"/>
        <v>3.2141906950560983</v>
      </c>
      <c r="AQ1882" s="20">
        <f t="shared" si="604"/>
        <v>3.2171329326505709</v>
      </c>
      <c r="AR1882" s="20">
        <f t="shared" si="604"/>
        <v>3.2110703717789146</v>
      </c>
      <c r="AS1882" s="20">
        <f t="shared" si="604"/>
        <v>3.2235654897824437</v>
      </c>
      <c r="AT1882" s="20">
        <f t="shared" si="604"/>
        <v>3.1978245068299773</v>
      </c>
      <c r="AU1882" s="20">
        <f t="shared" si="605"/>
        <v>3.2509130417697172</v>
      </c>
    </row>
    <row r="1883" spans="4:47">
      <c r="D1883" s="2"/>
      <c r="Z1883" s="20">
        <f t="shared" si="596"/>
        <v>0</v>
      </c>
      <c r="AA1883" s="20">
        <f t="shared" si="597"/>
        <v>1.1330551226500576E-5</v>
      </c>
      <c r="AB1883" s="20">
        <f t="shared" si="590"/>
        <v>-9999</v>
      </c>
      <c r="AC1883" s="20">
        <f t="shared" si="592"/>
        <v>0</v>
      </c>
      <c r="AD1883" s="20">
        <f t="shared" si="606"/>
        <v>-9999</v>
      </c>
      <c r="AE1883" s="20">
        <f t="shared" si="593"/>
        <v>0</v>
      </c>
      <c r="AF1883" s="20">
        <f t="shared" si="607"/>
        <v>-9999</v>
      </c>
      <c r="AG1883" s="21"/>
      <c r="AH1883" s="20">
        <f t="shared" si="598"/>
        <v>-1.178745064381952E-2</v>
      </c>
      <c r="AI1883" s="20">
        <f t="shared" si="599"/>
        <v>0.51386006167917275</v>
      </c>
      <c r="AJ1883" s="20">
        <f t="shared" si="600"/>
        <v>-0.2676446746983806</v>
      </c>
      <c r="AK1883" s="20">
        <f t="shared" si="601"/>
        <v>-2.096970307342862E-2</v>
      </c>
      <c r="AL1883" s="20">
        <f t="shared" si="602"/>
        <v>-3.0984842598046018</v>
      </c>
      <c r="AM1883" s="20">
        <f t="shared" si="603"/>
        <v>-46.387491914036289</v>
      </c>
      <c r="AN1883" s="20">
        <f t="shared" si="604"/>
        <v>3.2149255760746338</v>
      </c>
      <c r="AO1883" s="20">
        <f t="shared" si="604"/>
        <v>3.2156184383515991</v>
      </c>
      <c r="AP1883" s="20">
        <f t="shared" si="604"/>
        <v>3.2141906950560983</v>
      </c>
      <c r="AQ1883" s="20">
        <f t="shared" si="604"/>
        <v>3.2171329326505709</v>
      </c>
      <c r="AR1883" s="20">
        <f t="shared" si="604"/>
        <v>3.2110703717789146</v>
      </c>
      <c r="AS1883" s="20">
        <f t="shared" si="604"/>
        <v>3.2235654897824437</v>
      </c>
      <c r="AT1883" s="20">
        <f t="shared" si="604"/>
        <v>3.1978245068299773</v>
      </c>
      <c r="AU1883" s="20">
        <f t="shared" si="605"/>
        <v>3.2509130417697172</v>
      </c>
    </row>
    <row r="1884" spans="4:47">
      <c r="D1884" s="2"/>
      <c r="Z1884" s="20">
        <f t="shared" si="596"/>
        <v>0</v>
      </c>
      <c r="AA1884" s="20">
        <f t="shared" si="597"/>
        <v>1.1330551226500576E-5</v>
      </c>
      <c r="AB1884" s="20">
        <f t="shared" si="590"/>
        <v>-9999</v>
      </c>
      <c r="AC1884" s="20">
        <f t="shared" si="592"/>
        <v>0</v>
      </c>
      <c r="AD1884" s="20">
        <f t="shared" si="606"/>
        <v>-9999</v>
      </c>
      <c r="AE1884" s="20">
        <f t="shared" si="593"/>
        <v>0</v>
      </c>
      <c r="AF1884" s="20">
        <f t="shared" si="607"/>
        <v>-9999</v>
      </c>
      <c r="AG1884" s="21"/>
      <c r="AH1884" s="20">
        <f t="shared" si="598"/>
        <v>-1.178745064381952E-2</v>
      </c>
      <c r="AI1884" s="20">
        <f t="shared" si="599"/>
        <v>0.51386006167917275</v>
      </c>
      <c r="AJ1884" s="20">
        <f t="shared" si="600"/>
        <v>-0.2676446746983806</v>
      </c>
      <c r="AK1884" s="20">
        <f t="shared" si="601"/>
        <v>-2.096970307342862E-2</v>
      </c>
      <c r="AL1884" s="20">
        <f t="shared" si="602"/>
        <v>-3.0984842598046018</v>
      </c>
      <c r="AM1884" s="20">
        <f t="shared" si="603"/>
        <v>-46.387491914036289</v>
      </c>
      <c r="AN1884" s="20">
        <f t="shared" si="604"/>
        <v>3.2149255760746338</v>
      </c>
      <c r="AO1884" s="20">
        <f t="shared" si="604"/>
        <v>3.2156184383515991</v>
      </c>
      <c r="AP1884" s="20">
        <f t="shared" si="604"/>
        <v>3.2141906950560983</v>
      </c>
      <c r="AQ1884" s="20">
        <f t="shared" si="604"/>
        <v>3.2171329326505709</v>
      </c>
      <c r="AR1884" s="20">
        <f t="shared" si="604"/>
        <v>3.2110703717789146</v>
      </c>
      <c r="AS1884" s="20">
        <f t="shared" si="604"/>
        <v>3.2235654897824437</v>
      </c>
      <c r="AT1884" s="20">
        <f t="shared" si="604"/>
        <v>3.1978245068299773</v>
      </c>
      <c r="AU1884" s="20">
        <f t="shared" si="605"/>
        <v>3.2509130417697172</v>
      </c>
    </row>
    <row r="1885" spans="4:47">
      <c r="D1885" s="2"/>
      <c r="Z1885" s="20">
        <f t="shared" si="596"/>
        <v>0</v>
      </c>
      <c r="AA1885" s="20">
        <f t="shared" si="597"/>
        <v>1.1330551226500576E-5</v>
      </c>
      <c r="AB1885" s="20">
        <f t="shared" ref="AB1885:AB1945" si="608">IF(S1885&lt;&gt;0,G1885-AH1885,-9999)</f>
        <v>-9999</v>
      </c>
      <c r="AC1885" s="20">
        <f t="shared" si="592"/>
        <v>0</v>
      </c>
      <c r="AD1885" s="20">
        <f t="shared" si="606"/>
        <v>-9999</v>
      </c>
      <c r="AE1885" s="20">
        <f t="shared" si="593"/>
        <v>0</v>
      </c>
      <c r="AF1885" s="20">
        <f t="shared" si="607"/>
        <v>-9999</v>
      </c>
      <c r="AG1885" s="21"/>
      <c r="AH1885" s="20">
        <f t="shared" si="598"/>
        <v>-1.178745064381952E-2</v>
      </c>
      <c r="AI1885" s="20">
        <f t="shared" si="599"/>
        <v>0.51386006167917275</v>
      </c>
      <c r="AJ1885" s="20">
        <f t="shared" si="600"/>
        <v>-0.2676446746983806</v>
      </c>
      <c r="AK1885" s="20">
        <f t="shared" si="601"/>
        <v>-2.096970307342862E-2</v>
      </c>
      <c r="AL1885" s="20">
        <f t="shared" si="602"/>
        <v>-3.0984842598046018</v>
      </c>
      <c r="AM1885" s="20">
        <f t="shared" si="603"/>
        <v>-46.387491914036289</v>
      </c>
      <c r="AN1885" s="20">
        <f t="shared" si="604"/>
        <v>3.2149255760746338</v>
      </c>
      <c r="AO1885" s="20">
        <f t="shared" si="604"/>
        <v>3.2156184383515991</v>
      </c>
      <c r="AP1885" s="20">
        <f t="shared" si="604"/>
        <v>3.2141906950560983</v>
      </c>
      <c r="AQ1885" s="20">
        <f t="shared" si="604"/>
        <v>3.2171329326505709</v>
      </c>
      <c r="AR1885" s="20">
        <f t="shared" si="604"/>
        <v>3.2110703717789146</v>
      </c>
      <c r="AS1885" s="20">
        <f t="shared" si="604"/>
        <v>3.2235654897824437</v>
      </c>
      <c r="AT1885" s="20">
        <f t="shared" si="604"/>
        <v>3.1978245068299773</v>
      </c>
      <c r="AU1885" s="20">
        <f t="shared" si="605"/>
        <v>3.2509130417697172</v>
      </c>
    </row>
    <row r="1886" spans="4:47">
      <c r="D1886" s="2"/>
      <c r="Z1886" s="20">
        <f t="shared" si="596"/>
        <v>0</v>
      </c>
      <c r="AA1886" s="20">
        <f t="shared" si="597"/>
        <v>1.1330551226500576E-5</v>
      </c>
      <c r="AB1886" s="20">
        <f t="shared" si="608"/>
        <v>-9999</v>
      </c>
      <c r="AC1886" s="20">
        <f t="shared" si="592"/>
        <v>0</v>
      </c>
      <c r="AD1886" s="20">
        <f t="shared" si="606"/>
        <v>-9999</v>
      </c>
      <c r="AE1886" s="20">
        <f t="shared" si="593"/>
        <v>0</v>
      </c>
      <c r="AF1886" s="20">
        <f t="shared" si="607"/>
        <v>-9999</v>
      </c>
      <c r="AG1886" s="21"/>
      <c r="AH1886" s="20">
        <f t="shared" si="598"/>
        <v>-1.178745064381952E-2</v>
      </c>
      <c r="AI1886" s="20">
        <f t="shared" si="599"/>
        <v>0.51386006167917275</v>
      </c>
      <c r="AJ1886" s="20">
        <f t="shared" si="600"/>
        <v>-0.2676446746983806</v>
      </c>
      <c r="AK1886" s="20">
        <f t="shared" si="601"/>
        <v>-2.096970307342862E-2</v>
      </c>
      <c r="AL1886" s="20">
        <f t="shared" si="602"/>
        <v>-3.0984842598046018</v>
      </c>
      <c r="AM1886" s="20">
        <f t="shared" si="603"/>
        <v>-46.387491914036289</v>
      </c>
      <c r="AN1886" s="20">
        <f t="shared" si="604"/>
        <v>3.2149255760746338</v>
      </c>
      <c r="AO1886" s="20">
        <f t="shared" si="604"/>
        <v>3.2156184383515991</v>
      </c>
      <c r="AP1886" s="20">
        <f t="shared" si="604"/>
        <v>3.2141906950560983</v>
      </c>
      <c r="AQ1886" s="20">
        <f t="shared" si="604"/>
        <v>3.2171329326505709</v>
      </c>
      <c r="AR1886" s="20">
        <f t="shared" si="604"/>
        <v>3.2110703717789146</v>
      </c>
      <c r="AS1886" s="20">
        <f t="shared" si="604"/>
        <v>3.2235654897824437</v>
      </c>
      <c r="AT1886" s="20">
        <f t="shared" si="604"/>
        <v>3.1978245068299773</v>
      </c>
      <c r="AU1886" s="20">
        <f t="shared" si="605"/>
        <v>3.2509130417697172</v>
      </c>
    </row>
    <row r="1887" spans="4:47">
      <c r="D1887" s="2"/>
      <c r="Z1887" s="20">
        <f t="shared" si="596"/>
        <v>0</v>
      </c>
      <c r="AA1887" s="20">
        <f t="shared" si="597"/>
        <v>1.1330551226500576E-5</v>
      </c>
      <c r="AB1887" s="20">
        <f t="shared" si="608"/>
        <v>-9999</v>
      </c>
      <c r="AC1887" s="20">
        <f t="shared" si="592"/>
        <v>0</v>
      </c>
      <c r="AD1887" s="20">
        <f t="shared" si="606"/>
        <v>-9999</v>
      </c>
      <c r="AE1887" s="20">
        <f t="shared" si="593"/>
        <v>0</v>
      </c>
      <c r="AF1887" s="20">
        <f t="shared" si="607"/>
        <v>-9999</v>
      </c>
      <c r="AG1887" s="21"/>
      <c r="AH1887" s="20">
        <f t="shared" si="598"/>
        <v>-1.178745064381952E-2</v>
      </c>
      <c r="AI1887" s="20">
        <f t="shared" si="599"/>
        <v>0.51386006167917275</v>
      </c>
      <c r="AJ1887" s="20">
        <f t="shared" si="600"/>
        <v>-0.2676446746983806</v>
      </c>
      <c r="AK1887" s="20">
        <f t="shared" si="601"/>
        <v>-2.096970307342862E-2</v>
      </c>
      <c r="AL1887" s="20">
        <f t="shared" si="602"/>
        <v>-3.0984842598046018</v>
      </c>
      <c r="AM1887" s="20">
        <f t="shared" si="603"/>
        <v>-46.387491914036289</v>
      </c>
      <c r="AN1887" s="20">
        <f t="shared" si="604"/>
        <v>3.2149255760746338</v>
      </c>
      <c r="AO1887" s="20">
        <f t="shared" si="604"/>
        <v>3.2156184383515991</v>
      </c>
      <c r="AP1887" s="20">
        <f t="shared" si="604"/>
        <v>3.2141906950560983</v>
      </c>
      <c r="AQ1887" s="20">
        <f t="shared" si="604"/>
        <v>3.2171329326505709</v>
      </c>
      <c r="AR1887" s="20">
        <f t="shared" si="604"/>
        <v>3.2110703717789146</v>
      </c>
      <c r="AS1887" s="20">
        <f t="shared" si="604"/>
        <v>3.2235654897824437</v>
      </c>
      <c r="AT1887" s="20">
        <f t="shared" si="604"/>
        <v>3.1978245068299773</v>
      </c>
      <c r="AU1887" s="20">
        <f t="shared" si="605"/>
        <v>3.2509130417697172</v>
      </c>
    </row>
    <row r="1888" spans="4:47">
      <c r="D1888" s="2"/>
      <c r="Z1888" s="20">
        <f t="shared" si="596"/>
        <v>0</v>
      </c>
      <c r="AA1888" s="20">
        <f t="shared" si="597"/>
        <v>1.1330551226500576E-5</v>
      </c>
      <c r="AB1888" s="20">
        <f t="shared" si="608"/>
        <v>-9999</v>
      </c>
      <c r="AC1888" s="20">
        <f t="shared" si="592"/>
        <v>0</v>
      </c>
      <c r="AD1888" s="20">
        <f t="shared" si="606"/>
        <v>-9999</v>
      </c>
      <c r="AE1888" s="20">
        <f t="shared" si="593"/>
        <v>0</v>
      </c>
      <c r="AF1888" s="20">
        <f t="shared" si="607"/>
        <v>-9999</v>
      </c>
      <c r="AG1888" s="21"/>
      <c r="AH1888" s="20">
        <f t="shared" si="598"/>
        <v>-1.178745064381952E-2</v>
      </c>
      <c r="AI1888" s="20">
        <f t="shared" si="599"/>
        <v>0.51386006167917275</v>
      </c>
      <c r="AJ1888" s="20">
        <f t="shared" si="600"/>
        <v>-0.2676446746983806</v>
      </c>
      <c r="AK1888" s="20">
        <f t="shared" si="601"/>
        <v>-2.096970307342862E-2</v>
      </c>
      <c r="AL1888" s="20">
        <f t="shared" si="602"/>
        <v>-3.0984842598046018</v>
      </c>
      <c r="AM1888" s="20">
        <f t="shared" si="603"/>
        <v>-46.387491914036289</v>
      </c>
      <c r="AN1888" s="20">
        <f t="shared" si="604"/>
        <v>3.2149255760746338</v>
      </c>
      <c r="AO1888" s="20">
        <f t="shared" si="604"/>
        <v>3.2156184383515991</v>
      </c>
      <c r="AP1888" s="20">
        <f t="shared" si="604"/>
        <v>3.2141906950560983</v>
      </c>
      <c r="AQ1888" s="20">
        <f t="shared" si="604"/>
        <v>3.2171329326505709</v>
      </c>
      <c r="AR1888" s="20">
        <f t="shared" si="604"/>
        <v>3.2110703717789146</v>
      </c>
      <c r="AS1888" s="20">
        <f t="shared" si="604"/>
        <v>3.2235654897824437</v>
      </c>
      <c r="AT1888" s="20">
        <f t="shared" si="604"/>
        <v>3.1978245068299773</v>
      </c>
      <c r="AU1888" s="20">
        <f t="shared" si="605"/>
        <v>3.2509130417697172</v>
      </c>
    </row>
    <row r="1889" spans="4:47">
      <c r="D1889" s="2"/>
      <c r="Z1889" s="20">
        <f t="shared" si="596"/>
        <v>0</v>
      </c>
      <c r="AA1889" s="20">
        <f t="shared" si="597"/>
        <v>1.1330551226500576E-5</v>
      </c>
      <c r="AB1889" s="20">
        <f t="shared" si="608"/>
        <v>-9999</v>
      </c>
      <c r="AC1889" s="20">
        <f t="shared" si="592"/>
        <v>0</v>
      </c>
      <c r="AD1889" s="20">
        <f t="shared" si="606"/>
        <v>-9999</v>
      </c>
      <c r="AE1889" s="20">
        <f t="shared" si="593"/>
        <v>0</v>
      </c>
      <c r="AF1889" s="20">
        <f t="shared" si="607"/>
        <v>-9999</v>
      </c>
      <c r="AG1889" s="21"/>
      <c r="AH1889" s="20">
        <f t="shared" si="598"/>
        <v>-1.178745064381952E-2</v>
      </c>
      <c r="AI1889" s="20">
        <f t="shared" si="599"/>
        <v>0.51386006167917275</v>
      </c>
      <c r="AJ1889" s="20">
        <f t="shared" si="600"/>
        <v>-0.2676446746983806</v>
      </c>
      <c r="AK1889" s="20">
        <f t="shared" si="601"/>
        <v>-2.096970307342862E-2</v>
      </c>
      <c r="AL1889" s="20">
        <f t="shared" si="602"/>
        <v>-3.0984842598046018</v>
      </c>
      <c r="AM1889" s="20">
        <f t="shared" si="603"/>
        <v>-46.387491914036289</v>
      </c>
      <c r="AN1889" s="20">
        <f t="shared" si="604"/>
        <v>3.2149255760746338</v>
      </c>
      <c r="AO1889" s="20">
        <f t="shared" si="604"/>
        <v>3.2156184383515991</v>
      </c>
      <c r="AP1889" s="20">
        <f t="shared" si="604"/>
        <v>3.2141906950560983</v>
      </c>
      <c r="AQ1889" s="20">
        <f t="shared" si="604"/>
        <v>3.2171329326505709</v>
      </c>
      <c r="AR1889" s="20">
        <f t="shared" si="604"/>
        <v>3.2110703717789146</v>
      </c>
      <c r="AS1889" s="20">
        <f t="shared" si="604"/>
        <v>3.2235654897824437</v>
      </c>
      <c r="AT1889" s="20">
        <f t="shared" si="604"/>
        <v>3.1978245068299773</v>
      </c>
      <c r="AU1889" s="20">
        <f t="shared" si="605"/>
        <v>3.2509130417697172</v>
      </c>
    </row>
    <row r="1890" spans="4:47">
      <c r="D1890" s="2"/>
      <c r="Z1890" s="20">
        <f t="shared" si="596"/>
        <v>0</v>
      </c>
      <c r="AA1890" s="20">
        <f t="shared" si="597"/>
        <v>1.1330551226500576E-5</v>
      </c>
      <c r="AB1890" s="20">
        <f t="shared" si="608"/>
        <v>-9999</v>
      </c>
      <c r="AC1890" s="20">
        <f t="shared" si="592"/>
        <v>0</v>
      </c>
      <c r="AD1890" s="20">
        <f t="shared" si="606"/>
        <v>-9999</v>
      </c>
      <c r="AE1890" s="20">
        <f t="shared" si="593"/>
        <v>0</v>
      </c>
      <c r="AF1890" s="20">
        <f t="shared" si="607"/>
        <v>-9999</v>
      </c>
      <c r="AG1890" s="21"/>
      <c r="AH1890" s="20">
        <f t="shared" si="598"/>
        <v>-1.178745064381952E-2</v>
      </c>
      <c r="AI1890" s="20">
        <f t="shared" si="599"/>
        <v>0.51386006167917275</v>
      </c>
      <c r="AJ1890" s="20">
        <f t="shared" si="600"/>
        <v>-0.2676446746983806</v>
      </c>
      <c r="AK1890" s="20">
        <f t="shared" si="601"/>
        <v>-2.096970307342862E-2</v>
      </c>
      <c r="AL1890" s="20">
        <f t="shared" si="602"/>
        <v>-3.0984842598046018</v>
      </c>
      <c r="AM1890" s="20">
        <f t="shared" si="603"/>
        <v>-46.387491914036289</v>
      </c>
      <c r="AN1890" s="20">
        <f t="shared" si="604"/>
        <v>3.2149255760746338</v>
      </c>
      <c r="AO1890" s="20">
        <f t="shared" si="604"/>
        <v>3.2156184383515991</v>
      </c>
      <c r="AP1890" s="20">
        <f t="shared" si="604"/>
        <v>3.2141906950560983</v>
      </c>
      <c r="AQ1890" s="20">
        <f t="shared" si="604"/>
        <v>3.2171329326505709</v>
      </c>
      <c r="AR1890" s="20">
        <f t="shared" si="604"/>
        <v>3.2110703717789146</v>
      </c>
      <c r="AS1890" s="20">
        <f t="shared" si="604"/>
        <v>3.2235654897824437</v>
      </c>
      <c r="AT1890" s="20">
        <f t="shared" si="604"/>
        <v>3.1978245068299773</v>
      </c>
      <c r="AU1890" s="20">
        <f t="shared" si="605"/>
        <v>3.2509130417697172</v>
      </c>
    </row>
    <row r="1891" spans="4:47">
      <c r="D1891" s="2"/>
      <c r="Z1891" s="20">
        <f t="shared" si="596"/>
        <v>0</v>
      </c>
      <c r="AA1891" s="20">
        <f t="shared" si="597"/>
        <v>1.1330551226500576E-5</v>
      </c>
      <c r="AB1891" s="20">
        <f t="shared" si="608"/>
        <v>-9999</v>
      </c>
      <c r="AC1891" s="20">
        <f t="shared" si="592"/>
        <v>0</v>
      </c>
      <c r="AD1891" s="20">
        <f t="shared" si="606"/>
        <v>-9999</v>
      </c>
      <c r="AE1891" s="20">
        <f t="shared" si="593"/>
        <v>0</v>
      </c>
      <c r="AF1891" s="20">
        <f t="shared" si="607"/>
        <v>-9999</v>
      </c>
      <c r="AG1891" s="21"/>
      <c r="AH1891" s="20">
        <f t="shared" si="598"/>
        <v>-1.178745064381952E-2</v>
      </c>
      <c r="AI1891" s="20">
        <f t="shared" si="599"/>
        <v>0.51386006167917275</v>
      </c>
      <c r="AJ1891" s="20">
        <f t="shared" si="600"/>
        <v>-0.2676446746983806</v>
      </c>
      <c r="AK1891" s="20">
        <f t="shared" si="601"/>
        <v>-2.096970307342862E-2</v>
      </c>
      <c r="AL1891" s="20">
        <f t="shared" si="602"/>
        <v>-3.0984842598046018</v>
      </c>
      <c r="AM1891" s="20">
        <f t="shared" si="603"/>
        <v>-46.387491914036289</v>
      </c>
      <c r="AN1891" s="20">
        <f t="shared" si="604"/>
        <v>3.2149255760746338</v>
      </c>
      <c r="AO1891" s="20">
        <f t="shared" si="604"/>
        <v>3.2156184383515991</v>
      </c>
      <c r="AP1891" s="20">
        <f t="shared" si="604"/>
        <v>3.2141906950560983</v>
      </c>
      <c r="AQ1891" s="20">
        <f t="shared" si="604"/>
        <v>3.2171329326505709</v>
      </c>
      <c r="AR1891" s="20">
        <f t="shared" si="604"/>
        <v>3.2110703717789146</v>
      </c>
      <c r="AS1891" s="20">
        <f t="shared" si="604"/>
        <v>3.2235654897824437</v>
      </c>
      <c r="AT1891" s="20">
        <f t="shared" si="604"/>
        <v>3.1978245068299773</v>
      </c>
      <c r="AU1891" s="20">
        <f t="shared" si="605"/>
        <v>3.2509130417697172</v>
      </c>
    </row>
    <row r="1892" spans="4:47">
      <c r="D1892" s="2"/>
      <c r="Z1892" s="20">
        <f t="shared" si="596"/>
        <v>0</v>
      </c>
      <c r="AA1892" s="20">
        <f t="shared" si="597"/>
        <v>1.1330551226500576E-5</v>
      </c>
      <c r="AB1892" s="20">
        <f t="shared" si="608"/>
        <v>-9999</v>
      </c>
      <c r="AC1892" s="20">
        <f t="shared" si="592"/>
        <v>0</v>
      </c>
      <c r="AD1892" s="20">
        <f t="shared" si="606"/>
        <v>-9999</v>
      </c>
      <c r="AE1892" s="20">
        <f t="shared" si="593"/>
        <v>0</v>
      </c>
      <c r="AF1892" s="20">
        <f t="shared" si="607"/>
        <v>-9999</v>
      </c>
      <c r="AG1892" s="21"/>
      <c r="AH1892" s="20">
        <f t="shared" si="598"/>
        <v>-1.178745064381952E-2</v>
      </c>
      <c r="AI1892" s="20">
        <f t="shared" si="599"/>
        <v>0.51386006167917275</v>
      </c>
      <c r="AJ1892" s="20">
        <f t="shared" si="600"/>
        <v>-0.2676446746983806</v>
      </c>
      <c r="AK1892" s="20">
        <f t="shared" si="601"/>
        <v>-2.096970307342862E-2</v>
      </c>
      <c r="AL1892" s="20">
        <f t="shared" si="602"/>
        <v>-3.0984842598046018</v>
      </c>
      <c r="AM1892" s="20">
        <f t="shared" si="603"/>
        <v>-46.387491914036289</v>
      </c>
      <c r="AN1892" s="20">
        <f t="shared" si="604"/>
        <v>3.2149255760746338</v>
      </c>
      <c r="AO1892" s="20">
        <f t="shared" si="604"/>
        <v>3.2156184383515991</v>
      </c>
      <c r="AP1892" s="20">
        <f t="shared" si="604"/>
        <v>3.2141906950560983</v>
      </c>
      <c r="AQ1892" s="20">
        <f t="shared" si="604"/>
        <v>3.2171329326505709</v>
      </c>
      <c r="AR1892" s="20">
        <f t="shared" si="604"/>
        <v>3.2110703717789146</v>
      </c>
      <c r="AS1892" s="20">
        <f t="shared" si="604"/>
        <v>3.2235654897824437</v>
      </c>
      <c r="AT1892" s="20">
        <f t="shared" si="604"/>
        <v>3.1978245068299773</v>
      </c>
      <c r="AU1892" s="20">
        <f t="shared" si="605"/>
        <v>3.2509130417697172</v>
      </c>
    </row>
    <row r="1893" spans="4:47">
      <c r="D1893" s="2"/>
      <c r="Z1893" s="20">
        <f t="shared" si="596"/>
        <v>0</v>
      </c>
      <c r="AA1893" s="20">
        <f t="shared" si="597"/>
        <v>1.1330551226500576E-5</v>
      </c>
      <c r="AB1893" s="20">
        <f t="shared" si="608"/>
        <v>-9999</v>
      </c>
      <c r="AC1893" s="20">
        <f t="shared" si="592"/>
        <v>0</v>
      </c>
      <c r="AD1893" s="20">
        <f t="shared" si="606"/>
        <v>-9999</v>
      </c>
      <c r="AE1893" s="20">
        <f t="shared" si="593"/>
        <v>0</v>
      </c>
      <c r="AF1893" s="20">
        <f t="shared" si="607"/>
        <v>-9999</v>
      </c>
      <c r="AG1893" s="21"/>
      <c r="AH1893" s="20">
        <f t="shared" si="598"/>
        <v>-1.178745064381952E-2</v>
      </c>
      <c r="AI1893" s="20">
        <f t="shared" si="599"/>
        <v>0.51386006167917275</v>
      </c>
      <c r="AJ1893" s="20">
        <f t="shared" si="600"/>
        <v>-0.2676446746983806</v>
      </c>
      <c r="AK1893" s="20">
        <f t="shared" si="601"/>
        <v>-2.096970307342862E-2</v>
      </c>
      <c r="AL1893" s="20">
        <f t="shared" si="602"/>
        <v>-3.0984842598046018</v>
      </c>
      <c r="AM1893" s="20">
        <f t="shared" si="603"/>
        <v>-46.387491914036289</v>
      </c>
      <c r="AN1893" s="20">
        <f t="shared" ref="AN1893:AT1908" si="609">$AU1893+$AB$7*SIN(AO1893)</f>
        <v>3.2149255760746338</v>
      </c>
      <c r="AO1893" s="20">
        <f t="shared" si="609"/>
        <v>3.2156184383515991</v>
      </c>
      <c r="AP1893" s="20">
        <f t="shared" si="609"/>
        <v>3.2141906950560983</v>
      </c>
      <c r="AQ1893" s="20">
        <f t="shared" si="609"/>
        <v>3.2171329326505709</v>
      </c>
      <c r="AR1893" s="20">
        <f t="shared" si="609"/>
        <v>3.2110703717789146</v>
      </c>
      <c r="AS1893" s="20">
        <f t="shared" si="609"/>
        <v>3.2235654897824437</v>
      </c>
      <c r="AT1893" s="20">
        <f t="shared" si="609"/>
        <v>3.1978245068299773</v>
      </c>
      <c r="AU1893" s="20">
        <f t="shared" si="605"/>
        <v>3.2509130417697172</v>
      </c>
    </row>
    <row r="1894" spans="4:47">
      <c r="D1894" s="2"/>
      <c r="Z1894" s="20">
        <f t="shared" si="596"/>
        <v>0</v>
      </c>
      <c r="AA1894" s="20">
        <f t="shared" si="597"/>
        <v>1.1330551226500576E-5</v>
      </c>
      <c r="AB1894" s="20">
        <f t="shared" si="608"/>
        <v>-9999</v>
      </c>
      <c r="AC1894" s="20">
        <f t="shared" si="592"/>
        <v>0</v>
      </c>
      <c r="AD1894" s="20">
        <f t="shared" si="606"/>
        <v>-9999</v>
      </c>
      <c r="AE1894" s="20">
        <f t="shared" si="593"/>
        <v>0</v>
      </c>
      <c r="AF1894" s="20">
        <f t="shared" si="607"/>
        <v>-9999</v>
      </c>
      <c r="AG1894" s="21"/>
      <c r="AH1894" s="20">
        <f t="shared" si="598"/>
        <v>-1.178745064381952E-2</v>
      </c>
      <c r="AI1894" s="20">
        <f t="shared" si="599"/>
        <v>0.51386006167917275</v>
      </c>
      <c r="AJ1894" s="20">
        <f t="shared" si="600"/>
        <v>-0.2676446746983806</v>
      </c>
      <c r="AK1894" s="20">
        <f t="shared" si="601"/>
        <v>-2.096970307342862E-2</v>
      </c>
      <c r="AL1894" s="20">
        <f t="shared" si="602"/>
        <v>-3.0984842598046018</v>
      </c>
      <c r="AM1894" s="20">
        <f t="shared" si="603"/>
        <v>-46.387491914036289</v>
      </c>
      <c r="AN1894" s="20">
        <f t="shared" si="609"/>
        <v>3.2149255760746338</v>
      </c>
      <c r="AO1894" s="20">
        <f t="shared" si="609"/>
        <v>3.2156184383515991</v>
      </c>
      <c r="AP1894" s="20">
        <f t="shared" si="609"/>
        <v>3.2141906950560983</v>
      </c>
      <c r="AQ1894" s="20">
        <f t="shared" si="609"/>
        <v>3.2171329326505709</v>
      </c>
      <c r="AR1894" s="20">
        <f t="shared" si="609"/>
        <v>3.2110703717789146</v>
      </c>
      <c r="AS1894" s="20">
        <f t="shared" si="609"/>
        <v>3.2235654897824437</v>
      </c>
      <c r="AT1894" s="20">
        <f t="shared" si="609"/>
        <v>3.1978245068299773</v>
      </c>
      <c r="AU1894" s="20">
        <f t="shared" si="605"/>
        <v>3.2509130417697172</v>
      </c>
    </row>
    <row r="1895" spans="4:47">
      <c r="D1895" s="2"/>
      <c r="Z1895" s="20">
        <f t="shared" si="596"/>
        <v>0</v>
      </c>
      <c r="AA1895" s="20">
        <f t="shared" si="597"/>
        <v>1.1330551226500576E-5</v>
      </c>
      <c r="AB1895" s="20">
        <f t="shared" si="608"/>
        <v>-9999</v>
      </c>
      <c r="AC1895" s="20">
        <f t="shared" ref="AC1895:AC1945" si="610">+G1895-P1895</f>
        <v>0</v>
      </c>
      <c r="AD1895" s="20">
        <f t="shared" si="606"/>
        <v>-9999</v>
      </c>
      <c r="AE1895" s="20">
        <f t="shared" ref="AE1895:AE1945" si="611">+(G1895-AA1895)^2*S1895</f>
        <v>0</v>
      </c>
      <c r="AF1895" s="20">
        <f t="shared" si="607"/>
        <v>-9999</v>
      </c>
      <c r="AG1895" s="21"/>
      <c r="AH1895" s="20">
        <f t="shared" si="598"/>
        <v>-1.178745064381952E-2</v>
      </c>
      <c r="AI1895" s="20">
        <f t="shared" si="599"/>
        <v>0.51386006167917275</v>
      </c>
      <c r="AJ1895" s="20">
        <f t="shared" si="600"/>
        <v>-0.2676446746983806</v>
      </c>
      <c r="AK1895" s="20">
        <f t="shared" si="601"/>
        <v>-2.096970307342862E-2</v>
      </c>
      <c r="AL1895" s="20">
        <f t="shared" si="602"/>
        <v>-3.0984842598046018</v>
      </c>
      <c r="AM1895" s="20">
        <f t="shared" si="603"/>
        <v>-46.387491914036289</v>
      </c>
      <c r="AN1895" s="20">
        <f t="shared" si="609"/>
        <v>3.2149255760746338</v>
      </c>
      <c r="AO1895" s="20">
        <f t="shared" si="609"/>
        <v>3.2156184383515991</v>
      </c>
      <c r="AP1895" s="20">
        <f t="shared" si="609"/>
        <v>3.2141906950560983</v>
      </c>
      <c r="AQ1895" s="20">
        <f t="shared" si="609"/>
        <v>3.2171329326505709</v>
      </c>
      <c r="AR1895" s="20">
        <f t="shared" si="609"/>
        <v>3.2110703717789146</v>
      </c>
      <c r="AS1895" s="20">
        <f t="shared" si="609"/>
        <v>3.2235654897824437</v>
      </c>
      <c r="AT1895" s="20">
        <f t="shared" si="609"/>
        <v>3.1978245068299773</v>
      </c>
      <c r="AU1895" s="20">
        <f t="shared" si="605"/>
        <v>3.2509130417697172</v>
      </c>
    </row>
    <row r="1896" spans="4:47">
      <c r="D1896" s="2"/>
      <c r="Z1896" s="20">
        <f t="shared" si="596"/>
        <v>0</v>
      </c>
      <c r="AA1896" s="20">
        <f t="shared" si="597"/>
        <v>1.1330551226500576E-5</v>
      </c>
      <c r="AB1896" s="20">
        <f t="shared" si="608"/>
        <v>-9999</v>
      </c>
      <c r="AC1896" s="20">
        <f t="shared" si="610"/>
        <v>0</v>
      </c>
      <c r="AD1896" s="20">
        <f t="shared" si="606"/>
        <v>-9999</v>
      </c>
      <c r="AE1896" s="20">
        <f t="shared" si="611"/>
        <v>0</v>
      </c>
      <c r="AF1896" s="20">
        <f t="shared" si="607"/>
        <v>-9999</v>
      </c>
      <c r="AG1896" s="21"/>
      <c r="AH1896" s="20">
        <f t="shared" si="598"/>
        <v>-1.178745064381952E-2</v>
      </c>
      <c r="AI1896" s="20">
        <f t="shared" si="599"/>
        <v>0.51386006167917275</v>
      </c>
      <c r="AJ1896" s="20">
        <f t="shared" si="600"/>
        <v>-0.2676446746983806</v>
      </c>
      <c r="AK1896" s="20">
        <f t="shared" si="601"/>
        <v>-2.096970307342862E-2</v>
      </c>
      <c r="AL1896" s="20">
        <f t="shared" si="602"/>
        <v>-3.0984842598046018</v>
      </c>
      <c r="AM1896" s="20">
        <f t="shared" si="603"/>
        <v>-46.387491914036289</v>
      </c>
      <c r="AN1896" s="20">
        <f t="shared" si="609"/>
        <v>3.2149255760746338</v>
      </c>
      <c r="AO1896" s="20">
        <f t="shared" si="609"/>
        <v>3.2156184383515991</v>
      </c>
      <c r="AP1896" s="20">
        <f t="shared" si="609"/>
        <v>3.2141906950560983</v>
      </c>
      <c r="AQ1896" s="20">
        <f t="shared" si="609"/>
        <v>3.2171329326505709</v>
      </c>
      <c r="AR1896" s="20">
        <f t="shared" si="609"/>
        <v>3.2110703717789146</v>
      </c>
      <c r="AS1896" s="20">
        <f t="shared" si="609"/>
        <v>3.2235654897824437</v>
      </c>
      <c r="AT1896" s="20">
        <f t="shared" si="609"/>
        <v>3.1978245068299773</v>
      </c>
      <c r="AU1896" s="20">
        <f t="shared" si="605"/>
        <v>3.2509130417697172</v>
      </c>
    </row>
    <row r="1897" spans="4:47">
      <c r="D1897" s="2"/>
      <c r="Z1897" s="20">
        <f t="shared" si="596"/>
        <v>0</v>
      </c>
      <c r="AA1897" s="20">
        <f t="shared" si="597"/>
        <v>1.1330551226500576E-5</v>
      </c>
      <c r="AB1897" s="20">
        <f t="shared" si="608"/>
        <v>-9999</v>
      </c>
      <c r="AC1897" s="20">
        <f t="shared" si="610"/>
        <v>0</v>
      </c>
      <c r="AD1897" s="20">
        <f t="shared" si="606"/>
        <v>-9999</v>
      </c>
      <c r="AE1897" s="20">
        <f t="shared" si="611"/>
        <v>0</v>
      </c>
      <c r="AF1897" s="20">
        <f t="shared" si="607"/>
        <v>-9999</v>
      </c>
      <c r="AG1897" s="21"/>
      <c r="AH1897" s="20">
        <f t="shared" si="598"/>
        <v>-1.178745064381952E-2</v>
      </c>
      <c r="AI1897" s="20">
        <f t="shared" si="599"/>
        <v>0.51386006167917275</v>
      </c>
      <c r="AJ1897" s="20">
        <f t="shared" si="600"/>
        <v>-0.2676446746983806</v>
      </c>
      <c r="AK1897" s="20">
        <f t="shared" si="601"/>
        <v>-2.096970307342862E-2</v>
      </c>
      <c r="AL1897" s="20">
        <f t="shared" si="602"/>
        <v>-3.0984842598046018</v>
      </c>
      <c r="AM1897" s="20">
        <f t="shared" si="603"/>
        <v>-46.387491914036289</v>
      </c>
      <c r="AN1897" s="20">
        <f t="shared" si="609"/>
        <v>3.2149255760746338</v>
      </c>
      <c r="AO1897" s="20">
        <f t="shared" si="609"/>
        <v>3.2156184383515991</v>
      </c>
      <c r="AP1897" s="20">
        <f t="shared" si="609"/>
        <v>3.2141906950560983</v>
      </c>
      <c r="AQ1897" s="20">
        <f t="shared" si="609"/>
        <v>3.2171329326505709</v>
      </c>
      <c r="AR1897" s="20">
        <f t="shared" si="609"/>
        <v>3.2110703717789146</v>
      </c>
      <c r="AS1897" s="20">
        <f t="shared" si="609"/>
        <v>3.2235654897824437</v>
      </c>
      <c r="AT1897" s="20">
        <f t="shared" si="609"/>
        <v>3.1978245068299773</v>
      </c>
      <c r="AU1897" s="20">
        <f t="shared" si="605"/>
        <v>3.2509130417697172</v>
      </c>
    </row>
    <row r="1898" spans="4:47">
      <c r="D1898" s="2"/>
      <c r="Z1898" s="20">
        <f t="shared" si="596"/>
        <v>0</v>
      </c>
      <c r="AA1898" s="20">
        <f t="shared" si="597"/>
        <v>1.1330551226500576E-5</v>
      </c>
      <c r="AB1898" s="20">
        <f t="shared" si="608"/>
        <v>-9999</v>
      </c>
      <c r="AC1898" s="20">
        <f t="shared" si="610"/>
        <v>0</v>
      </c>
      <c r="AD1898" s="20">
        <f t="shared" si="606"/>
        <v>-9999</v>
      </c>
      <c r="AE1898" s="20">
        <f t="shared" si="611"/>
        <v>0</v>
      </c>
      <c r="AF1898" s="20">
        <f t="shared" si="607"/>
        <v>-9999</v>
      </c>
      <c r="AG1898" s="21"/>
      <c r="AH1898" s="20">
        <f t="shared" si="598"/>
        <v>-1.178745064381952E-2</v>
      </c>
      <c r="AI1898" s="20">
        <f t="shared" si="599"/>
        <v>0.51386006167917275</v>
      </c>
      <c r="AJ1898" s="20">
        <f t="shared" si="600"/>
        <v>-0.2676446746983806</v>
      </c>
      <c r="AK1898" s="20">
        <f t="shared" si="601"/>
        <v>-2.096970307342862E-2</v>
      </c>
      <c r="AL1898" s="20">
        <f t="shared" si="602"/>
        <v>-3.0984842598046018</v>
      </c>
      <c r="AM1898" s="20">
        <f t="shared" si="603"/>
        <v>-46.387491914036289</v>
      </c>
      <c r="AN1898" s="20">
        <f t="shared" si="609"/>
        <v>3.2149255760746338</v>
      </c>
      <c r="AO1898" s="20">
        <f t="shared" si="609"/>
        <v>3.2156184383515991</v>
      </c>
      <c r="AP1898" s="20">
        <f t="shared" si="609"/>
        <v>3.2141906950560983</v>
      </c>
      <c r="AQ1898" s="20">
        <f t="shared" si="609"/>
        <v>3.2171329326505709</v>
      </c>
      <c r="AR1898" s="20">
        <f t="shared" si="609"/>
        <v>3.2110703717789146</v>
      </c>
      <c r="AS1898" s="20">
        <f t="shared" si="609"/>
        <v>3.2235654897824437</v>
      </c>
      <c r="AT1898" s="20">
        <f t="shared" si="609"/>
        <v>3.1978245068299773</v>
      </c>
      <c r="AU1898" s="20">
        <f t="shared" si="605"/>
        <v>3.2509130417697172</v>
      </c>
    </row>
    <row r="1899" spans="4:47">
      <c r="D1899" s="2"/>
      <c r="Z1899" s="20">
        <f t="shared" si="596"/>
        <v>0</v>
      </c>
      <c r="AA1899" s="20">
        <f t="shared" si="597"/>
        <v>1.1330551226500576E-5</v>
      </c>
      <c r="AB1899" s="20">
        <f t="shared" si="608"/>
        <v>-9999</v>
      </c>
      <c r="AC1899" s="20">
        <f t="shared" si="610"/>
        <v>0</v>
      </c>
      <c r="AD1899" s="20">
        <f t="shared" si="606"/>
        <v>-9999</v>
      </c>
      <c r="AE1899" s="20">
        <f t="shared" si="611"/>
        <v>0</v>
      </c>
      <c r="AF1899" s="20">
        <f t="shared" si="607"/>
        <v>-9999</v>
      </c>
      <c r="AG1899" s="21"/>
      <c r="AH1899" s="20">
        <f t="shared" si="598"/>
        <v>-1.178745064381952E-2</v>
      </c>
      <c r="AI1899" s="20">
        <f t="shared" si="599"/>
        <v>0.51386006167917275</v>
      </c>
      <c r="AJ1899" s="20">
        <f t="shared" si="600"/>
        <v>-0.2676446746983806</v>
      </c>
      <c r="AK1899" s="20">
        <f t="shared" si="601"/>
        <v>-2.096970307342862E-2</v>
      </c>
      <c r="AL1899" s="20">
        <f t="shared" si="602"/>
        <v>-3.0984842598046018</v>
      </c>
      <c r="AM1899" s="20">
        <f t="shared" si="603"/>
        <v>-46.387491914036289</v>
      </c>
      <c r="AN1899" s="20">
        <f t="shared" si="609"/>
        <v>3.2149255760746338</v>
      </c>
      <c r="AO1899" s="20">
        <f t="shared" si="609"/>
        <v>3.2156184383515991</v>
      </c>
      <c r="AP1899" s="20">
        <f t="shared" si="609"/>
        <v>3.2141906950560983</v>
      </c>
      <c r="AQ1899" s="20">
        <f t="shared" si="609"/>
        <v>3.2171329326505709</v>
      </c>
      <c r="AR1899" s="20">
        <f t="shared" si="609"/>
        <v>3.2110703717789146</v>
      </c>
      <c r="AS1899" s="20">
        <f t="shared" si="609"/>
        <v>3.2235654897824437</v>
      </c>
      <c r="AT1899" s="20">
        <f t="shared" si="609"/>
        <v>3.1978245068299773</v>
      </c>
      <c r="AU1899" s="20">
        <f t="shared" si="605"/>
        <v>3.2509130417697172</v>
      </c>
    </row>
    <row r="1900" spans="4:47">
      <c r="D1900" s="2"/>
      <c r="Z1900" s="20">
        <f t="shared" si="596"/>
        <v>0</v>
      </c>
      <c r="AA1900" s="20">
        <f t="shared" si="597"/>
        <v>1.1330551226500576E-5</v>
      </c>
      <c r="AB1900" s="20">
        <f t="shared" si="608"/>
        <v>-9999</v>
      </c>
      <c r="AC1900" s="20">
        <f t="shared" si="610"/>
        <v>0</v>
      </c>
      <c r="AD1900" s="20">
        <f t="shared" si="606"/>
        <v>-9999</v>
      </c>
      <c r="AE1900" s="20">
        <f t="shared" si="611"/>
        <v>0</v>
      </c>
      <c r="AF1900" s="20">
        <f t="shared" si="607"/>
        <v>-9999</v>
      </c>
      <c r="AG1900" s="21"/>
      <c r="AH1900" s="20">
        <f t="shared" si="598"/>
        <v>-1.178745064381952E-2</v>
      </c>
      <c r="AI1900" s="20">
        <f t="shared" si="599"/>
        <v>0.51386006167917275</v>
      </c>
      <c r="AJ1900" s="20">
        <f t="shared" si="600"/>
        <v>-0.2676446746983806</v>
      </c>
      <c r="AK1900" s="20">
        <f t="shared" si="601"/>
        <v>-2.096970307342862E-2</v>
      </c>
      <c r="AL1900" s="20">
        <f t="shared" si="602"/>
        <v>-3.0984842598046018</v>
      </c>
      <c r="AM1900" s="20">
        <f t="shared" si="603"/>
        <v>-46.387491914036289</v>
      </c>
      <c r="AN1900" s="20">
        <f t="shared" si="609"/>
        <v>3.2149255760746338</v>
      </c>
      <c r="AO1900" s="20">
        <f t="shared" si="609"/>
        <v>3.2156184383515991</v>
      </c>
      <c r="AP1900" s="20">
        <f t="shared" si="609"/>
        <v>3.2141906950560983</v>
      </c>
      <c r="AQ1900" s="20">
        <f t="shared" si="609"/>
        <v>3.2171329326505709</v>
      </c>
      <c r="AR1900" s="20">
        <f t="shared" si="609"/>
        <v>3.2110703717789146</v>
      </c>
      <c r="AS1900" s="20">
        <f t="shared" si="609"/>
        <v>3.2235654897824437</v>
      </c>
      <c r="AT1900" s="20">
        <f t="shared" si="609"/>
        <v>3.1978245068299773</v>
      </c>
      <c r="AU1900" s="20">
        <f t="shared" si="605"/>
        <v>3.2509130417697172</v>
      </c>
    </row>
    <row r="1901" spans="4:47">
      <c r="D1901" s="2"/>
      <c r="Z1901" s="20">
        <f t="shared" si="596"/>
        <v>0</v>
      </c>
      <c r="AA1901" s="20">
        <f t="shared" si="597"/>
        <v>1.1330551226500576E-5</v>
      </c>
      <c r="AB1901" s="20">
        <f t="shared" si="608"/>
        <v>-9999</v>
      </c>
      <c r="AC1901" s="20">
        <f t="shared" si="610"/>
        <v>0</v>
      </c>
      <c r="AD1901" s="20">
        <f t="shared" si="606"/>
        <v>-9999</v>
      </c>
      <c r="AE1901" s="20">
        <f t="shared" si="611"/>
        <v>0</v>
      </c>
      <c r="AF1901" s="20">
        <f t="shared" si="607"/>
        <v>-9999</v>
      </c>
      <c r="AG1901" s="21"/>
      <c r="AH1901" s="20">
        <f t="shared" si="598"/>
        <v>-1.178745064381952E-2</v>
      </c>
      <c r="AI1901" s="20">
        <f t="shared" si="599"/>
        <v>0.51386006167917275</v>
      </c>
      <c r="AJ1901" s="20">
        <f t="shared" si="600"/>
        <v>-0.2676446746983806</v>
      </c>
      <c r="AK1901" s="20">
        <f t="shared" si="601"/>
        <v>-2.096970307342862E-2</v>
      </c>
      <c r="AL1901" s="20">
        <f t="shared" si="602"/>
        <v>-3.0984842598046018</v>
      </c>
      <c r="AM1901" s="20">
        <f t="shared" si="603"/>
        <v>-46.387491914036289</v>
      </c>
      <c r="AN1901" s="20">
        <f t="shared" si="609"/>
        <v>3.2149255760746338</v>
      </c>
      <c r="AO1901" s="20">
        <f t="shared" si="609"/>
        <v>3.2156184383515991</v>
      </c>
      <c r="AP1901" s="20">
        <f t="shared" si="609"/>
        <v>3.2141906950560983</v>
      </c>
      <c r="AQ1901" s="20">
        <f t="shared" si="609"/>
        <v>3.2171329326505709</v>
      </c>
      <c r="AR1901" s="20">
        <f t="shared" si="609"/>
        <v>3.2110703717789146</v>
      </c>
      <c r="AS1901" s="20">
        <f t="shared" si="609"/>
        <v>3.2235654897824437</v>
      </c>
      <c r="AT1901" s="20">
        <f t="shared" si="609"/>
        <v>3.1978245068299773</v>
      </c>
      <c r="AU1901" s="20">
        <f t="shared" si="605"/>
        <v>3.2509130417697172</v>
      </c>
    </row>
    <row r="1902" spans="4:47">
      <c r="D1902" s="2"/>
      <c r="Z1902" s="20">
        <f t="shared" si="596"/>
        <v>0</v>
      </c>
      <c r="AA1902" s="20">
        <f t="shared" si="597"/>
        <v>1.1330551226500576E-5</v>
      </c>
      <c r="AB1902" s="20">
        <f t="shared" si="608"/>
        <v>-9999</v>
      </c>
      <c r="AC1902" s="20">
        <f t="shared" si="610"/>
        <v>0</v>
      </c>
      <c r="AD1902" s="20">
        <f t="shared" si="606"/>
        <v>-9999</v>
      </c>
      <c r="AE1902" s="20">
        <f t="shared" si="611"/>
        <v>0</v>
      </c>
      <c r="AF1902" s="20">
        <f t="shared" si="607"/>
        <v>-9999</v>
      </c>
      <c r="AG1902" s="21"/>
      <c r="AH1902" s="20">
        <f t="shared" si="598"/>
        <v>-1.178745064381952E-2</v>
      </c>
      <c r="AI1902" s="20">
        <f t="shared" si="599"/>
        <v>0.51386006167917275</v>
      </c>
      <c r="AJ1902" s="20">
        <f t="shared" si="600"/>
        <v>-0.2676446746983806</v>
      </c>
      <c r="AK1902" s="20">
        <f t="shared" si="601"/>
        <v>-2.096970307342862E-2</v>
      </c>
      <c r="AL1902" s="20">
        <f t="shared" si="602"/>
        <v>-3.0984842598046018</v>
      </c>
      <c r="AM1902" s="20">
        <f t="shared" si="603"/>
        <v>-46.387491914036289</v>
      </c>
      <c r="AN1902" s="20">
        <f t="shared" si="609"/>
        <v>3.2149255760746338</v>
      </c>
      <c r="AO1902" s="20">
        <f t="shared" si="609"/>
        <v>3.2156184383515991</v>
      </c>
      <c r="AP1902" s="20">
        <f t="shared" si="609"/>
        <v>3.2141906950560983</v>
      </c>
      <c r="AQ1902" s="20">
        <f t="shared" si="609"/>
        <v>3.2171329326505709</v>
      </c>
      <c r="AR1902" s="20">
        <f t="shared" si="609"/>
        <v>3.2110703717789146</v>
      </c>
      <c r="AS1902" s="20">
        <f t="shared" si="609"/>
        <v>3.2235654897824437</v>
      </c>
      <c r="AT1902" s="20">
        <f t="shared" si="609"/>
        <v>3.1978245068299773</v>
      </c>
      <c r="AU1902" s="20">
        <f t="shared" si="605"/>
        <v>3.2509130417697172</v>
      </c>
    </row>
    <row r="1903" spans="4:47">
      <c r="D1903" s="2"/>
      <c r="Z1903" s="20">
        <f t="shared" si="596"/>
        <v>0</v>
      </c>
      <c r="AA1903" s="20">
        <f t="shared" si="597"/>
        <v>1.1330551226500576E-5</v>
      </c>
      <c r="AB1903" s="20">
        <f t="shared" si="608"/>
        <v>-9999</v>
      </c>
      <c r="AC1903" s="20">
        <f t="shared" si="610"/>
        <v>0</v>
      </c>
      <c r="AD1903" s="20">
        <f t="shared" si="606"/>
        <v>-9999</v>
      </c>
      <c r="AE1903" s="20">
        <f t="shared" si="611"/>
        <v>0</v>
      </c>
      <c r="AF1903" s="20">
        <f t="shared" si="607"/>
        <v>-9999</v>
      </c>
      <c r="AG1903" s="21"/>
      <c r="AH1903" s="20">
        <f t="shared" si="598"/>
        <v>-1.178745064381952E-2</v>
      </c>
      <c r="AI1903" s="20">
        <f t="shared" si="599"/>
        <v>0.51386006167917275</v>
      </c>
      <c r="AJ1903" s="20">
        <f t="shared" si="600"/>
        <v>-0.2676446746983806</v>
      </c>
      <c r="AK1903" s="20">
        <f t="shared" si="601"/>
        <v>-2.096970307342862E-2</v>
      </c>
      <c r="AL1903" s="20">
        <f t="shared" si="602"/>
        <v>-3.0984842598046018</v>
      </c>
      <c r="AM1903" s="20">
        <f t="shared" si="603"/>
        <v>-46.387491914036289</v>
      </c>
      <c r="AN1903" s="20">
        <f t="shared" si="609"/>
        <v>3.2149255760746338</v>
      </c>
      <c r="AO1903" s="20">
        <f t="shared" si="609"/>
        <v>3.2156184383515991</v>
      </c>
      <c r="AP1903" s="20">
        <f t="shared" si="609"/>
        <v>3.2141906950560983</v>
      </c>
      <c r="AQ1903" s="20">
        <f t="shared" si="609"/>
        <v>3.2171329326505709</v>
      </c>
      <c r="AR1903" s="20">
        <f t="shared" si="609"/>
        <v>3.2110703717789146</v>
      </c>
      <c r="AS1903" s="20">
        <f t="shared" si="609"/>
        <v>3.2235654897824437</v>
      </c>
      <c r="AT1903" s="20">
        <f t="shared" si="609"/>
        <v>3.1978245068299773</v>
      </c>
      <c r="AU1903" s="20">
        <f t="shared" si="605"/>
        <v>3.2509130417697172</v>
      </c>
    </row>
    <row r="1904" spans="4:47">
      <c r="D1904" s="2"/>
      <c r="Z1904" s="20">
        <f t="shared" si="596"/>
        <v>0</v>
      </c>
      <c r="AA1904" s="20">
        <f t="shared" si="597"/>
        <v>1.1330551226500576E-5</v>
      </c>
      <c r="AB1904" s="20">
        <f t="shared" si="608"/>
        <v>-9999</v>
      </c>
      <c r="AC1904" s="20">
        <f t="shared" si="610"/>
        <v>0</v>
      </c>
      <c r="AD1904" s="20">
        <f t="shared" si="606"/>
        <v>-9999</v>
      </c>
      <c r="AE1904" s="20">
        <f t="shared" si="611"/>
        <v>0</v>
      </c>
      <c r="AF1904" s="20">
        <f t="shared" si="607"/>
        <v>-9999</v>
      </c>
      <c r="AG1904" s="21"/>
      <c r="AH1904" s="20">
        <f t="shared" si="598"/>
        <v>-1.178745064381952E-2</v>
      </c>
      <c r="AI1904" s="20">
        <f t="shared" si="599"/>
        <v>0.51386006167917275</v>
      </c>
      <c r="AJ1904" s="20">
        <f t="shared" si="600"/>
        <v>-0.2676446746983806</v>
      </c>
      <c r="AK1904" s="20">
        <f t="shared" si="601"/>
        <v>-2.096970307342862E-2</v>
      </c>
      <c r="AL1904" s="20">
        <f t="shared" si="602"/>
        <v>-3.0984842598046018</v>
      </c>
      <c r="AM1904" s="20">
        <f t="shared" si="603"/>
        <v>-46.387491914036289</v>
      </c>
      <c r="AN1904" s="20">
        <f t="shared" si="609"/>
        <v>3.2149255760746338</v>
      </c>
      <c r="AO1904" s="20">
        <f t="shared" si="609"/>
        <v>3.2156184383515991</v>
      </c>
      <c r="AP1904" s="20">
        <f t="shared" si="609"/>
        <v>3.2141906950560983</v>
      </c>
      <c r="AQ1904" s="20">
        <f t="shared" si="609"/>
        <v>3.2171329326505709</v>
      </c>
      <c r="AR1904" s="20">
        <f t="shared" si="609"/>
        <v>3.2110703717789146</v>
      </c>
      <c r="AS1904" s="20">
        <f t="shared" si="609"/>
        <v>3.2235654897824437</v>
      </c>
      <c r="AT1904" s="20">
        <f t="shared" si="609"/>
        <v>3.1978245068299773</v>
      </c>
      <c r="AU1904" s="20">
        <f t="shared" si="605"/>
        <v>3.2509130417697172</v>
      </c>
    </row>
    <row r="1905" spans="4:47">
      <c r="D1905" s="2"/>
      <c r="Z1905" s="20">
        <f t="shared" si="596"/>
        <v>0</v>
      </c>
      <c r="AA1905" s="20">
        <f t="shared" si="597"/>
        <v>1.1330551226500576E-5</v>
      </c>
      <c r="AB1905" s="20">
        <f t="shared" si="608"/>
        <v>-9999</v>
      </c>
      <c r="AC1905" s="20">
        <f t="shared" si="610"/>
        <v>0</v>
      </c>
      <c r="AD1905" s="20">
        <f t="shared" si="606"/>
        <v>-9999</v>
      </c>
      <c r="AE1905" s="20">
        <f t="shared" si="611"/>
        <v>0</v>
      </c>
      <c r="AF1905" s="20">
        <f t="shared" si="607"/>
        <v>-9999</v>
      </c>
      <c r="AG1905" s="21"/>
      <c r="AH1905" s="20">
        <f t="shared" si="598"/>
        <v>-1.178745064381952E-2</v>
      </c>
      <c r="AI1905" s="20">
        <f t="shared" si="599"/>
        <v>0.51386006167917275</v>
      </c>
      <c r="AJ1905" s="20">
        <f t="shared" si="600"/>
        <v>-0.2676446746983806</v>
      </c>
      <c r="AK1905" s="20">
        <f t="shared" si="601"/>
        <v>-2.096970307342862E-2</v>
      </c>
      <c r="AL1905" s="20">
        <f t="shared" si="602"/>
        <v>-3.0984842598046018</v>
      </c>
      <c r="AM1905" s="20">
        <f t="shared" si="603"/>
        <v>-46.387491914036289</v>
      </c>
      <c r="AN1905" s="20">
        <f t="shared" si="609"/>
        <v>3.2149255760746338</v>
      </c>
      <c r="AO1905" s="20">
        <f t="shared" si="609"/>
        <v>3.2156184383515991</v>
      </c>
      <c r="AP1905" s="20">
        <f t="shared" si="609"/>
        <v>3.2141906950560983</v>
      </c>
      <c r="AQ1905" s="20">
        <f t="shared" si="609"/>
        <v>3.2171329326505709</v>
      </c>
      <c r="AR1905" s="20">
        <f t="shared" si="609"/>
        <v>3.2110703717789146</v>
      </c>
      <c r="AS1905" s="20">
        <f t="shared" si="609"/>
        <v>3.2235654897824437</v>
      </c>
      <c r="AT1905" s="20">
        <f t="shared" si="609"/>
        <v>3.1978245068299773</v>
      </c>
      <c r="AU1905" s="20">
        <f t="shared" si="605"/>
        <v>3.2509130417697172</v>
      </c>
    </row>
    <row r="1906" spans="4:47">
      <c r="D1906" s="2"/>
      <c r="Z1906" s="20">
        <f t="shared" si="596"/>
        <v>0</v>
      </c>
      <c r="AA1906" s="20">
        <f t="shared" si="597"/>
        <v>1.1330551226500576E-5</v>
      </c>
      <c r="AB1906" s="20">
        <f t="shared" si="608"/>
        <v>-9999</v>
      </c>
      <c r="AC1906" s="20">
        <f t="shared" si="610"/>
        <v>0</v>
      </c>
      <c r="AD1906" s="20">
        <f t="shared" si="606"/>
        <v>-9999</v>
      </c>
      <c r="AE1906" s="20">
        <f t="shared" si="611"/>
        <v>0</v>
      </c>
      <c r="AF1906" s="20">
        <f t="shared" si="607"/>
        <v>-9999</v>
      </c>
      <c r="AG1906" s="21"/>
      <c r="AH1906" s="20">
        <f t="shared" si="598"/>
        <v>-1.178745064381952E-2</v>
      </c>
      <c r="AI1906" s="20">
        <f t="shared" si="599"/>
        <v>0.51386006167917275</v>
      </c>
      <c r="AJ1906" s="20">
        <f t="shared" si="600"/>
        <v>-0.2676446746983806</v>
      </c>
      <c r="AK1906" s="20">
        <f t="shared" si="601"/>
        <v>-2.096970307342862E-2</v>
      </c>
      <c r="AL1906" s="20">
        <f t="shared" si="602"/>
        <v>-3.0984842598046018</v>
      </c>
      <c r="AM1906" s="20">
        <f t="shared" si="603"/>
        <v>-46.387491914036289</v>
      </c>
      <c r="AN1906" s="20">
        <f t="shared" si="609"/>
        <v>3.2149255760746338</v>
      </c>
      <c r="AO1906" s="20">
        <f t="shared" si="609"/>
        <v>3.2156184383515991</v>
      </c>
      <c r="AP1906" s="20">
        <f t="shared" si="609"/>
        <v>3.2141906950560983</v>
      </c>
      <c r="AQ1906" s="20">
        <f t="shared" si="609"/>
        <v>3.2171329326505709</v>
      </c>
      <c r="AR1906" s="20">
        <f t="shared" si="609"/>
        <v>3.2110703717789146</v>
      </c>
      <c r="AS1906" s="20">
        <f t="shared" si="609"/>
        <v>3.2235654897824437</v>
      </c>
      <c r="AT1906" s="20">
        <f t="shared" si="609"/>
        <v>3.1978245068299773</v>
      </c>
      <c r="AU1906" s="20">
        <f t="shared" si="605"/>
        <v>3.2509130417697172</v>
      </c>
    </row>
    <row r="1907" spans="4:47">
      <c r="D1907" s="2"/>
      <c r="Z1907" s="20">
        <f t="shared" si="596"/>
        <v>0</v>
      </c>
      <c r="AA1907" s="20">
        <f t="shared" si="597"/>
        <v>1.1330551226500576E-5</v>
      </c>
      <c r="AB1907" s="20">
        <f t="shared" si="608"/>
        <v>-9999</v>
      </c>
      <c r="AC1907" s="20">
        <f t="shared" si="610"/>
        <v>0</v>
      </c>
      <c r="AD1907" s="20">
        <f t="shared" si="606"/>
        <v>-9999</v>
      </c>
      <c r="AE1907" s="20">
        <f t="shared" si="611"/>
        <v>0</v>
      </c>
      <c r="AF1907" s="20">
        <f t="shared" si="607"/>
        <v>-9999</v>
      </c>
      <c r="AG1907" s="21"/>
      <c r="AH1907" s="20">
        <f t="shared" si="598"/>
        <v>-1.178745064381952E-2</v>
      </c>
      <c r="AI1907" s="20">
        <f t="shared" si="599"/>
        <v>0.51386006167917275</v>
      </c>
      <c r="AJ1907" s="20">
        <f t="shared" si="600"/>
        <v>-0.2676446746983806</v>
      </c>
      <c r="AK1907" s="20">
        <f t="shared" si="601"/>
        <v>-2.096970307342862E-2</v>
      </c>
      <c r="AL1907" s="20">
        <f t="shared" si="602"/>
        <v>-3.0984842598046018</v>
      </c>
      <c r="AM1907" s="20">
        <f t="shared" si="603"/>
        <v>-46.387491914036289</v>
      </c>
      <c r="AN1907" s="20">
        <f t="shared" si="609"/>
        <v>3.2149255760746338</v>
      </c>
      <c r="AO1907" s="20">
        <f t="shared" si="609"/>
        <v>3.2156184383515991</v>
      </c>
      <c r="AP1907" s="20">
        <f t="shared" si="609"/>
        <v>3.2141906950560983</v>
      </c>
      <c r="AQ1907" s="20">
        <f t="shared" si="609"/>
        <v>3.2171329326505709</v>
      </c>
      <c r="AR1907" s="20">
        <f t="shared" si="609"/>
        <v>3.2110703717789146</v>
      </c>
      <c r="AS1907" s="20">
        <f t="shared" si="609"/>
        <v>3.2235654897824437</v>
      </c>
      <c r="AT1907" s="20">
        <f t="shared" si="609"/>
        <v>3.1978245068299773</v>
      </c>
      <c r="AU1907" s="20">
        <f t="shared" si="605"/>
        <v>3.2509130417697172</v>
      </c>
    </row>
    <row r="1908" spans="4:47">
      <c r="D1908" s="2"/>
      <c r="Z1908" s="20">
        <f t="shared" si="596"/>
        <v>0</v>
      </c>
      <c r="AA1908" s="20">
        <f t="shared" si="597"/>
        <v>1.1330551226500576E-5</v>
      </c>
      <c r="AB1908" s="20">
        <f t="shared" si="608"/>
        <v>-9999</v>
      </c>
      <c r="AC1908" s="20">
        <f t="shared" si="610"/>
        <v>0</v>
      </c>
      <c r="AD1908" s="20">
        <f t="shared" si="606"/>
        <v>-9999</v>
      </c>
      <c r="AE1908" s="20">
        <f t="shared" si="611"/>
        <v>0</v>
      </c>
      <c r="AF1908" s="20">
        <f t="shared" si="607"/>
        <v>-9999</v>
      </c>
      <c r="AG1908" s="21"/>
      <c r="AH1908" s="20">
        <f t="shared" si="598"/>
        <v>-1.178745064381952E-2</v>
      </c>
      <c r="AI1908" s="20">
        <f t="shared" si="599"/>
        <v>0.51386006167917275</v>
      </c>
      <c r="AJ1908" s="20">
        <f t="shared" si="600"/>
        <v>-0.2676446746983806</v>
      </c>
      <c r="AK1908" s="20">
        <f t="shared" si="601"/>
        <v>-2.096970307342862E-2</v>
      </c>
      <c r="AL1908" s="20">
        <f t="shared" si="602"/>
        <v>-3.0984842598046018</v>
      </c>
      <c r="AM1908" s="20">
        <f t="shared" si="603"/>
        <v>-46.387491914036289</v>
      </c>
      <c r="AN1908" s="20">
        <f t="shared" si="609"/>
        <v>3.2149255760746338</v>
      </c>
      <c r="AO1908" s="20">
        <f t="shared" si="609"/>
        <v>3.2156184383515991</v>
      </c>
      <c r="AP1908" s="20">
        <f t="shared" si="609"/>
        <v>3.2141906950560983</v>
      </c>
      <c r="AQ1908" s="20">
        <f t="shared" si="609"/>
        <v>3.2171329326505709</v>
      </c>
      <c r="AR1908" s="20">
        <f t="shared" si="609"/>
        <v>3.2110703717789146</v>
      </c>
      <c r="AS1908" s="20">
        <f t="shared" si="609"/>
        <v>3.2235654897824437</v>
      </c>
      <c r="AT1908" s="20">
        <f t="shared" si="609"/>
        <v>3.1978245068299773</v>
      </c>
      <c r="AU1908" s="20">
        <f t="shared" si="605"/>
        <v>3.2509130417697172</v>
      </c>
    </row>
    <row r="1909" spans="4:47">
      <c r="D1909" s="2"/>
      <c r="Z1909" s="20">
        <f t="shared" si="596"/>
        <v>0</v>
      </c>
      <c r="AA1909" s="20">
        <f t="shared" si="597"/>
        <v>1.1330551226500576E-5</v>
      </c>
      <c r="AB1909" s="20">
        <f t="shared" si="608"/>
        <v>-9999</v>
      </c>
      <c r="AC1909" s="20">
        <f t="shared" si="610"/>
        <v>0</v>
      </c>
      <c r="AD1909" s="20">
        <f t="shared" si="606"/>
        <v>-9999</v>
      </c>
      <c r="AE1909" s="20">
        <f t="shared" si="611"/>
        <v>0</v>
      </c>
      <c r="AF1909" s="20">
        <f t="shared" si="607"/>
        <v>-9999</v>
      </c>
      <c r="AG1909" s="21"/>
      <c r="AH1909" s="20">
        <f t="shared" si="598"/>
        <v>-1.178745064381952E-2</v>
      </c>
      <c r="AI1909" s="20">
        <f t="shared" si="599"/>
        <v>0.51386006167917275</v>
      </c>
      <c r="AJ1909" s="20">
        <f t="shared" si="600"/>
        <v>-0.2676446746983806</v>
      </c>
      <c r="AK1909" s="20">
        <f t="shared" si="601"/>
        <v>-2.096970307342862E-2</v>
      </c>
      <c r="AL1909" s="20">
        <f t="shared" si="602"/>
        <v>-3.0984842598046018</v>
      </c>
      <c r="AM1909" s="20">
        <f t="shared" si="603"/>
        <v>-46.387491914036289</v>
      </c>
      <c r="AN1909" s="20">
        <f t="shared" ref="AN1909:AT1924" si="612">$AU1909+$AB$7*SIN(AO1909)</f>
        <v>3.2149255760746338</v>
      </c>
      <c r="AO1909" s="20">
        <f t="shared" si="612"/>
        <v>3.2156184383515991</v>
      </c>
      <c r="AP1909" s="20">
        <f t="shared" si="612"/>
        <v>3.2141906950560983</v>
      </c>
      <c r="AQ1909" s="20">
        <f t="shared" si="612"/>
        <v>3.2171329326505709</v>
      </c>
      <c r="AR1909" s="20">
        <f t="shared" si="612"/>
        <v>3.2110703717789146</v>
      </c>
      <c r="AS1909" s="20">
        <f t="shared" si="612"/>
        <v>3.2235654897824437</v>
      </c>
      <c r="AT1909" s="20">
        <f t="shared" si="612"/>
        <v>3.1978245068299773</v>
      </c>
      <c r="AU1909" s="20">
        <f t="shared" si="605"/>
        <v>3.2509130417697172</v>
      </c>
    </row>
    <row r="1910" spans="4:47">
      <c r="D1910" s="2"/>
      <c r="Z1910" s="20">
        <f t="shared" si="596"/>
        <v>0</v>
      </c>
      <c r="AA1910" s="20">
        <f t="shared" si="597"/>
        <v>1.1330551226500576E-5</v>
      </c>
      <c r="AB1910" s="20">
        <f t="shared" si="608"/>
        <v>-9999</v>
      </c>
      <c r="AC1910" s="20">
        <f t="shared" si="610"/>
        <v>0</v>
      </c>
      <c r="AD1910" s="20">
        <f t="shared" si="606"/>
        <v>-9999</v>
      </c>
      <c r="AE1910" s="20">
        <f t="shared" si="611"/>
        <v>0</v>
      </c>
      <c r="AF1910" s="20">
        <f t="shared" si="607"/>
        <v>-9999</v>
      </c>
      <c r="AG1910" s="21"/>
      <c r="AH1910" s="20">
        <f t="shared" si="598"/>
        <v>-1.178745064381952E-2</v>
      </c>
      <c r="AI1910" s="20">
        <f t="shared" si="599"/>
        <v>0.51386006167917275</v>
      </c>
      <c r="AJ1910" s="20">
        <f t="shared" si="600"/>
        <v>-0.2676446746983806</v>
      </c>
      <c r="AK1910" s="20">
        <f t="shared" si="601"/>
        <v>-2.096970307342862E-2</v>
      </c>
      <c r="AL1910" s="20">
        <f t="shared" si="602"/>
        <v>-3.0984842598046018</v>
      </c>
      <c r="AM1910" s="20">
        <f t="shared" si="603"/>
        <v>-46.387491914036289</v>
      </c>
      <c r="AN1910" s="20">
        <f t="shared" si="612"/>
        <v>3.2149255760746338</v>
      </c>
      <c r="AO1910" s="20">
        <f t="shared" si="612"/>
        <v>3.2156184383515991</v>
      </c>
      <c r="AP1910" s="20">
        <f t="shared" si="612"/>
        <v>3.2141906950560983</v>
      </c>
      <c r="AQ1910" s="20">
        <f t="shared" si="612"/>
        <v>3.2171329326505709</v>
      </c>
      <c r="AR1910" s="20">
        <f t="shared" si="612"/>
        <v>3.2110703717789146</v>
      </c>
      <c r="AS1910" s="20">
        <f t="shared" si="612"/>
        <v>3.2235654897824437</v>
      </c>
      <c r="AT1910" s="20">
        <f t="shared" si="612"/>
        <v>3.1978245068299773</v>
      </c>
      <c r="AU1910" s="20">
        <f t="shared" si="605"/>
        <v>3.2509130417697172</v>
      </c>
    </row>
    <row r="1911" spans="4:47">
      <c r="D1911" s="2"/>
      <c r="Z1911" s="20">
        <f t="shared" si="596"/>
        <v>0</v>
      </c>
      <c r="AA1911" s="20">
        <f t="shared" si="597"/>
        <v>1.1330551226500576E-5</v>
      </c>
      <c r="AB1911" s="20">
        <f t="shared" si="608"/>
        <v>-9999</v>
      </c>
      <c r="AC1911" s="20">
        <f t="shared" si="610"/>
        <v>0</v>
      </c>
      <c r="AD1911" s="20">
        <f t="shared" si="606"/>
        <v>-9999</v>
      </c>
      <c r="AE1911" s="20">
        <f t="shared" si="611"/>
        <v>0</v>
      </c>
      <c r="AF1911" s="20">
        <f t="shared" si="607"/>
        <v>-9999</v>
      </c>
      <c r="AG1911" s="21"/>
      <c r="AH1911" s="20">
        <f t="shared" si="598"/>
        <v>-1.178745064381952E-2</v>
      </c>
      <c r="AI1911" s="20">
        <f t="shared" si="599"/>
        <v>0.51386006167917275</v>
      </c>
      <c r="AJ1911" s="20">
        <f t="shared" si="600"/>
        <v>-0.2676446746983806</v>
      </c>
      <c r="AK1911" s="20">
        <f t="shared" si="601"/>
        <v>-2.096970307342862E-2</v>
      </c>
      <c r="AL1911" s="20">
        <f t="shared" si="602"/>
        <v>-3.0984842598046018</v>
      </c>
      <c r="AM1911" s="20">
        <f t="shared" si="603"/>
        <v>-46.387491914036289</v>
      </c>
      <c r="AN1911" s="20">
        <f t="shared" si="612"/>
        <v>3.2149255760746338</v>
      </c>
      <c r="AO1911" s="20">
        <f t="shared" si="612"/>
        <v>3.2156184383515991</v>
      </c>
      <c r="AP1911" s="20">
        <f t="shared" si="612"/>
        <v>3.2141906950560983</v>
      </c>
      <c r="AQ1911" s="20">
        <f t="shared" si="612"/>
        <v>3.2171329326505709</v>
      </c>
      <c r="AR1911" s="20">
        <f t="shared" si="612"/>
        <v>3.2110703717789146</v>
      </c>
      <c r="AS1911" s="20">
        <f t="shared" si="612"/>
        <v>3.2235654897824437</v>
      </c>
      <c r="AT1911" s="20">
        <f t="shared" si="612"/>
        <v>3.1978245068299773</v>
      </c>
      <c r="AU1911" s="20">
        <f t="shared" si="605"/>
        <v>3.2509130417697172</v>
      </c>
    </row>
    <row r="1912" spans="4:47">
      <c r="D1912" s="2"/>
      <c r="Z1912" s="20">
        <f t="shared" si="596"/>
        <v>0</v>
      </c>
      <c r="AA1912" s="20">
        <f t="shared" si="597"/>
        <v>1.1330551226500576E-5</v>
      </c>
      <c r="AB1912" s="20">
        <f t="shared" si="608"/>
        <v>-9999</v>
      </c>
      <c r="AC1912" s="20">
        <f t="shared" si="610"/>
        <v>0</v>
      </c>
      <c r="AD1912" s="20">
        <f t="shared" si="606"/>
        <v>-9999</v>
      </c>
      <c r="AE1912" s="20">
        <f t="shared" si="611"/>
        <v>0</v>
      </c>
      <c r="AF1912" s="20">
        <f t="shared" si="607"/>
        <v>-9999</v>
      </c>
      <c r="AG1912" s="21"/>
      <c r="AH1912" s="20">
        <f t="shared" si="598"/>
        <v>-1.178745064381952E-2</v>
      </c>
      <c r="AI1912" s="20">
        <f t="shared" si="599"/>
        <v>0.51386006167917275</v>
      </c>
      <c r="AJ1912" s="20">
        <f t="shared" si="600"/>
        <v>-0.2676446746983806</v>
      </c>
      <c r="AK1912" s="20">
        <f t="shared" si="601"/>
        <v>-2.096970307342862E-2</v>
      </c>
      <c r="AL1912" s="20">
        <f t="shared" si="602"/>
        <v>-3.0984842598046018</v>
      </c>
      <c r="AM1912" s="20">
        <f t="shared" si="603"/>
        <v>-46.387491914036289</v>
      </c>
      <c r="AN1912" s="20">
        <f t="shared" si="612"/>
        <v>3.2149255760746338</v>
      </c>
      <c r="AO1912" s="20">
        <f t="shared" si="612"/>
        <v>3.2156184383515991</v>
      </c>
      <c r="AP1912" s="20">
        <f t="shared" si="612"/>
        <v>3.2141906950560983</v>
      </c>
      <c r="AQ1912" s="20">
        <f t="shared" si="612"/>
        <v>3.2171329326505709</v>
      </c>
      <c r="AR1912" s="20">
        <f t="shared" si="612"/>
        <v>3.2110703717789146</v>
      </c>
      <c r="AS1912" s="20">
        <f t="shared" si="612"/>
        <v>3.2235654897824437</v>
      </c>
      <c r="AT1912" s="20">
        <f t="shared" si="612"/>
        <v>3.1978245068299773</v>
      </c>
      <c r="AU1912" s="20">
        <f t="shared" si="605"/>
        <v>3.2509130417697172</v>
      </c>
    </row>
    <row r="1913" spans="4:47">
      <c r="D1913" s="2"/>
      <c r="Z1913" s="20">
        <f t="shared" si="596"/>
        <v>0</v>
      </c>
      <c r="AA1913" s="20">
        <f t="shared" si="597"/>
        <v>1.1330551226500576E-5</v>
      </c>
      <c r="AB1913" s="20">
        <f t="shared" si="608"/>
        <v>-9999</v>
      </c>
      <c r="AC1913" s="20">
        <f t="shared" si="610"/>
        <v>0</v>
      </c>
      <c r="AD1913" s="20">
        <f t="shared" si="606"/>
        <v>-9999</v>
      </c>
      <c r="AE1913" s="20">
        <f t="shared" si="611"/>
        <v>0</v>
      </c>
      <c r="AF1913" s="20">
        <f t="shared" si="607"/>
        <v>-9999</v>
      </c>
      <c r="AG1913" s="21"/>
      <c r="AH1913" s="20">
        <f t="shared" si="598"/>
        <v>-1.178745064381952E-2</v>
      </c>
      <c r="AI1913" s="20">
        <f t="shared" si="599"/>
        <v>0.51386006167917275</v>
      </c>
      <c r="AJ1913" s="20">
        <f t="shared" si="600"/>
        <v>-0.2676446746983806</v>
      </c>
      <c r="AK1913" s="20">
        <f t="shared" si="601"/>
        <v>-2.096970307342862E-2</v>
      </c>
      <c r="AL1913" s="20">
        <f t="shared" si="602"/>
        <v>-3.0984842598046018</v>
      </c>
      <c r="AM1913" s="20">
        <f t="shared" si="603"/>
        <v>-46.387491914036289</v>
      </c>
      <c r="AN1913" s="20">
        <f t="shared" si="612"/>
        <v>3.2149255760746338</v>
      </c>
      <c r="AO1913" s="20">
        <f t="shared" si="612"/>
        <v>3.2156184383515991</v>
      </c>
      <c r="AP1913" s="20">
        <f t="shared" si="612"/>
        <v>3.2141906950560983</v>
      </c>
      <c r="AQ1913" s="20">
        <f t="shared" si="612"/>
        <v>3.2171329326505709</v>
      </c>
      <c r="AR1913" s="20">
        <f t="shared" si="612"/>
        <v>3.2110703717789146</v>
      </c>
      <c r="AS1913" s="20">
        <f t="shared" si="612"/>
        <v>3.2235654897824437</v>
      </c>
      <c r="AT1913" s="20">
        <f t="shared" si="612"/>
        <v>3.1978245068299773</v>
      </c>
      <c r="AU1913" s="20">
        <f t="shared" si="605"/>
        <v>3.2509130417697172</v>
      </c>
    </row>
    <row r="1914" spans="4:47">
      <c r="D1914" s="2"/>
      <c r="Z1914" s="20">
        <f t="shared" si="596"/>
        <v>0</v>
      </c>
      <c r="AA1914" s="20">
        <f t="shared" si="597"/>
        <v>1.1330551226500576E-5</v>
      </c>
      <c r="AB1914" s="20">
        <f t="shared" si="608"/>
        <v>-9999</v>
      </c>
      <c r="AC1914" s="20">
        <f t="shared" si="610"/>
        <v>0</v>
      </c>
      <c r="AD1914" s="20">
        <f t="shared" si="606"/>
        <v>-9999</v>
      </c>
      <c r="AE1914" s="20">
        <f t="shared" si="611"/>
        <v>0</v>
      </c>
      <c r="AF1914" s="20">
        <f t="shared" si="607"/>
        <v>-9999</v>
      </c>
      <c r="AG1914" s="21"/>
      <c r="AH1914" s="20">
        <f t="shared" si="598"/>
        <v>-1.178745064381952E-2</v>
      </c>
      <c r="AI1914" s="20">
        <f t="shared" si="599"/>
        <v>0.51386006167917275</v>
      </c>
      <c r="AJ1914" s="20">
        <f t="shared" si="600"/>
        <v>-0.2676446746983806</v>
      </c>
      <c r="AK1914" s="20">
        <f t="shared" si="601"/>
        <v>-2.096970307342862E-2</v>
      </c>
      <c r="AL1914" s="20">
        <f t="shared" si="602"/>
        <v>-3.0984842598046018</v>
      </c>
      <c r="AM1914" s="20">
        <f t="shared" si="603"/>
        <v>-46.387491914036289</v>
      </c>
      <c r="AN1914" s="20">
        <f t="shared" si="612"/>
        <v>3.2149255760746338</v>
      </c>
      <c r="AO1914" s="20">
        <f t="shared" si="612"/>
        <v>3.2156184383515991</v>
      </c>
      <c r="AP1914" s="20">
        <f t="shared" si="612"/>
        <v>3.2141906950560983</v>
      </c>
      <c r="AQ1914" s="20">
        <f t="shared" si="612"/>
        <v>3.2171329326505709</v>
      </c>
      <c r="AR1914" s="20">
        <f t="shared" si="612"/>
        <v>3.2110703717789146</v>
      </c>
      <c r="AS1914" s="20">
        <f t="shared" si="612"/>
        <v>3.2235654897824437</v>
      </c>
      <c r="AT1914" s="20">
        <f t="shared" si="612"/>
        <v>3.1978245068299773</v>
      </c>
      <c r="AU1914" s="20">
        <f t="shared" si="605"/>
        <v>3.2509130417697172</v>
      </c>
    </row>
    <row r="1915" spans="4:47">
      <c r="D1915" s="2"/>
      <c r="Z1915" s="20">
        <f t="shared" si="596"/>
        <v>0</v>
      </c>
      <c r="AA1915" s="20">
        <f t="shared" si="597"/>
        <v>1.1330551226500576E-5</v>
      </c>
      <c r="AB1915" s="20">
        <f t="shared" si="608"/>
        <v>-9999</v>
      </c>
      <c r="AC1915" s="20">
        <f t="shared" si="610"/>
        <v>0</v>
      </c>
      <c r="AD1915" s="20">
        <f t="shared" si="606"/>
        <v>-9999</v>
      </c>
      <c r="AE1915" s="20">
        <f t="shared" si="611"/>
        <v>0</v>
      </c>
      <c r="AF1915" s="20">
        <f t="shared" si="607"/>
        <v>-9999</v>
      </c>
      <c r="AG1915" s="21"/>
      <c r="AH1915" s="20">
        <f t="shared" si="598"/>
        <v>-1.178745064381952E-2</v>
      </c>
      <c r="AI1915" s="20">
        <f t="shared" si="599"/>
        <v>0.51386006167917275</v>
      </c>
      <c r="AJ1915" s="20">
        <f t="shared" si="600"/>
        <v>-0.2676446746983806</v>
      </c>
      <c r="AK1915" s="20">
        <f t="shared" si="601"/>
        <v>-2.096970307342862E-2</v>
      </c>
      <c r="AL1915" s="20">
        <f t="shared" si="602"/>
        <v>-3.0984842598046018</v>
      </c>
      <c r="AM1915" s="20">
        <f t="shared" si="603"/>
        <v>-46.387491914036289</v>
      </c>
      <c r="AN1915" s="20">
        <f t="shared" si="612"/>
        <v>3.2149255760746338</v>
      </c>
      <c r="AO1915" s="20">
        <f t="shared" si="612"/>
        <v>3.2156184383515991</v>
      </c>
      <c r="AP1915" s="20">
        <f t="shared" si="612"/>
        <v>3.2141906950560983</v>
      </c>
      <c r="AQ1915" s="20">
        <f t="shared" si="612"/>
        <v>3.2171329326505709</v>
      </c>
      <c r="AR1915" s="20">
        <f t="shared" si="612"/>
        <v>3.2110703717789146</v>
      </c>
      <c r="AS1915" s="20">
        <f t="shared" si="612"/>
        <v>3.2235654897824437</v>
      </c>
      <c r="AT1915" s="20">
        <f t="shared" si="612"/>
        <v>3.1978245068299773</v>
      </c>
      <c r="AU1915" s="20">
        <f t="shared" si="605"/>
        <v>3.2509130417697172</v>
      </c>
    </row>
    <row r="1916" spans="4:47">
      <c r="D1916" s="2"/>
      <c r="Z1916" s="20">
        <f t="shared" si="596"/>
        <v>0</v>
      </c>
      <c r="AA1916" s="20">
        <f t="shared" si="597"/>
        <v>1.1330551226500576E-5</v>
      </c>
      <c r="AB1916" s="20">
        <f t="shared" si="608"/>
        <v>-9999</v>
      </c>
      <c r="AC1916" s="20">
        <f t="shared" si="610"/>
        <v>0</v>
      </c>
      <c r="AD1916" s="20">
        <f t="shared" si="606"/>
        <v>-9999</v>
      </c>
      <c r="AE1916" s="20">
        <f t="shared" si="611"/>
        <v>0</v>
      </c>
      <c r="AF1916" s="20">
        <f t="shared" si="607"/>
        <v>-9999</v>
      </c>
      <c r="AG1916" s="21"/>
      <c r="AH1916" s="20">
        <f t="shared" si="598"/>
        <v>-1.178745064381952E-2</v>
      </c>
      <c r="AI1916" s="20">
        <f t="shared" si="599"/>
        <v>0.51386006167917275</v>
      </c>
      <c r="AJ1916" s="20">
        <f t="shared" si="600"/>
        <v>-0.2676446746983806</v>
      </c>
      <c r="AK1916" s="20">
        <f t="shared" si="601"/>
        <v>-2.096970307342862E-2</v>
      </c>
      <c r="AL1916" s="20">
        <f t="shared" si="602"/>
        <v>-3.0984842598046018</v>
      </c>
      <c r="AM1916" s="20">
        <f t="shared" si="603"/>
        <v>-46.387491914036289</v>
      </c>
      <c r="AN1916" s="20">
        <f t="shared" si="612"/>
        <v>3.2149255760746338</v>
      </c>
      <c r="AO1916" s="20">
        <f t="shared" si="612"/>
        <v>3.2156184383515991</v>
      </c>
      <c r="AP1916" s="20">
        <f t="shared" si="612"/>
        <v>3.2141906950560983</v>
      </c>
      <c r="AQ1916" s="20">
        <f t="shared" si="612"/>
        <v>3.2171329326505709</v>
      </c>
      <c r="AR1916" s="20">
        <f t="shared" si="612"/>
        <v>3.2110703717789146</v>
      </c>
      <c r="AS1916" s="20">
        <f t="shared" si="612"/>
        <v>3.2235654897824437</v>
      </c>
      <c r="AT1916" s="20">
        <f t="shared" si="612"/>
        <v>3.1978245068299773</v>
      </c>
      <c r="AU1916" s="20">
        <f t="shared" si="605"/>
        <v>3.2509130417697172</v>
      </c>
    </row>
    <row r="1917" spans="4:47">
      <c r="D1917" s="2"/>
      <c r="Z1917" s="20">
        <f t="shared" si="596"/>
        <v>0</v>
      </c>
      <c r="AA1917" s="20">
        <f t="shared" si="597"/>
        <v>1.1330551226500576E-5</v>
      </c>
      <c r="AB1917" s="20">
        <f t="shared" si="608"/>
        <v>-9999</v>
      </c>
      <c r="AC1917" s="20">
        <f t="shared" si="610"/>
        <v>0</v>
      </c>
      <c r="AD1917" s="20">
        <f t="shared" si="606"/>
        <v>-9999</v>
      </c>
      <c r="AE1917" s="20">
        <f t="shared" si="611"/>
        <v>0</v>
      </c>
      <c r="AF1917" s="20">
        <f t="shared" si="607"/>
        <v>-9999</v>
      </c>
      <c r="AG1917" s="21"/>
      <c r="AH1917" s="20">
        <f t="shared" si="598"/>
        <v>-1.178745064381952E-2</v>
      </c>
      <c r="AI1917" s="20">
        <f t="shared" si="599"/>
        <v>0.51386006167917275</v>
      </c>
      <c r="AJ1917" s="20">
        <f t="shared" si="600"/>
        <v>-0.2676446746983806</v>
      </c>
      <c r="AK1917" s="20">
        <f t="shared" si="601"/>
        <v>-2.096970307342862E-2</v>
      </c>
      <c r="AL1917" s="20">
        <f t="shared" si="602"/>
        <v>-3.0984842598046018</v>
      </c>
      <c r="AM1917" s="20">
        <f t="shared" si="603"/>
        <v>-46.387491914036289</v>
      </c>
      <c r="AN1917" s="20">
        <f t="shared" si="612"/>
        <v>3.2149255760746338</v>
      </c>
      <c r="AO1917" s="20">
        <f t="shared" si="612"/>
        <v>3.2156184383515991</v>
      </c>
      <c r="AP1917" s="20">
        <f t="shared" si="612"/>
        <v>3.2141906950560983</v>
      </c>
      <c r="AQ1917" s="20">
        <f t="shared" si="612"/>
        <v>3.2171329326505709</v>
      </c>
      <c r="AR1917" s="20">
        <f t="shared" si="612"/>
        <v>3.2110703717789146</v>
      </c>
      <c r="AS1917" s="20">
        <f t="shared" si="612"/>
        <v>3.2235654897824437</v>
      </c>
      <c r="AT1917" s="20">
        <f t="shared" si="612"/>
        <v>3.1978245068299773</v>
      </c>
      <c r="AU1917" s="20">
        <f t="shared" si="605"/>
        <v>3.2509130417697172</v>
      </c>
    </row>
    <row r="1918" spans="4:47">
      <c r="D1918" s="2"/>
      <c r="Z1918" s="20">
        <f t="shared" si="596"/>
        <v>0</v>
      </c>
      <c r="AA1918" s="20">
        <f t="shared" si="597"/>
        <v>1.1330551226500576E-5</v>
      </c>
      <c r="AB1918" s="20">
        <f t="shared" si="608"/>
        <v>-9999</v>
      </c>
      <c r="AC1918" s="20">
        <f t="shared" si="610"/>
        <v>0</v>
      </c>
      <c r="AD1918" s="20">
        <f t="shared" si="606"/>
        <v>-9999</v>
      </c>
      <c r="AE1918" s="20">
        <f t="shared" si="611"/>
        <v>0</v>
      </c>
      <c r="AF1918" s="20">
        <f t="shared" si="607"/>
        <v>-9999</v>
      </c>
      <c r="AG1918" s="21"/>
      <c r="AH1918" s="20">
        <f t="shared" si="598"/>
        <v>-1.178745064381952E-2</v>
      </c>
      <c r="AI1918" s="20">
        <f t="shared" si="599"/>
        <v>0.51386006167917275</v>
      </c>
      <c r="AJ1918" s="20">
        <f t="shared" si="600"/>
        <v>-0.2676446746983806</v>
      </c>
      <c r="AK1918" s="20">
        <f t="shared" si="601"/>
        <v>-2.096970307342862E-2</v>
      </c>
      <c r="AL1918" s="20">
        <f t="shared" si="602"/>
        <v>-3.0984842598046018</v>
      </c>
      <c r="AM1918" s="20">
        <f t="shared" si="603"/>
        <v>-46.387491914036289</v>
      </c>
      <c r="AN1918" s="20">
        <f t="shared" si="612"/>
        <v>3.2149255760746338</v>
      </c>
      <c r="AO1918" s="20">
        <f t="shared" si="612"/>
        <v>3.2156184383515991</v>
      </c>
      <c r="AP1918" s="20">
        <f t="shared" si="612"/>
        <v>3.2141906950560983</v>
      </c>
      <c r="AQ1918" s="20">
        <f t="shared" si="612"/>
        <v>3.2171329326505709</v>
      </c>
      <c r="AR1918" s="20">
        <f t="shared" si="612"/>
        <v>3.2110703717789146</v>
      </c>
      <c r="AS1918" s="20">
        <f t="shared" si="612"/>
        <v>3.2235654897824437</v>
      </c>
      <c r="AT1918" s="20">
        <f t="shared" si="612"/>
        <v>3.1978245068299773</v>
      </c>
      <c r="AU1918" s="20">
        <f t="shared" si="605"/>
        <v>3.2509130417697172</v>
      </c>
    </row>
    <row r="1919" spans="4:47">
      <c r="D1919" s="2"/>
      <c r="Z1919" s="20">
        <f t="shared" si="596"/>
        <v>0</v>
      </c>
      <c r="AA1919" s="20">
        <f t="shared" si="597"/>
        <v>1.1330551226500576E-5</v>
      </c>
      <c r="AB1919" s="20">
        <f t="shared" si="608"/>
        <v>-9999</v>
      </c>
      <c r="AC1919" s="20">
        <f t="shared" si="610"/>
        <v>0</v>
      </c>
      <c r="AD1919" s="20">
        <f t="shared" si="606"/>
        <v>-9999</v>
      </c>
      <c r="AE1919" s="20">
        <f t="shared" si="611"/>
        <v>0</v>
      </c>
      <c r="AF1919" s="20">
        <f t="shared" si="607"/>
        <v>-9999</v>
      </c>
      <c r="AG1919" s="21"/>
      <c r="AH1919" s="20">
        <f t="shared" si="598"/>
        <v>-1.178745064381952E-2</v>
      </c>
      <c r="AI1919" s="20">
        <f t="shared" si="599"/>
        <v>0.51386006167917275</v>
      </c>
      <c r="AJ1919" s="20">
        <f t="shared" si="600"/>
        <v>-0.2676446746983806</v>
      </c>
      <c r="AK1919" s="20">
        <f t="shared" si="601"/>
        <v>-2.096970307342862E-2</v>
      </c>
      <c r="AL1919" s="20">
        <f t="shared" si="602"/>
        <v>-3.0984842598046018</v>
      </c>
      <c r="AM1919" s="20">
        <f t="shared" si="603"/>
        <v>-46.387491914036289</v>
      </c>
      <c r="AN1919" s="20">
        <f t="shared" si="612"/>
        <v>3.2149255760746338</v>
      </c>
      <c r="AO1919" s="20">
        <f t="shared" si="612"/>
        <v>3.2156184383515991</v>
      </c>
      <c r="AP1919" s="20">
        <f t="shared" si="612"/>
        <v>3.2141906950560983</v>
      </c>
      <c r="AQ1919" s="20">
        <f t="shared" si="612"/>
        <v>3.2171329326505709</v>
      </c>
      <c r="AR1919" s="20">
        <f t="shared" si="612"/>
        <v>3.2110703717789146</v>
      </c>
      <c r="AS1919" s="20">
        <f t="shared" si="612"/>
        <v>3.2235654897824437</v>
      </c>
      <c r="AT1919" s="20">
        <f t="shared" si="612"/>
        <v>3.1978245068299773</v>
      </c>
      <c r="AU1919" s="20">
        <f t="shared" si="605"/>
        <v>3.2509130417697172</v>
      </c>
    </row>
    <row r="1920" spans="4:47">
      <c r="D1920" s="2"/>
      <c r="Z1920" s="20">
        <f t="shared" si="596"/>
        <v>0</v>
      </c>
      <c r="AA1920" s="20">
        <f t="shared" si="597"/>
        <v>1.1330551226500576E-5</v>
      </c>
      <c r="AB1920" s="20">
        <f t="shared" si="608"/>
        <v>-9999</v>
      </c>
      <c r="AC1920" s="20">
        <f t="shared" si="610"/>
        <v>0</v>
      </c>
      <c r="AD1920" s="20">
        <f t="shared" si="606"/>
        <v>-9999</v>
      </c>
      <c r="AE1920" s="20">
        <f t="shared" si="611"/>
        <v>0</v>
      </c>
      <c r="AF1920" s="20">
        <f t="shared" si="607"/>
        <v>-9999</v>
      </c>
      <c r="AG1920" s="21"/>
      <c r="AH1920" s="20">
        <f t="shared" si="598"/>
        <v>-1.178745064381952E-2</v>
      </c>
      <c r="AI1920" s="20">
        <f t="shared" si="599"/>
        <v>0.51386006167917275</v>
      </c>
      <c r="AJ1920" s="20">
        <f t="shared" si="600"/>
        <v>-0.2676446746983806</v>
      </c>
      <c r="AK1920" s="20">
        <f t="shared" si="601"/>
        <v>-2.096970307342862E-2</v>
      </c>
      <c r="AL1920" s="20">
        <f t="shared" si="602"/>
        <v>-3.0984842598046018</v>
      </c>
      <c r="AM1920" s="20">
        <f t="shared" si="603"/>
        <v>-46.387491914036289</v>
      </c>
      <c r="AN1920" s="20">
        <f t="shared" si="612"/>
        <v>3.2149255760746338</v>
      </c>
      <c r="AO1920" s="20">
        <f t="shared" si="612"/>
        <v>3.2156184383515991</v>
      </c>
      <c r="AP1920" s="20">
        <f t="shared" si="612"/>
        <v>3.2141906950560983</v>
      </c>
      <c r="AQ1920" s="20">
        <f t="shared" si="612"/>
        <v>3.2171329326505709</v>
      </c>
      <c r="AR1920" s="20">
        <f t="shared" si="612"/>
        <v>3.2110703717789146</v>
      </c>
      <c r="AS1920" s="20">
        <f t="shared" si="612"/>
        <v>3.2235654897824437</v>
      </c>
      <c r="AT1920" s="20">
        <f t="shared" si="612"/>
        <v>3.1978245068299773</v>
      </c>
      <c r="AU1920" s="20">
        <f t="shared" si="605"/>
        <v>3.2509130417697172</v>
      </c>
    </row>
    <row r="1921" spans="4:47">
      <c r="D1921" s="2"/>
      <c r="Z1921" s="20">
        <f t="shared" si="596"/>
        <v>0</v>
      </c>
      <c r="AA1921" s="20">
        <f t="shared" si="597"/>
        <v>1.1330551226500576E-5</v>
      </c>
      <c r="AB1921" s="20">
        <f t="shared" si="608"/>
        <v>-9999</v>
      </c>
      <c r="AC1921" s="20">
        <f t="shared" si="610"/>
        <v>0</v>
      </c>
      <c r="AD1921" s="20">
        <f t="shared" si="606"/>
        <v>-9999</v>
      </c>
      <c r="AE1921" s="20">
        <f t="shared" si="611"/>
        <v>0</v>
      </c>
      <c r="AF1921" s="20">
        <f t="shared" si="607"/>
        <v>-9999</v>
      </c>
      <c r="AG1921" s="21"/>
      <c r="AH1921" s="20">
        <f t="shared" si="598"/>
        <v>-1.178745064381952E-2</v>
      </c>
      <c r="AI1921" s="20">
        <f t="shared" si="599"/>
        <v>0.51386006167917275</v>
      </c>
      <c r="AJ1921" s="20">
        <f t="shared" si="600"/>
        <v>-0.2676446746983806</v>
      </c>
      <c r="AK1921" s="20">
        <f t="shared" si="601"/>
        <v>-2.096970307342862E-2</v>
      </c>
      <c r="AL1921" s="20">
        <f t="shared" si="602"/>
        <v>-3.0984842598046018</v>
      </c>
      <c r="AM1921" s="20">
        <f t="shared" si="603"/>
        <v>-46.387491914036289</v>
      </c>
      <c r="AN1921" s="20">
        <f t="shared" si="612"/>
        <v>3.2149255760746338</v>
      </c>
      <c r="AO1921" s="20">
        <f t="shared" si="612"/>
        <v>3.2156184383515991</v>
      </c>
      <c r="AP1921" s="20">
        <f t="shared" si="612"/>
        <v>3.2141906950560983</v>
      </c>
      <c r="AQ1921" s="20">
        <f t="shared" si="612"/>
        <v>3.2171329326505709</v>
      </c>
      <c r="AR1921" s="20">
        <f t="shared" si="612"/>
        <v>3.2110703717789146</v>
      </c>
      <c r="AS1921" s="20">
        <f t="shared" si="612"/>
        <v>3.2235654897824437</v>
      </c>
      <c r="AT1921" s="20">
        <f t="shared" si="612"/>
        <v>3.1978245068299773</v>
      </c>
      <c r="AU1921" s="20">
        <f t="shared" si="605"/>
        <v>3.2509130417697172</v>
      </c>
    </row>
    <row r="1922" spans="4:47">
      <c r="D1922" s="2"/>
      <c r="Z1922" s="20">
        <f t="shared" si="596"/>
        <v>0</v>
      </c>
      <c r="AA1922" s="20">
        <f t="shared" si="597"/>
        <v>1.1330551226500576E-5</v>
      </c>
      <c r="AB1922" s="20">
        <f t="shared" si="608"/>
        <v>-9999</v>
      </c>
      <c r="AC1922" s="20">
        <f t="shared" si="610"/>
        <v>0</v>
      </c>
      <c r="AD1922" s="20">
        <f t="shared" si="606"/>
        <v>-9999</v>
      </c>
      <c r="AE1922" s="20">
        <f t="shared" si="611"/>
        <v>0</v>
      </c>
      <c r="AF1922" s="20">
        <f t="shared" si="607"/>
        <v>-9999</v>
      </c>
      <c r="AG1922" s="21"/>
      <c r="AH1922" s="20">
        <f t="shared" si="598"/>
        <v>-1.178745064381952E-2</v>
      </c>
      <c r="AI1922" s="20">
        <f t="shared" si="599"/>
        <v>0.51386006167917275</v>
      </c>
      <c r="AJ1922" s="20">
        <f t="shared" si="600"/>
        <v>-0.2676446746983806</v>
      </c>
      <c r="AK1922" s="20">
        <f t="shared" si="601"/>
        <v>-2.096970307342862E-2</v>
      </c>
      <c r="AL1922" s="20">
        <f t="shared" si="602"/>
        <v>-3.0984842598046018</v>
      </c>
      <c r="AM1922" s="20">
        <f t="shared" si="603"/>
        <v>-46.387491914036289</v>
      </c>
      <c r="AN1922" s="20">
        <f t="shared" si="612"/>
        <v>3.2149255760746338</v>
      </c>
      <c r="AO1922" s="20">
        <f t="shared" si="612"/>
        <v>3.2156184383515991</v>
      </c>
      <c r="AP1922" s="20">
        <f t="shared" si="612"/>
        <v>3.2141906950560983</v>
      </c>
      <c r="AQ1922" s="20">
        <f t="shared" si="612"/>
        <v>3.2171329326505709</v>
      </c>
      <c r="AR1922" s="20">
        <f t="shared" si="612"/>
        <v>3.2110703717789146</v>
      </c>
      <c r="AS1922" s="20">
        <f t="shared" si="612"/>
        <v>3.2235654897824437</v>
      </c>
      <c r="AT1922" s="20">
        <f t="shared" si="612"/>
        <v>3.1978245068299773</v>
      </c>
      <c r="AU1922" s="20">
        <f t="shared" si="605"/>
        <v>3.2509130417697172</v>
      </c>
    </row>
    <row r="1923" spans="4:47">
      <c r="D1923" s="2"/>
      <c r="Z1923" s="20">
        <f t="shared" si="596"/>
        <v>0</v>
      </c>
      <c r="AA1923" s="20">
        <f t="shared" si="597"/>
        <v>1.1330551226500576E-5</v>
      </c>
      <c r="AB1923" s="20">
        <f t="shared" si="608"/>
        <v>-9999</v>
      </c>
      <c r="AC1923" s="20">
        <f t="shared" si="610"/>
        <v>0</v>
      </c>
      <c r="AD1923" s="20">
        <f t="shared" si="606"/>
        <v>-9999</v>
      </c>
      <c r="AE1923" s="20">
        <f t="shared" si="611"/>
        <v>0</v>
      </c>
      <c r="AF1923" s="20">
        <f t="shared" si="607"/>
        <v>-9999</v>
      </c>
      <c r="AG1923" s="21"/>
      <c r="AH1923" s="20">
        <f t="shared" si="598"/>
        <v>-1.178745064381952E-2</v>
      </c>
      <c r="AI1923" s="20">
        <f t="shared" si="599"/>
        <v>0.51386006167917275</v>
      </c>
      <c r="AJ1923" s="20">
        <f t="shared" si="600"/>
        <v>-0.2676446746983806</v>
      </c>
      <c r="AK1923" s="20">
        <f t="shared" si="601"/>
        <v>-2.096970307342862E-2</v>
      </c>
      <c r="AL1923" s="20">
        <f t="shared" si="602"/>
        <v>-3.0984842598046018</v>
      </c>
      <c r="AM1923" s="20">
        <f t="shared" si="603"/>
        <v>-46.387491914036289</v>
      </c>
      <c r="AN1923" s="20">
        <f t="shared" si="612"/>
        <v>3.2149255760746338</v>
      </c>
      <c r="AO1923" s="20">
        <f t="shared" si="612"/>
        <v>3.2156184383515991</v>
      </c>
      <c r="AP1923" s="20">
        <f t="shared" si="612"/>
        <v>3.2141906950560983</v>
      </c>
      <c r="AQ1923" s="20">
        <f t="shared" si="612"/>
        <v>3.2171329326505709</v>
      </c>
      <c r="AR1923" s="20">
        <f t="shared" si="612"/>
        <v>3.2110703717789146</v>
      </c>
      <c r="AS1923" s="20">
        <f t="shared" si="612"/>
        <v>3.2235654897824437</v>
      </c>
      <c r="AT1923" s="20">
        <f t="shared" si="612"/>
        <v>3.1978245068299773</v>
      </c>
      <c r="AU1923" s="20">
        <f t="shared" si="605"/>
        <v>3.2509130417697172</v>
      </c>
    </row>
    <row r="1924" spans="4:47">
      <c r="D1924" s="2"/>
      <c r="Z1924" s="20">
        <f t="shared" si="596"/>
        <v>0</v>
      </c>
      <c r="AA1924" s="20">
        <f t="shared" si="597"/>
        <v>1.1330551226500576E-5</v>
      </c>
      <c r="AB1924" s="20">
        <f t="shared" si="608"/>
        <v>-9999</v>
      </c>
      <c r="AC1924" s="20">
        <f t="shared" si="610"/>
        <v>0</v>
      </c>
      <c r="AD1924" s="20">
        <f t="shared" si="606"/>
        <v>-9999</v>
      </c>
      <c r="AE1924" s="20">
        <f t="shared" si="611"/>
        <v>0</v>
      </c>
      <c r="AF1924" s="20">
        <f t="shared" si="607"/>
        <v>-9999</v>
      </c>
      <c r="AG1924" s="21"/>
      <c r="AH1924" s="20">
        <f t="shared" si="598"/>
        <v>-1.178745064381952E-2</v>
      </c>
      <c r="AI1924" s="20">
        <f t="shared" si="599"/>
        <v>0.51386006167917275</v>
      </c>
      <c r="AJ1924" s="20">
        <f t="shared" si="600"/>
        <v>-0.2676446746983806</v>
      </c>
      <c r="AK1924" s="20">
        <f t="shared" si="601"/>
        <v>-2.096970307342862E-2</v>
      </c>
      <c r="AL1924" s="20">
        <f t="shared" si="602"/>
        <v>-3.0984842598046018</v>
      </c>
      <c r="AM1924" s="20">
        <f t="shared" si="603"/>
        <v>-46.387491914036289</v>
      </c>
      <c r="AN1924" s="20">
        <f t="shared" si="612"/>
        <v>3.2149255760746338</v>
      </c>
      <c r="AO1924" s="20">
        <f t="shared" si="612"/>
        <v>3.2156184383515991</v>
      </c>
      <c r="AP1924" s="20">
        <f t="shared" si="612"/>
        <v>3.2141906950560983</v>
      </c>
      <c r="AQ1924" s="20">
        <f t="shared" si="612"/>
        <v>3.2171329326505709</v>
      </c>
      <c r="AR1924" s="20">
        <f t="shared" si="612"/>
        <v>3.2110703717789146</v>
      </c>
      <c r="AS1924" s="20">
        <f t="shared" si="612"/>
        <v>3.2235654897824437</v>
      </c>
      <c r="AT1924" s="20">
        <f t="shared" si="612"/>
        <v>3.1978245068299773</v>
      </c>
      <c r="AU1924" s="20">
        <f t="shared" si="605"/>
        <v>3.2509130417697172</v>
      </c>
    </row>
    <row r="1925" spans="4:47">
      <c r="D1925" s="2"/>
      <c r="Z1925" s="20">
        <f t="shared" si="596"/>
        <v>0</v>
      </c>
      <c r="AA1925" s="20">
        <f t="shared" si="597"/>
        <v>1.1330551226500576E-5</v>
      </c>
      <c r="AB1925" s="20">
        <f t="shared" si="608"/>
        <v>-9999</v>
      </c>
      <c r="AC1925" s="20">
        <f t="shared" si="610"/>
        <v>0</v>
      </c>
      <c r="AD1925" s="20">
        <f t="shared" si="606"/>
        <v>-9999</v>
      </c>
      <c r="AE1925" s="20">
        <f t="shared" si="611"/>
        <v>0</v>
      </c>
      <c r="AF1925" s="20">
        <f t="shared" si="607"/>
        <v>-9999</v>
      </c>
      <c r="AG1925" s="21"/>
      <c r="AH1925" s="20">
        <f t="shared" si="598"/>
        <v>-1.178745064381952E-2</v>
      </c>
      <c r="AI1925" s="20">
        <f t="shared" si="599"/>
        <v>0.51386006167917275</v>
      </c>
      <c r="AJ1925" s="20">
        <f t="shared" si="600"/>
        <v>-0.2676446746983806</v>
      </c>
      <c r="AK1925" s="20">
        <f t="shared" si="601"/>
        <v>-2.096970307342862E-2</v>
      </c>
      <c r="AL1925" s="20">
        <f t="shared" si="602"/>
        <v>-3.0984842598046018</v>
      </c>
      <c r="AM1925" s="20">
        <f t="shared" si="603"/>
        <v>-46.387491914036289</v>
      </c>
      <c r="AN1925" s="20">
        <f t="shared" ref="AN1925:AT1940" si="613">$AU1925+$AB$7*SIN(AO1925)</f>
        <v>3.2149255760746338</v>
      </c>
      <c r="AO1925" s="20">
        <f t="shared" si="613"/>
        <v>3.2156184383515991</v>
      </c>
      <c r="AP1925" s="20">
        <f t="shared" si="613"/>
        <v>3.2141906950560983</v>
      </c>
      <c r="AQ1925" s="20">
        <f t="shared" si="613"/>
        <v>3.2171329326505709</v>
      </c>
      <c r="AR1925" s="20">
        <f t="shared" si="613"/>
        <v>3.2110703717789146</v>
      </c>
      <c r="AS1925" s="20">
        <f t="shared" si="613"/>
        <v>3.2235654897824437</v>
      </c>
      <c r="AT1925" s="20">
        <f t="shared" si="613"/>
        <v>3.1978245068299773</v>
      </c>
      <c r="AU1925" s="20">
        <f t="shared" si="605"/>
        <v>3.2509130417697172</v>
      </c>
    </row>
    <row r="1926" spans="4:47">
      <c r="D1926" s="2"/>
      <c r="Z1926" s="20">
        <f t="shared" si="596"/>
        <v>0</v>
      </c>
      <c r="AA1926" s="20">
        <f t="shared" si="597"/>
        <v>1.1330551226500576E-5</v>
      </c>
      <c r="AB1926" s="20">
        <f t="shared" si="608"/>
        <v>-9999</v>
      </c>
      <c r="AC1926" s="20">
        <f t="shared" si="610"/>
        <v>0</v>
      </c>
      <c r="AD1926" s="20">
        <f t="shared" si="606"/>
        <v>-9999</v>
      </c>
      <c r="AE1926" s="20">
        <f t="shared" si="611"/>
        <v>0</v>
      </c>
      <c r="AF1926" s="20">
        <f t="shared" si="607"/>
        <v>-9999</v>
      </c>
      <c r="AG1926" s="21"/>
      <c r="AH1926" s="20">
        <f t="shared" si="598"/>
        <v>-1.178745064381952E-2</v>
      </c>
      <c r="AI1926" s="20">
        <f t="shared" si="599"/>
        <v>0.51386006167917275</v>
      </c>
      <c r="AJ1926" s="20">
        <f t="shared" si="600"/>
        <v>-0.2676446746983806</v>
      </c>
      <c r="AK1926" s="20">
        <f t="shared" si="601"/>
        <v>-2.096970307342862E-2</v>
      </c>
      <c r="AL1926" s="20">
        <f t="shared" si="602"/>
        <v>-3.0984842598046018</v>
      </c>
      <c r="AM1926" s="20">
        <f t="shared" si="603"/>
        <v>-46.387491914036289</v>
      </c>
      <c r="AN1926" s="20">
        <f t="shared" si="613"/>
        <v>3.2149255760746338</v>
      </c>
      <c r="AO1926" s="20">
        <f t="shared" si="613"/>
        <v>3.2156184383515991</v>
      </c>
      <c r="AP1926" s="20">
        <f t="shared" si="613"/>
        <v>3.2141906950560983</v>
      </c>
      <c r="AQ1926" s="20">
        <f t="shared" si="613"/>
        <v>3.2171329326505709</v>
      </c>
      <c r="AR1926" s="20">
        <f t="shared" si="613"/>
        <v>3.2110703717789146</v>
      </c>
      <c r="AS1926" s="20">
        <f t="shared" si="613"/>
        <v>3.2235654897824437</v>
      </c>
      <c r="AT1926" s="20">
        <f t="shared" si="613"/>
        <v>3.1978245068299773</v>
      </c>
      <c r="AU1926" s="20">
        <f t="shared" si="605"/>
        <v>3.2509130417697172</v>
      </c>
    </row>
    <row r="1927" spans="4:47">
      <c r="D1927" s="2"/>
      <c r="Z1927" s="20">
        <f t="shared" si="596"/>
        <v>0</v>
      </c>
      <c r="AA1927" s="20">
        <f t="shared" si="597"/>
        <v>1.1330551226500576E-5</v>
      </c>
      <c r="AB1927" s="20">
        <f t="shared" si="608"/>
        <v>-9999</v>
      </c>
      <c r="AC1927" s="20">
        <f t="shared" si="610"/>
        <v>0</v>
      </c>
      <c r="AD1927" s="20">
        <f t="shared" si="606"/>
        <v>-9999</v>
      </c>
      <c r="AE1927" s="20">
        <f t="shared" si="611"/>
        <v>0</v>
      </c>
      <c r="AF1927" s="20">
        <f t="shared" si="607"/>
        <v>-9999</v>
      </c>
      <c r="AG1927" s="21"/>
      <c r="AH1927" s="20">
        <f t="shared" si="598"/>
        <v>-1.178745064381952E-2</v>
      </c>
      <c r="AI1927" s="20">
        <f t="shared" si="599"/>
        <v>0.51386006167917275</v>
      </c>
      <c r="AJ1927" s="20">
        <f t="shared" si="600"/>
        <v>-0.2676446746983806</v>
      </c>
      <c r="AK1927" s="20">
        <f t="shared" si="601"/>
        <v>-2.096970307342862E-2</v>
      </c>
      <c r="AL1927" s="20">
        <f t="shared" si="602"/>
        <v>-3.0984842598046018</v>
      </c>
      <c r="AM1927" s="20">
        <f t="shared" si="603"/>
        <v>-46.387491914036289</v>
      </c>
      <c r="AN1927" s="20">
        <f t="shared" si="613"/>
        <v>3.2149255760746338</v>
      </c>
      <c r="AO1927" s="20">
        <f t="shared" si="613"/>
        <v>3.2156184383515991</v>
      </c>
      <c r="AP1927" s="20">
        <f t="shared" si="613"/>
        <v>3.2141906950560983</v>
      </c>
      <c r="AQ1927" s="20">
        <f t="shared" si="613"/>
        <v>3.2171329326505709</v>
      </c>
      <c r="AR1927" s="20">
        <f t="shared" si="613"/>
        <v>3.2110703717789146</v>
      </c>
      <c r="AS1927" s="20">
        <f t="shared" si="613"/>
        <v>3.2235654897824437</v>
      </c>
      <c r="AT1927" s="20">
        <f t="shared" si="613"/>
        <v>3.1978245068299773</v>
      </c>
      <c r="AU1927" s="20">
        <f t="shared" si="605"/>
        <v>3.2509130417697172</v>
      </c>
    </row>
    <row r="1928" spans="4:47">
      <c r="D1928" s="2"/>
      <c r="Z1928" s="20">
        <f t="shared" si="596"/>
        <v>0</v>
      </c>
      <c r="AA1928" s="20">
        <f t="shared" si="597"/>
        <v>1.1330551226500576E-5</v>
      </c>
      <c r="AB1928" s="20">
        <f t="shared" si="608"/>
        <v>-9999</v>
      </c>
      <c r="AC1928" s="20">
        <f t="shared" si="610"/>
        <v>0</v>
      </c>
      <c r="AD1928" s="20">
        <f t="shared" si="606"/>
        <v>-9999</v>
      </c>
      <c r="AE1928" s="20">
        <f t="shared" si="611"/>
        <v>0</v>
      </c>
      <c r="AF1928" s="20">
        <f t="shared" si="607"/>
        <v>-9999</v>
      </c>
      <c r="AG1928" s="21"/>
      <c r="AH1928" s="20">
        <f t="shared" si="598"/>
        <v>-1.178745064381952E-2</v>
      </c>
      <c r="AI1928" s="20">
        <f t="shared" si="599"/>
        <v>0.51386006167917275</v>
      </c>
      <c r="AJ1928" s="20">
        <f t="shared" si="600"/>
        <v>-0.2676446746983806</v>
      </c>
      <c r="AK1928" s="20">
        <f t="shared" si="601"/>
        <v>-2.096970307342862E-2</v>
      </c>
      <c r="AL1928" s="20">
        <f t="shared" si="602"/>
        <v>-3.0984842598046018</v>
      </c>
      <c r="AM1928" s="20">
        <f t="shared" si="603"/>
        <v>-46.387491914036289</v>
      </c>
      <c r="AN1928" s="20">
        <f t="shared" si="613"/>
        <v>3.2149255760746338</v>
      </c>
      <c r="AO1928" s="20">
        <f t="shared" si="613"/>
        <v>3.2156184383515991</v>
      </c>
      <c r="AP1928" s="20">
        <f t="shared" si="613"/>
        <v>3.2141906950560983</v>
      </c>
      <c r="AQ1928" s="20">
        <f t="shared" si="613"/>
        <v>3.2171329326505709</v>
      </c>
      <c r="AR1928" s="20">
        <f t="shared" si="613"/>
        <v>3.2110703717789146</v>
      </c>
      <c r="AS1928" s="20">
        <f t="shared" si="613"/>
        <v>3.2235654897824437</v>
      </c>
      <c r="AT1928" s="20">
        <f t="shared" si="613"/>
        <v>3.1978245068299773</v>
      </c>
      <c r="AU1928" s="20">
        <f t="shared" si="605"/>
        <v>3.2509130417697172</v>
      </c>
    </row>
    <row r="1929" spans="4:47">
      <c r="D1929" s="2"/>
      <c r="Z1929" s="20">
        <f t="shared" si="596"/>
        <v>0</v>
      </c>
      <c r="AA1929" s="20">
        <f t="shared" si="597"/>
        <v>1.1330551226500576E-5</v>
      </c>
      <c r="AB1929" s="20">
        <f t="shared" si="608"/>
        <v>-9999</v>
      </c>
      <c r="AC1929" s="20">
        <f t="shared" si="610"/>
        <v>0</v>
      </c>
      <c r="AD1929" s="20">
        <f t="shared" si="606"/>
        <v>-9999</v>
      </c>
      <c r="AE1929" s="20">
        <f t="shared" si="611"/>
        <v>0</v>
      </c>
      <c r="AF1929" s="20">
        <f t="shared" si="607"/>
        <v>-9999</v>
      </c>
      <c r="AG1929" s="21"/>
      <c r="AH1929" s="20">
        <f t="shared" si="598"/>
        <v>-1.178745064381952E-2</v>
      </c>
      <c r="AI1929" s="20">
        <f t="shared" si="599"/>
        <v>0.51386006167917275</v>
      </c>
      <c r="AJ1929" s="20">
        <f t="shared" si="600"/>
        <v>-0.2676446746983806</v>
      </c>
      <c r="AK1929" s="20">
        <f t="shared" si="601"/>
        <v>-2.096970307342862E-2</v>
      </c>
      <c r="AL1929" s="20">
        <f t="shared" si="602"/>
        <v>-3.0984842598046018</v>
      </c>
      <c r="AM1929" s="20">
        <f t="shared" si="603"/>
        <v>-46.387491914036289</v>
      </c>
      <c r="AN1929" s="20">
        <f t="shared" si="613"/>
        <v>3.2149255760746338</v>
      </c>
      <c r="AO1929" s="20">
        <f t="shared" si="613"/>
        <v>3.2156184383515991</v>
      </c>
      <c r="AP1929" s="20">
        <f t="shared" si="613"/>
        <v>3.2141906950560983</v>
      </c>
      <c r="AQ1929" s="20">
        <f t="shared" si="613"/>
        <v>3.2171329326505709</v>
      </c>
      <c r="AR1929" s="20">
        <f t="shared" si="613"/>
        <v>3.2110703717789146</v>
      </c>
      <c r="AS1929" s="20">
        <f t="shared" si="613"/>
        <v>3.2235654897824437</v>
      </c>
      <c r="AT1929" s="20">
        <f t="shared" si="613"/>
        <v>3.1978245068299773</v>
      </c>
      <c r="AU1929" s="20">
        <f t="shared" si="605"/>
        <v>3.2509130417697172</v>
      </c>
    </row>
    <row r="1930" spans="4:47">
      <c r="D1930" s="2"/>
      <c r="Z1930" s="20">
        <f t="shared" si="596"/>
        <v>0</v>
      </c>
      <c r="AA1930" s="20">
        <f t="shared" si="597"/>
        <v>1.1330551226500576E-5</v>
      </c>
      <c r="AB1930" s="20">
        <f t="shared" si="608"/>
        <v>-9999</v>
      </c>
      <c r="AC1930" s="20">
        <f t="shared" si="610"/>
        <v>0</v>
      </c>
      <c r="AD1930" s="20">
        <f t="shared" si="606"/>
        <v>-9999</v>
      </c>
      <c r="AE1930" s="20">
        <f t="shared" si="611"/>
        <v>0</v>
      </c>
      <c r="AF1930" s="20">
        <f t="shared" si="607"/>
        <v>-9999</v>
      </c>
      <c r="AG1930" s="21"/>
      <c r="AH1930" s="20">
        <f t="shared" si="598"/>
        <v>-1.178745064381952E-2</v>
      </c>
      <c r="AI1930" s="20">
        <f t="shared" si="599"/>
        <v>0.51386006167917275</v>
      </c>
      <c r="AJ1930" s="20">
        <f t="shared" si="600"/>
        <v>-0.2676446746983806</v>
      </c>
      <c r="AK1930" s="20">
        <f t="shared" si="601"/>
        <v>-2.096970307342862E-2</v>
      </c>
      <c r="AL1930" s="20">
        <f t="shared" si="602"/>
        <v>-3.0984842598046018</v>
      </c>
      <c r="AM1930" s="20">
        <f t="shared" si="603"/>
        <v>-46.387491914036289</v>
      </c>
      <c r="AN1930" s="20">
        <f t="shared" si="613"/>
        <v>3.2149255760746338</v>
      </c>
      <c r="AO1930" s="20">
        <f t="shared" si="613"/>
        <v>3.2156184383515991</v>
      </c>
      <c r="AP1930" s="20">
        <f t="shared" si="613"/>
        <v>3.2141906950560983</v>
      </c>
      <c r="AQ1930" s="20">
        <f t="shared" si="613"/>
        <v>3.2171329326505709</v>
      </c>
      <c r="AR1930" s="20">
        <f t="shared" si="613"/>
        <v>3.2110703717789146</v>
      </c>
      <c r="AS1930" s="20">
        <f t="shared" si="613"/>
        <v>3.2235654897824437</v>
      </c>
      <c r="AT1930" s="20">
        <f t="shared" si="613"/>
        <v>3.1978245068299773</v>
      </c>
      <c r="AU1930" s="20">
        <f t="shared" si="605"/>
        <v>3.2509130417697172</v>
      </c>
    </row>
    <row r="1931" spans="4:47">
      <c r="D1931" s="2"/>
      <c r="Z1931" s="20">
        <f t="shared" si="596"/>
        <v>0</v>
      </c>
      <c r="AA1931" s="20">
        <f t="shared" si="597"/>
        <v>1.1330551226500576E-5</v>
      </c>
      <c r="AB1931" s="20">
        <f t="shared" si="608"/>
        <v>-9999</v>
      </c>
      <c r="AC1931" s="20">
        <f t="shared" si="610"/>
        <v>0</v>
      </c>
      <c r="AD1931" s="20">
        <f t="shared" si="606"/>
        <v>-9999</v>
      </c>
      <c r="AE1931" s="20">
        <f t="shared" si="611"/>
        <v>0</v>
      </c>
      <c r="AF1931" s="20">
        <f t="shared" si="607"/>
        <v>-9999</v>
      </c>
      <c r="AG1931" s="21"/>
      <c r="AH1931" s="20">
        <f t="shared" si="598"/>
        <v>-1.178745064381952E-2</v>
      </c>
      <c r="AI1931" s="20">
        <f t="shared" si="599"/>
        <v>0.51386006167917275</v>
      </c>
      <c r="AJ1931" s="20">
        <f t="shared" si="600"/>
        <v>-0.2676446746983806</v>
      </c>
      <c r="AK1931" s="20">
        <f t="shared" si="601"/>
        <v>-2.096970307342862E-2</v>
      </c>
      <c r="AL1931" s="20">
        <f t="shared" si="602"/>
        <v>-3.0984842598046018</v>
      </c>
      <c r="AM1931" s="20">
        <f t="shared" si="603"/>
        <v>-46.387491914036289</v>
      </c>
      <c r="AN1931" s="20">
        <f t="shared" si="613"/>
        <v>3.2149255760746338</v>
      </c>
      <c r="AO1931" s="20">
        <f t="shared" si="613"/>
        <v>3.2156184383515991</v>
      </c>
      <c r="AP1931" s="20">
        <f t="shared" si="613"/>
        <v>3.2141906950560983</v>
      </c>
      <c r="AQ1931" s="20">
        <f t="shared" si="613"/>
        <v>3.2171329326505709</v>
      </c>
      <c r="AR1931" s="20">
        <f t="shared" si="613"/>
        <v>3.2110703717789146</v>
      </c>
      <c r="AS1931" s="20">
        <f t="shared" si="613"/>
        <v>3.2235654897824437</v>
      </c>
      <c r="AT1931" s="20">
        <f t="shared" si="613"/>
        <v>3.1978245068299773</v>
      </c>
      <c r="AU1931" s="20">
        <f t="shared" si="605"/>
        <v>3.2509130417697172</v>
      </c>
    </row>
    <row r="1932" spans="4:47">
      <c r="D1932" s="2"/>
      <c r="Z1932" s="20">
        <f t="shared" si="596"/>
        <v>0</v>
      </c>
      <c r="AA1932" s="20">
        <f t="shared" si="597"/>
        <v>1.1330551226500576E-5</v>
      </c>
      <c r="AB1932" s="20">
        <f t="shared" si="608"/>
        <v>-9999</v>
      </c>
      <c r="AC1932" s="20">
        <f t="shared" si="610"/>
        <v>0</v>
      </c>
      <c r="AD1932" s="20">
        <f t="shared" si="606"/>
        <v>-9999</v>
      </c>
      <c r="AE1932" s="20">
        <f t="shared" si="611"/>
        <v>0</v>
      </c>
      <c r="AF1932" s="20">
        <f t="shared" si="607"/>
        <v>-9999</v>
      </c>
      <c r="AG1932" s="21"/>
      <c r="AH1932" s="20">
        <f t="shared" si="598"/>
        <v>-1.178745064381952E-2</v>
      </c>
      <c r="AI1932" s="20">
        <f t="shared" si="599"/>
        <v>0.51386006167917275</v>
      </c>
      <c r="AJ1932" s="20">
        <f t="shared" si="600"/>
        <v>-0.2676446746983806</v>
      </c>
      <c r="AK1932" s="20">
        <f t="shared" si="601"/>
        <v>-2.096970307342862E-2</v>
      </c>
      <c r="AL1932" s="20">
        <f t="shared" si="602"/>
        <v>-3.0984842598046018</v>
      </c>
      <c r="AM1932" s="20">
        <f t="shared" si="603"/>
        <v>-46.387491914036289</v>
      </c>
      <c r="AN1932" s="20">
        <f t="shared" si="613"/>
        <v>3.2149255760746338</v>
      </c>
      <c r="AO1932" s="20">
        <f t="shared" si="613"/>
        <v>3.2156184383515991</v>
      </c>
      <c r="AP1932" s="20">
        <f t="shared" si="613"/>
        <v>3.2141906950560983</v>
      </c>
      <c r="AQ1932" s="20">
        <f t="shared" si="613"/>
        <v>3.2171329326505709</v>
      </c>
      <c r="AR1932" s="20">
        <f t="shared" si="613"/>
        <v>3.2110703717789146</v>
      </c>
      <c r="AS1932" s="20">
        <f t="shared" si="613"/>
        <v>3.2235654897824437</v>
      </c>
      <c r="AT1932" s="20">
        <f t="shared" si="613"/>
        <v>3.1978245068299773</v>
      </c>
      <c r="AU1932" s="20">
        <f t="shared" si="605"/>
        <v>3.2509130417697172</v>
      </c>
    </row>
    <row r="1933" spans="4:47">
      <c r="D1933" s="2"/>
      <c r="Z1933" s="20">
        <f t="shared" si="596"/>
        <v>0</v>
      </c>
      <c r="AA1933" s="20">
        <f t="shared" si="597"/>
        <v>1.1330551226500576E-5</v>
      </c>
      <c r="AB1933" s="20">
        <f t="shared" si="608"/>
        <v>-9999</v>
      </c>
      <c r="AC1933" s="20">
        <f t="shared" si="610"/>
        <v>0</v>
      </c>
      <c r="AD1933" s="20">
        <f t="shared" si="606"/>
        <v>-9999</v>
      </c>
      <c r="AE1933" s="20">
        <f t="shared" si="611"/>
        <v>0</v>
      </c>
      <c r="AF1933" s="20">
        <f t="shared" si="607"/>
        <v>-9999</v>
      </c>
      <c r="AG1933" s="21"/>
      <c r="AH1933" s="20">
        <f t="shared" si="598"/>
        <v>-1.178745064381952E-2</v>
      </c>
      <c r="AI1933" s="20">
        <f t="shared" si="599"/>
        <v>0.51386006167917275</v>
      </c>
      <c r="AJ1933" s="20">
        <f t="shared" si="600"/>
        <v>-0.2676446746983806</v>
      </c>
      <c r="AK1933" s="20">
        <f t="shared" si="601"/>
        <v>-2.096970307342862E-2</v>
      </c>
      <c r="AL1933" s="20">
        <f t="shared" si="602"/>
        <v>-3.0984842598046018</v>
      </c>
      <c r="AM1933" s="20">
        <f t="shared" si="603"/>
        <v>-46.387491914036289</v>
      </c>
      <c r="AN1933" s="20">
        <f t="shared" si="613"/>
        <v>3.2149255760746338</v>
      </c>
      <c r="AO1933" s="20">
        <f t="shared" si="613"/>
        <v>3.2156184383515991</v>
      </c>
      <c r="AP1933" s="20">
        <f t="shared" si="613"/>
        <v>3.2141906950560983</v>
      </c>
      <c r="AQ1933" s="20">
        <f t="shared" si="613"/>
        <v>3.2171329326505709</v>
      </c>
      <c r="AR1933" s="20">
        <f t="shared" si="613"/>
        <v>3.2110703717789146</v>
      </c>
      <c r="AS1933" s="20">
        <f t="shared" si="613"/>
        <v>3.2235654897824437</v>
      </c>
      <c r="AT1933" s="20">
        <f t="shared" si="613"/>
        <v>3.1978245068299773</v>
      </c>
      <c r="AU1933" s="20">
        <f t="shared" si="605"/>
        <v>3.2509130417697172</v>
      </c>
    </row>
    <row r="1934" spans="4:47">
      <c r="D1934" s="2"/>
      <c r="Z1934" s="20">
        <f t="shared" si="596"/>
        <v>0</v>
      </c>
      <c r="AA1934" s="20">
        <f t="shared" si="597"/>
        <v>1.1330551226500576E-5</v>
      </c>
      <c r="AB1934" s="20">
        <f t="shared" si="608"/>
        <v>-9999</v>
      </c>
      <c r="AC1934" s="20">
        <f t="shared" si="610"/>
        <v>0</v>
      </c>
      <c r="AD1934" s="20">
        <f t="shared" si="606"/>
        <v>-9999</v>
      </c>
      <c r="AE1934" s="20">
        <f t="shared" si="611"/>
        <v>0</v>
      </c>
      <c r="AF1934" s="20">
        <f t="shared" si="607"/>
        <v>-9999</v>
      </c>
      <c r="AG1934" s="21"/>
      <c r="AH1934" s="20">
        <f t="shared" si="598"/>
        <v>-1.178745064381952E-2</v>
      </c>
      <c r="AI1934" s="20">
        <f t="shared" si="599"/>
        <v>0.51386006167917275</v>
      </c>
      <c r="AJ1934" s="20">
        <f t="shared" si="600"/>
        <v>-0.2676446746983806</v>
      </c>
      <c r="AK1934" s="20">
        <f t="shared" si="601"/>
        <v>-2.096970307342862E-2</v>
      </c>
      <c r="AL1934" s="20">
        <f t="shared" si="602"/>
        <v>-3.0984842598046018</v>
      </c>
      <c r="AM1934" s="20">
        <f t="shared" si="603"/>
        <v>-46.387491914036289</v>
      </c>
      <c r="AN1934" s="20">
        <f t="shared" si="613"/>
        <v>3.2149255760746338</v>
      </c>
      <c r="AO1934" s="20">
        <f t="shared" si="613"/>
        <v>3.2156184383515991</v>
      </c>
      <c r="AP1934" s="20">
        <f t="shared" si="613"/>
        <v>3.2141906950560983</v>
      </c>
      <c r="AQ1934" s="20">
        <f t="shared" si="613"/>
        <v>3.2171329326505709</v>
      </c>
      <c r="AR1934" s="20">
        <f t="shared" si="613"/>
        <v>3.2110703717789146</v>
      </c>
      <c r="AS1934" s="20">
        <f t="shared" si="613"/>
        <v>3.2235654897824437</v>
      </c>
      <c r="AT1934" s="20">
        <f t="shared" si="613"/>
        <v>3.1978245068299773</v>
      </c>
      <c r="AU1934" s="20">
        <f t="shared" si="605"/>
        <v>3.2509130417697172</v>
      </c>
    </row>
    <row r="1935" spans="4:47">
      <c r="D1935" s="2"/>
      <c r="Z1935" s="20">
        <f t="shared" si="596"/>
        <v>0</v>
      </c>
      <c r="AA1935" s="20">
        <f t="shared" si="597"/>
        <v>1.1330551226500576E-5</v>
      </c>
      <c r="AB1935" s="20">
        <f t="shared" si="608"/>
        <v>-9999</v>
      </c>
      <c r="AC1935" s="20">
        <f t="shared" si="610"/>
        <v>0</v>
      </c>
      <c r="AD1935" s="20">
        <f t="shared" si="606"/>
        <v>-9999</v>
      </c>
      <c r="AE1935" s="20">
        <f t="shared" si="611"/>
        <v>0</v>
      </c>
      <c r="AF1935" s="20">
        <f t="shared" si="607"/>
        <v>-9999</v>
      </c>
      <c r="AG1935" s="21"/>
      <c r="AH1935" s="20">
        <f t="shared" si="598"/>
        <v>-1.178745064381952E-2</v>
      </c>
      <c r="AI1935" s="20">
        <f t="shared" si="599"/>
        <v>0.51386006167917275</v>
      </c>
      <c r="AJ1935" s="20">
        <f t="shared" si="600"/>
        <v>-0.2676446746983806</v>
      </c>
      <c r="AK1935" s="20">
        <f t="shared" si="601"/>
        <v>-2.096970307342862E-2</v>
      </c>
      <c r="AL1935" s="20">
        <f t="shared" si="602"/>
        <v>-3.0984842598046018</v>
      </c>
      <c r="AM1935" s="20">
        <f t="shared" si="603"/>
        <v>-46.387491914036289</v>
      </c>
      <c r="AN1935" s="20">
        <f t="shared" si="613"/>
        <v>3.2149255760746338</v>
      </c>
      <c r="AO1935" s="20">
        <f t="shared" si="613"/>
        <v>3.2156184383515991</v>
      </c>
      <c r="AP1935" s="20">
        <f t="shared" si="613"/>
        <v>3.2141906950560983</v>
      </c>
      <c r="AQ1935" s="20">
        <f t="shared" si="613"/>
        <v>3.2171329326505709</v>
      </c>
      <c r="AR1935" s="20">
        <f t="shared" si="613"/>
        <v>3.2110703717789146</v>
      </c>
      <c r="AS1935" s="20">
        <f t="shared" si="613"/>
        <v>3.2235654897824437</v>
      </c>
      <c r="AT1935" s="20">
        <f t="shared" si="613"/>
        <v>3.1978245068299773</v>
      </c>
      <c r="AU1935" s="20">
        <f t="shared" si="605"/>
        <v>3.2509130417697172</v>
      </c>
    </row>
    <row r="1936" spans="4:47">
      <c r="D1936" s="2"/>
      <c r="Z1936" s="20">
        <f t="shared" si="596"/>
        <v>0</v>
      </c>
      <c r="AA1936" s="20">
        <f t="shared" si="597"/>
        <v>1.1330551226500576E-5</v>
      </c>
      <c r="AB1936" s="20">
        <f t="shared" si="608"/>
        <v>-9999</v>
      </c>
      <c r="AC1936" s="20">
        <f t="shared" si="610"/>
        <v>0</v>
      </c>
      <c r="AD1936" s="20">
        <f t="shared" si="606"/>
        <v>-9999</v>
      </c>
      <c r="AE1936" s="20">
        <f t="shared" si="611"/>
        <v>0</v>
      </c>
      <c r="AF1936" s="20">
        <f t="shared" si="607"/>
        <v>-9999</v>
      </c>
      <c r="AG1936" s="21"/>
      <c r="AH1936" s="20">
        <f t="shared" si="598"/>
        <v>-1.178745064381952E-2</v>
      </c>
      <c r="AI1936" s="20">
        <f t="shared" si="599"/>
        <v>0.51386006167917275</v>
      </c>
      <c r="AJ1936" s="20">
        <f t="shared" si="600"/>
        <v>-0.2676446746983806</v>
      </c>
      <c r="AK1936" s="20">
        <f t="shared" si="601"/>
        <v>-2.096970307342862E-2</v>
      </c>
      <c r="AL1936" s="20">
        <f t="shared" si="602"/>
        <v>-3.0984842598046018</v>
      </c>
      <c r="AM1936" s="20">
        <f t="shared" si="603"/>
        <v>-46.387491914036289</v>
      </c>
      <c r="AN1936" s="20">
        <f t="shared" si="613"/>
        <v>3.2149255760746338</v>
      </c>
      <c r="AO1936" s="20">
        <f t="shared" si="613"/>
        <v>3.2156184383515991</v>
      </c>
      <c r="AP1936" s="20">
        <f t="shared" si="613"/>
        <v>3.2141906950560983</v>
      </c>
      <c r="AQ1936" s="20">
        <f t="shared" si="613"/>
        <v>3.2171329326505709</v>
      </c>
      <c r="AR1936" s="20">
        <f t="shared" si="613"/>
        <v>3.2110703717789146</v>
      </c>
      <c r="AS1936" s="20">
        <f t="shared" si="613"/>
        <v>3.2235654897824437</v>
      </c>
      <c r="AT1936" s="20">
        <f t="shared" si="613"/>
        <v>3.1978245068299773</v>
      </c>
      <c r="AU1936" s="20">
        <f t="shared" si="605"/>
        <v>3.2509130417697172</v>
      </c>
    </row>
    <row r="1937" spans="4:47">
      <c r="D1937" s="2"/>
      <c r="Z1937" s="20">
        <f t="shared" si="596"/>
        <v>0</v>
      </c>
      <c r="AA1937" s="20">
        <f t="shared" si="597"/>
        <v>1.1330551226500576E-5</v>
      </c>
      <c r="AB1937" s="20">
        <f t="shared" si="608"/>
        <v>-9999</v>
      </c>
      <c r="AC1937" s="20">
        <f t="shared" si="610"/>
        <v>0</v>
      </c>
      <c r="AD1937" s="20">
        <f t="shared" si="606"/>
        <v>-9999</v>
      </c>
      <c r="AE1937" s="20">
        <f t="shared" si="611"/>
        <v>0</v>
      </c>
      <c r="AF1937" s="20">
        <f t="shared" si="607"/>
        <v>-9999</v>
      </c>
      <c r="AG1937" s="21"/>
      <c r="AH1937" s="20">
        <f t="shared" si="598"/>
        <v>-1.178745064381952E-2</v>
      </c>
      <c r="AI1937" s="20">
        <f t="shared" si="599"/>
        <v>0.51386006167917275</v>
      </c>
      <c r="AJ1937" s="20">
        <f t="shared" si="600"/>
        <v>-0.2676446746983806</v>
      </c>
      <c r="AK1937" s="20">
        <f t="shared" si="601"/>
        <v>-2.096970307342862E-2</v>
      </c>
      <c r="AL1937" s="20">
        <f t="shared" si="602"/>
        <v>-3.0984842598046018</v>
      </c>
      <c r="AM1937" s="20">
        <f t="shared" si="603"/>
        <v>-46.387491914036289</v>
      </c>
      <c r="AN1937" s="20">
        <f t="shared" si="613"/>
        <v>3.2149255760746338</v>
      </c>
      <c r="AO1937" s="20">
        <f t="shared" si="613"/>
        <v>3.2156184383515991</v>
      </c>
      <c r="AP1937" s="20">
        <f t="shared" si="613"/>
        <v>3.2141906950560983</v>
      </c>
      <c r="AQ1937" s="20">
        <f t="shared" si="613"/>
        <v>3.2171329326505709</v>
      </c>
      <c r="AR1937" s="20">
        <f t="shared" si="613"/>
        <v>3.2110703717789146</v>
      </c>
      <c r="AS1937" s="20">
        <f t="shared" si="613"/>
        <v>3.2235654897824437</v>
      </c>
      <c r="AT1937" s="20">
        <f t="shared" si="613"/>
        <v>3.1978245068299773</v>
      </c>
      <c r="AU1937" s="20">
        <f t="shared" si="605"/>
        <v>3.2509130417697172</v>
      </c>
    </row>
    <row r="1938" spans="4:47">
      <c r="D1938" s="2"/>
      <c r="Z1938" s="20">
        <f t="shared" si="596"/>
        <v>0</v>
      </c>
      <c r="AA1938" s="20">
        <f t="shared" si="597"/>
        <v>1.1330551226500576E-5</v>
      </c>
      <c r="AB1938" s="20">
        <f t="shared" si="608"/>
        <v>-9999</v>
      </c>
      <c r="AC1938" s="20">
        <f t="shared" si="610"/>
        <v>0</v>
      </c>
      <c r="AD1938" s="20">
        <f t="shared" si="606"/>
        <v>-9999</v>
      </c>
      <c r="AE1938" s="20">
        <f t="shared" si="611"/>
        <v>0</v>
      </c>
      <c r="AF1938" s="20">
        <f t="shared" si="607"/>
        <v>-9999</v>
      </c>
      <c r="AG1938" s="21"/>
      <c r="AH1938" s="20">
        <f t="shared" si="598"/>
        <v>-1.178745064381952E-2</v>
      </c>
      <c r="AI1938" s="20">
        <f t="shared" si="599"/>
        <v>0.51386006167917275</v>
      </c>
      <c r="AJ1938" s="20">
        <f t="shared" si="600"/>
        <v>-0.2676446746983806</v>
      </c>
      <c r="AK1938" s="20">
        <f t="shared" si="601"/>
        <v>-2.096970307342862E-2</v>
      </c>
      <c r="AL1938" s="20">
        <f t="shared" si="602"/>
        <v>-3.0984842598046018</v>
      </c>
      <c r="AM1938" s="20">
        <f t="shared" si="603"/>
        <v>-46.387491914036289</v>
      </c>
      <c r="AN1938" s="20">
        <f t="shared" si="613"/>
        <v>3.2149255760746338</v>
      </c>
      <c r="AO1938" s="20">
        <f t="shared" si="613"/>
        <v>3.2156184383515991</v>
      </c>
      <c r="AP1938" s="20">
        <f t="shared" si="613"/>
        <v>3.2141906950560983</v>
      </c>
      <c r="AQ1938" s="20">
        <f t="shared" si="613"/>
        <v>3.2171329326505709</v>
      </c>
      <c r="AR1938" s="20">
        <f t="shared" si="613"/>
        <v>3.2110703717789146</v>
      </c>
      <c r="AS1938" s="20">
        <f t="shared" si="613"/>
        <v>3.2235654897824437</v>
      </c>
      <c r="AT1938" s="20">
        <f t="shared" si="613"/>
        <v>3.1978245068299773</v>
      </c>
      <c r="AU1938" s="20">
        <f t="shared" si="605"/>
        <v>3.2509130417697172</v>
      </c>
    </row>
    <row r="1939" spans="4:47">
      <c r="D1939" s="2"/>
      <c r="Z1939" s="20">
        <f t="shared" si="596"/>
        <v>0</v>
      </c>
      <c r="AA1939" s="20">
        <f t="shared" si="597"/>
        <v>1.1330551226500576E-5</v>
      </c>
      <c r="AB1939" s="20">
        <f t="shared" si="608"/>
        <v>-9999</v>
      </c>
      <c r="AC1939" s="20">
        <f t="shared" si="610"/>
        <v>0</v>
      </c>
      <c r="AD1939" s="20">
        <f t="shared" si="606"/>
        <v>-9999</v>
      </c>
      <c r="AE1939" s="20">
        <f t="shared" si="611"/>
        <v>0</v>
      </c>
      <c r="AF1939" s="20">
        <f t="shared" si="607"/>
        <v>-9999</v>
      </c>
      <c r="AG1939" s="21"/>
      <c r="AH1939" s="20">
        <f t="shared" si="598"/>
        <v>-1.178745064381952E-2</v>
      </c>
      <c r="AI1939" s="20">
        <f t="shared" si="599"/>
        <v>0.51386006167917275</v>
      </c>
      <c r="AJ1939" s="20">
        <f t="shared" si="600"/>
        <v>-0.2676446746983806</v>
      </c>
      <c r="AK1939" s="20">
        <f t="shared" si="601"/>
        <v>-2.096970307342862E-2</v>
      </c>
      <c r="AL1939" s="20">
        <f t="shared" si="602"/>
        <v>-3.0984842598046018</v>
      </c>
      <c r="AM1939" s="20">
        <f t="shared" si="603"/>
        <v>-46.387491914036289</v>
      </c>
      <c r="AN1939" s="20">
        <f t="shared" si="613"/>
        <v>3.2149255760746338</v>
      </c>
      <c r="AO1939" s="20">
        <f t="shared" si="613"/>
        <v>3.2156184383515991</v>
      </c>
      <c r="AP1939" s="20">
        <f t="shared" si="613"/>
        <v>3.2141906950560983</v>
      </c>
      <c r="AQ1939" s="20">
        <f t="shared" si="613"/>
        <v>3.2171329326505709</v>
      </c>
      <c r="AR1939" s="20">
        <f t="shared" si="613"/>
        <v>3.2110703717789146</v>
      </c>
      <c r="AS1939" s="20">
        <f t="shared" si="613"/>
        <v>3.2235654897824437</v>
      </c>
      <c r="AT1939" s="20">
        <f t="shared" si="613"/>
        <v>3.1978245068299773</v>
      </c>
      <c r="AU1939" s="20">
        <f t="shared" si="605"/>
        <v>3.2509130417697172</v>
      </c>
    </row>
    <row r="1940" spans="4:47">
      <c r="D1940" s="2"/>
      <c r="Z1940" s="20">
        <f t="shared" si="596"/>
        <v>0</v>
      </c>
      <c r="AA1940" s="20">
        <f t="shared" si="597"/>
        <v>1.1330551226500576E-5</v>
      </c>
      <c r="AB1940" s="20">
        <f t="shared" si="608"/>
        <v>-9999</v>
      </c>
      <c r="AC1940" s="20">
        <f t="shared" si="610"/>
        <v>0</v>
      </c>
      <c r="AD1940" s="20">
        <f t="shared" si="606"/>
        <v>-9999</v>
      </c>
      <c r="AE1940" s="20">
        <f t="shared" si="611"/>
        <v>0</v>
      </c>
      <c r="AF1940" s="20">
        <f t="shared" si="607"/>
        <v>-9999</v>
      </c>
      <c r="AG1940" s="21"/>
      <c r="AH1940" s="20">
        <f t="shared" si="598"/>
        <v>-1.178745064381952E-2</v>
      </c>
      <c r="AI1940" s="20">
        <f t="shared" si="599"/>
        <v>0.51386006167917275</v>
      </c>
      <c r="AJ1940" s="20">
        <f t="shared" si="600"/>
        <v>-0.2676446746983806</v>
      </c>
      <c r="AK1940" s="20">
        <f t="shared" si="601"/>
        <v>-2.096970307342862E-2</v>
      </c>
      <c r="AL1940" s="20">
        <f t="shared" si="602"/>
        <v>-3.0984842598046018</v>
      </c>
      <c r="AM1940" s="20">
        <f t="shared" si="603"/>
        <v>-46.387491914036289</v>
      </c>
      <c r="AN1940" s="20">
        <f t="shared" si="613"/>
        <v>3.2149255760746338</v>
      </c>
      <c r="AO1940" s="20">
        <f t="shared" si="613"/>
        <v>3.2156184383515991</v>
      </c>
      <c r="AP1940" s="20">
        <f t="shared" si="613"/>
        <v>3.2141906950560983</v>
      </c>
      <c r="AQ1940" s="20">
        <f t="shared" si="613"/>
        <v>3.2171329326505709</v>
      </c>
      <c r="AR1940" s="20">
        <f t="shared" si="613"/>
        <v>3.2110703717789146</v>
      </c>
      <c r="AS1940" s="20">
        <f t="shared" si="613"/>
        <v>3.2235654897824437</v>
      </c>
      <c r="AT1940" s="20">
        <f t="shared" si="613"/>
        <v>3.1978245068299773</v>
      </c>
      <c r="AU1940" s="20">
        <f t="shared" si="605"/>
        <v>3.2509130417697172</v>
      </c>
    </row>
    <row r="1941" spans="4:47">
      <c r="D1941" s="2"/>
      <c r="Z1941" s="20">
        <f>F1941</f>
        <v>0</v>
      </c>
      <c r="AA1941" s="20">
        <f>AB$3+AB$4*Z1941+AB$5*Z1941^2+AH1941</f>
        <v>1.1330551226500576E-5</v>
      </c>
      <c r="AB1941" s="20">
        <f t="shared" si="608"/>
        <v>-9999</v>
      </c>
      <c r="AC1941" s="20">
        <f t="shared" si="610"/>
        <v>0</v>
      </c>
      <c r="AD1941" s="20">
        <f t="shared" si="606"/>
        <v>-9999</v>
      </c>
      <c r="AE1941" s="20">
        <f t="shared" si="611"/>
        <v>0</v>
      </c>
      <c r="AF1941" s="20">
        <f t="shared" si="607"/>
        <v>-9999</v>
      </c>
      <c r="AG1941" s="21"/>
      <c r="AH1941" s="20">
        <f>$AB$6*($AB$11/AI1941*AJ1941+$AB$12)</f>
        <v>-1.178745064381952E-2</v>
      </c>
      <c r="AI1941" s="20">
        <f>1+$AB$7*COS(AL1941)</f>
        <v>0.51386006167917275</v>
      </c>
      <c r="AJ1941" s="20">
        <f>SIN(AL1941+RADIANS($AB$9))</f>
        <v>-0.2676446746983806</v>
      </c>
      <c r="AK1941" s="20">
        <f>$AB$7*SIN(AL1941)</f>
        <v>-2.096970307342862E-2</v>
      </c>
      <c r="AL1941" s="20">
        <f>2*ATAN(AM1941)</f>
        <v>-3.0984842598046018</v>
      </c>
      <c r="AM1941" s="20">
        <f>SQRT((1+$AB$7)/(1-$AB$7))*TAN(AN1941/2)</f>
        <v>-46.387491914036289</v>
      </c>
      <c r="AN1941" s="20">
        <f t="shared" ref="AN1941:AT1945" si="614">$AU1941+$AB$7*SIN(AO1941)</f>
        <v>3.2149255760746338</v>
      </c>
      <c r="AO1941" s="20">
        <f t="shared" si="614"/>
        <v>3.2156184383515991</v>
      </c>
      <c r="AP1941" s="20">
        <f t="shared" si="614"/>
        <v>3.2141906950560983</v>
      </c>
      <c r="AQ1941" s="20">
        <f t="shared" si="614"/>
        <v>3.2171329326505709</v>
      </c>
      <c r="AR1941" s="20">
        <f t="shared" si="614"/>
        <v>3.2110703717789146</v>
      </c>
      <c r="AS1941" s="20">
        <f t="shared" si="614"/>
        <v>3.2235654897824437</v>
      </c>
      <c r="AT1941" s="20">
        <f t="shared" si="614"/>
        <v>3.1978245068299773</v>
      </c>
      <c r="AU1941" s="20">
        <f>RADIANS($AB$9)+$AB$18*(F1941-AB$15)</f>
        <v>3.2509130417697172</v>
      </c>
    </row>
    <row r="1942" spans="4:47">
      <c r="D1942" s="2"/>
      <c r="Z1942" s="20">
        <f>F1942</f>
        <v>0</v>
      </c>
      <c r="AA1942" s="20">
        <f>AB$3+AB$4*Z1942+AB$5*Z1942^2+AH1942</f>
        <v>1.1330551226500576E-5</v>
      </c>
      <c r="AB1942" s="20">
        <f t="shared" si="608"/>
        <v>-9999</v>
      </c>
      <c r="AC1942" s="20">
        <f t="shared" si="610"/>
        <v>0</v>
      </c>
      <c r="AD1942" s="20">
        <f>IF(S1942&lt;&gt;0,G1942-AA1942,-9999)</f>
        <v>-9999</v>
      </c>
      <c r="AE1942" s="20">
        <f t="shared" si="611"/>
        <v>0</v>
      </c>
      <c r="AF1942" s="20">
        <f>IF(S1942&lt;&gt;0,G1942-P1942,-9999)</f>
        <v>-9999</v>
      </c>
      <c r="AG1942" s="21"/>
      <c r="AH1942" s="20">
        <f>$AB$6*($AB$11/AI1942*AJ1942+$AB$12)</f>
        <v>-1.178745064381952E-2</v>
      </c>
      <c r="AI1942" s="20">
        <f>1+$AB$7*COS(AL1942)</f>
        <v>0.51386006167917275</v>
      </c>
      <c r="AJ1942" s="20">
        <f>SIN(AL1942+RADIANS($AB$9))</f>
        <v>-0.2676446746983806</v>
      </c>
      <c r="AK1942" s="20">
        <f>$AB$7*SIN(AL1942)</f>
        <v>-2.096970307342862E-2</v>
      </c>
      <c r="AL1942" s="20">
        <f>2*ATAN(AM1942)</f>
        <v>-3.0984842598046018</v>
      </c>
      <c r="AM1942" s="20">
        <f>SQRT((1+$AB$7)/(1-$AB$7))*TAN(AN1942/2)</f>
        <v>-46.387491914036289</v>
      </c>
      <c r="AN1942" s="20">
        <f t="shared" si="614"/>
        <v>3.2149255760746338</v>
      </c>
      <c r="AO1942" s="20">
        <f t="shared" si="614"/>
        <v>3.2156184383515991</v>
      </c>
      <c r="AP1942" s="20">
        <f t="shared" si="614"/>
        <v>3.2141906950560983</v>
      </c>
      <c r="AQ1942" s="20">
        <f t="shared" si="614"/>
        <v>3.2171329326505709</v>
      </c>
      <c r="AR1942" s="20">
        <f t="shared" si="614"/>
        <v>3.2110703717789146</v>
      </c>
      <c r="AS1942" s="20">
        <f t="shared" si="614"/>
        <v>3.2235654897824437</v>
      </c>
      <c r="AT1942" s="20">
        <f t="shared" si="614"/>
        <v>3.1978245068299773</v>
      </c>
      <c r="AU1942" s="20">
        <f>RADIANS($AB$9)+$AB$18*(F1942-AB$15)</f>
        <v>3.2509130417697172</v>
      </c>
    </row>
    <row r="1943" spans="4:47">
      <c r="D1943" s="2"/>
      <c r="Z1943" s="20">
        <f>F1943</f>
        <v>0</v>
      </c>
      <c r="AA1943" s="20">
        <f>AB$3+AB$4*Z1943+AB$5*Z1943^2+AH1943</f>
        <v>1.1330551226500576E-5</v>
      </c>
      <c r="AB1943" s="20">
        <f t="shared" si="608"/>
        <v>-9999</v>
      </c>
      <c r="AC1943" s="20">
        <f t="shared" si="610"/>
        <v>0</v>
      </c>
      <c r="AD1943" s="20">
        <f>IF(S1943&lt;&gt;0,G1943-AA1943,-9999)</f>
        <v>-9999</v>
      </c>
      <c r="AE1943" s="20">
        <f t="shared" si="611"/>
        <v>0</v>
      </c>
      <c r="AF1943" s="20">
        <f>IF(S1943&lt;&gt;0,G1943-P1943,-9999)</f>
        <v>-9999</v>
      </c>
      <c r="AG1943" s="21"/>
      <c r="AH1943" s="20">
        <f>$AB$6*($AB$11/AI1943*AJ1943+$AB$12)</f>
        <v>-1.178745064381952E-2</v>
      </c>
      <c r="AI1943" s="20">
        <f>1+$AB$7*COS(AL1943)</f>
        <v>0.51386006167917275</v>
      </c>
      <c r="AJ1943" s="20">
        <f>SIN(AL1943+RADIANS($AB$9))</f>
        <v>-0.2676446746983806</v>
      </c>
      <c r="AK1943" s="20">
        <f>$AB$7*SIN(AL1943)</f>
        <v>-2.096970307342862E-2</v>
      </c>
      <c r="AL1943" s="20">
        <f>2*ATAN(AM1943)</f>
        <v>-3.0984842598046018</v>
      </c>
      <c r="AM1943" s="20">
        <f>SQRT((1+$AB$7)/(1-$AB$7))*TAN(AN1943/2)</f>
        <v>-46.387491914036289</v>
      </c>
      <c r="AN1943" s="20">
        <f t="shared" si="614"/>
        <v>3.2149255760746338</v>
      </c>
      <c r="AO1943" s="20">
        <f t="shared" si="614"/>
        <v>3.2156184383515991</v>
      </c>
      <c r="AP1943" s="20">
        <f t="shared" si="614"/>
        <v>3.2141906950560983</v>
      </c>
      <c r="AQ1943" s="20">
        <f t="shared" si="614"/>
        <v>3.2171329326505709</v>
      </c>
      <c r="AR1943" s="20">
        <f t="shared" si="614"/>
        <v>3.2110703717789146</v>
      </c>
      <c r="AS1943" s="20">
        <f t="shared" si="614"/>
        <v>3.2235654897824437</v>
      </c>
      <c r="AT1943" s="20">
        <f t="shared" si="614"/>
        <v>3.1978245068299773</v>
      </c>
      <c r="AU1943" s="20">
        <f>RADIANS($AB$9)+$AB$18*(F1943-AB$15)</f>
        <v>3.2509130417697172</v>
      </c>
    </row>
    <row r="1944" spans="4:47">
      <c r="D1944" s="2"/>
      <c r="Z1944" s="20">
        <f>F1944</f>
        <v>0</v>
      </c>
      <c r="AA1944" s="20">
        <f>AB$3+AB$4*Z1944+AB$5*Z1944^2+AH1944</f>
        <v>1.1330551226500576E-5</v>
      </c>
      <c r="AB1944" s="20">
        <f t="shared" si="608"/>
        <v>-9999</v>
      </c>
      <c r="AC1944" s="20">
        <f t="shared" si="610"/>
        <v>0</v>
      </c>
      <c r="AD1944" s="20">
        <f>IF(S1944&lt;&gt;0,G1944-AA1944,-9999)</f>
        <v>-9999</v>
      </c>
      <c r="AE1944" s="20">
        <f t="shared" si="611"/>
        <v>0</v>
      </c>
      <c r="AF1944" s="20">
        <f>IF(S1944&lt;&gt;0,G1944-P1944,-9999)</f>
        <v>-9999</v>
      </c>
      <c r="AG1944" s="21"/>
      <c r="AH1944" s="20">
        <f>$AB$6*($AB$11/AI1944*AJ1944+$AB$12)</f>
        <v>-1.178745064381952E-2</v>
      </c>
      <c r="AI1944" s="20">
        <f>1+$AB$7*COS(AL1944)</f>
        <v>0.51386006167917275</v>
      </c>
      <c r="AJ1944" s="20">
        <f>SIN(AL1944+RADIANS($AB$9))</f>
        <v>-0.2676446746983806</v>
      </c>
      <c r="AK1944" s="20">
        <f>$AB$7*SIN(AL1944)</f>
        <v>-2.096970307342862E-2</v>
      </c>
      <c r="AL1944" s="20">
        <f>2*ATAN(AM1944)</f>
        <v>-3.0984842598046018</v>
      </c>
      <c r="AM1944" s="20">
        <f>SQRT((1+$AB$7)/(1-$AB$7))*TAN(AN1944/2)</f>
        <v>-46.387491914036289</v>
      </c>
      <c r="AN1944" s="20">
        <f t="shared" si="614"/>
        <v>3.2149255760746338</v>
      </c>
      <c r="AO1944" s="20">
        <f t="shared" si="614"/>
        <v>3.2156184383515991</v>
      </c>
      <c r="AP1944" s="20">
        <f t="shared" si="614"/>
        <v>3.2141906950560983</v>
      </c>
      <c r="AQ1944" s="20">
        <f t="shared" si="614"/>
        <v>3.2171329326505709</v>
      </c>
      <c r="AR1944" s="20">
        <f t="shared" si="614"/>
        <v>3.2110703717789146</v>
      </c>
      <c r="AS1944" s="20">
        <f t="shared" si="614"/>
        <v>3.2235654897824437</v>
      </c>
      <c r="AT1944" s="20">
        <f t="shared" si="614"/>
        <v>3.1978245068299773</v>
      </c>
      <c r="AU1944" s="20">
        <f>RADIANS($AB$9)+$AB$18*(F1944-AB$15)</f>
        <v>3.2509130417697172</v>
      </c>
    </row>
    <row r="1945" spans="4:47">
      <c r="D1945" s="2"/>
      <c r="Z1945" s="20">
        <f>F1945</f>
        <v>0</v>
      </c>
      <c r="AA1945" s="20">
        <f>AB$3+AB$4*Z1945+AB$5*Z1945^2+AH1945</f>
        <v>1.1330551226500576E-5</v>
      </c>
      <c r="AB1945" s="20">
        <f t="shared" si="608"/>
        <v>-9999</v>
      </c>
      <c r="AC1945" s="20">
        <f t="shared" si="610"/>
        <v>0</v>
      </c>
      <c r="AD1945" s="20">
        <f>IF(S1945&lt;&gt;0,G1945-AA1945,-9999)</f>
        <v>-9999</v>
      </c>
      <c r="AE1945" s="20">
        <f t="shared" si="611"/>
        <v>0</v>
      </c>
      <c r="AF1945" s="20">
        <f>IF(S1945&lt;&gt;0,G1945-P1945,-9999)</f>
        <v>-9999</v>
      </c>
      <c r="AG1945" s="21"/>
      <c r="AH1945" s="20">
        <f>$AB$6*($AB$11/AI1945*AJ1945+$AB$12)</f>
        <v>-1.178745064381952E-2</v>
      </c>
      <c r="AI1945" s="20">
        <f>1+$AB$7*COS(AL1945)</f>
        <v>0.51386006167917275</v>
      </c>
      <c r="AJ1945" s="20">
        <f>SIN(AL1945+RADIANS($AB$9))</f>
        <v>-0.2676446746983806</v>
      </c>
      <c r="AK1945" s="20">
        <f>$AB$7*SIN(AL1945)</f>
        <v>-2.096970307342862E-2</v>
      </c>
      <c r="AL1945" s="20">
        <f>2*ATAN(AM1945)</f>
        <v>-3.0984842598046018</v>
      </c>
      <c r="AM1945" s="20">
        <f>SQRT((1+$AB$7)/(1-$AB$7))*TAN(AN1945/2)</f>
        <v>-46.387491914036289</v>
      </c>
      <c r="AN1945" s="20">
        <f t="shared" si="614"/>
        <v>3.2149255760746338</v>
      </c>
      <c r="AO1945" s="20">
        <f t="shared" si="614"/>
        <v>3.2156184383515991</v>
      </c>
      <c r="AP1945" s="20">
        <f t="shared" si="614"/>
        <v>3.2141906950560983</v>
      </c>
      <c r="AQ1945" s="20">
        <f t="shared" si="614"/>
        <v>3.2171329326505709</v>
      </c>
      <c r="AR1945" s="20">
        <f t="shared" si="614"/>
        <v>3.2110703717789146</v>
      </c>
      <c r="AS1945" s="20">
        <f t="shared" si="614"/>
        <v>3.2235654897824437</v>
      </c>
      <c r="AT1945" s="20">
        <f t="shared" si="614"/>
        <v>3.1978245068299773</v>
      </c>
      <c r="AU1945" s="20">
        <f>RADIANS($AB$9)+$AB$18*(F1945-AB$15)</f>
        <v>3.2509130417697172</v>
      </c>
    </row>
  </sheetData>
  <sheetProtection sheet="1"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12"/>
  <sheetViews>
    <sheetView workbookViewId="0"/>
  </sheetViews>
  <sheetFormatPr defaultRowHeight="12.75"/>
  <cols>
    <col min="1" max="1" width="16" style="177" customWidth="1"/>
    <col min="2" max="2" width="5.5703125" style="178" customWidth="1"/>
    <col min="3" max="3" width="15.42578125" style="177" customWidth="1"/>
    <col min="4" max="4" width="7.5703125" style="177" customWidth="1"/>
    <col min="5" max="5" width="24.7109375" style="177" customWidth="1"/>
    <col min="6" max="11" width="31.42578125" style="178" customWidth="1"/>
    <col min="12" max="16384" width="9.140625" style="178"/>
  </cols>
  <sheetData>
    <row r="1" spans="1:10" ht="15.75">
      <c r="A1" s="179" t="s">
        <v>257</v>
      </c>
    </row>
    <row r="3" spans="1:10">
      <c r="A3" s="180" t="s">
        <v>258</v>
      </c>
    </row>
    <row r="11" spans="1:10">
      <c r="A11" s="181" t="s">
        <v>259</v>
      </c>
      <c r="B11" s="182" t="str">
        <f t="shared" ref="B11:B74" si="0">IF(G11=INT(G11),"I","II")</f>
        <v>I</v>
      </c>
      <c r="C11" s="181">
        <v>35874.370000000003</v>
      </c>
      <c r="D11" s="181" t="s">
        <v>47</v>
      </c>
      <c r="E11" s="181">
        <v>-33203.001443874833</v>
      </c>
      <c r="F11" s="183" t="s">
        <v>260</v>
      </c>
      <c r="G11" s="184">
        <v>0</v>
      </c>
      <c r="H11" s="184" t="s">
        <v>261</v>
      </c>
      <c r="I11" s="183"/>
      <c r="J11" s="185" t="s">
        <v>262</v>
      </c>
    </row>
    <row r="12" spans="1:10">
      <c r="A12" s="181" t="s">
        <v>259</v>
      </c>
      <c r="B12" s="182" t="str">
        <f t="shared" si="0"/>
        <v>I</v>
      </c>
      <c r="C12" s="181">
        <v>36460.504999999997</v>
      </c>
      <c r="D12" s="181" t="s">
        <v>47</v>
      </c>
      <c r="E12" s="181">
        <v>-31673.855951930163</v>
      </c>
      <c r="F12" s="183" t="s">
        <v>263</v>
      </c>
      <c r="G12" s="184">
        <v>1823</v>
      </c>
      <c r="H12" s="184" t="s">
        <v>264</v>
      </c>
      <c r="I12" s="183"/>
      <c r="J12" s="185" t="s">
        <v>262</v>
      </c>
    </row>
    <row r="13" spans="1:10">
      <c r="A13" s="181" t="s">
        <v>259</v>
      </c>
      <c r="B13" s="182" t="str">
        <f t="shared" si="0"/>
        <v>II</v>
      </c>
      <c r="C13" s="181">
        <v>36852.601000000002</v>
      </c>
      <c r="D13" s="181" t="s">
        <v>47</v>
      </c>
      <c r="E13" s="181">
        <v>-30650.931487754591</v>
      </c>
      <c r="F13" s="183" t="s">
        <v>265</v>
      </c>
      <c r="G13" s="184">
        <v>3042.5</v>
      </c>
      <c r="H13" s="184" t="s">
        <v>266</v>
      </c>
      <c r="I13" s="183"/>
      <c r="J13" s="185" t="s">
        <v>262</v>
      </c>
    </row>
    <row r="14" spans="1:10">
      <c r="A14" s="181" t="s">
        <v>259</v>
      </c>
      <c r="B14" s="182" t="str">
        <f t="shared" si="0"/>
        <v>I</v>
      </c>
      <c r="C14" s="181">
        <v>37946.555</v>
      </c>
      <c r="D14" s="181" t="s">
        <v>47</v>
      </c>
      <c r="E14" s="181">
        <v>-27796.956162113147</v>
      </c>
      <c r="F14" s="183" t="s">
        <v>267</v>
      </c>
      <c r="G14" s="184">
        <v>6445</v>
      </c>
      <c r="H14" s="184" t="s">
        <v>268</v>
      </c>
      <c r="I14" s="183"/>
      <c r="J14" s="185" t="s">
        <v>262</v>
      </c>
    </row>
    <row r="15" spans="1:10">
      <c r="A15" s="181" t="s">
        <v>259</v>
      </c>
      <c r="B15" s="182" t="str">
        <f t="shared" si="0"/>
        <v>II</v>
      </c>
      <c r="C15" s="181">
        <v>37959.580999999998</v>
      </c>
      <c r="D15" s="181" t="s">
        <v>47</v>
      </c>
      <c r="E15" s="181">
        <v>-27762.973122065941</v>
      </c>
      <c r="F15" s="183" t="s">
        <v>269</v>
      </c>
      <c r="G15" s="184">
        <v>6485.5</v>
      </c>
      <c r="H15" s="184" t="s">
        <v>270</v>
      </c>
      <c r="I15" s="183"/>
      <c r="J15" s="185" t="s">
        <v>262</v>
      </c>
    </row>
    <row r="16" spans="1:10">
      <c r="A16" s="181" t="s">
        <v>259</v>
      </c>
      <c r="B16" s="182" t="str">
        <f t="shared" si="0"/>
        <v>II</v>
      </c>
      <c r="C16" s="181">
        <v>38240.553</v>
      </c>
      <c r="D16" s="181" t="s">
        <v>47</v>
      </c>
      <c r="E16" s="181">
        <v>-27029.955869790127</v>
      </c>
      <c r="F16" s="183" t="s">
        <v>271</v>
      </c>
      <c r="G16" s="184">
        <v>7359.5</v>
      </c>
      <c r="H16" s="184" t="s">
        <v>272</v>
      </c>
      <c r="I16" s="183"/>
      <c r="J16" s="185" t="s">
        <v>262</v>
      </c>
    </row>
    <row r="17" spans="1:10">
      <c r="A17" s="181" t="s">
        <v>259</v>
      </c>
      <c r="B17" s="182" t="str">
        <f t="shared" si="0"/>
        <v>I</v>
      </c>
      <c r="C17" s="181">
        <v>38289.608999999997</v>
      </c>
      <c r="D17" s="181" t="s">
        <v>47</v>
      </c>
      <c r="E17" s="181">
        <v>-26901.975521827913</v>
      </c>
      <c r="F17" s="183" t="s">
        <v>273</v>
      </c>
      <c r="G17" s="184">
        <v>7512</v>
      </c>
      <c r="H17" s="184" t="s">
        <v>274</v>
      </c>
      <c r="I17" s="183"/>
      <c r="J17" s="185" t="s">
        <v>262</v>
      </c>
    </row>
    <row r="18" spans="1:10">
      <c r="A18" s="181" t="s">
        <v>259</v>
      </c>
      <c r="B18" s="182" t="str">
        <f t="shared" si="0"/>
        <v>I</v>
      </c>
      <c r="C18" s="181">
        <v>38317.591999999997</v>
      </c>
      <c r="D18" s="181" t="s">
        <v>47</v>
      </c>
      <c r="E18" s="181">
        <v>-26828.971728672601</v>
      </c>
      <c r="F18" s="183" t="s">
        <v>275</v>
      </c>
      <c r="G18" s="184">
        <v>7599</v>
      </c>
      <c r="H18" s="184" t="s">
        <v>276</v>
      </c>
      <c r="I18" s="183"/>
      <c r="J18" s="185" t="s">
        <v>262</v>
      </c>
    </row>
    <row r="19" spans="1:10">
      <c r="A19" s="181" t="s">
        <v>259</v>
      </c>
      <c r="B19" s="182" t="str">
        <f t="shared" si="0"/>
        <v>II</v>
      </c>
      <c r="C19" s="181">
        <v>38322.569000000003</v>
      </c>
      <c r="D19" s="181" t="s">
        <v>47</v>
      </c>
      <c r="E19" s="181">
        <v>-26815.987421109636</v>
      </c>
      <c r="F19" s="183" t="s">
        <v>277</v>
      </c>
      <c r="G19" s="184">
        <v>7614.5</v>
      </c>
      <c r="H19" s="184" t="s">
        <v>268</v>
      </c>
      <c r="I19" s="183"/>
      <c r="J19" s="185" t="s">
        <v>262</v>
      </c>
    </row>
    <row r="20" spans="1:10">
      <c r="A20" s="181" t="s">
        <v>259</v>
      </c>
      <c r="B20" s="182" t="str">
        <f t="shared" si="0"/>
        <v>I</v>
      </c>
      <c r="C20" s="181">
        <v>38325.637000000002</v>
      </c>
      <c r="D20" s="181" t="s">
        <v>47</v>
      </c>
      <c r="E20" s="181">
        <v>-26807.98343163744</v>
      </c>
      <c r="F20" s="183" t="s">
        <v>278</v>
      </c>
      <c r="G20" s="184">
        <v>7624</v>
      </c>
      <c r="H20" s="184" t="s">
        <v>279</v>
      </c>
      <c r="I20" s="183"/>
      <c r="J20" s="185" t="s">
        <v>262</v>
      </c>
    </row>
    <row r="21" spans="1:10">
      <c r="A21" s="181" t="s">
        <v>259</v>
      </c>
      <c r="B21" s="182" t="str">
        <f t="shared" si="0"/>
        <v>II</v>
      </c>
      <c r="C21" s="181">
        <v>38331.587</v>
      </c>
      <c r="D21" s="181" t="s">
        <v>47</v>
      </c>
      <c r="E21" s="181">
        <v>-26792.460701076961</v>
      </c>
      <c r="F21" s="183" t="s">
        <v>280</v>
      </c>
      <c r="G21" s="184">
        <v>7642.5</v>
      </c>
      <c r="H21" s="184" t="s">
        <v>281</v>
      </c>
      <c r="I21" s="183"/>
      <c r="J21" s="185" t="s">
        <v>262</v>
      </c>
    </row>
    <row r="22" spans="1:10">
      <c r="A22" s="181" t="s">
        <v>259</v>
      </c>
      <c r="B22" s="182" t="str">
        <f t="shared" si="0"/>
        <v>I</v>
      </c>
      <c r="C22" s="181">
        <v>38356.491000000002</v>
      </c>
      <c r="D22" s="181" t="s">
        <v>47</v>
      </c>
      <c r="E22" s="181">
        <v>-26727.489594878913</v>
      </c>
      <c r="F22" s="183" t="s">
        <v>282</v>
      </c>
      <c r="G22" s="184">
        <v>7720</v>
      </c>
      <c r="H22" s="184" t="s">
        <v>264</v>
      </c>
      <c r="I22" s="183"/>
      <c r="J22" s="185" t="s">
        <v>262</v>
      </c>
    </row>
    <row r="23" spans="1:10">
      <c r="A23" s="181" t="s">
        <v>259</v>
      </c>
      <c r="B23" s="182" t="str">
        <f t="shared" si="0"/>
        <v>II</v>
      </c>
      <c r="C23" s="181">
        <v>38370.464999999997</v>
      </c>
      <c r="D23" s="181" t="s">
        <v>47</v>
      </c>
      <c r="E23" s="181">
        <v>-26691.033353391154</v>
      </c>
      <c r="F23" s="183" t="s">
        <v>283</v>
      </c>
      <c r="G23" s="184">
        <v>7763.5</v>
      </c>
      <c r="H23" s="184" t="s">
        <v>284</v>
      </c>
      <c r="I23" s="183"/>
      <c r="J23" s="185" t="s">
        <v>262</v>
      </c>
    </row>
    <row r="24" spans="1:10">
      <c r="A24" s="181" t="s">
        <v>259</v>
      </c>
      <c r="B24" s="182" t="str">
        <f t="shared" si="0"/>
        <v>I</v>
      </c>
      <c r="C24" s="181">
        <v>38371.277999999998</v>
      </c>
      <c r="D24" s="181" t="s">
        <v>47</v>
      </c>
      <c r="E24" s="181">
        <v>-26688.912348358263</v>
      </c>
      <c r="F24" s="183" t="s">
        <v>285</v>
      </c>
      <c r="G24" s="184">
        <v>7766</v>
      </c>
      <c r="H24" s="184" t="s">
        <v>286</v>
      </c>
      <c r="I24" s="183"/>
      <c r="J24" s="185" t="s">
        <v>262</v>
      </c>
    </row>
    <row r="25" spans="1:10">
      <c r="A25" s="181" t="s">
        <v>259</v>
      </c>
      <c r="B25" s="182" t="str">
        <f t="shared" si="0"/>
        <v>II</v>
      </c>
      <c r="C25" s="181">
        <v>38373.353000000003</v>
      </c>
      <c r="D25" s="181" t="s">
        <v>47</v>
      </c>
      <c r="E25" s="181">
        <v>-26683.498959129174</v>
      </c>
      <c r="F25" s="183" t="s">
        <v>287</v>
      </c>
      <c r="G25" s="184">
        <v>7772.5</v>
      </c>
      <c r="H25" s="184" t="s">
        <v>288</v>
      </c>
      <c r="I25" s="183"/>
      <c r="J25" s="185" t="s">
        <v>262</v>
      </c>
    </row>
    <row r="26" spans="1:10">
      <c r="A26" s="181" t="s">
        <v>259</v>
      </c>
      <c r="B26" s="182" t="str">
        <f t="shared" si="0"/>
        <v>I</v>
      </c>
      <c r="C26" s="181">
        <v>38373.531000000003</v>
      </c>
      <c r="D26" s="181" t="s">
        <v>47</v>
      </c>
      <c r="E26" s="181">
        <v>-26683.0345816435</v>
      </c>
      <c r="F26" s="183" t="s">
        <v>289</v>
      </c>
      <c r="G26" s="184">
        <v>7773</v>
      </c>
      <c r="H26" s="184" t="s">
        <v>290</v>
      </c>
      <c r="I26" s="183"/>
      <c r="J26" s="185" t="s">
        <v>262</v>
      </c>
    </row>
    <row r="27" spans="1:10">
      <c r="A27" s="181" t="s">
        <v>259</v>
      </c>
      <c r="B27" s="182" t="str">
        <f t="shared" si="0"/>
        <v>I</v>
      </c>
      <c r="C27" s="181">
        <v>38385.425999999999</v>
      </c>
      <c r="D27" s="181" t="s">
        <v>47</v>
      </c>
      <c r="E27" s="181">
        <v>-26652.002164833932</v>
      </c>
      <c r="F27" s="183" t="s">
        <v>291</v>
      </c>
      <c r="G27" s="184">
        <v>7810</v>
      </c>
      <c r="H27" s="184" t="s">
        <v>268</v>
      </c>
      <c r="I27" s="183"/>
      <c r="J27" s="185" t="s">
        <v>262</v>
      </c>
    </row>
    <row r="28" spans="1:10">
      <c r="A28" s="181" t="s">
        <v>259</v>
      </c>
      <c r="B28" s="182" t="str">
        <f t="shared" si="0"/>
        <v>I</v>
      </c>
      <c r="C28" s="181">
        <v>38399.235999999997</v>
      </c>
      <c r="D28" s="181" t="s">
        <v>47</v>
      </c>
      <c r="E28" s="181">
        <v>-26615.973776759933</v>
      </c>
      <c r="F28" s="183" t="s">
        <v>292</v>
      </c>
      <c r="G28" s="184">
        <v>7853</v>
      </c>
      <c r="H28" s="184" t="s">
        <v>293</v>
      </c>
      <c r="I28" s="183"/>
      <c r="J28" s="185" t="s">
        <v>262</v>
      </c>
    </row>
    <row r="29" spans="1:10">
      <c r="A29" s="181" t="s">
        <v>259</v>
      </c>
      <c r="B29" s="182" t="str">
        <f t="shared" si="0"/>
        <v>II</v>
      </c>
      <c r="C29" s="181">
        <v>38399.417999999998</v>
      </c>
      <c r="D29" s="181" t="s">
        <v>47</v>
      </c>
      <c r="E29" s="181">
        <v>-26615.498963825139</v>
      </c>
      <c r="F29" s="183" t="s">
        <v>294</v>
      </c>
      <c r="G29" s="184">
        <v>7853.5</v>
      </c>
      <c r="H29" s="184" t="s">
        <v>276</v>
      </c>
      <c r="I29" s="183"/>
      <c r="J29" s="185" t="s">
        <v>262</v>
      </c>
    </row>
    <row r="30" spans="1:10">
      <c r="A30" s="181" t="s">
        <v>259</v>
      </c>
      <c r="B30" s="182" t="str">
        <f t="shared" si="0"/>
        <v>II</v>
      </c>
      <c r="C30" s="181">
        <v>38406.495000000003</v>
      </c>
      <c r="D30" s="181" t="s">
        <v>47</v>
      </c>
      <c r="E30" s="181">
        <v>-26597.036045476125</v>
      </c>
      <c r="F30" s="183" t="s">
        <v>295</v>
      </c>
      <c r="G30" s="184">
        <v>7875.5</v>
      </c>
      <c r="H30" s="184" t="s">
        <v>296</v>
      </c>
      <c r="I30" s="183"/>
      <c r="J30" s="185" t="s">
        <v>262</v>
      </c>
    </row>
    <row r="31" spans="1:10">
      <c r="A31" s="181" t="s">
        <v>259</v>
      </c>
      <c r="B31" s="182" t="str">
        <f t="shared" si="0"/>
        <v>II</v>
      </c>
      <c r="C31" s="181">
        <v>38410.345999999998</v>
      </c>
      <c r="D31" s="181" t="s">
        <v>47</v>
      </c>
      <c r="E31" s="181">
        <v>-26586.989316839426</v>
      </c>
      <c r="F31" s="183" t="s">
        <v>297</v>
      </c>
      <c r="G31" s="184">
        <v>7887.5</v>
      </c>
      <c r="H31" s="184" t="s">
        <v>298</v>
      </c>
      <c r="I31" s="183"/>
      <c r="J31" s="185" t="s">
        <v>262</v>
      </c>
    </row>
    <row r="32" spans="1:10">
      <c r="A32" s="181" t="s">
        <v>259</v>
      </c>
      <c r="B32" s="182" t="str">
        <f t="shared" si="0"/>
        <v>II</v>
      </c>
      <c r="C32" s="181">
        <v>38439.29</v>
      </c>
      <c r="D32" s="181" t="s">
        <v>47</v>
      </c>
      <c r="E32" s="181">
        <v>-26511.478407033919</v>
      </c>
      <c r="F32" s="183" t="s">
        <v>299</v>
      </c>
      <c r="G32" s="184">
        <v>7977.5</v>
      </c>
      <c r="H32" s="184" t="s">
        <v>296</v>
      </c>
      <c r="I32" s="183"/>
      <c r="J32" s="185" t="s">
        <v>262</v>
      </c>
    </row>
    <row r="33" spans="1:10">
      <c r="A33" s="181" t="s">
        <v>259</v>
      </c>
      <c r="B33" s="182" t="str">
        <f t="shared" si="0"/>
        <v>I</v>
      </c>
      <c r="C33" s="181">
        <v>38440.404000000002</v>
      </c>
      <c r="D33" s="181" t="s">
        <v>47</v>
      </c>
      <c r="E33" s="181">
        <v>-26508.572134455026</v>
      </c>
      <c r="F33" s="183" t="s">
        <v>300</v>
      </c>
      <c r="G33" s="184">
        <v>7981</v>
      </c>
      <c r="H33" s="184" t="s">
        <v>286</v>
      </c>
      <c r="I33" s="183"/>
      <c r="J33" s="185" t="s">
        <v>262</v>
      </c>
    </row>
    <row r="34" spans="1:10">
      <c r="A34" s="181" t="s">
        <v>301</v>
      </c>
      <c r="B34" s="182" t="str">
        <f t="shared" si="0"/>
        <v>I</v>
      </c>
      <c r="C34" s="181">
        <v>38670.6</v>
      </c>
      <c r="D34" s="181" t="s">
        <v>47</v>
      </c>
      <c r="E34" s="181">
        <v>-25908.022473261459</v>
      </c>
      <c r="F34" s="183" t="s">
        <v>302</v>
      </c>
      <c r="G34" s="184">
        <v>8697</v>
      </c>
      <c r="H34" s="184" t="s">
        <v>303</v>
      </c>
      <c r="I34" s="183"/>
      <c r="J34" s="185" t="s">
        <v>304</v>
      </c>
    </row>
    <row r="35" spans="1:10">
      <c r="A35" s="181" t="s">
        <v>259</v>
      </c>
      <c r="B35" s="182" t="str">
        <f t="shared" si="0"/>
        <v>II</v>
      </c>
      <c r="C35" s="181">
        <v>39038.565999999999</v>
      </c>
      <c r="D35" s="181" t="s">
        <v>47</v>
      </c>
      <c r="E35" s="181">
        <v>-24948.049855879937</v>
      </c>
      <c r="F35" s="183" t="s">
        <v>305</v>
      </c>
      <c r="G35" s="184">
        <v>9841.5</v>
      </c>
      <c r="H35" s="184" t="s">
        <v>306</v>
      </c>
      <c r="I35" s="183"/>
      <c r="J35" s="185" t="s">
        <v>262</v>
      </c>
    </row>
    <row r="36" spans="1:10">
      <c r="A36" s="181" t="s">
        <v>259</v>
      </c>
      <c r="B36" s="182" t="str">
        <f t="shared" si="0"/>
        <v>II</v>
      </c>
      <c r="C36" s="181">
        <v>39058.54</v>
      </c>
      <c r="D36" s="181" t="s">
        <v>47</v>
      </c>
      <c r="E36" s="181">
        <v>-24895.940440717721</v>
      </c>
      <c r="F36" s="183" t="s">
        <v>307</v>
      </c>
      <c r="G36" s="184">
        <v>9903.5</v>
      </c>
      <c r="H36" s="184" t="s">
        <v>308</v>
      </c>
      <c r="I36" s="183"/>
      <c r="J36" s="185" t="s">
        <v>262</v>
      </c>
    </row>
    <row r="37" spans="1:10">
      <c r="A37" s="181" t="s">
        <v>259</v>
      </c>
      <c r="B37" s="182" t="str">
        <f t="shared" si="0"/>
        <v>I</v>
      </c>
      <c r="C37" s="181">
        <v>39151.292000000001</v>
      </c>
      <c r="D37" s="181" t="s">
        <v>47</v>
      </c>
      <c r="E37" s="181">
        <v>-24653.963246609106</v>
      </c>
      <c r="F37" s="183" t="s">
        <v>309</v>
      </c>
      <c r="G37" s="184">
        <v>10192</v>
      </c>
      <c r="H37" s="184" t="s">
        <v>279</v>
      </c>
      <c r="I37" s="183"/>
      <c r="J37" s="185" t="s">
        <v>262</v>
      </c>
    </row>
    <row r="38" spans="1:10">
      <c r="A38" s="181" t="s">
        <v>301</v>
      </c>
      <c r="B38" s="182" t="str">
        <f t="shared" si="0"/>
        <v>I</v>
      </c>
      <c r="C38" s="181">
        <v>39436.44</v>
      </c>
      <c r="D38" s="181" t="s">
        <v>47</v>
      </c>
      <c r="E38" s="181">
        <v>-23910.051385455885</v>
      </c>
      <c r="F38" s="183" t="s">
        <v>310</v>
      </c>
      <c r="G38" s="184">
        <v>11079</v>
      </c>
      <c r="H38" s="184" t="s">
        <v>311</v>
      </c>
      <c r="I38" s="183"/>
      <c r="J38" s="185" t="s">
        <v>304</v>
      </c>
    </row>
    <row r="39" spans="1:10">
      <c r="A39" s="181" t="s">
        <v>259</v>
      </c>
      <c r="B39" s="182" t="str">
        <f t="shared" si="0"/>
        <v>II</v>
      </c>
      <c r="C39" s="181">
        <v>39527.281000000003</v>
      </c>
      <c r="D39" s="181" t="s">
        <v>47</v>
      </c>
      <c r="E39" s="181">
        <v>-23673.059727162577</v>
      </c>
      <c r="F39" s="183" t="s">
        <v>312</v>
      </c>
      <c r="G39" s="184">
        <v>11361.5</v>
      </c>
      <c r="H39" s="184" t="s">
        <v>313</v>
      </c>
      <c r="I39" s="183"/>
      <c r="J39" s="185" t="s">
        <v>262</v>
      </c>
    </row>
    <row r="40" spans="1:10">
      <c r="A40" s="181" t="s">
        <v>259</v>
      </c>
      <c r="B40" s="182" t="str">
        <f t="shared" si="0"/>
        <v>II</v>
      </c>
      <c r="C40" s="181">
        <v>40624.294999999998</v>
      </c>
      <c r="D40" s="181" t="s">
        <v>47</v>
      </c>
      <c r="E40" s="181">
        <v>-20811.101282947173</v>
      </c>
      <c r="F40" s="183" t="s">
        <v>314</v>
      </c>
      <c r="G40" s="184">
        <v>14773.5</v>
      </c>
      <c r="H40" s="184" t="s">
        <v>315</v>
      </c>
      <c r="I40" s="183"/>
      <c r="J40" s="185" t="s">
        <v>262</v>
      </c>
    </row>
    <row r="41" spans="1:10">
      <c r="A41" s="181" t="s">
        <v>316</v>
      </c>
      <c r="B41" s="182" t="str">
        <f t="shared" si="0"/>
        <v>II</v>
      </c>
      <c r="C41" s="181">
        <v>40863.491999999998</v>
      </c>
      <c r="D41" s="181" t="s">
        <v>47</v>
      </c>
      <c r="E41" s="181">
        <v>-20187.069252379653</v>
      </c>
      <c r="F41" s="183" t="s">
        <v>317</v>
      </c>
      <c r="G41" s="184">
        <v>15517.5</v>
      </c>
      <c r="H41" s="184" t="s">
        <v>318</v>
      </c>
      <c r="I41" s="183"/>
      <c r="J41" s="185" t="s">
        <v>319</v>
      </c>
    </row>
    <row r="42" spans="1:10">
      <c r="A42" s="181" t="s">
        <v>316</v>
      </c>
      <c r="B42" s="182" t="str">
        <f t="shared" si="0"/>
        <v>II</v>
      </c>
      <c r="C42" s="181">
        <v>40863.502999999997</v>
      </c>
      <c r="D42" s="181" t="s">
        <v>47</v>
      </c>
      <c r="E42" s="181">
        <v>-20187.040554894589</v>
      </c>
      <c r="F42" s="183" t="s">
        <v>320</v>
      </c>
      <c r="G42" s="184">
        <v>15517.5</v>
      </c>
      <c r="H42" s="184" t="s">
        <v>293</v>
      </c>
      <c r="I42" s="183"/>
      <c r="J42" s="185" t="s">
        <v>319</v>
      </c>
    </row>
    <row r="43" spans="1:10">
      <c r="A43" s="181" t="s">
        <v>316</v>
      </c>
      <c r="B43" s="182" t="str">
        <f t="shared" si="0"/>
        <v>I</v>
      </c>
      <c r="C43" s="181">
        <v>41008.385000000002</v>
      </c>
      <c r="D43" s="181" t="s">
        <v>47</v>
      </c>
      <c r="E43" s="181">
        <v>-19809.063370177864</v>
      </c>
      <c r="F43" s="183" t="s">
        <v>321</v>
      </c>
      <c r="G43" s="184">
        <v>15968</v>
      </c>
      <c r="H43" s="184" t="s">
        <v>322</v>
      </c>
      <c r="I43" s="183"/>
      <c r="J43" s="185" t="s">
        <v>319</v>
      </c>
    </row>
    <row r="44" spans="1:10">
      <c r="A44" s="181" t="s">
        <v>316</v>
      </c>
      <c r="B44" s="182" t="str">
        <f t="shared" si="0"/>
        <v>I</v>
      </c>
      <c r="C44" s="181">
        <v>41008.394999999997</v>
      </c>
      <c r="D44" s="181" t="s">
        <v>47</v>
      </c>
      <c r="E44" s="181">
        <v>-19809.037281555087</v>
      </c>
      <c r="F44" s="183" t="s">
        <v>323</v>
      </c>
      <c r="G44" s="184">
        <v>15968</v>
      </c>
      <c r="H44" s="184" t="s">
        <v>324</v>
      </c>
      <c r="I44" s="183"/>
      <c r="J44" s="185" t="s">
        <v>319</v>
      </c>
    </row>
    <row r="45" spans="1:10">
      <c r="A45" s="181" t="s">
        <v>316</v>
      </c>
      <c r="B45" s="182" t="str">
        <f t="shared" si="0"/>
        <v>II</v>
      </c>
      <c r="C45" s="181">
        <v>41272.47</v>
      </c>
      <c r="D45" s="181" t="s">
        <v>47</v>
      </c>
      <c r="E45" s="181">
        <v>-19120.10197520877</v>
      </c>
      <c r="F45" s="183" t="s">
        <v>325</v>
      </c>
      <c r="G45" s="184">
        <v>16789.5</v>
      </c>
      <c r="H45" s="184" t="s">
        <v>326</v>
      </c>
      <c r="I45" s="183"/>
      <c r="J45" s="185" t="s">
        <v>319</v>
      </c>
    </row>
    <row r="46" spans="1:10">
      <c r="A46" s="181" t="s">
        <v>259</v>
      </c>
      <c r="B46" s="182" t="str">
        <f t="shared" si="0"/>
        <v>I</v>
      </c>
      <c r="C46" s="181">
        <v>41335.32</v>
      </c>
      <c r="D46" s="181" t="s">
        <v>47</v>
      </c>
      <c r="E46" s="181">
        <v>-18956.134980969011</v>
      </c>
      <c r="F46" s="183" t="s">
        <v>327</v>
      </c>
      <c r="G46" s="184">
        <v>16985</v>
      </c>
      <c r="H46" s="184" t="s">
        <v>328</v>
      </c>
      <c r="I46" s="183"/>
      <c r="J46" s="185" t="s">
        <v>262</v>
      </c>
    </row>
    <row r="47" spans="1:10">
      <c r="A47" s="181" t="s">
        <v>259</v>
      </c>
      <c r="B47" s="182" t="str">
        <f t="shared" si="0"/>
        <v>I</v>
      </c>
      <c r="C47" s="181">
        <v>41363.305999999997</v>
      </c>
      <c r="D47" s="181" t="s">
        <v>47</v>
      </c>
      <c r="E47" s="181">
        <v>-18883.12336122687</v>
      </c>
      <c r="F47" s="183" t="s">
        <v>329</v>
      </c>
      <c r="G47" s="184">
        <v>17072</v>
      </c>
      <c r="H47" s="184" t="s">
        <v>284</v>
      </c>
      <c r="I47" s="183"/>
      <c r="J47" s="185" t="s">
        <v>262</v>
      </c>
    </row>
    <row r="48" spans="1:10">
      <c r="A48" s="181" t="s">
        <v>259</v>
      </c>
      <c r="B48" s="182" t="str">
        <f t="shared" si="0"/>
        <v>I</v>
      </c>
      <c r="C48" s="181">
        <v>41417.326999999997</v>
      </c>
      <c r="D48" s="181" t="s">
        <v>47</v>
      </c>
      <c r="E48" s="181">
        <v>-18742.190012049046</v>
      </c>
      <c r="F48" s="183" t="s">
        <v>330</v>
      </c>
      <c r="G48" s="184">
        <v>17240</v>
      </c>
      <c r="H48" s="184" t="s">
        <v>331</v>
      </c>
      <c r="I48" s="183"/>
      <c r="J48" s="185" t="s">
        <v>262</v>
      </c>
    </row>
    <row r="49" spans="1:10">
      <c r="A49" s="181" t="s">
        <v>316</v>
      </c>
      <c r="B49" s="182" t="str">
        <f t="shared" si="0"/>
        <v>II</v>
      </c>
      <c r="C49" s="181">
        <v>41657.315999999999</v>
      </c>
      <c r="D49" s="181" t="s">
        <v>47</v>
      </c>
      <c r="E49" s="181">
        <v>-18116.091762556498</v>
      </c>
      <c r="F49" s="183" t="s">
        <v>332</v>
      </c>
      <c r="G49" s="184">
        <v>17986.5</v>
      </c>
      <c r="H49" s="184" t="s">
        <v>333</v>
      </c>
      <c r="I49" s="183"/>
      <c r="J49" s="185" t="s">
        <v>319</v>
      </c>
    </row>
    <row r="50" spans="1:10">
      <c r="A50" s="181" t="s">
        <v>259</v>
      </c>
      <c r="B50" s="182" t="str">
        <f t="shared" si="0"/>
        <v>I</v>
      </c>
      <c r="C50" s="181">
        <v>41717.303999999996</v>
      </c>
      <c r="D50" s="181" t="s">
        <v>47</v>
      </c>
      <c r="E50" s="181">
        <v>-17959.591332159449</v>
      </c>
      <c r="F50" s="183" t="s">
        <v>334</v>
      </c>
      <c r="G50" s="184">
        <v>18173</v>
      </c>
      <c r="H50" s="184" t="s">
        <v>335</v>
      </c>
      <c r="I50" s="183"/>
      <c r="J50" s="185" t="s">
        <v>262</v>
      </c>
    </row>
    <row r="51" spans="1:10">
      <c r="A51" s="181" t="s">
        <v>336</v>
      </c>
      <c r="B51" s="182" t="str">
        <f t="shared" si="0"/>
        <v>I</v>
      </c>
      <c r="C51" s="181">
        <v>42841.343999999997</v>
      </c>
      <c r="D51" s="181" t="s">
        <v>47</v>
      </c>
      <c r="E51" s="181">
        <v>-15027.125775989796</v>
      </c>
      <c r="F51" s="183" t="s">
        <v>337</v>
      </c>
      <c r="G51" s="184">
        <v>21669</v>
      </c>
      <c r="H51" s="184" t="s">
        <v>338</v>
      </c>
      <c r="I51" s="183"/>
      <c r="J51" s="185" t="s">
        <v>339</v>
      </c>
    </row>
    <row r="52" spans="1:10">
      <c r="A52" s="181" t="s">
        <v>336</v>
      </c>
      <c r="B52" s="182" t="str">
        <f t="shared" si="0"/>
        <v>I</v>
      </c>
      <c r="C52" s="181">
        <v>42988.561999999998</v>
      </c>
      <c r="D52" s="181" t="s">
        <v>47</v>
      </c>
      <c r="E52" s="181">
        <v>-14643.054288989168</v>
      </c>
      <c r="F52" s="183" t="s">
        <v>340</v>
      </c>
      <c r="G52" s="184">
        <v>22127</v>
      </c>
      <c r="H52" s="184" t="s">
        <v>341</v>
      </c>
      <c r="I52" s="183"/>
      <c r="J52" s="185" t="s">
        <v>339</v>
      </c>
    </row>
    <row r="53" spans="1:10">
      <c r="A53" s="181" t="s">
        <v>336</v>
      </c>
      <c r="B53" s="182" t="str">
        <f t="shared" si="0"/>
        <v>II</v>
      </c>
      <c r="C53" s="181">
        <v>44166.466999999997</v>
      </c>
      <c r="D53" s="181" t="s">
        <v>47</v>
      </c>
      <c r="E53" s="181">
        <v>-11570.06236615723</v>
      </c>
      <c r="F53" s="183" t="s">
        <v>342</v>
      </c>
      <c r="G53" s="184">
        <v>25790.5</v>
      </c>
      <c r="H53" s="184" t="s">
        <v>343</v>
      </c>
      <c r="I53" s="183"/>
      <c r="J53" s="185" t="s">
        <v>339</v>
      </c>
    </row>
    <row r="54" spans="1:10">
      <c r="A54" s="181" t="s">
        <v>336</v>
      </c>
      <c r="B54" s="182" t="str">
        <f t="shared" si="0"/>
        <v>I</v>
      </c>
      <c r="C54" s="181">
        <v>45268.472000000002</v>
      </c>
      <c r="D54" s="181" t="s">
        <v>47</v>
      </c>
      <c r="E54" s="181">
        <v>-8695.0830903069455</v>
      </c>
      <c r="F54" s="183" t="s">
        <v>344</v>
      </c>
      <c r="G54" s="184">
        <v>29218</v>
      </c>
      <c r="H54" s="184" t="s">
        <v>296</v>
      </c>
      <c r="I54" s="183"/>
      <c r="J54" s="185" t="s">
        <v>339</v>
      </c>
    </row>
    <row r="55" spans="1:10">
      <c r="A55" s="181" t="s">
        <v>336</v>
      </c>
      <c r="B55" s="182" t="str">
        <f t="shared" si="0"/>
        <v>II</v>
      </c>
      <c r="C55" s="181">
        <v>46360.525999999998</v>
      </c>
      <c r="D55" s="181" t="s">
        <v>47</v>
      </c>
      <c r="E55" s="181">
        <v>-5846.0646029957443</v>
      </c>
      <c r="F55" s="183" t="s">
        <v>345</v>
      </c>
      <c r="G55" s="184">
        <v>32614.5</v>
      </c>
      <c r="H55" s="184" t="s">
        <v>346</v>
      </c>
      <c r="I55" s="183"/>
      <c r="J55" s="185" t="s">
        <v>339</v>
      </c>
    </row>
    <row r="56" spans="1:10">
      <c r="A56" s="181" t="s">
        <v>336</v>
      </c>
      <c r="B56" s="182" t="str">
        <f t="shared" si="0"/>
        <v>II</v>
      </c>
      <c r="C56" s="181">
        <v>46705.500999999997</v>
      </c>
      <c r="D56" s="181" t="s">
        <v>47</v>
      </c>
      <c r="E56" s="181">
        <v>-4946.0723382724054</v>
      </c>
      <c r="F56" s="183" t="s">
        <v>347</v>
      </c>
      <c r="G56" s="184">
        <v>33687.5</v>
      </c>
      <c r="H56" s="184" t="s">
        <v>348</v>
      </c>
      <c r="I56" s="183"/>
      <c r="J56" s="185" t="s">
        <v>339</v>
      </c>
    </row>
    <row r="57" spans="1:10">
      <c r="A57" s="181" t="s">
        <v>336</v>
      </c>
      <c r="B57" s="182" t="str">
        <f t="shared" si="0"/>
        <v>II</v>
      </c>
      <c r="C57" s="181">
        <v>46763.396999999997</v>
      </c>
      <c r="D57" s="181" t="s">
        <v>47</v>
      </c>
      <c r="E57" s="181">
        <v>-4795.0296477631709</v>
      </c>
      <c r="F57" s="183" t="s">
        <v>349</v>
      </c>
      <c r="G57" s="184">
        <v>33867.5</v>
      </c>
      <c r="H57" s="184" t="s">
        <v>350</v>
      </c>
      <c r="I57" s="183"/>
      <c r="J57" s="185" t="s">
        <v>339</v>
      </c>
    </row>
    <row r="58" spans="1:10">
      <c r="A58" s="181" t="s">
        <v>336</v>
      </c>
      <c r="B58" s="182" t="str">
        <f t="shared" si="0"/>
        <v>II</v>
      </c>
      <c r="C58" s="181">
        <v>47174.307000000001</v>
      </c>
      <c r="D58" s="181" t="s">
        <v>47</v>
      </c>
      <c r="E58" s="181">
        <v>-3723.0220486691151</v>
      </c>
      <c r="F58" s="183" t="s">
        <v>351</v>
      </c>
      <c r="G58" s="184">
        <v>35145.5</v>
      </c>
      <c r="H58" s="184" t="s">
        <v>352</v>
      </c>
      <c r="I58" s="183"/>
      <c r="J58" s="185" t="s">
        <v>339</v>
      </c>
    </row>
    <row r="59" spans="1:10">
      <c r="A59" s="181" t="s">
        <v>336</v>
      </c>
      <c r="B59" s="182" t="str">
        <f t="shared" si="0"/>
        <v>I</v>
      </c>
      <c r="C59" s="181">
        <v>47205.364000000001</v>
      </c>
      <c r="D59" s="181" t="s">
        <v>47</v>
      </c>
      <c r="E59" s="181">
        <v>-3641.9986128679311</v>
      </c>
      <c r="F59" s="183" t="s">
        <v>353</v>
      </c>
      <c r="G59" s="184">
        <v>35242</v>
      </c>
      <c r="H59" s="184" t="s">
        <v>354</v>
      </c>
      <c r="I59" s="183"/>
      <c r="J59" s="185" t="s">
        <v>339</v>
      </c>
    </row>
    <row r="60" spans="1:10">
      <c r="A60" s="181" t="s">
        <v>336</v>
      </c>
      <c r="B60" s="182" t="str">
        <f t="shared" si="0"/>
        <v>I</v>
      </c>
      <c r="C60" s="181">
        <v>47207.264999999999</v>
      </c>
      <c r="D60" s="181" t="s">
        <v>47</v>
      </c>
      <c r="E60" s="181">
        <v>-3637.0391656754177</v>
      </c>
      <c r="F60" s="183" t="s">
        <v>355</v>
      </c>
      <c r="G60" s="184">
        <v>35248</v>
      </c>
      <c r="H60" s="184" t="s">
        <v>356</v>
      </c>
      <c r="I60" s="183"/>
      <c r="J60" s="185" t="s">
        <v>339</v>
      </c>
    </row>
    <row r="61" spans="1:10">
      <c r="A61" s="181" t="s">
        <v>336</v>
      </c>
      <c r="B61" s="182" t="str">
        <f t="shared" si="0"/>
        <v>II</v>
      </c>
      <c r="C61" s="181">
        <v>47862.358</v>
      </c>
      <c r="D61" s="181" t="s">
        <v>47</v>
      </c>
      <c r="E61" s="181">
        <v>-1927.9917486903917</v>
      </c>
      <c r="F61" s="183" t="s">
        <v>357</v>
      </c>
      <c r="G61" s="184">
        <v>37285.5</v>
      </c>
      <c r="H61" s="184" t="s">
        <v>358</v>
      </c>
      <c r="I61" s="183"/>
      <c r="J61" s="185" t="s">
        <v>339</v>
      </c>
    </row>
    <row r="62" spans="1:10">
      <c r="A62" s="181" t="s">
        <v>359</v>
      </c>
      <c r="B62" s="182" t="str">
        <f t="shared" si="0"/>
        <v>II</v>
      </c>
      <c r="C62" s="181">
        <v>47924.392999999996</v>
      </c>
      <c r="D62" s="181" t="s">
        <v>48</v>
      </c>
      <c r="E62" s="181">
        <v>-1766.1509772080838</v>
      </c>
      <c r="F62" s="183" t="s">
        <v>360</v>
      </c>
      <c r="G62" s="184">
        <v>37478.5</v>
      </c>
      <c r="H62" s="184" t="s">
        <v>361</v>
      </c>
      <c r="I62" s="183"/>
      <c r="J62" s="185" t="s">
        <v>362</v>
      </c>
    </row>
    <row r="63" spans="1:10">
      <c r="A63" s="181" t="s">
        <v>359</v>
      </c>
      <c r="B63" s="182" t="str">
        <f t="shared" si="0"/>
        <v>I</v>
      </c>
      <c r="C63" s="181">
        <v>47929.375999999997</v>
      </c>
      <c r="D63" s="181" t="s">
        <v>48</v>
      </c>
      <c r="E63" s="181">
        <v>-1753.1510164714605</v>
      </c>
      <c r="F63" s="183" t="s">
        <v>363</v>
      </c>
      <c r="G63" s="184">
        <v>37494</v>
      </c>
      <c r="H63" s="184" t="s">
        <v>361</v>
      </c>
      <c r="I63" s="183"/>
      <c r="J63" s="185" t="s">
        <v>362</v>
      </c>
    </row>
    <row r="64" spans="1:10">
      <c r="A64" s="181" t="s">
        <v>359</v>
      </c>
      <c r="B64" s="182" t="str">
        <f t="shared" si="0"/>
        <v>I</v>
      </c>
      <c r="C64" s="181">
        <v>47946.406999999999</v>
      </c>
      <c r="D64" s="181" t="s">
        <v>48</v>
      </c>
      <c r="E64" s="181">
        <v>-1708.7194829965547</v>
      </c>
      <c r="F64" s="183" t="s">
        <v>364</v>
      </c>
      <c r="G64" s="184">
        <v>37547</v>
      </c>
      <c r="H64" s="184" t="s">
        <v>365</v>
      </c>
      <c r="I64" s="183"/>
      <c r="J64" s="185" t="s">
        <v>362</v>
      </c>
    </row>
    <row r="65" spans="1:10">
      <c r="A65" s="181" t="s">
        <v>359</v>
      </c>
      <c r="B65" s="182" t="str">
        <f t="shared" si="0"/>
        <v>I</v>
      </c>
      <c r="C65" s="181">
        <v>47956.355000000003</v>
      </c>
      <c r="D65" s="181" t="s">
        <v>48</v>
      </c>
      <c r="E65" s="181">
        <v>-1682.7665210443222</v>
      </c>
      <c r="F65" s="183" t="s">
        <v>366</v>
      </c>
      <c r="G65" s="184">
        <v>37578</v>
      </c>
      <c r="H65" s="184" t="s">
        <v>367</v>
      </c>
      <c r="I65" s="183"/>
      <c r="J65" s="185" t="s">
        <v>362</v>
      </c>
    </row>
    <row r="66" spans="1:10">
      <c r="A66" s="181" t="s">
        <v>368</v>
      </c>
      <c r="B66" s="182" t="str">
        <f t="shared" si="0"/>
        <v>II</v>
      </c>
      <c r="C66" s="181">
        <v>48128.548000000003</v>
      </c>
      <c r="D66" s="181" t="s">
        <v>48</v>
      </c>
      <c r="E66" s="181">
        <v>-1233.53869862384</v>
      </c>
      <c r="F66" s="183" t="s">
        <v>369</v>
      </c>
      <c r="G66" s="184">
        <v>38113.5</v>
      </c>
      <c r="H66" s="184" t="s">
        <v>346</v>
      </c>
      <c r="I66" s="183"/>
      <c r="J66" s="185" t="s">
        <v>370</v>
      </c>
    </row>
    <row r="67" spans="1:10">
      <c r="A67" s="181" t="s">
        <v>368</v>
      </c>
      <c r="B67" s="182" t="str">
        <f t="shared" si="0"/>
        <v>I</v>
      </c>
      <c r="C67" s="181">
        <v>48163.451000000001</v>
      </c>
      <c r="D67" s="181" t="s">
        <v>48</v>
      </c>
      <c r="E67" s="181">
        <v>-1142.4815784973455</v>
      </c>
      <c r="F67" s="183" t="s">
        <v>371</v>
      </c>
      <c r="G67" s="184">
        <v>38222</v>
      </c>
      <c r="H67" s="184" t="s">
        <v>372</v>
      </c>
      <c r="I67" s="183"/>
      <c r="J67" s="185" t="s">
        <v>370</v>
      </c>
    </row>
    <row r="68" spans="1:10">
      <c r="A68" s="181" t="s">
        <v>368</v>
      </c>
      <c r="B68" s="182" t="str">
        <f t="shared" si="0"/>
        <v>II</v>
      </c>
      <c r="C68" s="181">
        <v>48176.474000000002</v>
      </c>
      <c r="D68" s="181" t="s">
        <v>48</v>
      </c>
      <c r="E68" s="181">
        <v>-1108.50636503697</v>
      </c>
      <c r="F68" s="183" t="s">
        <v>373</v>
      </c>
      <c r="G68" s="184">
        <v>38262.5</v>
      </c>
      <c r="H68" s="184" t="s">
        <v>374</v>
      </c>
      <c r="I68" s="183"/>
      <c r="J68" s="185" t="s">
        <v>370</v>
      </c>
    </row>
    <row r="69" spans="1:10">
      <c r="A69" s="181" t="s">
        <v>336</v>
      </c>
      <c r="B69" s="182" t="str">
        <f t="shared" si="0"/>
        <v>II</v>
      </c>
      <c r="C69" s="181">
        <v>48187.39</v>
      </c>
      <c r="D69" s="181" t="s">
        <v>47</v>
      </c>
      <c r="E69" s="181">
        <v>-1080.0280243986115</v>
      </c>
      <c r="F69" s="183" t="s">
        <v>375</v>
      </c>
      <c r="G69" s="184">
        <v>38296.5</v>
      </c>
      <c r="H69" s="184" t="s">
        <v>376</v>
      </c>
      <c r="I69" s="183"/>
      <c r="J69" s="185" t="s">
        <v>339</v>
      </c>
    </row>
    <row r="70" spans="1:10">
      <c r="A70" s="181" t="s">
        <v>368</v>
      </c>
      <c r="B70" s="182" t="str">
        <f t="shared" si="0"/>
        <v>I</v>
      </c>
      <c r="C70" s="181">
        <v>48189.434999999998</v>
      </c>
      <c r="D70" s="181" t="s">
        <v>48</v>
      </c>
      <c r="E70" s="181">
        <v>-1074.692901037911</v>
      </c>
      <c r="F70" s="183" t="s">
        <v>377</v>
      </c>
      <c r="G70" s="184">
        <v>38303</v>
      </c>
      <c r="H70" s="184" t="s">
        <v>378</v>
      </c>
      <c r="I70" s="183"/>
      <c r="J70" s="185" t="s">
        <v>362</v>
      </c>
    </row>
    <row r="71" spans="1:10">
      <c r="A71" s="181" t="s">
        <v>379</v>
      </c>
      <c r="B71" s="182" t="str">
        <f t="shared" si="0"/>
        <v>I</v>
      </c>
      <c r="C71" s="181">
        <v>48481.597999999998</v>
      </c>
      <c r="D71" s="181" t="s">
        <v>48</v>
      </c>
      <c r="E71" s="181">
        <v>-312.47987099699105</v>
      </c>
      <c r="F71" s="183" t="s">
        <v>380</v>
      </c>
      <c r="G71" s="184">
        <v>39212</v>
      </c>
      <c r="H71" s="184" t="s">
        <v>381</v>
      </c>
      <c r="I71" s="183"/>
      <c r="J71" s="185" t="s">
        <v>370</v>
      </c>
    </row>
    <row r="72" spans="1:10">
      <c r="A72" s="181" t="s">
        <v>379</v>
      </c>
      <c r="B72" s="182" t="str">
        <f t="shared" si="0"/>
        <v>I</v>
      </c>
      <c r="C72" s="181">
        <v>48484.635999999999</v>
      </c>
      <c r="D72" s="181" t="s">
        <v>48</v>
      </c>
      <c r="E72" s="181">
        <v>-304.5541473931649</v>
      </c>
      <c r="F72" s="183" t="s">
        <v>382</v>
      </c>
      <c r="G72" s="184">
        <v>39221</v>
      </c>
      <c r="H72" s="184" t="s">
        <v>361</v>
      </c>
      <c r="I72" s="183"/>
      <c r="J72" s="185" t="s">
        <v>370</v>
      </c>
    </row>
    <row r="73" spans="1:10">
      <c r="A73" s="181" t="s">
        <v>379</v>
      </c>
      <c r="B73" s="182" t="str">
        <f t="shared" si="0"/>
        <v>I</v>
      </c>
      <c r="C73" s="181">
        <v>48487.525000000001</v>
      </c>
      <c r="D73" s="181" t="s">
        <v>48</v>
      </c>
      <c r="E73" s="181">
        <v>-297.01714426891442</v>
      </c>
      <c r="F73" s="183" t="s">
        <v>383</v>
      </c>
      <c r="G73" s="184">
        <v>39230</v>
      </c>
      <c r="H73" s="184" t="s">
        <v>384</v>
      </c>
      <c r="I73" s="183"/>
      <c r="J73" s="185" t="s">
        <v>370</v>
      </c>
    </row>
    <row r="74" spans="1:10">
      <c r="A74" s="186" t="s">
        <v>385</v>
      </c>
      <c r="B74" s="182" t="str">
        <f t="shared" si="0"/>
        <v>I</v>
      </c>
      <c r="C74" s="181">
        <v>48601.374100000001</v>
      </c>
      <c r="D74" s="181" t="s">
        <v>49</v>
      </c>
      <c r="E74" s="181">
        <v>-5.2177246161556835E-4</v>
      </c>
      <c r="F74" s="183" t="s">
        <v>386</v>
      </c>
      <c r="G74" s="184">
        <v>39584</v>
      </c>
      <c r="H74" s="184" t="s">
        <v>387</v>
      </c>
      <c r="I74" s="183" t="s">
        <v>388</v>
      </c>
      <c r="J74" s="185" t="s">
        <v>389</v>
      </c>
    </row>
    <row r="75" spans="1:10">
      <c r="A75" s="186" t="s">
        <v>385</v>
      </c>
      <c r="B75" s="182" t="str">
        <f t="shared" ref="B75:B138" si="1">IF(G75=INT(G75),"I","II")</f>
        <v>I</v>
      </c>
      <c r="C75" s="181">
        <v>48602.3338</v>
      </c>
      <c r="D75" s="181" t="s">
        <v>49</v>
      </c>
      <c r="E75" s="181">
        <v>2.5032033567636285</v>
      </c>
      <c r="F75" s="183" t="s">
        <v>390</v>
      </c>
      <c r="G75" s="184">
        <v>39587</v>
      </c>
      <c r="H75" s="184" t="s">
        <v>391</v>
      </c>
      <c r="I75" s="183" t="s">
        <v>388</v>
      </c>
      <c r="J75" s="185" t="s">
        <v>389</v>
      </c>
    </row>
    <row r="76" spans="1:10">
      <c r="A76" s="186" t="s">
        <v>245</v>
      </c>
      <c r="B76" s="182" t="str">
        <f t="shared" si="1"/>
        <v>II</v>
      </c>
      <c r="C76" s="181">
        <v>48602.524700000002</v>
      </c>
      <c r="D76" s="181" t="s">
        <v>49</v>
      </c>
      <c r="E76" s="181">
        <v>3.0012351658424437</v>
      </c>
      <c r="F76" s="183" t="s">
        <v>392</v>
      </c>
      <c r="G76" s="184">
        <v>39587.5</v>
      </c>
      <c r="H76" s="184" t="s">
        <v>393</v>
      </c>
      <c r="I76" s="183" t="s">
        <v>394</v>
      </c>
      <c r="J76" s="185" t="s">
        <v>389</v>
      </c>
    </row>
    <row r="77" spans="1:10">
      <c r="A77" s="186" t="s">
        <v>385</v>
      </c>
      <c r="B77" s="182" t="str">
        <f t="shared" si="1"/>
        <v>II</v>
      </c>
      <c r="C77" s="181">
        <v>48602.524700000002</v>
      </c>
      <c r="D77" s="181" t="s">
        <v>49</v>
      </c>
      <c r="E77" s="181">
        <v>3.0012351658424437</v>
      </c>
      <c r="F77" s="183" t="s">
        <v>392</v>
      </c>
      <c r="G77" s="184">
        <v>39587.5</v>
      </c>
      <c r="H77" s="184" t="s">
        <v>393</v>
      </c>
      <c r="I77" s="183" t="s">
        <v>69</v>
      </c>
      <c r="J77" s="185" t="s">
        <v>389</v>
      </c>
    </row>
    <row r="78" spans="1:10">
      <c r="A78" s="186" t="s">
        <v>385</v>
      </c>
      <c r="B78" s="182" t="str">
        <f t="shared" si="1"/>
        <v>II</v>
      </c>
      <c r="C78" s="181">
        <v>48624.371299999999</v>
      </c>
      <c r="D78" s="181" t="s">
        <v>49</v>
      </c>
      <c r="E78" s="181">
        <v>59.996005831839653</v>
      </c>
      <c r="F78" s="183" t="s">
        <v>395</v>
      </c>
      <c r="G78" s="184">
        <v>39655.5</v>
      </c>
      <c r="H78" s="184" t="s">
        <v>396</v>
      </c>
      <c r="I78" s="183" t="s">
        <v>388</v>
      </c>
      <c r="J78" s="185" t="s">
        <v>389</v>
      </c>
    </row>
    <row r="79" spans="1:10">
      <c r="A79" s="186" t="s">
        <v>385</v>
      </c>
      <c r="B79" s="182" t="str">
        <f t="shared" si="1"/>
        <v>I</v>
      </c>
      <c r="C79" s="181">
        <v>48624.567499999997</v>
      </c>
      <c r="D79" s="181" t="s">
        <v>49</v>
      </c>
      <c r="E79" s="181">
        <v>60.507864610989941</v>
      </c>
      <c r="F79" s="183" t="s">
        <v>397</v>
      </c>
      <c r="G79" s="184">
        <v>39656</v>
      </c>
      <c r="H79" s="184" t="s">
        <v>398</v>
      </c>
      <c r="I79" s="183" t="s">
        <v>69</v>
      </c>
      <c r="J79" s="185" t="s">
        <v>389</v>
      </c>
    </row>
    <row r="80" spans="1:10">
      <c r="A80" s="186" t="s">
        <v>245</v>
      </c>
      <c r="B80" s="182" t="str">
        <f t="shared" si="1"/>
        <v>I</v>
      </c>
      <c r="C80" s="181">
        <v>48645.455199999997</v>
      </c>
      <c r="D80" s="181" t="s">
        <v>49</v>
      </c>
      <c r="E80" s="181">
        <v>115.00099723758939</v>
      </c>
      <c r="F80" s="183" t="s">
        <v>399</v>
      </c>
      <c r="G80" s="184">
        <v>39721</v>
      </c>
      <c r="H80" s="184" t="s">
        <v>400</v>
      </c>
      <c r="I80" s="183" t="s">
        <v>151</v>
      </c>
      <c r="J80" s="185" t="s">
        <v>389</v>
      </c>
    </row>
    <row r="81" spans="1:10">
      <c r="A81" s="186" t="s">
        <v>385</v>
      </c>
      <c r="B81" s="182" t="str">
        <f t="shared" si="1"/>
        <v>I</v>
      </c>
      <c r="C81" s="181">
        <v>48832.5118</v>
      </c>
      <c r="D81" s="181" t="s">
        <v>49</v>
      </c>
      <c r="E81" s="181">
        <v>603.005905029318</v>
      </c>
      <c r="F81" s="183" t="s">
        <v>401</v>
      </c>
      <c r="G81" s="184">
        <v>40303</v>
      </c>
      <c r="H81" s="184" t="s">
        <v>402</v>
      </c>
      <c r="I81" s="183" t="s">
        <v>388</v>
      </c>
      <c r="J81" s="185" t="s">
        <v>389</v>
      </c>
    </row>
    <row r="82" spans="1:10">
      <c r="A82" s="186" t="s">
        <v>385</v>
      </c>
      <c r="B82" s="182" t="str">
        <f t="shared" si="1"/>
        <v>II</v>
      </c>
      <c r="C82" s="181">
        <v>48893.459000000003</v>
      </c>
      <c r="D82" s="181" t="s">
        <v>49</v>
      </c>
      <c r="E82" s="181">
        <v>762.00875612446578</v>
      </c>
      <c r="F82" s="183" t="s">
        <v>403</v>
      </c>
      <c r="G82" s="184">
        <v>40492.5</v>
      </c>
      <c r="H82" s="184" t="s">
        <v>404</v>
      </c>
      <c r="I82" s="183" t="s">
        <v>388</v>
      </c>
      <c r="J82" s="185" t="s">
        <v>389</v>
      </c>
    </row>
    <row r="83" spans="1:10">
      <c r="A83" s="186" t="s">
        <v>405</v>
      </c>
      <c r="B83" s="182" t="str">
        <f t="shared" si="1"/>
        <v>II</v>
      </c>
      <c r="C83" s="181">
        <v>49268.338000000003</v>
      </c>
      <c r="D83" s="181" t="s">
        <v>49</v>
      </c>
      <c r="E83" s="181">
        <v>1740.0164384412212</v>
      </c>
      <c r="F83" s="183" t="s">
        <v>406</v>
      </c>
      <c r="G83" s="184">
        <v>41658.5</v>
      </c>
      <c r="H83" s="184" t="s">
        <v>407</v>
      </c>
      <c r="I83" s="183" t="s">
        <v>388</v>
      </c>
      <c r="J83" s="185" t="s">
        <v>389</v>
      </c>
    </row>
    <row r="84" spans="1:10">
      <c r="A84" s="186" t="s">
        <v>405</v>
      </c>
      <c r="B84" s="182" t="str">
        <f t="shared" si="1"/>
        <v>II</v>
      </c>
      <c r="C84" s="181">
        <v>49268.338300000003</v>
      </c>
      <c r="D84" s="181" t="s">
        <v>49</v>
      </c>
      <c r="E84" s="181">
        <v>1740.0172210999042</v>
      </c>
      <c r="F84" s="183" t="s">
        <v>408</v>
      </c>
      <c r="G84" s="184">
        <v>41658.5</v>
      </c>
      <c r="H84" s="184" t="s">
        <v>409</v>
      </c>
      <c r="I84" s="183" t="s">
        <v>394</v>
      </c>
      <c r="J84" s="185" t="s">
        <v>389</v>
      </c>
    </row>
    <row r="85" spans="1:10">
      <c r="A85" s="181" t="s">
        <v>410</v>
      </c>
      <c r="B85" s="182" t="str">
        <f t="shared" si="1"/>
        <v>I</v>
      </c>
      <c r="C85" s="181">
        <v>49279.462</v>
      </c>
      <c r="D85" s="181" t="s">
        <v>48</v>
      </c>
      <c r="E85" s="181">
        <v>1769.0374224336235</v>
      </c>
      <c r="F85" s="183" t="s">
        <v>411</v>
      </c>
      <c r="G85" s="184">
        <v>41693</v>
      </c>
      <c r="H85" s="184" t="s">
        <v>412</v>
      </c>
      <c r="I85" s="183"/>
      <c r="J85" s="185" t="s">
        <v>370</v>
      </c>
    </row>
    <row r="86" spans="1:10">
      <c r="A86" s="186" t="s">
        <v>405</v>
      </c>
      <c r="B86" s="182" t="str">
        <f t="shared" si="1"/>
        <v>I</v>
      </c>
      <c r="C86" s="181">
        <v>49371.448299999996</v>
      </c>
      <c r="D86" s="181" t="s">
        <v>49</v>
      </c>
      <c r="E86" s="181">
        <v>2009.0170106951439</v>
      </c>
      <c r="F86" s="183" t="s">
        <v>413</v>
      </c>
      <c r="G86" s="184">
        <v>41979</v>
      </c>
      <c r="H86" s="184" t="s">
        <v>414</v>
      </c>
      <c r="I86" s="183" t="s">
        <v>69</v>
      </c>
      <c r="J86" s="185" t="s">
        <v>389</v>
      </c>
    </row>
    <row r="87" spans="1:10">
      <c r="A87" s="186" t="s">
        <v>405</v>
      </c>
      <c r="B87" s="182" t="str">
        <f t="shared" si="1"/>
        <v>I</v>
      </c>
      <c r="C87" s="181">
        <v>49371.450199999999</v>
      </c>
      <c r="D87" s="181" t="s">
        <v>49</v>
      </c>
      <c r="E87" s="181">
        <v>2009.0219675334818</v>
      </c>
      <c r="F87" s="183" t="s">
        <v>415</v>
      </c>
      <c r="G87" s="184">
        <v>41979</v>
      </c>
      <c r="H87" s="184" t="s">
        <v>416</v>
      </c>
      <c r="I87" s="183" t="s">
        <v>394</v>
      </c>
      <c r="J87" s="185" t="s">
        <v>389</v>
      </c>
    </row>
    <row r="88" spans="1:10">
      <c r="A88" s="186" t="s">
        <v>72</v>
      </c>
      <c r="B88" s="182" t="str">
        <f t="shared" si="1"/>
        <v>I</v>
      </c>
      <c r="C88" s="181">
        <v>50458.125999999997</v>
      </c>
      <c r="D88" s="181" t="s">
        <v>48</v>
      </c>
      <c r="E88" s="181">
        <v>4844.0094717353732</v>
      </c>
      <c r="F88" s="183" t="s">
        <v>417</v>
      </c>
      <c r="G88" s="184">
        <v>45359</v>
      </c>
      <c r="H88" s="184" t="s">
        <v>358</v>
      </c>
      <c r="I88" s="183"/>
      <c r="J88" s="185" t="s">
        <v>418</v>
      </c>
    </row>
    <row r="89" spans="1:10">
      <c r="A89" s="186" t="s">
        <v>419</v>
      </c>
      <c r="B89" s="182" t="str">
        <f t="shared" si="1"/>
        <v>II</v>
      </c>
      <c r="C89" s="181">
        <v>50718.408600000002</v>
      </c>
      <c r="D89" s="181" t="s">
        <v>49</v>
      </c>
      <c r="E89" s="181">
        <v>5523.0509287745363</v>
      </c>
      <c r="F89" s="183" t="s">
        <v>420</v>
      </c>
      <c r="G89" s="184">
        <v>46168.5</v>
      </c>
      <c r="H89" s="184" t="s">
        <v>421</v>
      </c>
      <c r="I89" s="183" t="s">
        <v>394</v>
      </c>
      <c r="J89" s="185" t="s">
        <v>389</v>
      </c>
    </row>
    <row r="90" spans="1:10">
      <c r="A90" s="186" t="s">
        <v>419</v>
      </c>
      <c r="B90" s="182" t="str">
        <f t="shared" si="1"/>
        <v>I</v>
      </c>
      <c r="C90" s="181">
        <v>50718.600899999998</v>
      </c>
      <c r="D90" s="181" t="s">
        <v>49</v>
      </c>
      <c r="E90" s="181">
        <v>5523.5526129907894</v>
      </c>
      <c r="F90" s="183" t="s">
        <v>422</v>
      </c>
      <c r="G90" s="184">
        <v>46169</v>
      </c>
      <c r="H90" s="184" t="s">
        <v>423</v>
      </c>
      <c r="I90" s="183" t="s">
        <v>394</v>
      </c>
      <c r="J90" s="185" t="s">
        <v>389</v>
      </c>
    </row>
    <row r="91" spans="1:10">
      <c r="A91" s="181" t="s">
        <v>424</v>
      </c>
      <c r="B91" s="182" t="str">
        <f t="shared" si="1"/>
        <v>I</v>
      </c>
      <c r="C91" s="181">
        <v>50799.281000000003</v>
      </c>
      <c r="D91" s="181" t="s">
        <v>48</v>
      </c>
      <c r="E91" s="181">
        <v>5734.0358825526719</v>
      </c>
      <c r="F91" s="183" t="s">
        <v>425</v>
      </c>
      <c r="G91" s="184">
        <v>46420</v>
      </c>
      <c r="H91" s="184" t="s">
        <v>354</v>
      </c>
      <c r="I91" s="183"/>
      <c r="J91" s="185" t="s">
        <v>370</v>
      </c>
    </row>
    <row r="92" spans="1:10">
      <c r="A92" s="181" t="s">
        <v>424</v>
      </c>
      <c r="B92" s="182" t="str">
        <f t="shared" si="1"/>
        <v>II</v>
      </c>
      <c r="C92" s="181">
        <v>51099.411</v>
      </c>
      <c r="D92" s="181" t="s">
        <v>48</v>
      </c>
      <c r="E92" s="181">
        <v>6517.0337183709617</v>
      </c>
      <c r="F92" s="183" t="s">
        <v>426</v>
      </c>
      <c r="G92" s="184">
        <v>47353.5</v>
      </c>
      <c r="H92" s="184" t="s">
        <v>427</v>
      </c>
      <c r="I92" s="183"/>
      <c r="J92" s="185" t="s">
        <v>370</v>
      </c>
    </row>
    <row r="93" spans="1:10">
      <c r="A93" s="181" t="s">
        <v>424</v>
      </c>
      <c r="B93" s="182" t="str">
        <f t="shared" si="1"/>
        <v>I</v>
      </c>
      <c r="C93" s="181">
        <v>51163.240299999998</v>
      </c>
      <c r="D93" s="181" t="s">
        <v>49</v>
      </c>
      <c r="E93" s="181">
        <v>6683.5555714406146</v>
      </c>
      <c r="F93" s="183" t="s">
        <v>428</v>
      </c>
      <c r="G93" s="184">
        <v>47552</v>
      </c>
      <c r="H93" s="184" t="s">
        <v>429</v>
      </c>
      <c r="I93" s="183" t="s">
        <v>430</v>
      </c>
      <c r="J93" s="185" t="s">
        <v>431</v>
      </c>
    </row>
    <row r="94" spans="1:10">
      <c r="A94" s="181" t="s">
        <v>432</v>
      </c>
      <c r="B94" s="182" t="str">
        <f t="shared" si="1"/>
        <v>I</v>
      </c>
      <c r="C94" s="181">
        <v>51602.330999999998</v>
      </c>
      <c r="D94" s="181" t="s">
        <v>48</v>
      </c>
      <c r="E94" s="181">
        <v>7829.0827357625458</v>
      </c>
      <c r="F94" s="183" t="s">
        <v>433</v>
      </c>
      <c r="G94" s="184">
        <v>48918</v>
      </c>
      <c r="H94" s="184" t="s">
        <v>434</v>
      </c>
      <c r="I94" s="183"/>
      <c r="J94" s="185" t="s">
        <v>435</v>
      </c>
    </row>
    <row r="95" spans="1:10">
      <c r="A95" s="186" t="s">
        <v>436</v>
      </c>
      <c r="B95" s="182" t="str">
        <f t="shared" si="1"/>
        <v>II</v>
      </c>
      <c r="C95" s="181">
        <v>51901.296499999997</v>
      </c>
      <c r="D95" s="181" t="s">
        <v>49</v>
      </c>
      <c r="E95" s="181">
        <v>8609.0425514568578</v>
      </c>
      <c r="F95" s="183" t="s">
        <v>437</v>
      </c>
      <c r="G95" s="184">
        <v>49847.5</v>
      </c>
      <c r="H95" s="184" t="s">
        <v>438</v>
      </c>
      <c r="I95" s="183" t="s">
        <v>151</v>
      </c>
      <c r="J95" s="185" t="s">
        <v>389</v>
      </c>
    </row>
    <row r="96" spans="1:10">
      <c r="A96" s="186" t="s">
        <v>439</v>
      </c>
      <c r="B96" s="182" t="str">
        <f t="shared" si="1"/>
        <v>II</v>
      </c>
      <c r="C96" s="181">
        <v>51911.269899999999</v>
      </c>
      <c r="D96" s="181" t="s">
        <v>49</v>
      </c>
      <c r="E96" s="181">
        <v>8635.0617785109753</v>
      </c>
      <c r="F96" s="183" t="s">
        <v>440</v>
      </c>
      <c r="G96" s="184">
        <v>49878.5</v>
      </c>
      <c r="H96" s="184" t="s">
        <v>441</v>
      </c>
      <c r="I96" s="183" t="s">
        <v>107</v>
      </c>
      <c r="J96" s="185" t="s">
        <v>442</v>
      </c>
    </row>
    <row r="97" spans="1:10">
      <c r="A97" s="186" t="s">
        <v>439</v>
      </c>
      <c r="B97" s="182" t="str">
        <f t="shared" si="1"/>
        <v>II</v>
      </c>
      <c r="C97" s="181">
        <v>51911.271399999998</v>
      </c>
      <c r="D97" s="181" t="s">
        <v>49</v>
      </c>
      <c r="E97" s="181">
        <v>8635.0656918043896</v>
      </c>
      <c r="F97" s="183" t="s">
        <v>443</v>
      </c>
      <c r="G97" s="184">
        <v>49878.5</v>
      </c>
      <c r="H97" s="184" t="s">
        <v>444</v>
      </c>
      <c r="I97" s="183" t="s">
        <v>69</v>
      </c>
      <c r="J97" s="185" t="s">
        <v>442</v>
      </c>
    </row>
    <row r="98" spans="1:10">
      <c r="A98" s="186" t="s">
        <v>439</v>
      </c>
      <c r="B98" s="182" t="str">
        <f t="shared" si="1"/>
        <v>II</v>
      </c>
      <c r="C98" s="181">
        <v>51911.272799999999</v>
      </c>
      <c r="D98" s="181" t="s">
        <v>49</v>
      </c>
      <c r="E98" s="181">
        <v>8635.0693442115826</v>
      </c>
      <c r="F98" s="183" t="s">
        <v>445</v>
      </c>
      <c r="G98" s="184">
        <v>49878.5</v>
      </c>
      <c r="H98" s="184" t="s">
        <v>446</v>
      </c>
      <c r="I98" s="183" t="s">
        <v>388</v>
      </c>
      <c r="J98" s="185" t="s">
        <v>442</v>
      </c>
    </row>
    <row r="99" spans="1:10">
      <c r="A99" s="181" t="s">
        <v>447</v>
      </c>
      <c r="B99" s="182" t="str">
        <f t="shared" si="1"/>
        <v>I</v>
      </c>
      <c r="C99" s="181">
        <v>51960.334000000003</v>
      </c>
      <c r="D99" s="181" t="s">
        <v>49</v>
      </c>
      <c r="E99" s="181">
        <v>8763.0632582576673</v>
      </c>
      <c r="F99" s="183" t="s">
        <v>448</v>
      </c>
      <c r="G99" s="184">
        <v>50031</v>
      </c>
      <c r="H99" s="184" t="s">
        <v>449</v>
      </c>
      <c r="I99" s="183" t="s">
        <v>430</v>
      </c>
      <c r="J99" s="185" t="s">
        <v>450</v>
      </c>
    </row>
    <row r="100" spans="1:10">
      <c r="A100" s="181" t="s">
        <v>451</v>
      </c>
      <c r="B100" s="182" t="str">
        <f t="shared" si="1"/>
        <v>I</v>
      </c>
      <c r="C100" s="181">
        <v>52193.386500000001</v>
      </c>
      <c r="D100" s="181" t="s">
        <v>49</v>
      </c>
      <c r="E100" s="181">
        <v>9371.0651345514143</v>
      </c>
      <c r="F100" s="183" t="s">
        <v>452</v>
      </c>
      <c r="G100" s="184">
        <v>50756</v>
      </c>
      <c r="H100" s="184" t="s">
        <v>453</v>
      </c>
      <c r="I100" s="183" t="s">
        <v>430</v>
      </c>
      <c r="J100" s="185" t="s">
        <v>431</v>
      </c>
    </row>
    <row r="101" spans="1:10">
      <c r="A101" s="186" t="s">
        <v>454</v>
      </c>
      <c r="B101" s="182" t="str">
        <f t="shared" si="1"/>
        <v>II</v>
      </c>
      <c r="C101" s="181">
        <v>52320.263400000003</v>
      </c>
      <c r="D101" s="181" t="s">
        <v>49</v>
      </c>
      <c r="E101" s="181">
        <v>9702.0694930471873</v>
      </c>
      <c r="F101" s="183" t="s">
        <v>455</v>
      </c>
      <c r="G101" s="184">
        <v>51150.5</v>
      </c>
      <c r="H101" s="184" t="s">
        <v>456</v>
      </c>
      <c r="I101" s="183" t="s">
        <v>430</v>
      </c>
      <c r="J101" s="185" t="s">
        <v>442</v>
      </c>
    </row>
    <row r="102" spans="1:10">
      <c r="A102" s="181" t="s">
        <v>457</v>
      </c>
      <c r="B102" s="182" t="str">
        <f t="shared" si="1"/>
        <v>II</v>
      </c>
      <c r="C102" s="181">
        <v>52503.869100000004</v>
      </c>
      <c r="D102" s="181" t="s">
        <v>50</v>
      </c>
      <c r="E102" s="181">
        <v>10181.071478000053</v>
      </c>
      <c r="F102" s="183" t="s">
        <v>458</v>
      </c>
      <c r="G102" s="184">
        <v>51721.5</v>
      </c>
      <c r="H102" s="184" t="s">
        <v>459</v>
      </c>
      <c r="I102" s="183" t="s">
        <v>151</v>
      </c>
      <c r="J102" s="185" t="s">
        <v>460</v>
      </c>
    </row>
    <row r="103" spans="1:10">
      <c r="A103" s="186" t="s">
        <v>454</v>
      </c>
      <c r="B103" s="182" t="str">
        <f t="shared" si="1"/>
        <v>I</v>
      </c>
      <c r="C103" s="181">
        <v>52547.374499999998</v>
      </c>
      <c r="D103" s="181" t="s">
        <v>49</v>
      </c>
      <c r="E103" s="181">
        <v>10294.571074996038</v>
      </c>
      <c r="F103" s="183" t="s">
        <v>461</v>
      </c>
      <c r="G103" s="184">
        <v>51857</v>
      </c>
      <c r="H103" s="184" t="s">
        <v>462</v>
      </c>
      <c r="I103" s="183" t="s">
        <v>430</v>
      </c>
      <c r="J103" s="185" t="s">
        <v>442</v>
      </c>
    </row>
    <row r="104" spans="1:10">
      <c r="A104" s="186" t="s">
        <v>454</v>
      </c>
      <c r="B104" s="182" t="str">
        <f t="shared" si="1"/>
        <v>II</v>
      </c>
      <c r="C104" s="181">
        <v>52547.565300000002</v>
      </c>
      <c r="D104" s="181" t="s">
        <v>49</v>
      </c>
      <c r="E104" s="181">
        <v>10295.068845918895</v>
      </c>
      <c r="F104" s="183" t="s">
        <v>463</v>
      </c>
      <c r="G104" s="184">
        <v>51857.5</v>
      </c>
      <c r="H104" s="184" t="s">
        <v>464</v>
      </c>
      <c r="I104" s="183" t="s">
        <v>430</v>
      </c>
      <c r="J104" s="185" t="s">
        <v>442</v>
      </c>
    </row>
    <row r="105" spans="1:10">
      <c r="A105" s="186" t="s">
        <v>465</v>
      </c>
      <c r="B105" s="182" t="str">
        <f t="shared" si="1"/>
        <v>II</v>
      </c>
      <c r="C105" s="181">
        <v>52578.422899999998</v>
      </c>
      <c r="D105" s="181" t="s">
        <v>49</v>
      </c>
      <c r="E105" s="181">
        <v>10375.57207458162</v>
      </c>
      <c r="F105" s="183" t="s">
        <v>466</v>
      </c>
      <c r="G105" s="184">
        <v>51953.5</v>
      </c>
      <c r="H105" s="184" t="s">
        <v>467</v>
      </c>
      <c r="I105" s="183" t="s">
        <v>430</v>
      </c>
      <c r="J105" s="185" t="s">
        <v>468</v>
      </c>
    </row>
    <row r="106" spans="1:10">
      <c r="A106" s="186" t="s">
        <v>454</v>
      </c>
      <c r="B106" s="182" t="str">
        <f t="shared" si="1"/>
        <v>I</v>
      </c>
      <c r="C106" s="181">
        <v>52585.320099999997</v>
      </c>
      <c r="D106" s="181" t="s">
        <v>49</v>
      </c>
      <c r="E106" s="181">
        <v>10393.565919492843</v>
      </c>
      <c r="F106" s="183" t="s">
        <v>469</v>
      </c>
      <c r="G106" s="184">
        <v>51975</v>
      </c>
      <c r="H106" s="184" t="s">
        <v>470</v>
      </c>
      <c r="I106" s="183" t="s">
        <v>430</v>
      </c>
      <c r="J106" s="185" t="s">
        <v>442</v>
      </c>
    </row>
    <row r="107" spans="1:10">
      <c r="A107" s="186" t="s">
        <v>471</v>
      </c>
      <c r="B107" s="182" t="str">
        <f t="shared" si="1"/>
        <v>II</v>
      </c>
      <c r="C107" s="181">
        <v>52588.002099999998</v>
      </c>
      <c r="D107" s="181" t="s">
        <v>49</v>
      </c>
      <c r="E107" s="181">
        <v>10400.56288812532</v>
      </c>
      <c r="F107" s="183" t="s">
        <v>472</v>
      </c>
      <c r="G107" s="184">
        <v>51983.5</v>
      </c>
      <c r="H107" s="184" t="s">
        <v>473</v>
      </c>
      <c r="I107" s="183" t="s">
        <v>430</v>
      </c>
      <c r="J107" s="185" t="s">
        <v>474</v>
      </c>
    </row>
    <row r="108" spans="1:10">
      <c r="A108" s="186" t="s">
        <v>471</v>
      </c>
      <c r="B108" s="182" t="str">
        <f t="shared" si="1"/>
        <v>I</v>
      </c>
      <c r="C108" s="181">
        <v>52588.194300000003</v>
      </c>
      <c r="D108" s="181" t="s">
        <v>49</v>
      </c>
      <c r="E108" s="181">
        <v>10401.064311455371</v>
      </c>
      <c r="F108" s="183" t="s">
        <v>475</v>
      </c>
      <c r="G108" s="184">
        <v>51984</v>
      </c>
      <c r="H108" s="184" t="s">
        <v>476</v>
      </c>
      <c r="I108" s="183" t="s">
        <v>430</v>
      </c>
      <c r="J108" s="185" t="s">
        <v>474</v>
      </c>
    </row>
    <row r="109" spans="1:10">
      <c r="A109" s="186" t="s">
        <v>471</v>
      </c>
      <c r="B109" s="182" t="str">
        <f t="shared" si="1"/>
        <v>II</v>
      </c>
      <c r="C109" s="181">
        <v>52617.904199999997</v>
      </c>
      <c r="D109" s="181" t="s">
        <v>49</v>
      </c>
      <c r="E109" s="181">
        <v>10478.573348880398</v>
      </c>
      <c r="F109" s="183" t="s">
        <v>477</v>
      </c>
      <c r="G109" s="184">
        <v>52076.5</v>
      </c>
      <c r="H109" s="184" t="s">
        <v>478</v>
      </c>
      <c r="I109" s="183" t="s">
        <v>430</v>
      </c>
      <c r="J109" s="185" t="s">
        <v>474</v>
      </c>
    </row>
    <row r="110" spans="1:10">
      <c r="A110" s="186" t="s">
        <v>471</v>
      </c>
      <c r="B110" s="182" t="str">
        <f t="shared" si="1"/>
        <v>I</v>
      </c>
      <c r="C110" s="181">
        <v>52618.095300000001</v>
      </c>
      <c r="D110" s="181" t="s">
        <v>49</v>
      </c>
      <c r="E110" s="181">
        <v>10479.071902461939</v>
      </c>
      <c r="F110" s="183" t="s">
        <v>479</v>
      </c>
      <c r="G110" s="184">
        <v>52077</v>
      </c>
      <c r="H110" s="184" t="s">
        <v>480</v>
      </c>
      <c r="I110" s="183" t="s">
        <v>430</v>
      </c>
      <c r="J110" s="185" t="s">
        <v>474</v>
      </c>
    </row>
    <row r="111" spans="1:10">
      <c r="A111" s="181" t="s">
        <v>457</v>
      </c>
      <c r="B111" s="182" t="str">
        <f t="shared" si="1"/>
        <v>I</v>
      </c>
      <c r="C111" s="181">
        <v>52629.593999999997</v>
      </c>
      <c r="D111" s="181" t="s">
        <v>50</v>
      </c>
      <c r="E111" s="181">
        <v>10509.070427150311</v>
      </c>
      <c r="F111" s="183" t="s">
        <v>481</v>
      </c>
      <c r="G111" s="184">
        <v>52113</v>
      </c>
      <c r="H111" s="184" t="s">
        <v>482</v>
      </c>
      <c r="I111" s="183" t="s">
        <v>151</v>
      </c>
      <c r="J111" s="185" t="s">
        <v>460</v>
      </c>
    </row>
    <row r="112" spans="1:10">
      <c r="A112" s="186" t="s">
        <v>483</v>
      </c>
      <c r="B112" s="182" t="str">
        <f t="shared" si="1"/>
        <v>I</v>
      </c>
      <c r="C112" s="181">
        <v>52897.529600000002</v>
      </c>
      <c r="D112" s="181" t="s">
        <v>49</v>
      </c>
      <c r="E112" s="181">
        <v>11208.077507211217</v>
      </c>
      <c r="F112" s="183" t="s">
        <v>484</v>
      </c>
      <c r="G112" s="184">
        <v>52946</v>
      </c>
      <c r="H112" s="184" t="s">
        <v>485</v>
      </c>
      <c r="I112" s="183" t="s">
        <v>430</v>
      </c>
      <c r="J112" s="185" t="s">
        <v>486</v>
      </c>
    </row>
    <row r="113" spans="1:10">
      <c r="A113" s="186" t="s">
        <v>487</v>
      </c>
      <c r="B113" s="182" t="str">
        <f t="shared" si="1"/>
        <v>II</v>
      </c>
      <c r="C113" s="181">
        <v>52902.5124</v>
      </c>
      <c r="D113" s="181" t="s">
        <v>49</v>
      </c>
      <c r="E113" s="181">
        <v>11221.076946175379</v>
      </c>
      <c r="F113" s="183" t="s">
        <v>488</v>
      </c>
      <c r="G113" s="184">
        <v>52961.5</v>
      </c>
      <c r="H113" s="184" t="s">
        <v>489</v>
      </c>
      <c r="I113" s="183" t="s">
        <v>490</v>
      </c>
      <c r="J113" s="185" t="s">
        <v>491</v>
      </c>
    </row>
    <row r="114" spans="1:10">
      <c r="A114" s="186" t="s">
        <v>492</v>
      </c>
      <c r="B114" s="182" t="str">
        <f t="shared" si="1"/>
        <v>II</v>
      </c>
      <c r="C114" s="181">
        <v>52924.360800000002</v>
      </c>
      <c r="D114" s="181" t="s">
        <v>49</v>
      </c>
      <c r="E114" s="181">
        <v>11278.076412793494</v>
      </c>
      <c r="F114" s="183" t="s">
        <v>493</v>
      </c>
      <c r="G114" s="184" t="s">
        <v>494</v>
      </c>
      <c r="H114" s="184" t="s">
        <v>495</v>
      </c>
      <c r="I114" s="183" t="s">
        <v>430</v>
      </c>
      <c r="J114" s="185" t="s">
        <v>496</v>
      </c>
    </row>
    <row r="115" spans="1:10">
      <c r="A115" s="186" t="s">
        <v>497</v>
      </c>
      <c r="B115" s="182" t="str">
        <f t="shared" si="1"/>
        <v>II</v>
      </c>
      <c r="C115" s="181">
        <v>52927.618799999997</v>
      </c>
      <c r="D115" s="181" t="s">
        <v>49</v>
      </c>
      <c r="E115" s="181">
        <v>11286.576086098699</v>
      </c>
      <c r="F115" s="183" t="s">
        <v>498</v>
      </c>
      <c r="G115" s="184" t="s">
        <v>499</v>
      </c>
      <c r="H115" s="184" t="s">
        <v>500</v>
      </c>
      <c r="I115" s="183" t="s">
        <v>430</v>
      </c>
      <c r="J115" s="185" t="s">
        <v>442</v>
      </c>
    </row>
    <row r="116" spans="1:10">
      <c r="A116" s="186" t="s">
        <v>497</v>
      </c>
      <c r="B116" s="182" t="str">
        <f t="shared" si="1"/>
        <v>II</v>
      </c>
      <c r="C116" s="181">
        <v>52941.418899999997</v>
      </c>
      <c r="D116" s="181" t="s">
        <v>49</v>
      </c>
      <c r="E116" s="181">
        <v>11322.578646436141</v>
      </c>
      <c r="F116" s="183" t="s">
        <v>501</v>
      </c>
      <c r="G116" s="184" t="s">
        <v>502</v>
      </c>
      <c r="H116" s="184" t="s">
        <v>503</v>
      </c>
      <c r="I116" s="183" t="s">
        <v>430</v>
      </c>
      <c r="J116" s="185" t="s">
        <v>442</v>
      </c>
    </row>
    <row r="117" spans="1:10">
      <c r="A117" s="186" t="s">
        <v>497</v>
      </c>
      <c r="B117" s="182" t="str">
        <f t="shared" si="1"/>
        <v>II</v>
      </c>
      <c r="C117" s="181">
        <v>52941.609600000003</v>
      </c>
      <c r="D117" s="181" t="s">
        <v>49</v>
      </c>
      <c r="E117" s="181">
        <v>11323.076156472778</v>
      </c>
      <c r="F117" s="183" t="s">
        <v>504</v>
      </c>
      <c r="G117" s="184" t="s">
        <v>505</v>
      </c>
      <c r="H117" s="184" t="s">
        <v>506</v>
      </c>
      <c r="I117" s="183" t="s">
        <v>430</v>
      </c>
      <c r="J117" s="185" t="s">
        <v>442</v>
      </c>
    </row>
    <row r="118" spans="1:10">
      <c r="A118" s="186" t="s">
        <v>507</v>
      </c>
      <c r="B118" s="182" t="str">
        <f t="shared" si="1"/>
        <v>II</v>
      </c>
      <c r="C118" s="181">
        <v>52949.47</v>
      </c>
      <c r="D118" s="181" t="s">
        <v>49</v>
      </c>
      <c r="E118" s="181">
        <v>11343.582857531201</v>
      </c>
      <c r="F118" s="183" t="s">
        <v>508</v>
      </c>
      <c r="G118" s="184" t="s">
        <v>509</v>
      </c>
      <c r="H118" s="184" t="s">
        <v>510</v>
      </c>
      <c r="I118" s="183" t="s">
        <v>107</v>
      </c>
      <c r="J118" s="185" t="s">
        <v>511</v>
      </c>
    </row>
    <row r="119" spans="1:10">
      <c r="A119" s="186" t="s">
        <v>507</v>
      </c>
      <c r="B119" s="182" t="str">
        <f t="shared" si="1"/>
        <v>II</v>
      </c>
      <c r="C119" s="181">
        <v>52949.659</v>
      </c>
      <c r="D119" s="181" t="s">
        <v>49</v>
      </c>
      <c r="E119" s="181">
        <v>11344.075932501941</v>
      </c>
      <c r="F119" s="183" t="s">
        <v>512</v>
      </c>
      <c r="G119" s="184" t="s">
        <v>513</v>
      </c>
      <c r="H119" s="184" t="s">
        <v>514</v>
      </c>
      <c r="I119" s="183" t="s">
        <v>107</v>
      </c>
      <c r="J119" s="185" t="s">
        <v>511</v>
      </c>
    </row>
    <row r="120" spans="1:10">
      <c r="A120" s="181" t="s">
        <v>457</v>
      </c>
      <c r="B120" s="182" t="str">
        <f t="shared" si="1"/>
        <v>II</v>
      </c>
      <c r="C120" s="181">
        <v>52973.808900000004</v>
      </c>
      <c r="D120" s="181" t="s">
        <v>50</v>
      </c>
      <c r="E120" s="181">
        <v>11407.079695655346</v>
      </c>
      <c r="F120" s="183" t="s">
        <v>515</v>
      </c>
      <c r="G120" s="184" t="s">
        <v>516</v>
      </c>
      <c r="H120" s="184" t="s">
        <v>517</v>
      </c>
      <c r="I120" s="183" t="s">
        <v>151</v>
      </c>
      <c r="J120" s="185" t="s">
        <v>460</v>
      </c>
    </row>
    <row r="121" spans="1:10">
      <c r="A121" s="186" t="s">
        <v>487</v>
      </c>
      <c r="B121" s="182" t="str">
        <f t="shared" si="1"/>
        <v>II</v>
      </c>
      <c r="C121" s="181">
        <v>52981.475700000003</v>
      </c>
      <c r="D121" s="181" t="s">
        <v>49</v>
      </c>
      <c r="E121" s="181">
        <v>11427.081320976544</v>
      </c>
      <c r="F121" s="183" t="s">
        <v>518</v>
      </c>
      <c r="G121" s="184" t="s">
        <v>519</v>
      </c>
      <c r="H121" s="184" t="s">
        <v>520</v>
      </c>
      <c r="I121" s="183" t="s">
        <v>490</v>
      </c>
      <c r="J121" s="185" t="s">
        <v>521</v>
      </c>
    </row>
    <row r="122" spans="1:10">
      <c r="A122" s="186" t="s">
        <v>492</v>
      </c>
      <c r="B122" s="182" t="str">
        <f t="shared" si="1"/>
        <v>II</v>
      </c>
      <c r="C122" s="181">
        <v>53022.1057</v>
      </c>
      <c r="D122" s="181" t="s">
        <v>49</v>
      </c>
      <c r="E122" s="181">
        <v>11533.079395375289</v>
      </c>
      <c r="F122" s="183" t="s">
        <v>522</v>
      </c>
      <c r="G122" s="184" t="s">
        <v>523</v>
      </c>
      <c r="H122" s="184" t="s">
        <v>524</v>
      </c>
      <c r="I122" s="183" t="s">
        <v>430</v>
      </c>
      <c r="J122" s="185" t="s">
        <v>496</v>
      </c>
    </row>
    <row r="123" spans="1:10">
      <c r="A123" s="186" t="s">
        <v>525</v>
      </c>
      <c r="B123" s="182" t="str">
        <f t="shared" si="1"/>
        <v>II</v>
      </c>
      <c r="C123" s="181">
        <v>53316.488899999997</v>
      </c>
      <c r="D123" s="181" t="s">
        <v>49</v>
      </c>
      <c r="E123" s="181">
        <v>12301.084621448197</v>
      </c>
      <c r="F123" s="183" t="s">
        <v>526</v>
      </c>
      <c r="G123" s="184" t="s">
        <v>527</v>
      </c>
      <c r="H123" s="184" t="s">
        <v>528</v>
      </c>
      <c r="I123" s="183" t="s">
        <v>490</v>
      </c>
      <c r="J123" s="185" t="s">
        <v>529</v>
      </c>
    </row>
    <row r="124" spans="1:10">
      <c r="A124" s="186" t="s">
        <v>250</v>
      </c>
      <c r="B124" s="182" t="str">
        <f t="shared" si="1"/>
        <v>II</v>
      </c>
      <c r="C124" s="181">
        <v>53317.256800000003</v>
      </c>
      <c r="D124" s="181" t="s">
        <v>49</v>
      </c>
      <c r="E124" s="181">
        <v>12303.087966792315</v>
      </c>
      <c r="F124" s="183" t="s">
        <v>530</v>
      </c>
      <c r="G124" s="184" t="s">
        <v>531</v>
      </c>
      <c r="H124" s="184" t="s">
        <v>532</v>
      </c>
      <c r="I124" s="183" t="s">
        <v>430</v>
      </c>
      <c r="J124" s="185" t="s">
        <v>533</v>
      </c>
    </row>
    <row r="125" spans="1:10">
      <c r="A125" s="186" t="s">
        <v>497</v>
      </c>
      <c r="B125" s="182" t="str">
        <f t="shared" si="1"/>
        <v>II</v>
      </c>
      <c r="C125" s="181">
        <v>53345.237800000003</v>
      </c>
      <c r="D125" s="181" t="s">
        <v>49</v>
      </c>
      <c r="E125" s="181">
        <v>12376.086542223065</v>
      </c>
      <c r="F125" s="183" t="s">
        <v>534</v>
      </c>
      <c r="G125" s="184" t="s">
        <v>535</v>
      </c>
      <c r="H125" s="184" t="s">
        <v>536</v>
      </c>
      <c r="I125" s="183" t="s">
        <v>430</v>
      </c>
      <c r="J125" s="185" t="s">
        <v>442</v>
      </c>
    </row>
    <row r="126" spans="1:10">
      <c r="A126" s="186" t="s">
        <v>537</v>
      </c>
      <c r="B126" s="182" t="str">
        <f t="shared" si="1"/>
        <v>II</v>
      </c>
      <c r="C126" s="181">
        <v>53631.189599999998</v>
      </c>
      <c r="D126" s="181" t="s">
        <v>49</v>
      </c>
      <c r="E126" s="181">
        <v>13122.095406876191</v>
      </c>
      <c r="F126" s="183" t="s">
        <v>538</v>
      </c>
      <c r="G126" s="184" t="s">
        <v>539</v>
      </c>
      <c r="H126" s="184" t="s">
        <v>540</v>
      </c>
      <c r="I126" s="183" t="s">
        <v>430</v>
      </c>
      <c r="J126" s="185" t="s">
        <v>541</v>
      </c>
    </row>
    <row r="127" spans="1:10">
      <c r="A127" s="186" t="s">
        <v>82</v>
      </c>
      <c r="B127" s="182" t="str">
        <f t="shared" si="1"/>
        <v>II</v>
      </c>
      <c r="C127" s="181">
        <v>53649.396710000001</v>
      </c>
      <c r="D127" s="181" t="s">
        <v>50</v>
      </c>
      <c r="E127" s="181">
        <v>13169.595249366139</v>
      </c>
      <c r="F127" s="183" t="s">
        <v>542</v>
      </c>
      <c r="G127" s="184" t="s">
        <v>543</v>
      </c>
      <c r="H127" s="184" t="s">
        <v>544</v>
      </c>
      <c r="I127" s="183" t="s">
        <v>107</v>
      </c>
      <c r="J127" s="185" t="s">
        <v>545</v>
      </c>
    </row>
    <row r="128" spans="1:10">
      <c r="A128" s="186" t="s">
        <v>546</v>
      </c>
      <c r="B128" s="182" t="str">
        <f t="shared" si="1"/>
        <v>II</v>
      </c>
      <c r="C128" s="181">
        <v>53683.320200000002</v>
      </c>
      <c r="D128" s="181" t="s">
        <v>50</v>
      </c>
      <c r="E128" s="181">
        <v>13258.096962801665</v>
      </c>
      <c r="F128" s="183" t="s">
        <v>547</v>
      </c>
      <c r="G128" s="184" t="s">
        <v>548</v>
      </c>
      <c r="H128" s="184" t="s">
        <v>549</v>
      </c>
      <c r="I128" s="183" t="s">
        <v>490</v>
      </c>
      <c r="J128" s="185" t="s">
        <v>550</v>
      </c>
    </row>
    <row r="129" spans="1:10">
      <c r="A129" s="186" t="s">
        <v>250</v>
      </c>
      <c r="B129" s="182" t="str">
        <f t="shared" si="1"/>
        <v>II</v>
      </c>
      <c r="C129" s="181">
        <v>53689.070200000002</v>
      </c>
      <c r="D129" s="181" t="s">
        <v>49</v>
      </c>
      <c r="E129" s="181">
        <v>13273.097920906337</v>
      </c>
      <c r="F129" s="183" t="s">
        <v>551</v>
      </c>
      <c r="G129" s="184" t="s">
        <v>552</v>
      </c>
      <c r="H129" s="184" t="s">
        <v>553</v>
      </c>
      <c r="I129" s="183" t="s">
        <v>430</v>
      </c>
      <c r="J129" s="185" t="s">
        <v>533</v>
      </c>
    </row>
    <row r="130" spans="1:10">
      <c r="A130" s="186" t="s">
        <v>546</v>
      </c>
      <c r="B130" s="182" t="str">
        <f t="shared" si="1"/>
        <v>II</v>
      </c>
      <c r="C130" s="181">
        <v>53701.335500000001</v>
      </c>
      <c r="D130" s="181" t="s">
        <v>50</v>
      </c>
      <c r="E130" s="181">
        <v>13305.096399417855</v>
      </c>
      <c r="F130" s="183" t="s">
        <v>554</v>
      </c>
      <c r="G130" s="184" t="s">
        <v>555</v>
      </c>
      <c r="H130" s="184" t="s">
        <v>556</v>
      </c>
      <c r="I130" s="183" t="s">
        <v>490</v>
      </c>
      <c r="J130" s="185" t="s">
        <v>550</v>
      </c>
    </row>
    <row r="131" spans="1:10">
      <c r="A131" s="186" t="s">
        <v>546</v>
      </c>
      <c r="B131" s="182" t="str">
        <f t="shared" si="1"/>
        <v>II</v>
      </c>
      <c r="C131" s="181">
        <v>53705.552600000003</v>
      </c>
      <c r="D131" s="181" t="s">
        <v>50</v>
      </c>
      <c r="E131" s="181">
        <v>13316.098232534938</v>
      </c>
      <c r="F131" s="183" t="s">
        <v>557</v>
      </c>
      <c r="G131" s="184" t="s">
        <v>558</v>
      </c>
      <c r="H131" s="184" t="s">
        <v>559</v>
      </c>
      <c r="I131" s="183" t="s">
        <v>490</v>
      </c>
      <c r="J131" s="185" t="s">
        <v>389</v>
      </c>
    </row>
    <row r="132" spans="1:10">
      <c r="A132" s="186" t="s">
        <v>560</v>
      </c>
      <c r="B132" s="182" t="str">
        <f t="shared" si="1"/>
        <v>II</v>
      </c>
      <c r="C132" s="181">
        <v>53983.4548</v>
      </c>
      <c r="D132" s="181" t="s">
        <v>49</v>
      </c>
      <c r="E132" s="181">
        <v>14041.10679938644</v>
      </c>
      <c r="F132" s="183" t="s">
        <v>561</v>
      </c>
      <c r="G132" s="184" t="s">
        <v>562</v>
      </c>
      <c r="H132" s="184" t="s">
        <v>563</v>
      </c>
      <c r="I132" s="183" t="s">
        <v>430</v>
      </c>
      <c r="J132" s="185" t="s">
        <v>564</v>
      </c>
    </row>
    <row r="133" spans="1:10">
      <c r="A133" s="186" t="s">
        <v>565</v>
      </c>
      <c r="B133" s="182" t="str">
        <f t="shared" si="1"/>
        <v>II</v>
      </c>
      <c r="C133" s="181">
        <v>53992.462</v>
      </c>
      <c r="D133" s="181" t="s">
        <v>49</v>
      </c>
      <c r="E133" s="181">
        <v>14064.605343706509</v>
      </c>
      <c r="F133" s="183" t="s">
        <v>566</v>
      </c>
      <c r="G133" s="184" t="s">
        <v>567</v>
      </c>
      <c r="H133" s="184" t="s">
        <v>568</v>
      </c>
      <c r="I133" s="183" t="s">
        <v>430</v>
      </c>
      <c r="J133" s="185" t="s">
        <v>569</v>
      </c>
    </row>
    <row r="134" spans="1:10">
      <c r="A134" s="186" t="s">
        <v>82</v>
      </c>
      <c r="B134" s="182" t="str">
        <f t="shared" si="1"/>
        <v>II</v>
      </c>
      <c r="C134" s="181">
        <v>54002.42856</v>
      </c>
      <c r="D134" s="181" t="s">
        <v>50</v>
      </c>
      <c r="E134" s="181">
        <v>14090.606726142632</v>
      </c>
      <c r="F134" s="183" t="s">
        <v>570</v>
      </c>
      <c r="G134" s="184" t="s">
        <v>571</v>
      </c>
      <c r="H134" s="184" t="s">
        <v>572</v>
      </c>
      <c r="I134" s="183" t="s">
        <v>107</v>
      </c>
      <c r="J134" s="185" t="s">
        <v>545</v>
      </c>
    </row>
    <row r="135" spans="1:10">
      <c r="A135" s="186" t="s">
        <v>573</v>
      </c>
      <c r="B135" s="182" t="str">
        <f t="shared" si="1"/>
        <v>II</v>
      </c>
      <c r="C135" s="181">
        <v>54003.386599999998</v>
      </c>
      <c r="D135" s="181" t="s">
        <v>50</v>
      </c>
      <c r="E135" s="181">
        <v>14093.106120560471</v>
      </c>
      <c r="F135" s="183" t="s">
        <v>574</v>
      </c>
      <c r="G135" s="184" t="s">
        <v>575</v>
      </c>
      <c r="H135" s="184" t="s">
        <v>489</v>
      </c>
      <c r="I135" s="183" t="s">
        <v>151</v>
      </c>
      <c r="J135" s="185" t="s">
        <v>576</v>
      </c>
    </row>
    <row r="136" spans="1:10">
      <c r="A136" s="186" t="s">
        <v>573</v>
      </c>
      <c r="B136" s="182" t="str">
        <f t="shared" si="1"/>
        <v>II</v>
      </c>
      <c r="C136" s="181">
        <v>54017.569600000003</v>
      </c>
      <c r="D136" s="181" t="s">
        <v>50</v>
      </c>
      <c r="E136" s="181">
        <v>14130.10761426458</v>
      </c>
      <c r="F136" s="183" t="s">
        <v>577</v>
      </c>
      <c r="G136" s="184" t="s">
        <v>578</v>
      </c>
      <c r="H136" s="184" t="s">
        <v>579</v>
      </c>
      <c r="I136" s="183" t="s">
        <v>151</v>
      </c>
      <c r="J136" s="185" t="s">
        <v>576</v>
      </c>
    </row>
    <row r="137" spans="1:10">
      <c r="A137" s="186" t="s">
        <v>580</v>
      </c>
      <c r="B137" s="182" t="str">
        <f t="shared" si="1"/>
        <v>II</v>
      </c>
      <c r="C137" s="181">
        <v>54093.273999999998</v>
      </c>
      <c r="D137" s="181" t="s">
        <v>50</v>
      </c>
      <c r="E137" s="181">
        <v>14327.60996778445</v>
      </c>
      <c r="F137" s="183" t="s">
        <v>581</v>
      </c>
      <c r="G137" s="184" t="s">
        <v>582</v>
      </c>
      <c r="H137" s="184" t="s">
        <v>528</v>
      </c>
      <c r="I137" s="183" t="s">
        <v>490</v>
      </c>
      <c r="J137" s="185" t="s">
        <v>550</v>
      </c>
    </row>
    <row r="138" spans="1:10">
      <c r="A138" s="186" t="s">
        <v>583</v>
      </c>
      <c r="B138" s="182" t="str">
        <f t="shared" si="1"/>
        <v>II</v>
      </c>
      <c r="C138" s="181">
        <v>54117.23</v>
      </c>
      <c r="D138" s="181" t="s">
        <v>50</v>
      </c>
      <c r="E138" s="181">
        <v>14390.107872541947</v>
      </c>
      <c r="F138" s="183" t="s">
        <v>584</v>
      </c>
      <c r="G138" s="184" t="s">
        <v>585</v>
      </c>
      <c r="H138" s="184" t="s">
        <v>586</v>
      </c>
      <c r="I138" s="183" t="s">
        <v>107</v>
      </c>
      <c r="J138" s="185" t="s">
        <v>587</v>
      </c>
    </row>
    <row r="139" spans="1:10">
      <c r="A139" s="186" t="s">
        <v>252</v>
      </c>
      <c r="B139" s="182" t="str">
        <f t="shared" ref="B139:B202" si="2">IF(G139=INT(G139),"I","II")</f>
        <v>II</v>
      </c>
      <c r="C139" s="181">
        <v>54131.604399999997</v>
      </c>
      <c r="D139" s="181" t="s">
        <v>50</v>
      </c>
      <c r="E139" s="181">
        <v>14427.608702486243</v>
      </c>
      <c r="F139" s="183" t="s">
        <v>588</v>
      </c>
      <c r="G139" s="184" t="s">
        <v>589</v>
      </c>
      <c r="H139" s="184" t="s">
        <v>590</v>
      </c>
      <c r="I139" s="183" t="s">
        <v>591</v>
      </c>
      <c r="J139" s="185" t="s">
        <v>592</v>
      </c>
    </row>
    <row r="140" spans="1:10">
      <c r="A140" s="186" t="s">
        <v>252</v>
      </c>
      <c r="B140" s="182" t="str">
        <f t="shared" si="2"/>
        <v>II</v>
      </c>
      <c r="C140" s="181">
        <v>54133.712399999997</v>
      </c>
      <c r="D140" s="181" t="s">
        <v>50</v>
      </c>
      <c r="E140" s="181">
        <v>14433.108184170529</v>
      </c>
      <c r="F140" s="183" t="s">
        <v>593</v>
      </c>
      <c r="G140" s="184" t="s">
        <v>594</v>
      </c>
      <c r="H140" s="184" t="s">
        <v>595</v>
      </c>
      <c r="I140" s="183" t="s">
        <v>591</v>
      </c>
      <c r="J140" s="185" t="s">
        <v>592</v>
      </c>
    </row>
    <row r="141" spans="1:10">
      <c r="A141" s="186" t="s">
        <v>252</v>
      </c>
      <c r="B141" s="182" t="str">
        <f t="shared" si="2"/>
        <v>II</v>
      </c>
      <c r="C141" s="181">
        <v>54134.712299999999</v>
      </c>
      <c r="D141" s="181" t="s">
        <v>50</v>
      </c>
      <c r="E141" s="181">
        <v>14435.716785563382</v>
      </c>
      <c r="F141" s="183" t="s">
        <v>596</v>
      </c>
      <c r="G141" s="184" t="s">
        <v>597</v>
      </c>
      <c r="H141" s="184" t="s">
        <v>598</v>
      </c>
      <c r="I141" s="183" t="s">
        <v>591</v>
      </c>
      <c r="J141" s="185" t="s">
        <v>592</v>
      </c>
    </row>
    <row r="142" spans="1:10">
      <c r="A142" s="186" t="s">
        <v>252</v>
      </c>
      <c r="B142" s="182" t="str">
        <f t="shared" si="2"/>
        <v>II</v>
      </c>
      <c r="C142" s="181">
        <v>54185.651599999997</v>
      </c>
      <c r="D142" s="181" t="s">
        <v>50</v>
      </c>
      <c r="E142" s="181">
        <v>14568.610403855781</v>
      </c>
      <c r="F142" s="183" t="s">
        <v>599</v>
      </c>
      <c r="G142" s="184" t="s">
        <v>600</v>
      </c>
      <c r="H142" s="184" t="s">
        <v>601</v>
      </c>
      <c r="I142" s="183" t="s">
        <v>107</v>
      </c>
      <c r="J142" s="185" t="s">
        <v>592</v>
      </c>
    </row>
    <row r="143" spans="1:10">
      <c r="A143" s="186" t="s">
        <v>602</v>
      </c>
      <c r="B143" s="182" t="str">
        <f t="shared" si="2"/>
        <v>II</v>
      </c>
      <c r="C143" s="181">
        <v>54389.380799999999</v>
      </c>
      <c r="D143" s="181" t="s">
        <v>50</v>
      </c>
      <c r="E143" s="181">
        <v>15100.111828881583</v>
      </c>
      <c r="F143" s="183" t="s">
        <v>603</v>
      </c>
      <c r="G143" s="184" t="s">
        <v>604</v>
      </c>
      <c r="H143" s="184" t="s">
        <v>605</v>
      </c>
      <c r="I143" s="183" t="s">
        <v>151</v>
      </c>
      <c r="J143" s="185" t="s">
        <v>606</v>
      </c>
    </row>
    <row r="144" spans="1:10">
      <c r="A144" s="186" t="s">
        <v>252</v>
      </c>
      <c r="B144" s="182" t="str">
        <f t="shared" si="2"/>
        <v>II</v>
      </c>
      <c r="C144" s="181">
        <v>54418.703800000003</v>
      </c>
      <c r="D144" s="181" t="s">
        <v>50</v>
      </c>
      <c r="E144" s="181">
        <v>15176.611497490861</v>
      </c>
      <c r="F144" s="183" t="s">
        <v>607</v>
      </c>
      <c r="G144" s="184" t="s">
        <v>608</v>
      </c>
      <c r="H144" s="184" t="s">
        <v>609</v>
      </c>
      <c r="I144" s="183" t="s">
        <v>591</v>
      </c>
      <c r="J144" s="185" t="s">
        <v>592</v>
      </c>
    </row>
    <row r="145" spans="1:10">
      <c r="A145" s="186" t="s">
        <v>610</v>
      </c>
      <c r="B145" s="182" t="str">
        <f t="shared" si="2"/>
        <v>II</v>
      </c>
      <c r="C145" s="181">
        <v>54434.227200000001</v>
      </c>
      <c r="D145" s="181" t="s">
        <v>50</v>
      </c>
      <c r="E145" s="181">
        <v>15217.109910193825</v>
      </c>
      <c r="F145" s="183" t="s">
        <v>611</v>
      </c>
      <c r="G145" s="184" t="s">
        <v>612</v>
      </c>
      <c r="H145" s="184" t="s">
        <v>613</v>
      </c>
      <c r="I145" s="183" t="s">
        <v>614</v>
      </c>
      <c r="J145" s="185" t="s">
        <v>576</v>
      </c>
    </row>
    <row r="146" spans="1:10">
      <c r="A146" s="186" t="s">
        <v>610</v>
      </c>
      <c r="B146" s="182" t="str">
        <f t="shared" si="2"/>
        <v>II</v>
      </c>
      <c r="C146" s="181">
        <v>54480.415200000003</v>
      </c>
      <c r="D146" s="181" t="s">
        <v>50</v>
      </c>
      <c r="E146" s="181">
        <v>15337.608041139672</v>
      </c>
      <c r="F146" s="183" t="s">
        <v>615</v>
      </c>
      <c r="G146" s="184" t="s">
        <v>616</v>
      </c>
      <c r="H146" s="184" t="s">
        <v>617</v>
      </c>
      <c r="I146" s="183" t="s">
        <v>614</v>
      </c>
      <c r="J146" s="185" t="s">
        <v>576</v>
      </c>
    </row>
    <row r="147" spans="1:10">
      <c r="A147" s="186" t="s">
        <v>610</v>
      </c>
      <c r="B147" s="182" t="str">
        <f t="shared" si="2"/>
        <v>II</v>
      </c>
      <c r="C147" s="181">
        <v>54489.423900000002</v>
      </c>
      <c r="D147" s="181" t="s">
        <v>50</v>
      </c>
      <c r="E147" s="181">
        <v>15361.110498753156</v>
      </c>
      <c r="F147" s="183" t="s">
        <v>618</v>
      </c>
      <c r="G147" s="184" t="s">
        <v>619</v>
      </c>
      <c r="H147" s="184" t="s">
        <v>620</v>
      </c>
      <c r="I147" s="183" t="s">
        <v>614</v>
      </c>
      <c r="J147" s="185" t="s">
        <v>576</v>
      </c>
    </row>
    <row r="148" spans="1:10">
      <c r="A148" s="186" t="s">
        <v>621</v>
      </c>
      <c r="B148" s="182" t="str">
        <f t="shared" si="2"/>
        <v>II</v>
      </c>
      <c r="C148" s="181">
        <v>54514.337899999999</v>
      </c>
      <c r="D148" s="181" t="s">
        <v>50</v>
      </c>
      <c r="E148" s="181">
        <v>15426.107693573984</v>
      </c>
      <c r="F148" s="183" t="s">
        <v>622</v>
      </c>
      <c r="G148" s="184" t="s">
        <v>623</v>
      </c>
      <c r="H148" s="184" t="s">
        <v>624</v>
      </c>
      <c r="I148" s="183" t="s">
        <v>490</v>
      </c>
      <c r="J148" s="185" t="s">
        <v>625</v>
      </c>
    </row>
    <row r="149" spans="1:10">
      <c r="A149" s="186" t="s">
        <v>626</v>
      </c>
      <c r="B149" s="182" t="str">
        <f t="shared" si="2"/>
        <v>II</v>
      </c>
      <c r="C149" s="181">
        <v>54819.834600000002</v>
      </c>
      <c r="D149" s="181" t="s">
        <v>50</v>
      </c>
      <c r="E149" s="181">
        <v>16223.10651058539</v>
      </c>
      <c r="F149" s="183" t="s">
        <v>627</v>
      </c>
      <c r="G149" s="184" t="s">
        <v>628</v>
      </c>
      <c r="H149" s="184" t="s">
        <v>629</v>
      </c>
      <c r="I149" s="183" t="s">
        <v>107</v>
      </c>
      <c r="J149" s="185" t="s">
        <v>592</v>
      </c>
    </row>
    <row r="150" spans="1:10">
      <c r="A150" s="186" t="s">
        <v>621</v>
      </c>
      <c r="B150" s="182" t="str">
        <f t="shared" si="2"/>
        <v>II</v>
      </c>
      <c r="C150" s="181">
        <v>54827.308799999999</v>
      </c>
      <c r="D150" s="181" t="s">
        <v>50</v>
      </c>
      <c r="E150" s="181">
        <v>16242.605669031633</v>
      </c>
      <c r="F150" s="183" t="s">
        <v>630</v>
      </c>
      <c r="G150" s="184" t="s">
        <v>631</v>
      </c>
      <c r="H150" s="184" t="s">
        <v>632</v>
      </c>
      <c r="I150" s="183" t="s">
        <v>633</v>
      </c>
      <c r="J150" s="185" t="s">
        <v>625</v>
      </c>
    </row>
    <row r="151" spans="1:10">
      <c r="A151" s="186" t="s">
        <v>621</v>
      </c>
      <c r="B151" s="182" t="str">
        <f t="shared" si="2"/>
        <v>II</v>
      </c>
      <c r="C151" s="181">
        <v>54831.335200000001</v>
      </c>
      <c r="D151" s="181" t="s">
        <v>50</v>
      </c>
      <c r="E151" s="181">
        <v>16253.1099921121</v>
      </c>
      <c r="F151" s="183" t="s">
        <v>634</v>
      </c>
      <c r="G151" s="184" t="s">
        <v>635</v>
      </c>
      <c r="H151" s="184" t="s">
        <v>636</v>
      </c>
      <c r="I151" s="183" t="s">
        <v>490</v>
      </c>
      <c r="J151" s="185" t="s">
        <v>389</v>
      </c>
    </row>
    <row r="152" spans="1:10">
      <c r="A152" s="186" t="s">
        <v>621</v>
      </c>
      <c r="B152" s="182" t="str">
        <f t="shared" si="2"/>
        <v>II</v>
      </c>
      <c r="C152" s="181">
        <v>54831.525500000003</v>
      </c>
      <c r="D152" s="181" t="s">
        <v>50</v>
      </c>
      <c r="E152" s="181">
        <v>16253.606458603814</v>
      </c>
      <c r="F152" s="183" t="s">
        <v>637</v>
      </c>
      <c r="G152" s="184" t="s">
        <v>638</v>
      </c>
      <c r="H152" s="184" t="s">
        <v>639</v>
      </c>
      <c r="I152" s="183" t="s">
        <v>490</v>
      </c>
      <c r="J152" s="185" t="s">
        <v>389</v>
      </c>
    </row>
    <row r="153" spans="1:10">
      <c r="A153" s="186" t="s">
        <v>640</v>
      </c>
      <c r="B153" s="182" t="str">
        <f t="shared" si="2"/>
        <v>II</v>
      </c>
      <c r="C153" s="181">
        <v>54831.719599999997</v>
      </c>
      <c r="D153" s="181" t="s">
        <v>50</v>
      </c>
      <c r="E153" s="181">
        <v>16254.112838772166</v>
      </c>
      <c r="F153" s="183" t="s">
        <v>641</v>
      </c>
      <c r="G153" s="184" t="s">
        <v>642</v>
      </c>
      <c r="H153" s="184" t="s">
        <v>643</v>
      </c>
      <c r="I153" s="183" t="s">
        <v>151</v>
      </c>
      <c r="J153" s="185" t="s">
        <v>450</v>
      </c>
    </row>
    <row r="154" spans="1:10">
      <c r="A154" s="186" t="s">
        <v>644</v>
      </c>
      <c r="B154" s="182" t="str">
        <f t="shared" si="2"/>
        <v>II</v>
      </c>
      <c r="C154" s="181">
        <v>54841.684300000001</v>
      </c>
      <c r="D154" s="181" t="s">
        <v>50</v>
      </c>
      <c r="E154" s="181">
        <v>16280.109368724457</v>
      </c>
      <c r="F154" s="183" t="s">
        <v>645</v>
      </c>
      <c r="G154" s="184" t="s">
        <v>646</v>
      </c>
      <c r="H154" s="184" t="s">
        <v>647</v>
      </c>
      <c r="I154" s="183" t="s">
        <v>151</v>
      </c>
      <c r="J154" s="185" t="s">
        <v>460</v>
      </c>
    </row>
    <row r="155" spans="1:10">
      <c r="A155" s="186" t="s">
        <v>621</v>
      </c>
      <c r="B155" s="182" t="str">
        <f t="shared" si="2"/>
        <v>II</v>
      </c>
      <c r="C155" s="181">
        <v>54842.259700000002</v>
      </c>
      <c r="D155" s="181" t="s">
        <v>50</v>
      </c>
      <c r="E155" s="181">
        <v>16281.610508079841</v>
      </c>
      <c r="F155" s="183" t="s">
        <v>648</v>
      </c>
      <c r="G155" s="184" t="s">
        <v>649</v>
      </c>
      <c r="H155" s="184" t="s">
        <v>650</v>
      </c>
      <c r="I155" s="183" t="s">
        <v>490</v>
      </c>
      <c r="J155" s="185" t="s">
        <v>389</v>
      </c>
    </row>
    <row r="156" spans="1:10">
      <c r="A156" s="186" t="s">
        <v>621</v>
      </c>
      <c r="B156" s="182" t="str">
        <f t="shared" si="2"/>
        <v>II</v>
      </c>
      <c r="C156" s="181">
        <v>54842.4516</v>
      </c>
      <c r="D156" s="181" t="s">
        <v>50</v>
      </c>
      <c r="E156" s="181">
        <v>16282.11114875119</v>
      </c>
      <c r="F156" s="183" t="s">
        <v>651</v>
      </c>
      <c r="G156" s="184" t="s">
        <v>652</v>
      </c>
      <c r="H156" s="184" t="s">
        <v>653</v>
      </c>
      <c r="I156" s="183" t="s">
        <v>490</v>
      </c>
      <c r="J156" s="185" t="s">
        <v>389</v>
      </c>
    </row>
    <row r="157" spans="1:10">
      <c r="A157" s="186" t="s">
        <v>644</v>
      </c>
      <c r="B157" s="182" t="str">
        <f t="shared" si="2"/>
        <v>II</v>
      </c>
      <c r="C157" s="181">
        <v>54871.581400000003</v>
      </c>
      <c r="D157" s="181" t="s">
        <v>50</v>
      </c>
      <c r="E157" s="181">
        <v>16358.106785168149</v>
      </c>
      <c r="F157" s="183" t="s">
        <v>654</v>
      </c>
      <c r="G157" s="184" t="s">
        <v>655</v>
      </c>
      <c r="H157" s="184" t="s">
        <v>656</v>
      </c>
      <c r="I157" s="183" t="s">
        <v>151</v>
      </c>
      <c r="J157" s="185" t="s">
        <v>460</v>
      </c>
    </row>
    <row r="158" spans="1:10">
      <c r="A158" s="186" t="s">
        <v>657</v>
      </c>
      <c r="B158" s="182" t="str">
        <f t="shared" si="2"/>
        <v>II</v>
      </c>
      <c r="C158" s="181">
        <v>55065.9185</v>
      </c>
      <c r="D158" s="181" t="s">
        <v>50</v>
      </c>
      <c r="E158" s="181">
        <v>16865.105514782656</v>
      </c>
      <c r="F158" s="183" t="s">
        <v>658</v>
      </c>
      <c r="G158" s="184" t="s">
        <v>659</v>
      </c>
      <c r="H158" s="184" t="s">
        <v>660</v>
      </c>
      <c r="I158" s="183" t="s">
        <v>107</v>
      </c>
      <c r="J158" s="185" t="s">
        <v>592</v>
      </c>
    </row>
    <row r="159" spans="1:10">
      <c r="A159" s="186" t="s">
        <v>661</v>
      </c>
      <c r="B159" s="182" t="str">
        <f t="shared" si="2"/>
        <v>II</v>
      </c>
      <c r="C159" s="181">
        <v>55181.674800000001</v>
      </c>
      <c r="D159" s="181" t="s">
        <v>50</v>
      </c>
      <c r="E159" s="181">
        <v>17167.09775941776</v>
      </c>
      <c r="F159" s="183" t="s">
        <v>662</v>
      </c>
      <c r="G159" s="184" t="s">
        <v>663</v>
      </c>
      <c r="H159" s="184" t="s">
        <v>664</v>
      </c>
      <c r="I159" s="183" t="s">
        <v>151</v>
      </c>
      <c r="J159" s="185" t="s">
        <v>450</v>
      </c>
    </row>
    <row r="160" spans="1:10">
      <c r="A160" s="186" t="s">
        <v>131</v>
      </c>
      <c r="B160" s="182" t="str">
        <f t="shared" si="2"/>
        <v>II</v>
      </c>
      <c r="C160" s="181">
        <v>55477.397100000002</v>
      </c>
      <c r="D160" s="181" t="s">
        <v>50</v>
      </c>
      <c r="E160" s="181">
        <v>17938.596512968586</v>
      </c>
      <c r="F160" s="183" t="s">
        <v>665</v>
      </c>
      <c r="G160" s="184" t="s">
        <v>666</v>
      </c>
      <c r="H160" s="184" t="s">
        <v>667</v>
      </c>
      <c r="I160" s="183" t="s">
        <v>107</v>
      </c>
      <c r="J160" s="185" t="s">
        <v>576</v>
      </c>
    </row>
    <row r="161" spans="1:10">
      <c r="A161" s="186" t="s">
        <v>668</v>
      </c>
      <c r="B161" s="182" t="str">
        <f t="shared" si="2"/>
        <v>II</v>
      </c>
      <c r="C161" s="181">
        <v>55477.397100000002</v>
      </c>
      <c r="D161" s="181" t="s">
        <v>50</v>
      </c>
      <c r="E161" s="181">
        <v>17938.596512968586</v>
      </c>
      <c r="F161" s="183" t="s">
        <v>665</v>
      </c>
      <c r="G161" s="184" t="s">
        <v>666</v>
      </c>
      <c r="H161" s="184" t="s">
        <v>667</v>
      </c>
      <c r="I161" s="183" t="s">
        <v>151</v>
      </c>
      <c r="J161" s="185" t="s">
        <v>576</v>
      </c>
    </row>
    <row r="162" spans="1:10">
      <c r="A162" s="186" t="s">
        <v>669</v>
      </c>
      <c r="B162" s="182" t="str">
        <f t="shared" si="2"/>
        <v>II</v>
      </c>
      <c r="C162" s="181">
        <v>55484.871899999998</v>
      </c>
      <c r="D162" s="181" t="s">
        <v>50</v>
      </c>
      <c r="E162" s="181">
        <v>17958.097236732196</v>
      </c>
      <c r="F162" s="183" t="s">
        <v>670</v>
      </c>
      <c r="G162" s="184" t="s">
        <v>671</v>
      </c>
      <c r="H162" s="184" t="s">
        <v>672</v>
      </c>
      <c r="I162" s="183" t="s">
        <v>151</v>
      </c>
      <c r="J162" s="185" t="s">
        <v>450</v>
      </c>
    </row>
    <row r="163" spans="1:10">
      <c r="A163" s="186" t="s">
        <v>668</v>
      </c>
      <c r="B163" s="182" t="str">
        <f t="shared" si="2"/>
        <v>II</v>
      </c>
      <c r="C163" s="181">
        <v>55800.5236</v>
      </c>
      <c r="D163" s="181" t="s">
        <v>50</v>
      </c>
      <c r="E163" s="181">
        <v>18781.589050187591</v>
      </c>
      <c r="F163" s="183" t="s">
        <v>673</v>
      </c>
      <c r="G163" s="184" t="s">
        <v>674</v>
      </c>
      <c r="H163" s="184" t="s">
        <v>675</v>
      </c>
      <c r="I163" s="183" t="s">
        <v>151</v>
      </c>
      <c r="J163" s="185" t="s">
        <v>576</v>
      </c>
    </row>
    <row r="164" spans="1:10">
      <c r="A164" s="186" t="s">
        <v>676</v>
      </c>
      <c r="B164" s="182" t="str">
        <f t="shared" si="2"/>
        <v>II</v>
      </c>
      <c r="C164" s="181">
        <v>55846.904300000002</v>
      </c>
      <c r="D164" s="181" t="s">
        <v>50</v>
      </c>
      <c r="E164" s="181">
        <v>18902.589908894613</v>
      </c>
      <c r="F164" s="183" t="s">
        <v>677</v>
      </c>
      <c r="G164" s="184" t="s">
        <v>678</v>
      </c>
      <c r="H164" s="184" t="s">
        <v>679</v>
      </c>
      <c r="I164" s="183" t="s">
        <v>151</v>
      </c>
      <c r="J164" s="185" t="s">
        <v>450</v>
      </c>
    </row>
    <row r="165" spans="1:10">
      <c r="A165" s="186" t="s">
        <v>680</v>
      </c>
      <c r="B165" s="182" t="str">
        <f t="shared" si="2"/>
        <v>II</v>
      </c>
      <c r="C165" s="181">
        <v>55849.392999999996</v>
      </c>
      <c r="D165" s="181" t="s">
        <v>50</v>
      </c>
      <c r="E165" s="181">
        <v>18909.08258444853</v>
      </c>
      <c r="F165" s="183" t="s">
        <v>681</v>
      </c>
      <c r="G165" s="184" t="s">
        <v>682</v>
      </c>
      <c r="H165" s="184" t="s">
        <v>683</v>
      </c>
      <c r="I165" s="183" t="s">
        <v>614</v>
      </c>
      <c r="J165" s="185" t="s">
        <v>684</v>
      </c>
    </row>
    <row r="166" spans="1:10">
      <c r="A166" s="186" t="s">
        <v>680</v>
      </c>
      <c r="B166" s="182" t="str">
        <f t="shared" si="2"/>
        <v>II</v>
      </c>
      <c r="C166" s="181">
        <v>55849.590499999998</v>
      </c>
      <c r="D166" s="181" t="s">
        <v>50</v>
      </c>
      <c r="E166" s="181">
        <v>18909.597834748653</v>
      </c>
      <c r="F166" s="183" t="s">
        <v>685</v>
      </c>
      <c r="G166" s="184" t="s">
        <v>686</v>
      </c>
      <c r="H166" s="184" t="s">
        <v>687</v>
      </c>
      <c r="I166" s="183" t="s">
        <v>614</v>
      </c>
      <c r="J166" s="185" t="s">
        <v>684</v>
      </c>
    </row>
    <row r="167" spans="1:10">
      <c r="A167" s="186" t="s">
        <v>680</v>
      </c>
      <c r="B167" s="182" t="str">
        <f t="shared" si="2"/>
        <v>II</v>
      </c>
      <c r="C167" s="181">
        <v>55887.533199999998</v>
      </c>
      <c r="D167" s="181" t="s">
        <v>50</v>
      </c>
      <c r="E167" s="181">
        <v>19008.58511354485</v>
      </c>
      <c r="F167" s="183" t="s">
        <v>688</v>
      </c>
      <c r="G167" s="184" t="s">
        <v>689</v>
      </c>
      <c r="H167" s="184" t="s">
        <v>690</v>
      </c>
      <c r="I167" s="183" t="s">
        <v>691</v>
      </c>
      <c r="J167" s="185" t="s">
        <v>625</v>
      </c>
    </row>
    <row r="168" spans="1:10">
      <c r="A168" s="186" t="s">
        <v>668</v>
      </c>
      <c r="B168" s="182" t="str">
        <f t="shared" si="2"/>
        <v>II</v>
      </c>
      <c r="C168" s="181">
        <v>56182.488299999997</v>
      </c>
      <c r="D168" s="181" t="s">
        <v>50</v>
      </c>
      <c r="E168" s="181">
        <v>19778.082347955165</v>
      </c>
      <c r="F168" s="183" t="s">
        <v>692</v>
      </c>
      <c r="G168" s="184" t="s">
        <v>693</v>
      </c>
      <c r="H168" s="184" t="s">
        <v>694</v>
      </c>
      <c r="I168" s="183" t="s">
        <v>107</v>
      </c>
      <c r="J168" s="185" t="s">
        <v>576</v>
      </c>
    </row>
    <row r="169" spans="1:10">
      <c r="A169" s="186" t="s">
        <v>695</v>
      </c>
      <c r="B169" s="182" t="str">
        <f t="shared" si="2"/>
        <v>II</v>
      </c>
      <c r="C169" s="181">
        <v>56210.470699999998</v>
      </c>
      <c r="D169" s="181" t="s">
        <v>50</v>
      </c>
      <c r="E169" s="181">
        <v>19851.084575793113</v>
      </c>
      <c r="F169" s="183" t="s">
        <v>696</v>
      </c>
      <c r="G169" s="184" t="s">
        <v>697</v>
      </c>
      <c r="H169" s="184" t="s">
        <v>698</v>
      </c>
      <c r="I169" s="183" t="s">
        <v>107</v>
      </c>
      <c r="J169" s="185" t="s">
        <v>699</v>
      </c>
    </row>
    <row r="170" spans="1:10">
      <c r="A170" s="186" t="s">
        <v>668</v>
      </c>
      <c r="B170" s="182" t="str">
        <f t="shared" si="2"/>
        <v>II</v>
      </c>
      <c r="C170" s="181">
        <v>56222.545400000003</v>
      </c>
      <c r="D170" s="181" t="s">
        <v>50</v>
      </c>
      <c r="E170" s="181">
        <v>19882.585805154249</v>
      </c>
      <c r="F170" s="183" t="s">
        <v>700</v>
      </c>
      <c r="G170" s="184" t="s">
        <v>701</v>
      </c>
      <c r="H170" s="184" t="s">
        <v>702</v>
      </c>
      <c r="I170" s="183" t="s">
        <v>151</v>
      </c>
      <c r="J170" s="185" t="s">
        <v>576</v>
      </c>
    </row>
    <row r="171" spans="1:10">
      <c r="A171" s="181" t="s">
        <v>703</v>
      </c>
      <c r="B171" s="182" t="str">
        <f t="shared" si="2"/>
        <v>II</v>
      </c>
      <c r="C171" s="181">
        <v>56284.640399999997</v>
      </c>
      <c r="D171" s="181" t="s">
        <v>50</v>
      </c>
      <c r="E171" s="181">
        <v>20044.583108373296</v>
      </c>
      <c r="F171" s="183" t="s">
        <v>704</v>
      </c>
      <c r="G171" s="184" t="s">
        <v>705</v>
      </c>
      <c r="H171" s="184" t="s">
        <v>706</v>
      </c>
      <c r="I171" s="183" t="s">
        <v>151</v>
      </c>
      <c r="J171" s="185" t="s">
        <v>707</v>
      </c>
    </row>
    <row r="172" spans="1:10">
      <c r="A172" s="181" t="s">
        <v>703</v>
      </c>
      <c r="B172" s="182" t="str">
        <f t="shared" si="2"/>
        <v>II</v>
      </c>
      <c r="C172" s="181">
        <v>56284.640899999999</v>
      </c>
      <c r="D172" s="181" t="s">
        <v>50</v>
      </c>
      <c r="E172" s="181">
        <v>20044.584412804441</v>
      </c>
      <c r="F172" s="183" t="s">
        <v>704</v>
      </c>
      <c r="G172" s="184" t="s">
        <v>705</v>
      </c>
      <c r="H172" s="184" t="s">
        <v>708</v>
      </c>
      <c r="I172" s="183" t="s">
        <v>151</v>
      </c>
      <c r="J172" s="185" t="s">
        <v>709</v>
      </c>
    </row>
    <row r="173" spans="1:10">
      <c r="A173" s="186" t="s">
        <v>710</v>
      </c>
      <c r="B173" s="182" t="str">
        <f t="shared" si="2"/>
        <v>II</v>
      </c>
      <c r="C173" s="181">
        <v>56297.673699999999</v>
      </c>
      <c r="D173" s="181" t="s">
        <v>50</v>
      </c>
      <c r="E173" s="181">
        <v>20078.585193115152</v>
      </c>
      <c r="F173" s="183" t="s">
        <v>711</v>
      </c>
      <c r="G173" s="184" t="s">
        <v>712</v>
      </c>
      <c r="H173" s="184" t="s">
        <v>713</v>
      </c>
      <c r="I173" s="183" t="s">
        <v>151</v>
      </c>
      <c r="J173" s="185" t="s">
        <v>450</v>
      </c>
    </row>
    <row r="174" spans="1:10">
      <c r="A174" s="181" t="s">
        <v>703</v>
      </c>
      <c r="B174" s="182" t="str">
        <f t="shared" si="2"/>
        <v>II</v>
      </c>
      <c r="C174" s="181">
        <v>56522.865299999998</v>
      </c>
      <c r="D174" s="181" t="s">
        <v>50</v>
      </c>
      <c r="E174" s="181">
        <v>20666.079063919329</v>
      </c>
      <c r="F174" s="183" t="s">
        <v>714</v>
      </c>
      <c r="G174" s="184" t="s">
        <v>715</v>
      </c>
      <c r="H174" s="184" t="s">
        <v>716</v>
      </c>
      <c r="I174" s="183" t="s">
        <v>151</v>
      </c>
      <c r="J174" s="185" t="s">
        <v>707</v>
      </c>
    </row>
    <row r="175" spans="1:10">
      <c r="A175" s="186" t="s">
        <v>717</v>
      </c>
      <c r="B175" s="182" t="str">
        <f t="shared" si="2"/>
        <v>II</v>
      </c>
      <c r="C175" s="181">
        <v>56550.463580000003</v>
      </c>
      <c r="D175" s="181" t="s">
        <v>50</v>
      </c>
      <c r="E175" s="181">
        <v>20738.079175578652</v>
      </c>
      <c r="F175" s="183" t="s">
        <v>718</v>
      </c>
      <c r="G175" s="184" t="s">
        <v>719</v>
      </c>
      <c r="H175" s="184" t="s">
        <v>720</v>
      </c>
      <c r="I175" s="183" t="s">
        <v>151</v>
      </c>
      <c r="J175" s="185" t="s">
        <v>721</v>
      </c>
    </row>
    <row r="176" spans="1:10">
      <c r="A176" s="186" t="s">
        <v>251</v>
      </c>
      <c r="B176" s="182" t="str">
        <f t="shared" si="2"/>
        <v>II</v>
      </c>
      <c r="C176" s="181">
        <v>54016.802000000003</v>
      </c>
      <c r="D176" s="181" t="s">
        <v>50</v>
      </c>
      <c r="E176" s="181" t="e">
        <f>NA()</f>
        <v>#N/A</v>
      </c>
      <c r="F176" s="183" t="s">
        <v>722</v>
      </c>
      <c r="G176" s="184" t="s">
        <v>723</v>
      </c>
      <c r="H176" s="184" t="s">
        <v>724</v>
      </c>
      <c r="I176" s="183" t="s">
        <v>107</v>
      </c>
      <c r="J176" s="185" t="s">
        <v>592</v>
      </c>
    </row>
    <row r="177" spans="1:10">
      <c r="A177" s="186" t="s">
        <v>252</v>
      </c>
      <c r="B177" s="182" t="str">
        <f t="shared" si="2"/>
        <v>II</v>
      </c>
      <c r="C177" s="181">
        <v>54131.795899999997</v>
      </c>
      <c r="D177" s="181" t="s">
        <v>50</v>
      </c>
      <c r="E177" s="181" t="e">
        <f>NA()</f>
        <v>#N/A</v>
      </c>
      <c r="F177" s="183" t="s">
        <v>725</v>
      </c>
      <c r="G177" s="184" t="s">
        <v>726</v>
      </c>
      <c r="H177" s="184" t="s">
        <v>727</v>
      </c>
      <c r="I177" s="183" t="s">
        <v>591</v>
      </c>
      <c r="J177" s="185" t="s">
        <v>592</v>
      </c>
    </row>
    <row r="178" spans="1:10">
      <c r="A178" s="186" t="s">
        <v>125</v>
      </c>
      <c r="B178" s="182" t="str">
        <f t="shared" si="2"/>
        <v>II</v>
      </c>
      <c r="C178" s="181">
        <v>54799.137600000002</v>
      </c>
      <c r="D178" s="181" t="s">
        <v>50</v>
      </c>
      <c r="E178" s="181" t="e">
        <f>NA()</f>
        <v>#N/A</v>
      </c>
      <c r="F178" s="183" t="s">
        <v>728</v>
      </c>
      <c r="G178" s="184" t="s">
        <v>729</v>
      </c>
      <c r="H178" s="184" t="s">
        <v>730</v>
      </c>
      <c r="I178" s="183" t="s">
        <v>151</v>
      </c>
      <c r="J178" s="185" t="s">
        <v>731</v>
      </c>
    </row>
    <row r="179" spans="1:10">
      <c r="A179" s="186" t="s">
        <v>131</v>
      </c>
      <c r="B179" s="182" t="str">
        <f t="shared" si="2"/>
        <v>II</v>
      </c>
      <c r="C179" s="181">
        <v>55052.500999999997</v>
      </c>
      <c r="D179" s="181" t="s">
        <v>50</v>
      </c>
      <c r="E179" s="181" t="e">
        <f>NA()</f>
        <v>#N/A</v>
      </c>
      <c r="F179" s="183" t="s">
        <v>732</v>
      </c>
      <c r="G179" s="184" t="s">
        <v>733</v>
      </c>
      <c r="H179" s="184" t="s">
        <v>734</v>
      </c>
      <c r="I179" s="183" t="s">
        <v>151</v>
      </c>
      <c r="J179" s="185" t="s">
        <v>576</v>
      </c>
    </row>
    <row r="180" spans="1:10">
      <c r="A180" s="186" t="s">
        <v>131</v>
      </c>
      <c r="B180" s="182" t="str">
        <f t="shared" si="2"/>
        <v>II</v>
      </c>
      <c r="C180" s="181">
        <v>55076.457999999999</v>
      </c>
      <c r="D180" s="181" t="s">
        <v>50</v>
      </c>
      <c r="E180" s="181" t="e">
        <f>NA()</f>
        <v>#N/A</v>
      </c>
      <c r="F180" s="183" t="s">
        <v>735</v>
      </c>
      <c r="G180" s="184" t="s">
        <v>736</v>
      </c>
      <c r="H180" s="184" t="s">
        <v>737</v>
      </c>
      <c r="I180" s="183" t="s">
        <v>151</v>
      </c>
      <c r="J180" s="185" t="s">
        <v>576</v>
      </c>
    </row>
    <row r="181" spans="1:10">
      <c r="A181" s="186" t="s">
        <v>131</v>
      </c>
      <c r="B181" s="182" t="str">
        <f t="shared" si="2"/>
        <v>II</v>
      </c>
      <c r="C181" s="181">
        <v>55095.432399999998</v>
      </c>
      <c r="D181" s="181" t="s">
        <v>50</v>
      </c>
      <c r="E181" s="181" t="e">
        <f>NA()</f>
        <v>#N/A</v>
      </c>
      <c r="F181" s="183" t="s">
        <v>738</v>
      </c>
      <c r="G181" s="184" t="s">
        <v>739</v>
      </c>
      <c r="H181" s="184" t="s">
        <v>740</v>
      </c>
      <c r="I181" s="183" t="s">
        <v>151</v>
      </c>
      <c r="J181" s="185" t="s">
        <v>576</v>
      </c>
    </row>
    <row r="182" spans="1:10">
      <c r="A182" s="186" t="s">
        <v>133</v>
      </c>
      <c r="B182" s="182" t="str">
        <f t="shared" si="2"/>
        <v>II</v>
      </c>
      <c r="C182" s="181">
        <v>55139.128799999999</v>
      </c>
      <c r="D182" s="181" t="s">
        <v>50</v>
      </c>
      <c r="E182" s="181" t="e">
        <f>NA()</f>
        <v>#N/A</v>
      </c>
      <c r="F182" s="183" t="s">
        <v>741</v>
      </c>
      <c r="G182" s="184" t="s">
        <v>742</v>
      </c>
      <c r="H182" s="184" t="s">
        <v>743</v>
      </c>
      <c r="I182" s="183" t="s">
        <v>164</v>
      </c>
      <c r="J182" s="185" t="s">
        <v>744</v>
      </c>
    </row>
    <row r="183" spans="1:10">
      <c r="A183" s="186" t="s">
        <v>133</v>
      </c>
      <c r="B183" s="182" t="str">
        <f t="shared" si="2"/>
        <v>II</v>
      </c>
      <c r="C183" s="181">
        <v>55141.2376</v>
      </c>
      <c r="D183" s="181" t="s">
        <v>50</v>
      </c>
      <c r="E183" s="181" t="e">
        <f>NA()</f>
        <v>#N/A</v>
      </c>
      <c r="F183" s="183" t="s">
        <v>745</v>
      </c>
      <c r="G183" s="184" t="s">
        <v>746</v>
      </c>
      <c r="H183" s="184" t="s">
        <v>747</v>
      </c>
      <c r="I183" s="183" t="s">
        <v>164</v>
      </c>
      <c r="J183" s="185" t="s">
        <v>744</v>
      </c>
    </row>
    <row r="184" spans="1:10">
      <c r="A184" s="186" t="s">
        <v>134</v>
      </c>
      <c r="B184" s="182" t="str">
        <f t="shared" si="2"/>
        <v>II</v>
      </c>
      <c r="C184" s="181">
        <v>55155.419000000002</v>
      </c>
      <c r="D184" s="181" t="s">
        <v>50</v>
      </c>
      <c r="E184" s="181" t="e">
        <f>NA()</f>
        <v>#N/A</v>
      </c>
      <c r="F184" s="183" t="s">
        <v>748</v>
      </c>
      <c r="G184" s="184" t="s">
        <v>749</v>
      </c>
      <c r="H184" s="184" t="s">
        <v>750</v>
      </c>
      <c r="I184" s="183" t="s">
        <v>490</v>
      </c>
      <c r="J184" s="185" t="s">
        <v>389</v>
      </c>
    </row>
    <row r="185" spans="1:10">
      <c r="A185" s="186" t="s">
        <v>134</v>
      </c>
      <c r="B185" s="182" t="str">
        <f t="shared" si="2"/>
        <v>II</v>
      </c>
      <c r="C185" s="181">
        <v>55155.612200000003</v>
      </c>
      <c r="D185" s="181" t="s">
        <v>50</v>
      </c>
      <c r="E185" s="181" t="e">
        <f>NA()</f>
        <v>#N/A</v>
      </c>
      <c r="F185" s="183" t="s">
        <v>751</v>
      </c>
      <c r="G185" s="184" t="s">
        <v>752</v>
      </c>
      <c r="H185" s="184" t="s">
        <v>753</v>
      </c>
      <c r="I185" s="183" t="s">
        <v>490</v>
      </c>
      <c r="J185" s="185" t="s">
        <v>389</v>
      </c>
    </row>
    <row r="186" spans="1:10">
      <c r="A186" s="186" t="s">
        <v>131</v>
      </c>
      <c r="B186" s="182" t="str">
        <f t="shared" si="2"/>
        <v>II</v>
      </c>
      <c r="C186" s="181">
        <v>55212.341399999998</v>
      </c>
      <c r="D186" s="181" t="s">
        <v>50</v>
      </c>
      <c r="E186" s="181" t="e">
        <f>NA()</f>
        <v>#N/A</v>
      </c>
      <c r="F186" s="183" t="s">
        <v>754</v>
      </c>
      <c r="G186" s="184" t="s">
        <v>755</v>
      </c>
      <c r="H186" s="184" t="s">
        <v>756</v>
      </c>
      <c r="I186" s="183" t="s">
        <v>151</v>
      </c>
      <c r="J186" s="185" t="s">
        <v>576</v>
      </c>
    </row>
    <row r="187" spans="1:10">
      <c r="A187" s="186" t="s">
        <v>138</v>
      </c>
      <c r="B187" s="182" t="str">
        <f t="shared" si="2"/>
        <v>II</v>
      </c>
      <c r="C187" s="181">
        <v>55555.972099999999</v>
      </c>
      <c r="D187" s="181" t="s">
        <v>50</v>
      </c>
      <c r="E187" s="181" t="e">
        <f>NA()</f>
        <v>#N/A</v>
      </c>
      <c r="F187" s="183" t="s">
        <v>757</v>
      </c>
      <c r="G187" s="184" t="s">
        <v>758</v>
      </c>
      <c r="H187" s="184" t="s">
        <v>759</v>
      </c>
      <c r="I187" s="183" t="s">
        <v>151</v>
      </c>
      <c r="J187" s="185" t="s">
        <v>731</v>
      </c>
    </row>
    <row r="188" spans="1:10">
      <c r="A188" s="186" t="s">
        <v>141</v>
      </c>
      <c r="B188" s="182" t="str">
        <f t="shared" si="2"/>
        <v>II</v>
      </c>
      <c r="C188" s="181">
        <v>55882.1662</v>
      </c>
      <c r="D188" s="181" t="s">
        <v>50</v>
      </c>
      <c r="E188" s="181" t="e">
        <f>NA()</f>
        <v>#N/A</v>
      </c>
      <c r="F188" s="183" t="s">
        <v>760</v>
      </c>
      <c r="G188" s="184" t="s">
        <v>761</v>
      </c>
      <c r="H188" s="184" t="s">
        <v>762</v>
      </c>
      <c r="I188" s="183" t="s">
        <v>151</v>
      </c>
      <c r="J188" s="185" t="s">
        <v>731</v>
      </c>
    </row>
    <row r="189" spans="1:10">
      <c r="A189" s="186" t="s">
        <v>142</v>
      </c>
      <c r="B189" s="182" t="str">
        <f t="shared" si="2"/>
        <v>II</v>
      </c>
      <c r="C189" s="181">
        <v>55894.242400000003</v>
      </c>
      <c r="D189" s="181" t="s">
        <v>50</v>
      </c>
      <c r="E189" s="181" t="e">
        <f>NA()</f>
        <v>#N/A</v>
      </c>
      <c r="F189" s="183" t="s">
        <v>763</v>
      </c>
      <c r="G189" s="184" t="s">
        <v>764</v>
      </c>
      <c r="H189" s="184" t="s">
        <v>765</v>
      </c>
      <c r="I189" s="183" t="s">
        <v>490</v>
      </c>
      <c r="J189" s="185" t="s">
        <v>389</v>
      </c>
    </row>
    <row r="190" spans="1:10">
      <c r="A190" s="186" t="s">
        <v>142</v>
      </c>
      <c r="B190" s="182" t="str">
        <f t="shared" si="2"/>
        <v>II</v>
      </c>
      <c r="C190" s="181">
        <v>55894.432200000003</v>
      </c>
      <c r="D190" s="181" t="s">
        <v>50</v>
      </c>
      <c r="E190" s="181" t="e">
        <f>NA()</f>
        <v>#N/A</v>
      </c>
      <c r="F190" s="183" t="s">
        <v>766</v>
      </c>
      <c r="G190" s="184" t="s">
        <v>767</v>
      </c>
      <c r="H190" s="184" t="s">
        <v>768</v>
      </c>
      <c r="I190" s="183" t="s">
        <v>490</v>
      </c>
      <c r="J190" s="185" t="s">
        <v>389</v>
      </c>
    </row>
    <row r="191" spans="1:10">
      <c r="A191" s="181" t="s">
        <v>253</v>
      </c>
      <c r="B191" s="182" t="str">
        <f t="shared" si="2"/>
        <v>II</v>
      </c>
      <c r="C191" s="181">
        <v>56228.6774</v>
      </c>
      <c r="D191" s="181" t="s">
        <v>50</v>
      </c>
      <c r="E191" s="181" t="e">
        <f>NA()</f>
        <v>#N/A</v>
      </c>
      <c r="F191" s="183" t="s">
        <v>769</v>
      </c>
      <c r="G191" s="184" t="s">
        <v>770</v>
      </c>
      <c r="H191" s="184" t="s">
        <v>771</v>
      </c>
      <c r="I191" s="183" t="s">
        <v>151</v>
      </c>
      <c r="J191" s="185" t="s">
        <v>772</v>
      </c>
    </row>
    <row r="192" spans="1:10">
      <c r="A192" s="186" t="s">
        <v>146</v>
      </c>
      <c r="B192" s="182" t="str">
        <f t="shared" si="2"/>
        <v>II</v>
      </c>
      <c r="C192" s="181">
        <v>56249.951500000003</v>
      </c>
      <c r="D192" s="181" t="s">
        <v>50</v>
      </c>
      <c r="E192" s="181" t="e">
        <f>NA()</f>
        <v>#N/A</v>
      </c>
      <c r="F192" s="183" t="s">
        <v>773</v>
      </c>
      <c r="G192" s="184" t="s">
        <v>774</v>
      </c>
      <c r="H192" s="184" t="s">
        <v>775</v>
      </c>
      <c r="I192" s="183" t="s">
        <v>776</v>
      </c>
      <c r="J192" s="185" t="s">
        <v>777</v>
      </c>
    </row>
    <row r="193" spans="1:10">
      <c r="A193" s="186" t="s">
        <v>146</v>
      </c>
      <c r="B193" s="182" t="str">
        <f t="shared" si="2"/>
        <v>II</v>
      </c>
      <c r="C193" s="181">
        <v>56251.1011</v>
      </c>
      <c r="D193" s="181" t="s">
        <v>50</v>
      </c>
      <c r="E193" s="181" t="e">
        <f>NA()</f>
        <v>#N/A</v>
      </c>
      <c r="F193" s="183" t="s">
        <v>778</v>
      </c>
      <c r="G193" s="184" t="s">
        <v>779</v>
      </c>
      <c r="H193" s="184" t="s">
        <v>780</v>
      </c>
      <c r="I193" s="183" t="s">
        <v>151</v>
      </c>
      <c r="J193" s="185" t="s">
        <v>731</v>
      </c>
    </row>
    <row r="194" spans="1:10">
      <c r="A194" s="186" t="s">
        <v>146</v>
      </c>
      <c r="B194" s="182" t="str">
        <f t="shared" si="2"/>
        <v>II</v>
      </c>
      <c r="C194" s="181">
        <v>56251.292600000001</v>
      </c>
      <c r="D194" s="181" t="s">
        <v>50</v>
      </c>
      <c r="E194" s="181" t="e">
        <f>NA()</f>
        <v>#N/A</v>
      </c>
      <c r="F194" s="183" t="s">
        <v>781</v>
      </c>
      <c r="G194" s="184" t="s">
        <v>782</v>
      </c>
      <c r="H194" s="184" t="s">
        <v>783</v>
      </c>
      <c r="I194" s="183" t="s">
        <v>151</v>
      </c>
      <c r="J194" s="185" t="s">
        <v>731</v>
      </c>
    </row>
    <row r="195" spans="1:10">
      <c r="A195" s="186" t="s">
        <v>152</v>
      </c>
      <c r="B195" s="182" t="str">
        <f t="shared" si="2"/>
        <v>II</v>
      </c>
      <c r="C195" s="181">
        <v>56563.112999999998</v>
      </c>
      <c r="D195" s="181" t="s">
        <v>50</v>
      </c>
      <c r="E195" s="181" t="e">
        <f>NA()</f>
        <v>#N/A</v>
      </c>
      <c r="F195" s="183" t="s">
        <v>784</v>
      </c>
      <c r="G195" s="184" t="s">
        <v>785</v>
      </c>
      <c r="H195" s="184" t="s">
        <v>786</v>
      </c>
      <c r="I195" s="183" t="s">
        <v>164</v>
      </c>
      <c r="J195" s="185" t="s">
        <v>744</v>
      </c>
    </row>
    <row r="196" spans="1:10">
      <c r="A196" s="186" t="s">
        <v>152</v>
      </c>
      <c r="B196" s="182" t="str">
        <f t="shared" si="2"/>
        <v>II</v>
      </c>
      <c r="C196" s="181">
        <v>56563.3053</v>
      </c>
      <c r="D196" s="181" t="s">
        <v>50</v>
      </c>
      <c r="E196" s="181" t="e">
        <f>NA()</f>
        <v>#N/A</v>
      </c>
      <c r="F196" s="183" t="s">
        <v>787</v>
      </c>
      <c r="G196" s="184" t="s">
        <v>788</v>
      </c>
      <c r="H196" s="184" t="s">
        <v>789</v>
      </c>
      <c r="I196" s="183" t="s">
        <v>164</v>
      </c>
      <c r="J196" s="185" t="s">
        <v>744</v>
      </c>
    </row>
    <row r="197" spans="1:10">
      <c r="A197" s="186" t="s">
        <v>245</v>
      </c>
      <c r="B197" s="182" t="str">
        <f t="shared" si="2"/>
        <v>I</v>
      </c>
      <c r="C197" s="181">
        <v>48601.374000000003</v>
      </c>
      <c r="D197" s="181" t="s">
        <v>49</v>
      </c>
      <c r="E197" s="181" t="e">
        <f>NA()</f>
        <v>#N/A</v>
      </c>
      <c r="F197" s="183" t="s">
        <v>386</v>
      </c>
      <c r="G197" s="184">
        <v>39584</v>
      </c>
      <c r="H197" s="184" t="s">
        <v>790</v>
      </c>
      <c r="I197" s="183" t="s">
        <v>394</v>
      </c>
      <c r="J197" s="185" t="s">
        <v>389</v>
      </c>
    </row>
    <row r="198" spans="1:10">
      <c r="A198" s="186" t="s">
        <v>245</v>
      </c>
      <c r="B198" s="182" t="str">
        <f t="shared" si="2"/>
        <v>I</v>
      </c>
      <c r="C198" s="181">
        <v>48602.333400000003</v>
      </c>
      <c r="D198" s="181" t="s">
        <v>49</v>
      </c>
      <c r="E198" s="181" t="e">
        <f>NA()</f>
        <v>#N/A</v>
      </c>
      <c r="F198" s="183" t="s">
        <v>390</v>
      </c>
      <c r="G198" s="184">
        <v>39587</v>
      </c>
      <c r="H198" s="184" t="s">
        <v>791</v>
      </c>
      <c r="I198" s="183" t="s">
        <v>394</v>
      </c>
      <c r="J198" s="185" t="s">
        <v>389</v>
      </c>
    </row>
    <row r="199" spans="1:10">
      <c r="A199" s="186" t="s">
        <v>245</v>
      </c>
      <c r="B199" s="182" t="str">
        <f t="shared" si="2"/>
        <v>II</v>
      </c>
      <c r="C199" s="181">
        <v>48624.371200000001</v>
      </c>
      <c r="D199" s="181" t="s">
        <v>49</v>
      </c>
      <c r="E199" s="181" t="e">
        <f>NA()</f>
        <v>#N/A</v>
      </c>
      <c r="F199" s="183" t="s">
        <v>395</v>
      </c>
      <c r="G199" s="184">
        <v>39655.5</v>
      </c>
      <c r="H199" s="184" t="s">
        <v>792</v>
      </c>
      <c r="I199" s="183" t="s">
        <v>394</v>
      </c>
      <c r="J199" s="185" t="s">
        <v>389</v>
      </c>
    </row>
    <row r="200" spans="1:10">
      <c r="A200" s="186" t="s">
        <v>245</v>
      </c>
      <c r="B200" s="182" t="str">
        <f t="shared" si="2"/>
        <v>I</v>
      </c>
      <c r="C200" s="181">
        <v>48624.566899999998</v>
      </c>
      <c r="D200" s="181" t="s">
        <v>49</v>
      </c>
      <c r="E200" s="181" t="e">
        <f>NA()</f>
        <v>#N/A</v>
      </c>
      <c r="F200" s="183" t="s">
        <v>793</v>
      </c>
      <c r="G200" s="184">
        <v>39656</v>
      </c>
      <c r="H200" s="184" t="s">
        <v>794</v>
      </c>
      <c r="I200" s="183" t="s">
        <v>394</v>
      </c>
      <c r="J200" s="185" t="s">
        <v>389</v>
      </c>
    </row>
    <row r="201" spans="1:10">
      <c r="A201" s="186" t="s">
        <v>245</v>
      </c>
      <c r="B201" s="182" t="str">
        <f t="shared" si="2"/>
        <v>I</v>
      </c>
      <c r="C201" s="181">
        <v>48832.511700000003</v>
      </c>
      <c r="D201" s="181" t="s">
        <v>49</v>
      </c>
      <c r="E201" s="181" t="e">
        <f>NA()</f>
        <v>#N/A</v>
      </c>
      <c r="F201" s="183" t="s">
        <v>401</v>
      </c>
      <c r="G201" s="184">
        <v>40303</v>
      </c>
      <c r="H201" s="184" t="s">
        <v>795</v>
      </c>
      <c r="I201" s="183" t="s">
        <v>394</v>
      </c>
      <c r="J201" s="185" t="s">
        <v>389</v>
      </c>
    </row>
    <row r="202" spans="1:10">
      <c r="A202" s="186" t="s">
        <v>245</v>
      </c>
      <c r="B202" s="182" t="str">
        <f t="shared" si="2"/>
        <v>II</v>
      </c>
      <c r="C202" s="181">
        <v>48893.458700000003</v>
      </c>
      <c r="D202" s="181" t="s">
        <v>49</v>
      </c>
      <c r="E202" s="181" t="e">
        <f>NA()</f>
        <v>#N/A</v>
      </c>
      <c r="F202" s="183" t="s">
        <v>403</v>
      </c>
      <c r="G202" s="184">
        <v>40492.5</v>
      </c>
      <c r="H202" s="184" t="s">
        <v>796</v>
      </c>
      <c r="I202" s="183" t="s">
        <v>394</v>
      </c>
      <c r="J202" s="185" t="s">
        <v>389</v>
      </c>
    </row>
    <row r="203" spans="1:10">
      <c r="A203" s="186" t="s">
        <v>246</v>
      </c>
      <c r="B203" s="182" t="str">
        <f t="shared" ref="B203:B212" si="3">IF(G203=INT(G203),"I","II")</f>
        <v>II</v>
      </c>
      <c r="C203" s="181">
        <v>49636.51</v>
      </c>
      <c r="D203" s="181" t="s">
        <v>49</v>
      </c>
      <c r="E203" s="181" t="e">
        <f>NA()</f>
        <v>#N/A</v>
      </c>
      <c r="F203" s="183" t="s">
        <v>797</v>
      </c>
      <c r="G203" s="184">
        <v>42803.5</v>
      </c>
      <c r="H203" s="184" t="s">
        <v>798</v>
      </c>
      <c r="I203" s="183" t="s">
        <v>388</v>
      </c>
      <c r="J203" s="185" t="s">
        <v>389</v>
      </c>
    </row>
    <row r="204" spans="1:10">
      <c r="A204" s="186" t="s">
        <v>246</v>
      </c>
      <c r="B204" s="182" t="str">
        <f t="shared" si="3"/>
        <v>II</v>
      </c>
      <c r="C204" s="181">
        <v>49636.510799999996</v>
      </c>
      <c r="D204" s="181" t="s">
        <v>49</v>
      </c>
      <c r="E204" s="181" t="e">
        <f>NA()</f>
        <v>#N/A</v>
      </c>
      <c r="F204" s="183" t="s">
        <v>799</v>
      </c>
      <c r="G204" s="184">
        <v>42803.5</v>
      </c>
      <c r="H204" s="184" t="s">
        <v>800</v>
      </c>
      <c r="I204" s="183" t="s">
        <v>394</v>
      </c>
      <c r="J204" s="185" t="s">
        <v>389</v>
      </c>
    </row>
    <row r="205" spans="1:10">
      <c r="A205" s="186" t="s">
        <v>247</v>
      </c>
      <c r="B205" s="182" t="str">
        <f t="shared" si="3"/>
        <v>I</v>
      </c>
      <c r="C205" s="181">
        <v>51889.805800000002</v>
      </c>
      <c r="D205" s="181" t="s">
        <v>49</v>
      </c>
      <c r="E205" s="181" t="e">
        <f>NA()</f>
        <v>#N/A</v>
      </c>
      <c r="F205" s="183" t="s">
        <v>801</v>
      </c>
      <c r="G205" s="184">
        <v>49812</v>
      </c>
      <c r="H205" s="184" t="s">
        <v>802</v>
      </c>
      <c r="I205" s="183" t="s">
        <v>430</v>
      </c>
      <c r="J205" s="185" t="s">
        <v>803</v>
      </c>
    </row>
    <row r="206" spans="1:10">
      <c r="A206" s="186" t="s">
        <v>249</v>
      </c>
      <c r="B206" s="182" t="str">
        <f t="shared" si="3"/>
        <v>I</v>
      </c>
      <c r="C206" s="181">
        <v>52516.900999999998</v>
      </c>
      <c r="D206" s="181" t="s">
        <v>49</v>
      </c>
      <c r="E206" s="181" t="e">
        <f>NA()</f>
        <v>#N/A</v>
      </c>
      <c r="F206" s="183" t="s">
        <v>804</v>
      </c>
      <c r="G206" s="184">
        <v>51762</v>
      </c>
      <c r="H206" s="184" t="s">
        <v>805</v>
      </c>
      <c r="I206" s="183" t="s">
        <v>430</v>
      </c>
      <c r="J206" s="185" t="s">
        <v>592</v>
      </c>
    </row>
    <row r="207" spans="1:10">
      <c r="A207" s="186" t="s">
        <v>249</v>
      </c>
      <c r="B207" s="182" t="str">
        <f t="shared" si="3"/>
        <v>II</v>
      </c>
      <c r="C207" s="181">
        <v>52550.823600000003</v>
      </c>
      <c r="D207" s="181" t="s">
        <v>49</v>
      </c>
      <c r="E207" s="181" t="e">
        <f>NA()</f>
        <v>#N/A</v>
      </c>
      <c r="F207" s="183" t="s">
        <v>806</v>
      </c>
      <c r="G207" s="184">
        <v>51867.5</v>
      </c>
      <c r="H207" s="184" t="s">
        <v>807</v>
      </c>
      <c r="I207" s="183" t="s">
        <v>430</v>
      </c>
      <c r="J207" s="185" t="s">
        <v>592</v>
      </c>
    </row>
    <row r="208" spans="1:10">
      <c r="A208" s="186" t="s">
        <v>250</v>
      </c>
      <c r="B208" s="182" t="str">
        <f t="shared" si="3"/>
        <v>II</v>
      </c>
      <c r="C208" s="181">
        <v>53686.003900000003</v>
      </c>
      <c r="D208" s="181" t="s">
        <v>49</v>
      </c>
      <c r="E208" s="181" t="e">
        <f>NA()</f>
        <v>#N/A</v>
      </c>
      <c r="F208" s="183" t="s">
        <v>808</v>
      </c>
      <c r="G208" s="184" t="s">
        <v>809</v>
      </c>
      <c r="H208" s="184" t="s">
        <v>810</v>
      </c>
      <c r="I208" s="183" t="s">
        <v>430</v>
      </c>
      <c r="J208" s="185" t="s">
        <v>533</v>
      </c>
    </row>
    <row r="209" spans="1:10">
      <c r="A209" s="186" t="s">
        <v>250</v>
      </c>
      <c r="B209" s="182" t="str">
        <f t="shared" si="3"/>
        <v>II</v>
      </c>
      <c r="C209" s="181">
        <v>53693.2863</v>
      </c>
      <c r="D209" s="181" t="s">
        <v>49</v>
      </c>
      <c r="E209" s="181" t="e">
        <f>NA()</f>
        <v>#N/A</v>
      </c>
      <c r="F209" s="183" t="s">
        <v>811</v>
      </c>
      <c r="G209" s="184" t="s">
        <v>812</v>
      </c>
      <c r="H209" s="184" t="s">
        <v>813</v>
      </c>
      <c r="I209" s="183" t="s">
        <v>430</v>
      </c>
      <c r="J209" s="185" t="s">
        <v>533</v>
      </c>
    </row>
    <row r="210" spans="1:10">
      <c r="A210" s="186" t="s">
        <v>72</v>
      </c>
      <c r="B210" s="182" t="str">
        <f t="shared" si="3"/>
        <v>I</v>
      </c>
      <c r="C210" s="181">
        <v>50459.088000000003</v>
      </c>
      <c r="D210" s="181" t="s">
        <v>48</v>
      </c>
      <c r="E210" s="181" t="e">
        <f>NA()</f>
        <v>#N/A</v>
      </c>
      <c r="F210" s="183" t="s">
        <v>814</v>
      </c>
      <c r="G210" s="184">
        <v>45362</v>
      </c>
      <c r="H210" s="184" t="s">
        <v>356</v>
      </c>
      <c r="I210" s="183"/>
      <c r="J210" s="185" t="s">
        <v>418</v>
      </c>
    </row>
    <row r="211" spans="1:10">
      <c r="A211" s="186" t="s">
        <v>72</v>
      </c>
      <c r="B211" s="182" t="str">
        <f t="shared" si="3"/>
        <v>I</v>
      </c>
      <c r="C211" s="181">
        <v>51167.076999999997</v>
      </c>
      <c r="D211" s="181" t="s">
        <v>48</v>
      </c>
      <c r="E211" s="181" t="e">
        <f>NA()</f>
        <v>#N/A</v>
      </c>
      <c r="F211" s="183" t="s">
        <v>815</v>
      </c>
      <c r="G211" s="184">
        <v>47564</v>
      </c>
      <c r="H211" s="184" t="s">
        <v>816</v>
      </c>
      <c r="I211" s="183"/>
      <c r="J211" s="185" t="s">
        <v>418</v>
      </c>
    </row>
    <row r="212" spans="1:10">
      <c r="A212" s="186" t="s">
        <v>82</v>
      </c>
      <c r="B212" s="182" t="str">
        <f t="shared" si="3"/>
        <v>II</v>
      </c>
      <c r="C212" s="181">
        <v>51797.440999999999</v>
      </c>
      <c r="D212" s="181" t="s">
        <v>48</v>
      </c>
      <c r="E212" s="181" t="e">
        <f>NA()</f>
        <v>#N/A</v>
      </c>
      <c r="F212" s="183" t="s">
        <v>817</v>
      </c>
      <c r="G212" s="184">
        <v>49524.5</v>
      </c>
      <c r="H212" s="184" t="s">
        <v>818</v>
      </c>
      <c r="I212" s="183"/>
      <c r="J212" s="185" t="s">
        <v>819</v>
      </c>
    </row>
  </sheetData>
  <sheetProtection selectLockedCells="1" selectUnlockedCells="1"/>
  <phoneticPr fontId="0" type="noConversion"/>
  <hyperlinks>
    <hyperlink ref="A3" r:id="rId1" xr:uid="{00000000-0004-0000-0300-000000000000}"/>
    <hyperlink ref="A74" r:id="rId2" xr:uid="{00000000-0004-0000-0300-000001000000}"/>
    <hyperlink ref="A75" r:id="rId3" xr:uid="{00000000-0004-0000-0300-000002000000}"/>
    <hyperlink ref="A76" r:id="rId4" xr:uid="{00000000-0004-0000-0300-000003000000}"/>
    <hyperlink ref="A77" r:id="rId5" xr:uid="{00000000-0004-0000-0300-000004000000}"/>
    <hyperlink ref="A78" r:id="rId6" xr:uid="{00000000-0004-0000-0300-000005000000}"/>
    <hyperlink ref="A79" r:id="rId7" xr:uid="{00000000-0004-0000-0300-000006000000}"/>
    <hyperlink ref="A80" r:id="rId8" xr:uid="{00000000-0004-0000-0300-000007000000}"/>
    <hyperlink ref="A81" r:id="rId9" xr:uid="{00000000-0004-0000-0300-000008000000}"/>
    <hyperlink ref="A82" r:id="rId10" xr:uid="{00000000-0004-0000-0300-000009000000}"/>
    <hyperlink ref="A83" r:id="rId11" xr:uid="{00000000-0004-0000-0300-00000A000000}"/>
    <hyperlink ref="A84" r:id="rId12" xr:uid="{00000000-0004-0000-0300-00000B000000}"/>
    <hyperlink ref="A86" r:id="rId13" xr:uid="{00000000-0004-0000-0300-00000C000000}"/>
    <hyperlink ref="A87" r:id="rId14" xr:uid="{00000000-0004-0000-0300-00000D000000}"/>
    <hyperlink ref="A88" r:id="rId15" xr:uid="{00000000-0004-0000-0300-00000E000000}"/>
    <hyperlink ref="A89" r:id="rId16" xr:uid="{00000000-0004-0000-0300-00000F000000}"/>
    <hyperlink ref="A90" r:id="rId17" xr:uid="{00000000-0004-0000-0300-000010000000}"/>
    <hyperlink ref="A95" r:id="rId18" xr:uid="{00000000-0004-0000-0300-000011000000}"/>
    <hyperlink ref="A96" r:id="rId19" xr:uid="{00000000-0004-0000-0300-000012000000}"/>
    <hyperlink ref="A97" r:id="rId20" xr:uid="{00000000-0004-0000-0300-000013000000}"/>
    <hyperlink ref="A98" r:id="rId21" xr:uid="{00000000-0004-0000-0300-000014000000}"/>
    <hyperlink ref="A101" r:id="rId22" xr:uid="{00000000-0004-0000-0300-000015000000}"/>
    <hyperlink ref="A103" r:id="rId23" xr:uid="{00000000-0004-0000-0300-000016000000}"/>
    <hyperlink ref="A104" r:id="rId24" xr:uid="{00000000-0004-0000-0300-000017000000}"/>
    <hyperlink ref="A105" r:id="rId25" xr:uid="{00000000-0004-0000-0300-000018000000}"/>
    <hyperlink ref="A106" r:id="rId26" xr:uid="{00000000-0004-0000-0300-000019000000}"/>
    <hyperlink ref="A107" r:id="rId27" xr:uid="{00000000-0004-0000-0300-00001A000000}"/>
    <hyperlink ref="A108" r:id="rId28" xr:uid="{00000000-0004-0000-0300-00001B000000}"/>
    <hyperlink ref="A109" r:id="rId29" xr:uid="{00000000-0004-0000-0300-00001C000000}"/>
    <hyperlink ref="A110" r:id="rId30" xr:uid="{00000000-0004-0000-0300-00001D000000}"/>
    <hyperlink ref="A112" r:id="rId31" xr:uid="{00000000-0004-0000-0300-00001E000000}"/>
    <hyperlink ref="A113" r:id="rId32" xr:uid="{00000000-0004-0000-0300-00001F000000}"/>
    <hyperlink ref="A114" r:id="rId33" xr:uid="{00000000-0004-0000-0300-000020000000}"/>
    <hyperlink ref="A115" r:id="rId34" xr:uid="{00000000-0004-0000-0300-000021000000}"/>
    <hyperlink ref="A116" r:id="rId35" xr:uid="{00000000-0004-0000-0300-000022000000}"/>
    <hyperlink ref="A117" r:id="rId36" xr:uid="{00000000-0004-0000-0300-000023000000}"/>
    <hyperlink ref="A118" r:id="rId37" xr:uid="{00000000-0004-0000-0300-000024000000}"/>
    <hyperlink ref="A119" r:id="rId38" xr:uid="{00000000-0004-0000-0300-000025000000}"/>
    <hyperlink ref="A121" r:id="rId39" xr:uid="{00000000-0004-0000-0300-000026000000}"/>
    <hyperlink ref="A122" r:id="rId40" xr:uid="{00000000-0004-0000-0300-000027000000}"/>
    <hyperlink ref="A123" r:id="rId41" xr:uid="{00000000-0004-0000-0300-000028000000}"/>
    <hyperlink ref="A124" r:id="rId42" xr:uid="{00000000-0004-0000-0300-000029000000}"/>
    <hyperlink ref="A125" r:id="rId43" xr:uid="{00000000-0004-0000-0300-00002A000000}"/>
    <hyperlink ref="A126" r:id="rId44" xr:uid="{00000000-0004-0000-0300-00002B000000}"/>
    <hyperlink ref="A127" r:id="rId45" xr:uid="{00000000-0004-0000-0300-00002C000000}"/>
    <hyperlink ref="A128" r:id="rId46" xr:uid="{00000000-0004-0000-0300-00002D000000}"/>
    <hyperlink ref="A129" r:id="rId47" xr:uid="{00000000-0004-0000-0300-00002E000000}"/>
    <hyperlink ref="A130" r:id="rId48" xr:uid="{00000000-0004-0000-0300-00002F000000}"/>
    <hyperlink ref="A131" r:id="rId49" xr:uid="{00000000-0004-0000-0300-000030000000}"/>
    <hyperlink ref="A132" r:id="rId50" xr:uid="{00000000-0004-0000-0300-000031000000}"/>
    <hyperlink ref="A133" r:id="rId51" xr:uid="{00000000-0004-0000-0300-000032000000}"/>
    <hyperlink ref="A134" r:id="rId52" xr:uid="{00000000-0004-0000-0300-000033000000}"/>
    <hyperlink ref="A135" r:id="rId53" xr:uid="{00000000-0004-0000-0300-000034000000}"/>
    <hyperlink ref="A136" r:id="rId54" xr:uid="{00000000-0004-0000-0300-000035000000}"/>
    <hyperlink ref="A137" r:id="rId55" xr:uid="{00000000-0004-0000-0300-000036000000}"/>
    <hyperlink ref="A138" r:id="rId56" xr:uid="{00000000-0004-0000-0300-000037000000}"/>
    <hyperlink ref="A139" r:id="rId57" xr:uid="{00000000-0004-0000-0300-000038000000}"/>
    <hyperlink ref="A140" r:id="rId58" xr:uid="{00000000-0004-0000-0300-000039000000}"/>
    <hyperlink ref="A141" r:id="rId59" xr:uid="{00000000-0004-0000-0300-00003A000000}"/>
    <hyperlink ref="A142" r:id="rId60" xr:uid="{00000000-0004-0000-0300-00003B000000}"/>
    <hyperlink ref="A143" r:id="rId61" xr:uid="{00000000-0004-0000-0300-00003C000000}"/>
    <hyperlink ref="A144" r:id="rId62" xr:uid="{00000000-0004-0000-0300-00003D000000}"/>
    <hyperlink ref="A145" r:id="rId63" xr:uid="{00000000-0004-0000-0300-00003E000000}"/>
    <hyperlink ref="A146" r:id="rId64" xr:uid="{00000000-0004-0000-0300-00003F000000}"/>
    <hyperlink ref="A147" r:id="rId65" xr:uid="{00000000-0004-0000-0300-000040000000}"/>
    <hyperlink ref="A148" r:id="rId66" xr:uid="{00000000-0004-0000-0300-000041000000}"/>
    <hyperlink ref="A149" r:id="rId67" xr:uid="{00000000-0004-0000-0300-000042000000}"/>
    <hyperlink ref="A150" r:id="rId68" xr:uid="{00000000-0004-0000-0300-000043000000}"/>
    <hyperlink ref="A151" r:id="rId69" xr:uid="{00000000-0004-0000-0300-000044000000}"/>
    <hyperlink ref="A152" r:id="rId70" xr:uid="{00000000-0004-0000-0300-000045000000}"/>
    <hyperlink ref="A153" r:id="rId71" xr:uid="{00000000-0004-0000-0300-000046000000}"/>
    <hyperlink ref="A154" r:id="rId72" xr:uid="{00000000-0004-0000-0300-000047000000}"/>
    <hyperlink ref="A155" r:id="rId73" xr:uid="{00000000-0004-0000-0300-000048000000}"/>
    <hyperlink ref="A156" r:id="rId74" xr:uid="{00000000-0004-0000-0300-000049000000}"/>
    <hyperlink ref="A157" r:id="rId75" xr:uid="{00000000-0004-0000-0300-00004A000000}"/>
    <hyperlink ref="A158" r:id="rId76" xr:uid="{00000000-0004-0000-0300-00004B000000}"/>
    <hyperlink ref="A159" r:id="rId77" xr:uid="{00000000-0004-0000-0300-00004C000000}"/>
    <hyperlink ref="A160" r:id="rId78" xr:uid="{00000000-0004-0000-0300-00004D000000}"/>
    <hyperlink ref="A161" r:id="rId79" xr:uid="{00000000-0004-0000-0300-00004E000000}"/>
    <hyperlink ref="A162" r:id="rId80" xr:uid="{00000000-0004-0000-0300-00004F000000}"/>
    <hyperlink ref="A163" r:id="rId81" xr:uid="{00000000-0004-0000-0300-000050000000}"/>
    <hyperlink ref="A164" r:id="rId82" xr:uid="{00000000-0004-0000-0300-000051000000}"/>
    <hyperlink ref="A165" r:id="rId83" xr:uid="{00000000-0004-0000-0300-000052000000}"/>
    <hyperlink ref="A166" r:id="rId84" xr:uid="{00000000-0004-0000-0300-000053000000}"/>
    <hyperlink ref="A167" r:id="rId85" xr:uid="{00000000-0004-0000-0300-000054000000}"/>
    <hyperlink ref="A168" r:id="rId86" xr:uid="{00000000-0004-0000-0300-000055000000}"/>
    <hyperlink ref="A169" r:id="rId87" xr:uid="{00000000-0004-0000-0300-000056000000}"/>
    <hyperlink ref="A170" r:id="rId88" xr:uid="{00000000-0004-0000-0300-000057000000}"/>
    <hyperlink ref="A173" r:id="rId89" xr:uid="{00000000-0004-0000-0300-000058000000}"/>
    <hyperlink ref="A175" r:id="rId90" xr:uid="{00000000-0004-0000-0300-000059000000}"/>
    <hyperlink ref="A176" r:id="rId91" xr:uid="{00000000-0004-0000-0300-00005A000000}"/>
    <hyperlink ref="A177" r:id="rId92" xr:uid="{00000000-0004-0000-0300-00005B000000}"/>
    <hyperlink ref="A178" r:id="rId93" xr:uid="{00000000-0004-0000-0300-00005C000000}"/>
    <hyperlink ref="A179" r:id="rId94" xr:uid="{00000000-0004-0000-0300-00005D000000}"/>
    <hyperlink ref="A180" r:id="rId95" xr:uid="{00000000-0004-0000-0300-00005E000000}"/>
    <hyperlink ref="A181" r:id="rId96" xr:uid="{00000000-0004-0000-0300-00005F000000}"/>
    <hyperlink ref="A182" r:id="rId97" xr:uid="{00000000-0004-0000-0300-000060000000}"/>
    <hyperlink ref="A183" r:id="rId98" xr:uid="{00000000-0004-0000-0300-000061000000}"/>
    <hyperlink ref="A184" r:id="rId99" xr:uid="{00000000-0004-0000-0300-000062000000}"/>
    <hyperlink ref="A185" r:id="rId100" xr:uid="{00000000-0004-0000-0300-000063000000}"/>
    <hyperlink ref="A186" r:id="rId101" xr:uid="{00000000-0004-0000-0300-000064000000}"/>
    <hyperlink ref="A187" r:id="rId102" xr:uid="{00000000-0004-0000-0300-000065000000}"/>
    <hyperlink ref="A188" r:id="rId103" xr:uid="{00000000-0004-0000-0300-000066000000}"/>
    <hyperlink ref="A189" r:id="rId104" xr:uid="{00000000-0004-0000-0300-000067000000}"/>
    <hyperlink ref="A190" r:id="rId105" xr:uid="{00000000-0004-0000-0300-000068000000}"/>
    <hyperlink ref="A192" r:id="rId106" xr:uid="{00000000-0004-0000-0300-000069000000}"/>
    <hyperlink ref="A193" r:id="rId107" xr:uid="{00000000-0004-0000-0300-00006A000000}"/>
    <hyperlink ref="A194" r:id="rId108" xr:uid="{00000000-0004-0000-0300-00006B000000}"/>
    <hyperlink ref="A195" r:id="rId109" xr:uid="{00000000-0004-0000-0300-00006C000000}"/>
    <hyperlink ref="A196" r:id="rId110" xr:uid="{00000000-0004-0000-0300-00006D000000}"/>
    <hyperlink ref="A197" r:id="rId111" xr:uid="{00000000-0004-0000-0300-00006E000000}"/>
    <hyperlink ref="A198" r:id="rId112" xr:uid="{00000000-0004-0000-0300-00006F000000}"/>
    <hyperlink ref="A199" r:id="rId113" xr:uid="{00000000-0004-0000-0300-000070000000}"/>
    <hyperlink ref="A200" r:id="rId114" xr:uid="{00000000-0004-0000-0300-000071000000}"/>
    <hyperlink ref="A201" r:id="rId115" xr:uid="{00000000-0004-0000-0300-000072000000}"/>
    <hyperlink ref="A202" r:id="rId116" xr:uid="{00000000-0004-0000-0300-000073000000}"/>
    <hyperlink ref="A203" r:id="rId117" xr:uid="{00000000-0004-0000-0300-000074000000}"/>
    <hyperlink ref="A204" r:id="rId118" xr:uid="{00000000-0004-0000-0300-000075000000}"/>
    <hyperlink ref="A205" r:id="rId119" xr:uid="{00000000-0004-0000-0300-000076000000}"/>
    <hyperlink ref="A206" r:id="rId120" xr:uid="{00000000-0004-0000-0300-000077000000}"/>
    <hyperlink ref="A207" r:id="rId121" xr:uid="{00000000-0004-0000-0300-000078000000}"/>
    <hyperlink ref="A208" r:id="rId122" xr:uid="{00000000-0004-0000-0300-000079000000}"/>
    <hyperlink ref="A209" r:id="rId123" xr:uid="{00000000-0004-0000-0300-00007A000000}"/>
    <hyperlink ref="A210" r:id="rId124" xr:uid="{00000000-0004-0000-0300-00007B000000}"/>
    <hyperlink ref="A211" r:id="rId125" xr:uid="{00000000-0004-0000-0300-00007C000000}"/>
    <hyperlink ref="A212" r:id="rId126" xr:uid="{00000000-0004-0000-0300-00007D000000}"/>
  </hyperlinks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12"/>
  <sheetViews>
    <sheetView workbookViewId="0"/>
  </sheetViews>
  <sheetFormatPr defaultRowHeight="12.75"/>
  <cols>
    <col min="1" max="1" width="20.42578125" style="20" customWidth="1"/>
    <col min="2" max="2" width="9.140625" style="21"/>
    <col min="3" max="3" width="9.140625" style="187"/>
    <col min="4" max="4" width="9.140625" style="20"/>
    <col min="5" max="5" width="21.42578125" style="20" customWidth="1"/>
    <col min="6" max="6" width="9.140625" style="20"/>
    <col min="7" max="7" width="18.28515625" style="20" customWidth="1"/>
    <col min="8" max="16384" width="9.140625" style="20"/>
  </cols>
  <sheetData>
    <row r="1" spans="1:12">
      <c r="A1" s="20" t="s">
        <v>820</v>
      </c>
    </row>
    <row r="3" spans="1:12">
      <c r="A3" s="188" t="s">
        <v>821</v>
      </c>
    </row>
    <row r="11" spans="1:12">
      <c r="A11" s="20" t="s">
        <v>822</v>
      </c>
      <c r="B11" s="21" t="s">
        <v>63</v>
      </c>
      <c r="C11" s="187">
        <v>42988.561999999998</v>
      </c>
      <c r="D11" s="20" t="s">
        <v>47</v>
      </c>
      <c r="E11" s="20">
        <f>VLOOKUP(C11,'A(3)'!C$63:E$253,3,FALSE)</f>
        <v>-14643.054288989168</v>
      </c>
      <c r="G11" s="20" t="s">
        <v>823</v>
      </c>
      <c r="K11" s="20">
        <v>-14643</v>
      </c>
      <c r="L11" s="20">
        <v>-4.8300000000000003E-2</v>
      </c>
    </row>
    <row r="12" spans="1:12">
      <c r="A12" s="20" t="s">
        <v>822</v>
      </c>
      <c r="B12" s="21" t="s">
        <v>63</v>
      </c>
      <c r="C12" s="187">
        <v>44166.466999999997</v>
      </c>
      <c r="D12" s="20" t="s">
        <v>47</v>
      </c>
      <c r="E12" s="20">
        <f>VLOOKUP(C12,'A(3)'!C$63:E$253,3,FALSE)</f>
        <v>-11570.06236615723</v>
      </c>
      <c r="G12" s="20" t="s">
        <v>823</v>
      </c>
      <c r="K12" s="20">
        <v>-11570</v>
      </c>
      <c r="L12" s="20">
        <v>-5.1900000000000002E-2</v>
      </c>
    </row>
    <row r="13" spans="1:12">
      <c r="A13" s="20" t="s">
        <v>822</v>
      </c>
      <c r="B13" s="21" t="s">
        <v>63</v>
      </c>
      <c r="C13" s="187">
        <v>45268.472000000002</v>
      </c>
      <c r="D13" s="20" t="s">
        <v>47</v>
      </c>
      <c r="E13" s="20">
        <f>VLOOKUP(C13,'A(3)'!C$63:E$253,3,FALSE)</f>
        <v>-8695.0830903069455</v>
      </c>
      <c r="G13" s="20" t="s">
        <v>823</v>
      </c>
      <c r="K13" s="20">
        <v>-8695</v>
      </c>
      <c r="L13" s="20">
        <v>-6.0199999999999997E-2</v>
      </c>
    </row>
    <row r="14" spans="1:12">
      <c r="A14" s="20" t="s">
        <v>822</v>
      </c>
      <c r="B14" s="21" t="s">
        <v>63</v>
      </c>
      <c r="C14" s="187">
        <v>46360.525999999998</v>
      </c>
      <c r="D14" s="20" t="s">
        <v>47</v>
      </c>
      <c r="E14" s="20">
        <f>VLOOKUP(C14,'A(3)'!C$63:E$253,3,FALSE)</f>
        <v>-5846.0646029957443</v>
      </c>
      <c r="G14" s="20" t="s">
        <v>823</v>
      </c>
      <c r="K14" s="20">
        <v>-5846</v>
      </c>
      <c r="L14" s="20">
        <v>-5.3600000000000002E-2</v>
      </c>
    </row>
    <row r="15" spans="1:12">
      <c r="A15" s="20" t="s">
        <v>822</v>
      </c>
      <c r="B15" s="21" t="s">
        <v>63</v>
      </c>
      <c r="C15" s="187">
        <v>46705.500999999997</v>
      </c>
      <c r="D15" s="20" t="s">
        <v>47</v>
      </c>
      <c r="E15" s="20">
        <f>VLOOKUP(C15,'A(3)'!C$63:E$253,3,FALSE)</f>
        <v>-4946.0723382724054</v>
      </c>
      <c r="G15" s="20" t="s">
        <v>823</v>
      </c>
      <c r="K15" s="20">
        <v>-4946</v>
      </c>
      <c r="L15" s="20">
        <v>-5.67E-2</v>
      </c>
    </row>
    <row r="16" spans="1:12">
      <c r="A16" s="20" t="s">
        <v>822</v>
      </c>
      <c r="B16" s="21" t="s">
        <v>63</v>
      </c>
      <c r="C16" s="187">
        <v>46763.396999999997</v>
      </c>
      <c r="D16" s="20" t="s">
        <v>47</v>
      </c>
      <c r="E16" s="20">
        <f>VLOOKUP(C16,'A(3)'!C$63:E$253,3,FALSE)</f>
        <v>-4795.0296477631709</v>
      </c>
      <c r="G16" s="20" t="s">
        <v>823</v>
      </c>
      <c r="K16" s="20">
        <v>-4795</v>
      </c>
      <c r="L16" s="20">
        <v>-4.0300000000000002E-2</v>
      </c>
    </row>
    <row r="17" spans="1:12">
      <c r="A17" s="20" t="s">
        <v>822</v>
      </c>
      <c r="B17" s="21" t="s">
        <v>63</v>
      </c>
      <c r="C17" s="187">
        <v>47174.307000000001</v>
      </c>
      <c r="D17" s="20" t="s">
        <v>47</v>
      </c>
      <c r="E17" s="20">
        <f>VLOOKUP(C17,'A(3)'!C$63:E$253,3,FALSE)</f>
        <v>-3723.0220486691151</v>
      </c>
      <c r="G17" s="20" t="s">
        <v>823</v>
      </c>
      <c r="K17" s="20">
        <v>-3723</v>
      </c>
      <c r="L17" s="20">
        <v>-3.7600000000000001E-2</v>
      </c>
    </row>
    <row r="18" spans="1:12">
      <c r="A18" s="20" t="s">
        <v>822</v>
      </c>
      <c r="B18" s="21" t="s">
        <v>63</v>
      </c>
      <c r="C18" s="187">
        <v>47205.364000000001</v>
      </c>
      <c r="D18" s="20" t="s">
        <v>47</v>
      </c>
      <c r="E18" s="20">
        <f>VLOOKUP(C18,'A(3)'!C$63:E$253,3,FALSE)</f>
        <v>-3641.9986128679311</v>
      </c>
      <c r="G18" s="20" t="s">
        <v>823</v>
      </c>
      <c r="K18" s="20">
        <v>-3642</v>
      </c>
      <c r="L18" s="20">
        <v>-2.86E-2</v>
      </c>
    </row>
    <row r="19" spans="1:12">
      <c r="A19" s="20" t="s">
        <v>822</v>
      </c>
      <c r="B19" s="21" t="s">
        <v>63</v>
      </c>
      <c r="C19" s="187">
        <v>47207.264999999999</v>
      </c>
      <c r="D19" s="20" t="s">
        <v>47</v>
      </c>
      <c r="E19" s="20">
        <f>VLOOKUP(C19,'A(3)'!C$63:E$253,3,FALSE)</f>
        <v>-3637.0391656754177</v>
      </c>
      <c r="G19" s="20" t="s">
        <v>823</v>
      </c>
      <c r="K19" s="20">
        <v>-3637</v>
      </c>
      <c r="L19" s="20">
        <v>-4.4200000000000003E-2</v>
      </c>
    </row>
    <row r="20" spans="1:12">
      <c r="A20" s="20" t="s">
        <v>822</v>
      </c>
      <c r="B20" s="21" t="s">
        <v>63</v>
      </c>
      <c r="C20" s="187">
        <v>47862.358</v>
      </c>
      <c r="D20" s="20" t="s">
        <v>47</v>
      </c>
      <c r="E20" s="20">
        <f>VLOOKUP(C20,'A(3)'!C$63:E$253,3,FALSE)</f>
        <v>-1927.9917486903917</v>
      </c>
      <c r="G20" s="20" t="s">
        <v>824</v>
      </c>
      <c r="K20" s="20">
        <v>-1928</v>
      </c>
      <c r="L20" s="20">
        <v>-2.6200000000000001E-2</v>
      </c>
    </row>
    <row r="21" spans="1:12">
      <c r="A21" s="20" t="s">
        <v>825</v>
      </c>
      <c r="B21" s="21" t="s">
        <v>61</v>
      </c>
      <c r="C21" s="187">
        <v>48128.548000000003</v>
      </c>
      <c r="D21" s="20" t="s">
        <v>48</v>
      </c>
      <c r="E21" s="20">
        <f>VLOOKUP(C21,'A(3)'!C$63:E$253,3,FALSE)</f>
        <v>-1233.53869862384</v>
      </c>
      <c r="F21" s="20" t="s">
        <v>826</v>
      </c>
      <c r="K21" s="20">
        <v>-1234</v>
      </c>
      <c r="L21" s="20">
        <v>-4.4699999999999997E-2</v>
      </c>
    </row>
    <row r="22" spans="1:12">
      <c r="A22" s="20" t="s">
        <v>825</v>
      </c>
      <c r="B22" s="21" t="s">
        <v>61</v>
      </c>
      <c r="C22" s="187">
        <v>48163.451000000001</v>
      </c>
      <c r="D22" s="20" t="s">
        <v>48</v>
      </c>
      <c r="E22" s="20">
        <f>VLOOKUP(C22,'A(3)'!C$63:E$253,3,FALSE)</f>
        <v>-1142.4815784973455</v>
      </c>
      <c r="F22" s="20" t="s">
        <v>826</v>
      </c>
      <c r="K22" s="20">
        <v>-1143</v>
      </c>
      <c r="L22" s="20">
        <v>-2.2800000000000001E-2</v>
      </c>
    </row>
    <row r="23" spans="1:12">
      <c r="A23" s="20" t="s">
        <v>825</v>
      </c>
      <c r="B23" s="21" t="s">
        <v>61</v>
      </c>
      <c r="C23" s="187">
        <v>48176.474000000002</v>
      </c>
      <c r="D23" s="20" t="s">
        <v>48</v>
      </c>
      <c r="E23" s="20">
        <f>VLOOKUP(C23,'A(3)'!C$63:E$253,3,FALSE)</f>
        <v>-1108.50636503697</v>
      </c>
      <c r="F23" s="20" t="s">
        <v>826</v>
      </c>
      <c r="K23" s="20">
        <v>-1109</v>
      </c>
      <c r="L23" s="20">
        <v>-3.2300000000000002E-2</v>
      </c>
    </row>
    <row r="24" spans="1:12">
      <c r="A24" s="20" t="s">
        <v>822</v>
      </c>
      <c r="B24" s="21" t="s">
        <v>63</v>
      </c>
      <c r="C24" s="187">
        <v>48187.39</v>
      </c>
      <c r="D24" s="20" t="s">
        <v>47</v>
      </c>
      <c r="E24" s="20">
        <f>VLOOKUP(C24,'A(3)'!C$63:E$253,3,FALSE)</f>
        <v>-1080.0280243986115</v>
      </c>
      <c r="G24" s="20" t="s">
        <v>827</v>
      </c>
      <c r="K24" s="20">
        <v>-1080</v>
      </c>
      <c r="L24" s="20">
        <v>-4.0300000000000002E-2</v>
      </c>
    </row>
    <row r="25" spans="1:12">
      <c r="A25" s="20" t="s">
        <v>825</v>
      </c>
      <c r="B25" s="21" t="s">
        <v>61</v>
      </c>
      <c r="C25" s="187">
        <v>48481.597999999998</v>
      </c>
      <c r="D25" s="20" t="s">
        <v>48</v>
      </c>
      <c r="E25" s="20">
        <f>VLOOKUP(C25,'A(3)'!C$63:E$253,3,FALSE)</f>
        <v>-312.47987099699105</v>
      </c>
      <c r="F25" s="20" t="s">
        <v>828</v>
      </c>
      <c r="K25" s="20">
        <v>-313</v>
      </c>
      <c r="L25" s="20">
        <v>-2.23E-2</v>
      </c>
    </row>
    <row r="26" spans="1:12">
      <c r="A26" s="20" t="s">
        <v>825</v>
      </c>
      <c r="B26" s="21" t="s">
        <v>61</v>
      </c>
      <c r="C26" s="187">
        <v>48484.635999999999</v>
      </c>
      <c r="D26" s="20" t="s">
        <v>48</v>
      </c>
      <c r="E26" s="20">
        <f>VLOOKUP(C26,'A(3)'!C$63:E$253,3,FALSE)</f>
        <v>-304.5541473931649</v>
      </c>
      <c r="F26" s="20" t="s">
        <v>828</v>
      </c>
      <c r="K26" s="20">
        <v>-305</v>
      </c>
      <c r="L26" s="20">
        <v>-5.0799999999999998E-2</v>
      </c>
    </row>
    <row r="27" spans="1:12">
      <c r="A27" s="20" t="s">
        <v>825</v>
      </c>
      <c r="B27" s="21" t="s">
        <v>63</v>
      </c>
      <c r="C27" s="187">
        <v>48487.525000000001</v>
      </c>
      <c r="D27" s="20" t="s">
        <v>48</v>
      </c>
      <c r="E27" s="20">
        <f>VLOOKUP(C27,'A(3)'!C$63:E$253,3,FALSE)</f>
        <v>-297.01714426891442</v>
      </c>
      <c r="F27" s="20" t="s">
        <v>828</v>
      </c>
      <c r="K27" s="20">
        <v>-297</v>
      </c>
      <c r="L27" s="20">
        <v>-3.6200000000000003E-2</v>
      </c>
    </row>
    <row r="28" spans="1:12">
      <c r="A28" s="20" t="s">
        <v>829</v>
      </c>
      <c r="B28" s="21" t="s">
        <v>63</v>
      </c>
      <c r="C28" s="187">
        <v>48601.373899999999</v>
      </c>
      <c r="D28" s="20" t="s">
        <v>69</v>
      </c>
      <c r="E28" s="20">
        <f>VLOOKUP(C28,'A(3)'!C$63:E$253,3,FALSE)</f>
        <v>-1.0435449232311367E-3</v>
      </c>
      <c r="G28" s="20" t="s">
        <v>830</v>
      </c>
      <c r="K28" s="20">
        <v>0</v>
      </c>
      <c r="L28" s="20">
        <v>-3.0099999999999998E-2</v>
      </c>
    </row>
    <row r="29" spans="1:12">
      <c r="A29" s="20" t="s">
        <v>829</v>
      </c>
      <c r="B29" s="21" t="s">
        <v>63</v>
      </c>
      <c r="C29" s="187">
        <v>48601.374100000001</v>
      </c>
      <c r="D29" s="20" t="s">
        <v>151</v>
      </c>
      <c r="E29" s="20">
        <f>VLOOKUP(C29,'A(3)'!C$63:E$253,3,FALSE)</f>
        <v>-5.2177246161556835E-4</v>
      </c>
      <c r="G29" s="20" t="s">
        <v>830</v>
      </c>
      <c r="K29" s="20">
        <v>0</v>
      </c>
      <c r="L29" s="20">
        <v>-2.9899999999999999E-2</v>
      </c>
    </row>
    <row r="30" spans="1:12">
      <c r="A30" s="20" t="s">
        <v>829</v>
      </c>
      <c r="B30" s="21" t="s">
        <v>61</v>
      </c>
      <c r="C30" s="187">
        <v>48602.333100000003</v>
      </c>
      <c r="D30" s="20" t="s">
        <v>69</v>
      </c>
      <c r="E30" s="20">
        <f>VLOOKUP(C30,'A(3)'!C$63:E$253,3,FALSE)</f>
        <v>2.5013771531764468</v>
      </c>
      <c r="G30" s="20" t="s">
        <v>830</v>
      </c>
      <c r="K30" s="20">
        <v>2</v>
      </c>
      <c r="L30" s="20">
        <v>-2.9499999999999998E-2</v>
      </c>
    </row>
    <row r="31" spans="1:12">
      <c r="A31" s="20" t="s">
        <v>829</v>
      </c>
      <c r="B31" s="21" t="s">
        <v>61</v>
      </c>
      <c r="C31" s="187">
        <v>48602.3338</v>
      </c>
      <c r="D31" s="20" t="s">
        <v>151</v>
      </c>
      <c r="E31" s="20">
        <f>VLOOKUP(C31,'A(3)'!C$63:E$253,3,FALSE)</f>
        <v>2.5032033567636285</v>
      </c>
      <c r="G31" s="20" t="s">
        <v>830</v>
      </c>
      <c r="K31" s="20">
        <v>2</v>
      </c>
      <c r="L31" s="20">
        <v>-2.8799999999999999E-2</v>
      </c>
    </row>
    <row r="32" spans="1:12">
      <c r="A32" s="20" t="s">
        <v>829</v>
      </c>
      <c r="B32" s="21" t="s">
        <v>63</v>
      </c>
      <c r="C32" s="187">
        <v>48602.524599999997</v>
      </c>
      <c r="D32" s="20" t="s">
        <v>151</v>
      </c>
      <c r="E32" s="20">
        <f>VLOOKUP(C32,'A(3)'!C$63:E$253,3,FALSE)</f>
        <v>3.0009742796021448</v>
      </c>
      <c r="G32" s="20" t="s">
        <v>830</v>
      </c>
      <c r="K32" s="20">
        <v>3</v>
      </c>
      <c r="L32" s="20">
        <v>-2.93E-2</v>
      </c>
    </row>
    <row r="33" spans="1:12">
      <c r="A33" s="20" t="s">
        <v>829</v>
      </c>
      <c r="B33" s="21" t="s">
        <v>63</v>
      </c>
      <c r="C33" s="187">
        <v>48602.524700000002</v>
      </c>
      <c r="D33" s="20" t="s">
        <v>69</v>
      </c>
      <c r="E33" s="20">
        <f>VLOOKUP(C33,'A(3)'!C$63:E$253,3,FALSE)</f>
        <v>3.0012351658424437</v>
      </c>
      <c r="G33" s="20" t="s">
        <v>830</v>
      </c>
      <c r="K33" s="20">
        <v>3</v>
      </c>
      <c r="L33" s="20">
        <v>-2.92E-2</v>
      </c>
    </row>
    <row r="34" spans="1:12">
      <c r="A34" s="20" t="s">
        <v>829</v>
      </c>
      <c r="B34" s="21" t="s">
        <v>63</v>
      </c>
      <c r="C34" s="187">
        <v>48624.371099999997</v>
      </c>
      <c r="D34" s="20" t="s">
        <v>69</v>
      </c>
      <c r="E34" s="20">
        <f>VLOOKUP(C34,'A(3)'!C$63:E$253,3,FALSE)</f>
        <v>59.995484059378043</v>
      </c>
      <c r="G34" s="20" t="s">
        <v>830</v>
      </c>
      <c r="K34" s="20">
        <v>60</v>
      </c>
      <c r="L34" s="20">
        <v>-3.1399999999999997E-2</v>
      </c>
    </row>
    <row r="35" spans="1:12">
      <c r="A35" s="20" t="s">
        <v>829</v>
      </c>
      <c r="B35" s="21" t="s">
        <v>63</v>
      </c>
      <c r="C35" s="187">
        <v>48624.371299999999</v>
      </c>
      <c r="D35" s="20" t="s">
        <v>151</v>
      </c>
      <c r="E35" s="20">
        <f>VLOOKUP(C35,'A(3)'!C$63:E$253,3,FALSE)</f>
        <v>59.996005831839653</v>
      </c>
      <c r="G35" s="20" t="s">
        <v>830</v>
      </c>
      <c r="K35" s="20">
        <v>60</v>
      </c>
      <c r="L35" s="20">
        <v>-3.1199999999999999E-2</v>
      </c>
    </row>
    <row r="36" spans="1:12">
      <c r="A36" s="20" t="s">
        <v>829</v>
      </c>
      <c r="B36" s="21" t="s">
        <v>61</v>
      </c>
      <c r="C36" s="187">
        <v>48624.566200000001</v>
      </c>
      <c r="D36" s="20" t="s">
        <v>151</v>
      </c>
      <c r="E36" s="20">
        <f>VLOOKUP(C36,'A(3)'!C$63:E$253,3,FALSE)</f>
        <v>60.504473090036889</v>
      </c>
      <c r="G36" s="20" t="s">
        <v>830</v>
      </c>
      <c r="K36" s="20">
        <v>60</v>
      </c>
      <c r="L36" s="20">
        <v>-2.8299999999999999E-2</v>
      </c>
    </row>
    <row r="37" spans="1:12">
      <c r="A37" s="20" t="s">
        <v>829</v>
      </c>
      <c r="B37" s="21" t="s">
        <v>61</v>
      </c>
      <c r="C37" s="187">
        <v>48624.567499999997</v>
      </c>
      <c r="D37" s="20" t="s">
        <v>69</v>
      </c>
      <c r="E37" s="20">
        <f>VLOOKUP(C37,'A(3)'!C$63:E$253,3,FALSE)</f>
        <v>60.507864610989941</v>
      </c>
      <c r="G37" s="20" t="s">
        <v>830</v>
      </c>
      <c r="K37" s="20">
        <v>60</v>
      </c>
      <c r="L37" s="20">
        <v>-2.7E-2</v>
      </c>
    </row>
    <row r="38" spans="1:12">
      <c r="A38" s="20" t="s">
        <v>829</v>
      </c>
      <c r="B38" s="21" t="s">
        <v>63</v>
      </c>
      <c r="C38" s="187">
        <v>48645.455199999997</v>
      </c>
      <c r="D38" s="20" t="s">
        <v>151</v>
      </c>
      <c r="E38" s="20">
        <f>VLOOKUP(C38,'A(3)'!C$63:E$253,3,FALSE)</f>
        <v>115.00099723758939</v>
      </c>
      <c r="G38" s="20" t="s">
        <v>830</v>
      </c>
      <c r="K38" s="20">
        <v>115</v>
      </c>
      <c r="L38" s="20">
        <v>-2.93E-2</v>
      </c>
    </row>
    <row r="39" spans="1:12">
      <c r="A39" s="20" t="s">
        <v>829</v>
      </c>
      <c r="B39" s="21" t="s">
        <v>63</v>
      </c>
      <c r="C39" s="187">
        <v>48832.511599999998</v>
      </c>
      <c r="D39" s="20" t="s">
        <v>69</v>
      </c>
      <c r="E39" s="20">
        <f>VLOOKUP(C39,'A(3)'!C$63:E$253,3,FALSE)</f>
        <v>603.00538325685636</v>
      </c>
      <c r="G39" s="20" t="s">
        <v>830</v>
      </c>
      <c r="K39" s="20">
        <v>603</v>
      </c>
      <c r="L39" s="20">
        <v>-2.7699999999999999E-2</v>
      </c>
    </row>
    <row r="40" spans="1:12">
      <c r="A40" s="20" t="s">
        <v>829</v>
      </c>
      <c r="B40" s="21" t="s">
        <v>63</v>
      </c>
      <c r="C40" s="187">
        <v>48832.5118</v>
      </c>
      <c r="D40" s="20" t="s">
        <v>151</v>
      </c>
      <c r="E40" s="20">
        <f>VLOOKUP(C40,'A(3)'!C$63:E$253,3,FALSE)</f>
        <v>603.005905029318</v>
      </c>
      <c r="G40" s="20" t="s">
        <v>830</v>
      </c>
      <c r="K40" s="20">
        <v>603</v>
      </c>
      <c r="L40" s="20">
        <v>-2.75E-2</v>
      </c>
    </row>
    <row r="41" spans="1:12">
      <c r="A41" s="20" t="s">
        <v>829</v>
      </c>
      <c r="B41" s="21" t="s">
        <v>63</v>
      </c>
      <c r="C41" s="187">
        <v>48893.458400000003</v>
      </c>
      <c r="D41" s="20" t="s">
        <v>69</v>
      </c>
      <c r="E41" s="20">
        <f>VLOOKUP(C41,'A(3)'!C$63:E$253,3,FALSE)</f>
        <v>762.00719080709996</v>
      </c>
      <c r="G41" s="20" t="s">
        <v>830</v>
      </c>
      <c r="K41" s="20">
        <v>762</v>
      </c>
      <c r="L41" s="20">
        <v>-2.7099999999999999E-2</v>
      </c>
    </row>
    <row r="42" spans="1:12">
      <c r="A42" s="20" t="s">
        <v>829</v>
      </c>
      <c r="B42" s="21" t="s">
        <v>63</v>
      </c>
      <c r="C42" s="187">
        <v>48893.459000000003</v>
      </c>
      <c r="D42" s="20" t="s">
        <v>151</v>
      </c>
      <c r="E42" s="20">
        <f>VLOOKUP(C42,'A(3)'!C$63:E$253,3,FALSE)</f>
        <v>762.00875612446578</v>
      </c>
      <c r="G42" s="20" t="s">
        <v>830</v>
      </c>
      <c r="K42" s="20">
        <v>762</v>
      </c>
      <c r="L42" s="20">
        <v>-2.6499999999999999E-2</v>
      </c>
    </row>
    <row r="43" spans="1:12">
      <c r="A43" s="20" t="s">
        <v>829</v>
      </c>
      <c r="B43" s="21" t="s">
        <v>63</v>
      </c>
      <c r="C43" s="187">
        <v>49268.338000000003</v>
      </c>
      <c r="D43" s="20" t="s">
        <v>151</v>
      </c>
      <c r="E43" s="20">
        <f>VLOOKUP(C43,'A(3)'!C$63:E$253,3,FALSE)</f>
        <v>1740.0164384412212</v>
      </c>
      <c r="G43" s="20" t="s">
        <v>831</v>
      </c>
      <c r="K43" s="20">
        <v>1740</v>
      </c>
      <c r="L43" s="20">
        <v>-2.3699999999999999E-2</v>
      </c>
    </row>
    <row r="44" spans="1:12">
      <c r="A44" s="20" t="s">
        <v>829</v>
      </c>
      <c r="B44" s="21" t="s">
        <v>63</v>
      </c>
      <c r="C44" s="187">
        <v>49268.338300000003</v>
      </c>
      <c r="D44" s="20" t="s">
        <v>69</v>
      </c>
      <c r="E44" s="20">
        <f>VLOOKUP(C44,'A(3)'!C$63:E$253,3,FALSE)</f>
        <v>1740.0172210999042</v>
      </c>
      <c r="G44" s="20" t="s">
        <v>831</v>
      </c>
      <c r="K44" s="20">
        <v>1740</v>
      </c>
      <c r="L44" s="20">
        <v>-2.3400000000000001E-2</v>
      </c>
    </row>
    <row r="45" spans="1:12">
      <c r="A45" s="20" t="s">
        <v>825</v>
      </c>
      <c r="B45" s="21" t="s">
        <v>63</v>
      </c>
      <c r="C45" s="187">
        <v>49279.462</v>
      </c>
      <c r="D45" s="20" t="s">
        <v>48</v>
      </c>
      <c r="E45" s="20">
        <f>VLOOKUP(C45,'A(3)'!C$63:E$253,3,FALSE)</f>
        <v>1769.0374224336235</v>
      </c>
      <c r="F45" s="20" t="s">
        <v>832</v>
      </c>
      <c r="K45" s="20">
        <v>1769</v>
      </c>
      <c r="L45" s="20">
        <v>-1.5599999999999999E-2</v>
      </c>
    </row>
    <row r="46" spans="1:12">
      <c r="A46" s="20" t="s">
        <v>829</v>
      </c>
      <c r="B46" s="21" t="s">
        <v>63</v>
      </c>
      <c r="C46" s="187">
        <v>49371.448299999996</v>
      </c>
      <c r="D46" s="20" t="s">
        <v>69</v>
      </c>
      <c r="E46" s="20">
        <f>VLOOKUP(C46,'A(3)'!C$63:E$253,3,FALSE)</f>
        <v>2009.0170106951439</v>
      </c>
      <c r="G46" s="20" t="s">
        <v>833</v>
      </c>
      <c r="K46" s="20">
        <v>2009</v>
      </c>
      <c r="L46" s="20">
        <v>-2.35E-2</v>
      </c>
    </row>
    <row r="47" spans="1:12">
      <c r="A47" s="20" t="s">
        <v>829</v>
      </c>
      <c r="B47" s="21" t="s">
        <v>63</v>
      </c>
      <c r="C47" s="187">
        <v>49371.450199999999</v>
      </c>
      <c r="D47" s="20" t="s">
        <v>151</v>
      </c>
      <c r="E47" s="20">
        <f>VLOOKUP(C47,'A(3)'!C$63:E$253,3,FALSE)</f>
        <v>2009.0219675334818</v>
      </c>
      <c r="G47" s="20" t="s">
        <v>833</v>
      </c>
      <c r="K47" s="20">
        <v>2009</v>
      </c>
      <c r="L47" s="20">
        <v>-2.1600000000000001E-2</v>
      </c>
    </row>
    <row r="48" spans="1:12">
      <c r="A48" s="20" t="s">
        <v>829</v>
      </c>
      <c r="B48" s="21" t="s">
        <v>61</v>
      </c>
      <c r="C48" s="187">
        <v>49636.51</v>
      </c>
      <c r="D48" s="20" t="s">
        <v>151</v>
      </c>
      <c r="E48" s="20" t="e">
        <f>VLOOKUP(C48,'A(3)'!C$63:E$253,3,FALSE)</f>
        <v>#N/A</v>
      </c>
      <c r="G48" s="20" t="s">
        <v>834</v>
      </c>
      <c r="K48" s="20">
        <v>2700</v>
      </c>
      <c r="L48" s="20">
        <v>-2.0299999999999999E-2</v>
      </c>
    </row>
    <row r="49" spans="1:12">
      <c r="A49" s="20" t="s">
        <v>829</v>
      </c>
      <c r="B49" s="21" t="s">
        <v>61</v>
      </c>
      <c r="C49" s="187">
        <v>49636.510799999996</v>
      </c>
      <c r="D49" s="20" t="s">
        <v>69</v>
      </c>
      <c r="E49" s="20" t="e">
        <f>VLOOKUP(C49,'A(3)'!C$63:E$253,3,FALSE)</f>
        <v>#N/A</v>
      </c>
      <c r="G49" s="20" t="s">
        <v>834</v>
      </c>
      <c r="K49" s="20">
        <v>2700</v>
      </c>
      <c r="L49" s="20">
        <v>-1.95E-2</v>
      </c>
    </row>
    <row r="50" spans="1:12">
      <c r="A50" s="20" t="s">
        <v>73</v>
      </c>
      <c r="B50" s="21" t="s">
        <v>63</v>
      </c>
      <c r="C50" s="187">
        <v>50458.125999999997</v>
      </c>
      <c r="D50" s="20" t="s">
        <v>48</v>
      </c>
      <c r="E50" s="20">
        <f>VLOOKUP(C50,'A(3)'!C$63:E$253,3,FALSE)</f>
        <v>4844.0094717353732</v>
      </c>
      <c r="F50" s="20" t="s">
        <v>835</v>
      </c>
      <c r="K50" s="20">
        <v>4844</v>
      </c>
      <c r="L50" s="20">
        <v>-2.6800000000000001E-2</v>
      </c>
    </row>
    <row r="51" spans="1:12">
      <c r="A51" s="20" t="s">
        <v>73</v>
      </c>
      <c r="B51" s="21" t="s">
        <v>63</v>
      </c>
      <c r="C51" s="187">
        <v>50458.125999999997</v>
      </c>
      <c r="D51" s="20" t="s">
        <v>48</v>
      </c>
      <c r="E51" s="20">
        <f>VLOOKUP(C51,'A(3)'!C$63:E$253,3,FALSE)</f>
        <v>4844.0094717353732</v>
      </c>
      <c r="F51" s="20" t="s">
        <v>836</v>
      </c>
      <c r="K51" s="20">
        <v>4844</v>
      </c>
      <c r="L51" s="20">
        <v>-2.6800000000000001E-2</v>
      </c>
    </row>
    <row r="52" spans="1:12">
      <c r="A52" s="20" t="s">
        <v>73</v>
      </c>
      <c r="B52" s="21" t="s">
        <v>61</v>
      </c>
      <c r="C52" s="187">
        <v>50459.088000000003</v>
      </c>
      <c r="D52" s="20" t="s">
        <v>48</v>
      </c>
      <c r="E52" s="20">
        <f>VLOOKUP(C52,'A(3)'!C$63:E$253,3,FALSE)</f>
        <v>4846.5191972478597</v>
      </c>
      <c r="F52" s="20" t="s">
        <v>835</v>
      </c>
      <c r="K52" s="20">
        <v>4846</v>
      </c>
      <c r="L52" s="20">
        <v>-2.3400000000000001E-2</v>
      </c>
    </row>
    <row r="53" spans="1:12">
      <c r="A53" s="20" t="s">
        <v>829</v>
      </c>
      <c r="B53" s="21" t="s">
        <v>63</v>
      </c>
      <c r="C53" s="187">
        <v>50718.408600000002</v>
      </c>
      <c r="D53" s="20" t="s">
        <v>80</v>
      </c>
      <c r="E53" s="20">
        <f>VLOOKUP(C53,'A(3)'!C$63:E$253,3,FALSE)</f>
        <v>5523.0509287745363</v>
      </c>
      <c r="G53" s="20" t="s">
        <v>837</v>
      </c>
      <c r="K53" s="20">
        <v>5523</v>
      </c>
      <c r="L53" s="20">
        <v>-1.0999999999999999E-2</v>
      </c>
    </row>
    <row r="54" spans="1:12">
      <c r="A54" s="20" t="s">
        <v>829</v>
      </c>
      <c r="B54" s="21" t="s">
        <v>61</v>
      </c>
      <c r="C54" s="187">
        <v>50718.600899999998</v>
      </c>
      <c r="D54" s="20" t="s">
        <v>80</v>
      </c>
      <c r="E54" s="20">
        <f>VLOOKUP(C54,'A(3)'!C$63:E$253,3,FALSE)</f>
        <v>5523.5526129907894</v>
      </c>
      <c r="G54" s="20" t="s">
        <v>837</v>
      </c>
      <c r="K54" s="20">
        <v>5523</v>
      </c>
      <c r="L54" s="20">
        <v>-1.0699999999999999E-2</v>
      </c>
    </row>
    <row r="55" spans="1:12">
      <c r="A55" s="20" t="s">
        <v>825</v>
      </c>
      <c r="B55" s="21" t="s">
        <v>63</v>
      </c>
      <c r="C55" s="187">
        <v>50799.281000000003</v>
      </c>
      <c r="D55" s="20" t="s">
        <v>48</v>
      </c>
      <c r="E55" s="20">
        <f>VLOOKUP(C55,'A(3)'!C$63:E$253,3,FALSE)</f>
        <v>5734.0358825526719</v>
      </c>
      <c r="F55" s="20" t="s">
        <v>838</v>
      </c>
      <c r="K55" s="20">
        <v>5734</v>
      </c>
      <c r="L55" s="20">
        <v>-1.6799999999999999E-2</v>
      </c>
    </row>
    <row r="56" spans="1:12">
      <c r="A56" s="20" t="s">
        <v>839</v>
      </c>
      <c r="B56" s="21" t="s">
        <v>61</v>
      </c>
      <c r="C56" s="187">
        <v>50812.130400000002</v>
      </c>
      <c r="D56" s="20" t="s">
        <v>840</v>
      </c>
      <c r="E56" s="20">
        <f>VLOOKUP(C56,'A(3)'!C$63:E$253,3,FALSE)</f>
        <v>5767.5581975213954</v>
      </c>
      <c r="H56" s="20" t="s">
        <v>841</v>
      </c>
      <c r="K56" s="20">
        <v>5767</v>
      </c>
      <c r="L56" s="20">
        <v>-8.6E-3</v>
      </c>
    </row>
    <row r="57" spans="1:12">
      <c r="A57" s="20" t="s">
        <v>839</v>
      </c>
      <c r="B57" s="21" t="s">
        <v>63</v>
      </c>
      <c r="C57" s="187">
        <v>50813.088199999998</v>
      </c>
      <c r="D57" s="20" t="s">
        <v>840</v>
      </c>
      <c r="E57" s="20">
        <f>VLOOKUP(C57,'A(3)'!C$63:E$253,3,FALSE)</f>
        <v>5770.0569658122822</v>
      </c>
      <c r="H57" s="20" t="s">
        <v>841</v>
      </c>
      <c r="K57" s="20">
        <v>5770</v>
      </c>
      <c r="L57" s="20">
        <v>-8.6999999999999994E-3</v>
      </c>
    </row>
    <row r="58" spans="1:12">
      <c r="A58" s="20" t="s">
        <v>825</v>
      </c>
      <c r="B58" s="21" t="s">
        <v>63</v>
      </c>
      <c r="C58" s="187">
        <v>51099.411</v>
      </c>
      <c r="D58" s="20" t="s">
        <v>48</v>
      </c>
      <c r="E58" s="20">
        <f>VLOOKUP(C58,'A(3)'!C$63:E$253,3,FALSE)</f>
        <v>6517.0337183709617</v>
      </c>
      <c r="F58" s="20" t="s">
        <v>838</v>
      </c>
      <c r="K58" s="20">
        <v>6517</v>
      </c>
      <c r="L58" s="20">
        <v>-1.78E-2</v>
      </c>
    </row>
    <row r="59" spans="1:12">
      <c r="A59" s="20" t="s">
        <v>842</v>
      </c>
      <c r="B59" s="21" t="s">
        <v>61</v>
      </c>
      <c r="C59" s="187">
        <v>51163.240299999998</v>
      </c>
      <c r="D59" s="20" t="s">
        <v>80</v>
      </c>
      <c r="E59" s="20">
        <f>VLOOKUP(C59,'A(3)'!C$63:E$253,3,FALSE)</f>
        <v>6683.5555714406146</v>
      </c>
      <c r="G59" s="20" t="s">
        <v>838</v>
      </c>
      <c r="K59" s="20">
        <v>6683</v>
      </c>
      <c r="L59" s="20">
        <v>-9.7000000000000003E-3</v>
      </c>
    </row>
    <row r="60" spans="1:12">
      <c r="A60" s="20" t="s">
        <v>73</v>
      </c>
      <c r="B60" s="21" t="s">
        <v>61</v>
      </c>
      <c r="C60" s="187">
        <v>51167.076999999997</v>
      </c>
      <c r="D60" s="20" t="s">
        <v>48</v>
      </c>
      <c r="E60" s="20">
        <f>VLOOKUP(C60,'A(3)'!C$63:E$253,3,FALSE)</f>
        <v>6693.5649933467348</v>
      </c>
      <c r="F60" s="20" t="s">
        <v>843</v>
      </c>
      <c r="K60" s="20">
        <v>6693</v>
      </c>
      <c r="L60" s="20">
        <v>-6.1000000000000004E-3</v>
      </c>
    </row>
    <row r="61" spans="1:12">
      <c r="A61" s="20" t="s">
        <v>844</v>
      </c>
      <c r="B61" s="21" t="s">
        <v>63</v>
      </c>
      <c r="C61" s="187">
        <v>51602.330999999998</v>
      </c>
      <c r="D61" s="20" t="s">
        <v>48</v>
      </c>
      <c r="E61" s="20">
        <f>VLOOKUP(C61,'A(3)'!C$63:E$253,3,FALSE)</f>
        <v>7829.0827357625458</v>
      </c>
      <c r="G61" s="20" t="s">
        <v>845</v>
      </c>
      <c r="K61" s="20">
        <v>7829</v>
      </c>
      <c r="L61" s="20">
        <v>8.0000000000000004E-4</v>
      </c>
    </row>
    <row r="62" spans="1:12">
      <c r="A62" s="20" t="s">
        <v>846</v>
      </c>
      <c r="B62" s="21" t="s">
        <v>63</v>
      </c>
      <c r="C62" s="187">
        <v>51797.441200000001</v>
      </c>
      <c r="D62" s="20" t="s">
        <v>48</v>
      </c>
      <c r="E62" s="20">
        <f>VLOOKUP(C62,'A(3)'!C$63:E$253,3,FALSE)</f>
        <v>8338.0983768050173</v>
      </c>
      <c r="G62" s="20" t="s">
        <v>847</v>
      </c>
      <c r="K62" s="20">
        <v>8338</v>
      </c>
      <c r="L62" s="20">
        <v>6.7999999999999996E-3</v>
      </c>
    </row>
    <row r="63" spans="1:12">
      <c r="A63" s="20" t="s">
        <v>848</v>
      </c>
      <c r="B63" s="21" t="s">
        <v>63</v>
      </c>
      <c r="C63" s="187">
        <v>51889.805800000002</v>
      </c>
      <c r="D63" s="20" t="s">
        <v>80</v>
      </c>
      <c r="E63" s="20" t="e">
        <f>VLOOKUP(C63,'A(3)'!C$63:E$253,3,FALSE)</f>
        <v>#N/A</v>
      </c>
      <c r="G63" s="20" t="s">
        <v>849</v>
      </c>
      <c r="K63" s="20">
        <v>8579</v>
      </c>
      <c r="L63" s="20">
        <v>-6.1000000000000004E-3</v>
      </c>
    </row>
    <row r="64" spans="1:12">
      <c r="A64" s="20" t="s">
        <v>829</v>
      </c>
      <c r="B64" s="21" t="s">
        <v>63</v>
      </c>
      <c r="C64" s="187">
        <v>51901.296499999997</v>
      </c>
      <c r="D64" s="20" t="s">
        <v>151</v>
      </c>
      <c r="E64" s="20">
        <f>VLOOKUP(C64,'A(3)'!C$63:E$253,3,FALSE)</f>
        <v>8609.0425514568578</v>
      </c>
      <c r="G64" s="20" t="s">
        <v>850</v>
      </c>
      <c r="K64" s="20">
        <v>8609</v>
      </c>
      <c r="L64" s="20">
        <v>-1.47E-2</v>
      </c>
    </row>
    <row r="65" spans="1:12">
      <c r="A65" s="20" t="s">
        <v>851</v>
      </c>
      <c r="B65" s="21" t="s">
        <v>63</v>
      </c>
      <c r="C65" s="187">
        <v>51911.269899999999</v>
      </c>
      <c r="D65" s="20" t="s">
        <v>107</v>
      </c>
      <c r="E65" s="20">
        <f>VLOOKUP(C65,'A(3)'!C$63:E$253,3,FALSE)</f>
        <v>8635.0617785109753</v>
      </c>
      <c r="F65" s="20" t="s">
        <v>852</v>
      </c>
      <c r="K65" s="20">
        <v>8635</v>
      </c>
      <c r="L65" s="20">
        <v>-7.3000000000000001E-3</v>
      </c>
    </row>
    <row r="66" spans="1:12">
      <c r="A66" s="20" t="s">
        <v>851</v>
      </c>
      <c r="B66" s="21" t="s">
        <v>63</v>
      </c>
      <c r="C66" s="187">
        <v>51911.271399999998</v>
      </c>
      <c r="D66" s="20" t="s">
        <v>69</v>
      </c>
      <c r="E66" s="20">
        <f>VLOOKUP(C66,'A(3)'!C$63:E$253,3,FALSE)</f>
        <v>8635.0656918043896</v>
      </c>
      <c r="F66" s="20" t="s">
        <v>852</v>
      </c>
      <c r="K66" s="20">
        <v>8635</v>
      </c>
      <c r="L66" s="20">
        <v>-5.7999999999999996E-3</v>
      </c>
    </row>
    <row r="67" spans="1:12">
      <c r="A67" s="20" t="s">
        <v>851</v>
      </c>
      <c r="B67" s="21" t="s">
        <v>63</v>
      </c>
      <c r="C67" s="187">
        <v>51911.272799999999</v>
      </c>
      <c r="D67" s="20" t="s">
        <v>151</v>
      </c>
      <c r="E67" s="20">
        <f>VLOOKUP(C67,'A(3)'!C$63:E$253,3,FALSE)</f>
        <v>8635.0693442115826</v>
      </c>
      <c r="F67" s="20" t="s">
        <v>852</v>
      </c>
      <c r="K67" s="20">
        <v>8635</v>
      </c>
      <c r="L67" s="20">
        <v>-4.4000000000000003E-3</v>
      </c>
    </row>
    <row r="68" spans="1:12">
      <c r="A68" s="20" t="s">
        <v>853</v>
      </c>
      <c r="B68" s="21" t="s">
        <v>63</v>
      </c>
      <c r="C68" s="187">
        <v>51960.334000000003</v>
      </c>
      <c r="D68" s="20" t="s">
        <v>80</v>
      </c>
      <c r="E68" s="20">
        <f>VLOOKUP(C68,'A(3)'!C$63:E$253,3,FALSE)</f>
        <v>8763.0632582576673</v>
      </c>
      <c r="G68" s="20" t="s">
        <v>854</v>
      </c>
      <c r="K68" s="20">
        <v>8763</v>
      </c>
      <c r="L68" s="20">
        <v>-6.7999999999999996E-3</v>
      </c>
    </row>
    <row r="69" spans="1:12">
      <c r="A69" s="20" t="s">
        <v>842</v>
      </c>
      <c r="B69" s="21" t="s">
        <v>63</v>
      </c>
      <c r="C69" s="187">
        <v>52193.386500000001</v>
      </c>
      <c r="D69" s="20" t="s">
        <v>80</v>
      </c>
      <c r="E69" s="20">
        <f>VLOOKUP(C69,'A(3)'!C$63:E$253,3,FALSE)</f>
        <v>9371.0651345514143</v>
      </c>
      <c r="G69" s="20" t="s">
        <v>855</v>
      </c>
      <c r="K69" s="20">
        <v>9371</v>
      </c>
      <c r="L69" s="20">
        <v>-6.1000000000000004E-3</v>
      </c>
    </row>
    <row r="70" spans="1:12">
      <c r="A70" s="20" t="s">
        <v>851</v>
      </c>
      <c r="B70" s="21" t="s">
        <v>63</v>
      </c>
      <c r="C70" s="187">
        <v>52320.263400000003</v>
      </c>
      <c r="D70" s="20" t="s">
        <v>856</v>
      </c>
      <c r="E70" s="20">
        <f>VLOOKUP(C70,'A(3)'!C$63:E$253,3,FALSE)</f>
        <v>9702.0694930471873</v>
      </c>
      <c r="F70" s="20" t="s">
        <v>857</v>
      </c>
      <c r="K70" s="20">
        <v>9702</v>
      </c>
      <c r="L70" s="20">
        <v>-4.4999999999999997E-3</v>
      </c>
    </row>
    <row r="71" spans="1:12">
      <c r="A71" s="20" t="s">
        <v>848</v>
      </c>
      <c r="B71" s="21" t="s">
        <v>63</v>
      </c>
      <c r="C71" s="187">
        <v>52516.900999999998</v>
      </c>
      <c r="D71" s="20" t="s">
        <v>80</v>
      </c>
      <c r="E71" s="20" t="e">
        <f>VLOOKUP(C71,'A(3)'!C$63:E$253,3,FALSE)</f>
        <v>#N/A</v>
      </c>
      <c r="G71" s="20" t="s">
        <v>858</v>
      </c>
      <c r="K71" s="20">
        <v>10215</v>
      </c>
      <c r="L71" s="20">
        <v>-4.4000000000000003E-3</v>
      </c>
    </row>
    <row r="72" spans="1:12">
      <c r="A72" s="20" t="s">
        <v>851</v>
      </c>
      <c r="B72" s="21" t="s">
        <v>61</v>
      </c>
      <c r="C72" s="187">
        <v>52547.374499999998</v>
      </c>
      <c r="D72" s="20" t="s">
        <v>856</v>
      </c>
      <c r="E72" s="20">
        <f>VLOOKUP(C72,'A(3)'!C$63:E$253,3,FALSE)</f>
        <v>10294.571074996038</v>
      </c>
      <c r="F72" s="20" t="s">
        <v>857</v>
      </c>
      <c r="K72" s="20">
        <v>10294</v>
      </c>
      <c r="L72" s="20">
        <v>-4.3E-3</v>
      </c>
    </row>
    <row r="73" spans="1:12">
      <c r="A73" s="20" t="s">
        <v>851</v>
      </c>
      <c r="B73" s="21" t="s">
        <v>63</v>
      </c>
      <c r="C73" s="187">
        <v>52547.565300000002</v>
      </c>
      <c r="D73" s="20" t="s">
        <v>856</v>
      </c>
      <c r="E73" s="20">
        <f>VLOOKUP(C73,'A(3)'!C$63:E$253,3,FALSE)</f>
        <v>10295.068845918895</v>
      </c>
      <c r="F73" s="20" t="s">
        <v>857</v>
      </c>
      <c r="K73" s="20">
        <v>10295</v>
      </c>
      <c r="L73" s="20">
        <v>-4.8999999999999998E-3</v>
      </c>
    </row>
    <row r="74" spans="1:12">
      <c r="A74" s="20" t="s">
        <v>848</v>
      </c>
      <c r="B74" s="21" t="s">
        <v>61</v>
      </c>
      <c r="C74" s="187">
        <v>52550.823600000003</v>
      </c>
      <c r="D74" s="20" t="s">
        <v>80</v>
      </c>
      <c r="E74" s="20" t="e">
        <f>VLOOKUP(C74,'A(3)'!C$63:E$253,3,FALSE)</f>
        <v>#N/A</v>
      </c>
      <c r="G74" s="20" t="s">
        <v>858</v>
      </c>
      <c r="K74" s="20">
        <v>10303</v>
      </c>
      <c r="L74" s="20">
        <v>-5.0000000000000001E-3</v>
      </c>
    </row>
    <row r="75" spans="1:12">
      <c r="A75" s="20" t="s">
        <v>859</v>
      </c>
      <c r="B75" s="21" t="s">
        <v>61</v>
      </c>
      <c r="C75" s="187">
        <v>52578.422899999998</v>
      </c>
      <c r="D75" s="20" t="s">
        <v>80</v>
      </c>
      <c r="E75" s="20">
        <f>VLOOKUP(C75,'A(3)'!C$63:E$253,3,FALSE)</f>
        <v>10375.57207458162</v>
      </c>
      <c r="G75" s="20" t="s">
        <v>860</v>
      </c>
      <c r="K75" s="20">
        <v>10375</v>
      </c>
      <c r="L75" s="20">
        <v>-4.0000000000000001E-3</v>
      </c>
    </row>
    <row r="76" spans="1:12">
      <c r="A76" s="20" t="s">
        <v>851</v>
      </c>
      <c r="B76" s="21" t="s">
        <v>61</v>
      </c>
      <c r="C76" s="187">
        <v>52585.320099999997</v>
      </c>
      <c r="D76" s="20" t="s">
        <v>840</v>
      </c>
      <c r="E76" s="20">
        <f>VLOOKUP(C76,'A(3)'!C$63:E$253,3,FALSE)</f>
        <v>10393.565919492843</v>
      </c>
      <c r="F76" s="20" t="s">
        <v>857</v>
      </c>
      <c r="K76" s="20">
        <v>10393</v>
      </c>
      <c r="L76" s="20">
        <v>-6.3E-3</v>
      </c>
    </row>
    <row r="77" spans="1:12">
      <c r="A77" s="20" t="s">
        <v>861</v>
      </c>
      <c r="B77" s="21" t="s">
        <v>61</v>
      </c>
      <c r="C77" s="187">
        <v>52588.002099999998</v>
      </c>
      <c r="D77" s="20" t="s">
        <v>151</v>
      </c>
      <c r="E77" s="20">
        <f>VLOOKUP(C77,'A(3)'!C$63:E$253,3,FALSE)</f>
        <v>10400.56288812532</v>
      </c>
      <c r="F77" s="20" t="s">
        <v>862</v>
      </c>
      <c r="K77" s="20">
        <v>10400</v>
      </c>
      <c r="L77" s="20">
        <v>-7.4999999999999997E-3</v>
      </c>
    </row>
    <row r="78" spans="1:12">
      <c r="A78" s="20" t="s">
        <v>861</v>
      </c>
      <c r="B78" s="21" t="s">
        <v>63</v>
      </c>
      <c r="C78" s="187">
        <v>52588.194300000003</v>
      </c>
      <c r="D78" s="20" t="s">
        <v>151</v>
      </c>
      <c r="E78" s="20">
        <f>VLOOKUP(C78,'A(3)'!C$63:E$253,3,FALSE)</f>
        <v>10401.064311455371</v>
      </c>
      <c r="F78" s="20" t="s">
        <v>862</v>
      </c>
      <c r="K78" s="20">
        <v>10401</v>
      </c>
      <c r="L78" s="20">
        <v>-6.6E-3</v>
      </c>
    </row>
    <row r="79" spans="1:12">
      <c r="A79" s="20" t="s">
        <v>861</v>
      </c>
      <c r="B79" s="21" t="s">
        <v>61</v>
      </c>
      <c r="C79" s="187">
        <v>52617.904199999997</v>
      </c>
      <c r="D79" s="20" t="s">
        <v>151</v>
      </c>
      <c r="E79" s="20">
        <f>VLOOKUP(C79,'A(3)'!C$63:E$253,3,FALSE)</f>
        <v>10478.573348880398</v>
      </c>
      <c r="F79" s="20" t="s">
        <v>863</v>
      </c>
      <c r="K79" s="20">
        <v>10478</v>
      </c>
      <c r="L79" s="20">
        <v>-3.5000000000000001E-3</v>
      </c>
    </row>
    <row r="80" spans="1:12">
      <c r="A80" s="20" t="s">
        <v>861</v>
      </c>
      <c r="B80" s="21" t="s">
        <v>63</v>
      </c>
      <c r="C80" s="187">
        <v>52618.095300000001</v>
      </c>
      <c r="D80" s="20" t="s">
        <v>151</v>
      </c>
      <c r="E80" s="20">
        <f>VLOOKUP(C80,'A(3)'!C$63:E$253,3,FALSE)</f>
        <v>10479.071902461939</v>
      </c>
      <c r="F80" s="20" t="s">
        <v>863</v>
      </c>
      <c r="K80" s="20">
        <v>10479</v>
      </c>
      <c r="L80" s="20">
        <v>-3.7000000000000002E-3</v>
      </c>
    </row>
    <row r="81" spans="1:12">
      <c r="A81" s="20" t="s">
        <v>864</v>
      </c>
      <c r="B81" s="21" t="s">
        <v>63</v>
      </c>
      <c r="C81" s="187">
        <v>52897.529600000002</v>
      </c>
      <c r="D81" s="20" t="s">
        <v>107</v>
      </c>
      <c r="E81" s="20">
        <f>VLOOKUP(C81,'A(3)'!C$63:E$253,3,FALSE)</f>
        <v>11208.077507211217</v>
      </c>
      <c r="G81" s="20" t="s">
        <v>865</v>
      </c>
      <c r="K81" s="20">
        <v>11208</v>
      </c>
      <c r="L81" s="20">
        <v>-1.6999999999999999E-3</v>
      </c>
    </row>
    <row r="82" spans="1:12">
      <c r="A82" s="20" t="s">
        <v>866</v>
      </c>
      <c r="B82" s="21" t="s">
        <v>63</v>
      </c>
      <c r="C82" s="187">
        <v>52902.5124</v>
      </c>
      <c r="D82" s="20" t="e">
        <f>-#NAME?</f>
        <v>#NAME?</v>
      </c>
      <c r="E82" s="20">
        <f>VLOOKUP(C82,'A(3)'!C$63:E$253,3,FALSE)</f>
        <v>11221.076946175379</v>
      </c>
      <c r="G82" s="20" t="s">
        <v>867</v>
      </c>
      <c r="K82" s="20">
        <v>11221</v>
      </c>
      <c r="L82" s="20">
        <v>-1.9E-3</v>
      </c>
    </row>
    <row r="83" spans="1:12">
      <c r="A83" s="20" t="s">
        <v>859</v>
      </c>
      <c r="B83" s="21" t="s">
        <v>63</v>
      </c>
      <c r="C83" s="187">
        <v>52917.460500000001</v>
      </c>
      <c r="D83" s="20" t="s">
        <v>80</v>
      </c>
      <c r="E83" s="20">
        <f>VLOOKUP(C83,'A(3)'!C$63:E$253,3,FALSE)</f>
        <v>11260.074480409201</v>
      </c>
      <c r="G83" s="20" t="s">
        <v>868</v>
      </c>
      <c r="K83" s="20">
        <v>11260</v>
      </c>
      <c r="L83" s="20">
        <v>-2.8E-3</v>
      </c>
    </row>
    <row r="84" spans="1:12">
      <c r="A84" s="20" t="s">
        <v>869</v>
      </c>
      <c r="B84" s="21" t="s">
        <v>63</v>
      </c>
      <c r="C84" s="187">
        <v>52924.360800000002</v>
      </c>
      <c r="D84" s="20" t="s">
        <v>80</v>
      </c>
      <c r="E84" s="20">
        <f>VLOOKUP(C84,'A(3)'!C$63:E$253,3,FALSE)</f>
        <v>11278.076412793494</v>
      </c>
      <c r="G84" s="20" t="s">
        <v>870</v>
      </c>
      <c r="K84" s="20">
        <v>11278</v>
      </c>
      <c r="L84" s="20">
        <v>-2.0999999999999999E-3</v>
      </c>
    </row>
    <row r="85" spans="1:12">
      <c r="A85" s="20" t="s">
        <v>851</v>
      </c>
      <c r="B85" s="21" t="s">
        <v>61</v>
      </c>
      <c r="C85" s="187">
        <v>52927.618799999997</v>
      </c>
      <c r="D85" s="20" t="s">
        <v>871</v>
      </c>
      <c r="E85" s="20">
        <f>VLOOKUP(C85,'A(3)'!C$63:E$253,3,FALSE)</f>
        <v>11286.576086098699</v>
      </c>
      <c r="F85" s="20" t="s">
        <v>872</v>
      </c>
      <c r="K85" s="20">
        <v>11286</v>
      </c>
      <c r="L85" s="20">
        <v>-2.5999999999999999E-3</v>
      </c>
    </row>
    <row r="86" spans="1:12">
      <c r="A86" s="20" t="s">
        <v>851</v>
      </c>
      <c r="B86" s="21" t="s">
        <v>61</v>
      </c>
      <c r="C86" s="187">
        <v>52941.418899999997</v>
      </c>
      <c r="D86" s="20" t="s">
        <v>871</v>
      </c>
      <c r="E86" s="20">
        <f>VLOOKUP(C86,'A(3)'!C$63:E$253,3,FALSE)</f>
        <v>11322.578646436141</v>
      </c>
      <c r="F86" s="20" t="s">
        <v>872</v>
      </c>
      <c r="K86" s="20">
        <v>11322</v>
      </c>
      <c r="L86" s="20">
        <v>-1.6000000000000001E-3</v>
      </c>
    </row>
    <row r="87" spans="1:12">
      <c r="A87" s="20" t="s">
        <v>851</v>
      </c>
      <c r="B87" s="21" t="s">
        <v>63</v>
      </c>
      <c r="C87" s="187">
        <v>52941.609600000003</v>
      </c>
      <c r="D87" s="20" t="s">
        <v>873</v>
      </c>
      <c r="E87" s="20">
        <f>VLOOKUP(C87,'A(3)'!C$63:E$253,3,FALSE)</f>
        <v>11323.076156472778</v>
      </c>
      <c r="F87" s="20" t="s">
        <v>872</v>
      </c>
      <c r="K87" s="20">
        <v>11323</v>
      </c>
      <c r="L87" s="20">
        <v>-2.2000000000000001E-3</v>
      </c>
    </row>
    <row r="88" spans="1:12">
      <c r="A88" s="20" t="s">
        <v>874</v>
      </c>
      <c r="B88" s="21" t="s">
        <v>61</v>
      </c>
      <c r="C88" s="187">
        <v>52949.47</v>
      </c>
      <c r="D88" s="20" t="s">
        <v>107</v>
      </c>
      <c r="E88" s="20">
        <f>VLOOKUP(C88,'A(3)'!C$63:E$253,3,FALSE)</f>
        <v>11343.582857531201</v>
      </c>
      <c r="G88" s="20" t="s">
        <v>875</v>
      </c>
      <c r="K88" s="20">
        <v>11343</v>
      </c>
      <c r="L88" s="20">
        <v>0</v>
      </c>
    </row>
    <row r="89" spans="1:12">
      <c r="A89" s="20" t="s">
        <v>874</v>
      </c>
      <c r="B89" s="21" t="s">
        <v>63</v>
      </c>
      <c r="C89" s="187">
        <v>52949.659</v>
      </c>
      <c r="D89" s="20" t="s">
        <v>107</v>
      </c>
      <c r="E89" s="20">
        <f>VLOOKUP(C89,'A(3)'!C$63:E$253,3,FALSE)</f>
        <v>11344.075932501941</v>
      </c>
      <c r="G89" s="20" t="s">
        <v>875</v>
      </c>
      <c r="K89" s="20">
        <v>11344</v>
      </c>
      <c r="L89" s="20">
        <v>-2.3E-3</v>
      </c>
    </row>
    <row r="90" spans="1:12">
      <c r="A90" s="20" t="s">
        <v>866</v>
      </c>
      <c r="B90" s="21" t="s">
        <v>63</v>
      </c>
      <c r="C90" s="187">
        <v>52981.475700000003</v>
      </c>
      <c r="D90" s="20" t="e">
        <f>-#NAME?</f>
        <v>#NAME?</v>
      </c>
      <c r="E90" s="20">
        <f>VLOOKUP(C90,'A(3)'!C$63:E$253,3,FALSE)</f>
        <v>11427.081320976544</v>
      </c>
      <c r="G90" s="20" t="s">
        <v>867</v>
      </c>
      <c r="K90" s="20">
        <v>11427</v>
      </c>
      <c r="L90" s="20">
        <v>-2.0000000000000001E-4</v>
      </c>
    </row>
    <row r="91" spans="1:12">
      <c r="A91" s="20" t="s">
        <v>869</v>
      </c>
      <c r="B91" s="21" t="s">
        <v>63</v>
      </c>
      <c r="C91" s="187">
        <v>53022.1057</v>
      </c>
      <c r="D91" s="20" t="s">
        <v>80</v>
      </c>
      <c r="E91" s="20">
        <f>VLOOKUP(C91,'A(3)'!C$63:E$253,3,FALSE)</f>
        <v>11533.079395375289</v>
      </c>
      <c r="G91" s="20" t="s">
        <v>870</v>
      </c>
      <c r="K91" s="20">
        <v>11533</v>
      </c>
      <c r="L91" s="20">
        <v>-1E-3</v>
      </c>
    </row>
    <row r="92" spans="1:12">
      <c r="A92" s="20" t="s">
        <v>876</v>
      </c>
      <c r="B92" s="21" t="s">
        <v>63</v>
      </c>
      <c r="C92" s="187">
        <v>53316.488899999997</v>
      </c>
      <c r="D92" s="20" t="s">
        <v>80</v>
      </c>
      <c r="E92" s="20">
        <f>VLOOKUP(C92,'A(3)'!C$63:E$253,3,FALSE)</f>
        <v>12301.084621448197</v>
      </c>
      <c r="F92" s="20" t="s">
        <v>877</v>
      </c>
      <c r="K92" s="20">
        <v>12301</v>
      </c>
      <c r="L92" s="20">
        <v>8.9999999999999998E-4</v>
      </c>
    </row>
    <row r="93" spans="1:12">
      <c r="A93" s="20" t="s">
        <v>878</v>
      </c>
      <c r="B93" s="21" t="s">
        <v>63</v>
      </c>
      <c r="C93" s="187">
        <v>53317.256800000003</v>
      </c>
      <c r="D93" s="20" t="s">
        <v>80</v>
      </c>
      <c r="E93" s="20">
        <f>VLOOKUP(C93,'A(3)'!C$63:E$253,3,FALSE)</f>
        <v>12303.087966792315</v>
      </c>
      <c r="G93" s="20" t="s">
        <v>879</v>
      </c>
      <c r="K93" s="20">
        <v>12303</v>
      </c>
      <c r="L93" s="20">
        <v>2.2000000000000001E-3</v>
      </c>
    </row>
    <row r="94" spans="1:12">
      <c r="A94" s="20" t="s">
        <v>851</v>
      </c>
      <c r="B94" s="21" t="s">
        <v>63</v>
      </c>
      <c r="C94" s="187">
        <v>53345.237800000003</v>
      </c>
      <c r="D94" s="20" t="s">
        <v>871</v>
      </c>
      <c r="E94" s="20">
        <f>VLOOKUP(C94,'A(3)'!C$63:E$253,3,FALSE)</f>
        <v>12376.086542223065</v>
      </c>
      <c r="F94" s="20" t="s">
        <v>872</v>
      </c>
      <c r="K94" s="20">
        <v>12376</v>
      </c>
      <c r="L94" s="20">
        <v>1.6000000000000001E-3</v>
      </c>
    </row>
    <row r="95" spans="1:12">
      <c r="A95" s="20" t="s">
        <v>880</v>
      </c>
      <c r="B95" s="21" t="s">
        <v>63</v>
      </c>
      <c r="C95" s="187">
        <v>53631.189599999998</v>
      </c>
      <c r="D95" s="20" t="s">
        <v>151</v>
      </c>
      <c r="E95" s="20">
        <f>VLOOKUP(C95,'A(3)'!C$63:E$253,3,FALSE)</f>
        <v>13122.095406876191</v>
      </c>
      <c r="G95" s="20" t="s">
        <v>881</v>
      </c>
      <c r="K95" s="20">
        <v>13122</v>
      </c>
      <c r="L95" s="20">
        <v>4.8999999999999998E-3</v>
      </c>
    </row>
    <row r="96" spans="1:12">
      <c r="A96" s="20" t="s">
        <v>866</v>
      </c>
      <c r="B96" s="21" t="s">
        <v>63</v>
      </c>
      <c r="C96" s="187">
        <v>53683.320200000002</v>
      </c>
      <c r="D96" s="20" t="e">
        <f>-#NAME?</f>
        <v>#NAME?</v>
      </c>
      <c r="E96" s="20">
        <f>VLOOKUP(C96,'A(3)'!C$63:E$253,3,FALSE)</f>
        <v>13258.096962801665</v>
      </c>
      <c r="G96" s="20" t="s">
        <v>882</v>
      </c>
      <c r="K96" s="20">
        <v>13258</v>
      </c>
      <c r="L96" s="20">
        <v>5.4999999999999997E-3</v>
      </c>
    </row>
    <row r="97" spans="1:12">
      <c r="A97" s="20" t="s">
        <v>878</v>
      </c>
      <c r="B97" s="21" t="s">
        <v>63</v>
      </c>
      <c r="C97" s="187">
        <v>53686.003900000003</v>
      </c>
      <c r="D97" s="20" t="s">
        <v>80</v>
      </c>
      <c r="E97" s="20" t="e">
        <f>VLOOKUP(C97,'A(3)'!C$63:E$253,3,FALSE)</f>
        <v>#N/A</v>
      </c>
      <c r="G97" s="20" t="s">
        <v>879</v>
      </c>
      <c r="K97" s="20">
        <v>13265</v>
      </c>
      <c r="L97" s="20">
        <v>6.0000000000000001E-3</v>
      </c>
    </row>
    <row r="98" spans="1:12">
      <c r="A98" s="20" t="s">
        <v>878</v>
      </c>
      <c r="B98" s="21" t="s">
        <v>63</v>
      </c>
      <c r="C98" s="187">
        <v>53689.070200000002</v>
      </c>
      <c r="D98" s="20" t="s">
        <v>80</v>
      </c>
      <c r="E98" s="20">
        <f>VLOOKUP(C98,'A(3)'!C$63:E$253,3,FALSE)</f>
        <v>13273.097920906337</v>
      </c>
      <c r="G98" s="20" t="s">
        <v>879</v>
      </c>
      <c r="K98" s="20">
        <v>13273</v>
      </c>
      <c r="L98" s="20">
        <v>5.7999999999999996E-3</v>
      </c>
    </row>
    <row r="99" spans="1:12">
      <c r="A99" s="20" t="s">
        <v>878</v>
      </c>
      <c r="B99" s="21" t="s">
        <v>63</v>
      </c>
      <c r="C99" s="187">
        <v>53693.2863</v>
      </c>
      <c r="D99" s="20" t="s">
        <v>80</v>
      </c>
      <c r="E99" s="20" t="e">
        <f>VLOOKUP(C99,'A(3)'!C$63:E$253,3,FALSE)</f>
        <v>#N/A</v>
      </c>
      <c r="G99" s="20" t="s">
        <v>879</v>
      </c>
      <c r="K99" s="20">
        <v>13284</v>
      </c>
      <c r="L99" s="20">
        <v>5.5999999999999999E-3</v>
      </c>
    </row>
    <row r="100" spans="1:12">
      <c r="A100" s="20" t="s">
        <v>866</v>
      </c>
      <c r="B100" s="21" t="s">
        <v>63</v>
      </c>
      <c r="C100" s="187">
        <v>53701.335500000001</v>
      </c>
      <c r="D100" s="20" t="e">
        <f>-#NAME?</f>
        <v>#NAME?</v>
      </c>
      <c r="E100" s="20">
        <f>VLOOKUP(C100,'A(3)'!C$63:E$253,3,FALSE)</f>
        <v>13305.096399417855</v>
      </c>
      <c r="G100" s="20" t="s">
        <v>882</v>
      </c>
      <c r="K100" s="20">
        <v>13305</v>
      </c>
      <c r="L100" s="20">
        <v>5.3E-3</v>
      </c>
    </row>
    <row r="101" spans="1:12">
      <c r="A101" s="20" t="s">
        <v>829</v>
      </c>
      <c r="B101" s="21" t="s">
        <v>63</v>
      </c>
      <c r="C101" s="187">
        <v>53705.552600000003</v>
      </c>
      <c r="D101" s="20" t="e">
        <f>-#NAME?</f>
        <v>#NAME?</v>
      </c>
      <c r="E101" s="20">
        <f>VLOOKUP(C101,'A(3)'!C$63:E$253,3,FALSE)</f>
        <v>13316.098232534938</v>
      </c>
      <c r="G101" s="20" t="s">
        <v>882</v>
      </c>
      <c r="K101" s="20">
        <v>13316</v>
      </c>
      <c r="L101" s="20">
        <v>6.0000000000000001E-3</v>
      </c>
    </row>
    <row r="102" spans="1:12">
      <c r="A102" s="20" t="s">
        <v>883</v>
      </c>
      <c r="B102" s="21" t="s">
        <v>63</v>
      </c>
      <c r="C102" s="187">
        <v>53983.4548</v>
      </c>
      <c r="D102" s="20" t="s">
        <v>80</v>
      </c>
      <c r="E102" s="20">
        <f>VLOOKUP(C102,'A(3)'!C$63:E$253,3,FALSE)</f>
        <v>14041.10679938644</v>
      </c>
      <c r="G102" s="20" t="s">
        <v>884</v>
      </c>
      <c r="K102" s="20">
        <v>14041</v>
      </c>
      <c r="L102" s="20">
        <v>9.1000000000000004E-3</v>
      </c>
    </row>
    <row r="103" spans="1:12">
      <c r="A103" s="20" t="s">
        <v>885</v>
      </c>
      <c r="B103" s="21" t="s">
        <v>61</v>
      </c>
      <c r="C103" s="187">
        <v>53992.462</v>
      </c>
      <c r="D103" s="20" t="s">
        <v>80</v>
      </c>
      <c r="E103" s="20">
        <f>VLOOKUP(C103,'A(3)'!C$63:E$253,3,FALSE)</f>
        <v>14064.605343706509</v>
      </c>
      <c r="G103" s="20" t="s">
        <v>886</v>
      </c>
      <c r="K103" s="20">
        <v>14064</v>
      </c>
      <c r="L103" s="20">
        <v>8.2000000000000007E-3</v>
      </c>
    </row>
    <row r="104" spans="1:12">
      <c r="A104" s="20" t="s">
        <v>887</v>
      </c>
      <c r="B104" s="21" t="s">
        <v>63</v>
      </c>
      <c r="C104" s="187">
        <v>54003.386599999998</v>
      </c>
      <c r="D104" s="20" t="s">
        <v>151</v>
      </c>
      <c r="E104" s="20">
        <f>VLOOKUP(C104,'A(3)'!C$63:E$253,3,FALSE)</f>
        <v>14093.106120560471</v>
      </c>
      <c r="F104" s="20" t="s">
        <v>888</v>
      </c>
      <c r="K104" s="20">
        <v>14093</v>
      </c>
      <c r="L104" s="20">
        <v>8.8999999999999999E-3</v>
      </c>
    </row>
    <row r="105" spans="1:12">
      <c r="A105" s="20" t="s">
        <v>848</v>
      </c>
      <c r="B105" s="21" t="s">
        <v>63</v>
      </c>
      <c r="C105" s="187">
        <v>54016.802000000003</v>
      </c>
      <c r="D105" s="20" t="s">
        <v>107</v>
      </c>
      <c r="E105" s="20" t="e">
        <f>VLOOKUP(C105,'A(3)'!C$63:E$253,3,FALSE)</f>
        <v>#N/A</v>
      </c>
      <c r="G105" s="20" t="s">
        <v>889</v>
      </c>
      <c r="K105" s="20">
        <v>14128</v>
      </c>
      <c r="L105" s="20">
        <v>8.3999999999999995E-3</v>
      </c>
    </row>
    <row r="106" spans="1:12">
      <c r="A106" s="20" t="s">
        <v>887</v>
      </c>
      <c r="B106" s="21" t="s">
        <v>63</v>
      </c>
      <c r="C106" s="187">
        <v>54017.569600000003</v>
      </c>
      <c r="D106" s="20" t="s">
        <v>151</v>
      </c>
      <c r="E106" s="20">
        <f>VLOOKUP(C106,'A(3)'!C$63:E$253,3,FALSE)</f>
        <v>14130.10761426458</v>
      </c>
      <c r="F106" s="20" t="s">
        <v>888</v>
      </c>
      <c r="K106" s="20">
        <v>14130</v>
      </c>
      <c r="L106" s="20">
        <v>9.4000000000000004E-3</v>
      </c>
    </row>
    <row r="107" spans="1:12">
      <c r="A107" s="20" t="s">
        <v>890</v>
      </c>
      <c r="B107" s="21" t="s">
        <v>61</v>
      </c>
      <c r="C107" s="187">
        <v>54093.273999999998</v>
      </c>
      <c r="D107" s="20" t="e">
        <f>-#NAME?</f>
        <v>#NAME?</v>
      </c>
      <c r="E107" s="20">
        <f>VLOOKUP(C107,'A(3)'!C$63:E$253,3,FALSE)</f>
        <v>14327.60996778445</v>
      </c>
      <c r="H107" s="20" t="s">
        <v>891</v>
      </c>
      <c r="K107" s="20">
        <v>14327</v>
      </c>
      <c r="L107" s="20">
        <v>0.01</v>
      </c>
    </row>
    <row r="108" spans="1:12">
      <c r="A108" s="20" t="s">
        <v>892</v>
      </c>
      <c r="B108" s="21" t="s">
        <v>63</v>
      </c>
      <c r="C108" s="187">
        <v>54117.23</v>
      </c>
      <c r="D108" s="20" t="s">
        <v>107</v>
      </c>
      <c r="E108" s="20">
        <f>VLOOKUP(C108,'A(3)'!C$63:E$253,3,FALSE)</f>
        <v>14390.107872541947</v>
      </c>
      <c r="G108" s="20" t="s">
        <v>893</v>
      </c>
      <c r="K108" s="20">
        <v>14390</v>
      </c>
      <c r="L108" s="20">
        <v>9.4999999999999998E-3</v>
      </c>
    </row>
    <row r="109" spans="1:12">
      <c r="A109" s="20" t="s">
        <v>848</v>
      </c>
      <c r="B109" s="21" t="s">
        <v>61</v>
      </c>
      <c r="C109" s="187">
        <v>54131.604399999997</v>
      </c>
      <c r="D109" s="20" t="s">
        <v>871</v>
      </c>
      <c r="E109" s="20">
        <f>VLOOKUP(C109,'A(3)'!C$63:E$253,3,FALSE)</f>
        <v>14427.608702486243</v>
      </c>
      <c r="G109" s="20" t="s">
        <v>894</v>
      </c>
      <c r="K109" s="20">
        <v>14427</v>
      </c>
      <c r="L109" s="20">
        <v>9.4999999999999998E-3</v>
      </c>
    </row>
    <row r="110" spans="1:12">
      <c r="A110" s="20" t="s">
        <v>848</v>
      </c>
      <c r="B110" s="21" t="s">
        <v>63</v>
      </c>
      <c r="C110" s="187">
        <v>54131.795899999997</v>
      </c>
      <c r="D110" s="20" t="s">
        <v>871</v>
      </c>
      <c r="E110" s="20" t="e">
        <f>VLOOKUP(C110,'A(3)'!C$63:E$253,3,FALSE)</f>
        <v>#N/A</v>
      </c>
      <c r="G110" s="20" t="s">
        <v>894</v>
      </c>
      <c r="K110" s="20">
        <v>14428</v>
      </c>
      <c r="L110" s="20">
        <v>9.5999999999999992E-3</v>
      </c>
    </row>
    <row r="111" spans="1:12">
      <c r="A111" s="20" t="s">
        <v>848</v>
      </c>
      <c r="B111" s="21" t="s">
        <v>63</v>
      </c>
      <c r="C111" s="187">
        <v>54133.712399999997</v>
      </c>
      <c r="D111" s="20" t="s">
        <v>871</v>
      </c>
      <c r="E111" s="20">
        <f>VLOOKUP(C111,'A(3)'!C$63:E$253,3,FALSE)</f>
        <v>14433.108184170529</v>
      </c>
      <c r="G111" s="20" t="s">
        <v>894</v>
      </c>
      <c r="K111" s="20">
        <v>14433</v>
      </c>
      <c r="L111" s="20">
        <v>9.5999999999999992E-3</v>
      </c>
    </row>
    <row r="112" spans="1:12">
      <c r="A112" s="20" t="s">
        <v>848</v>
      </c>
      <c r="B112" s="21" t="s">
        <v>61</v>
      </c>
      <c r="C112" s="187">
        <v>54185.651599999997</v>
      </c>
      <c r="D112" s="20" t="s">
        <v>107</v>
      </c>
      <c r="E112" s="20">
        <f>VLOOKUP(C112,'A(3)'!C$63:E$253,3,FALSE)</f>
        <v>14568.610403855781</v>
      </c>
      <c r="G112" s="20" t="s">
        <v>894</v>
      </c>
      <c r="K112" s="20">
        <v>14568</v>
      </c>
      <c r="L112" s="20">
        <v>1.01E-2</v>
      </c>
    </row>
    <row r="113" spans="1:12">
      <c r="A113" s="20" t="s">
        <v>895</v>
      </c>
      <c r="B113" s="21" t="s">
        <v>63</v>
      </c>
      <c r="C113" s="187">
        <v>54389.380799999999</v>
      </c>
      <c r="D113" s="20" t="s">
        <v>151</v>
      </c>
      <c r="E113" s="20">
        <f>VLOOKUP(C113,'A(3)'!C$63:E$253,3,FALSE)</f>
        <v>15100.111828881583</v>
      </c>
      <c r="F113" s="20" t="s">
        <v>896</v>
      </c>
      <c r="K113" s="20">
        <v>15100</v>
      </c>
      <c r="L113" s="20">
        <v>1.09E-2</v>
      </c>
    </row>
    <row r="114" spans="1:12">
      <c r="A114" s="20" t="s">
        <v>848</v>
      </c>
      <c r="B114" s="21" t="s">
        <v>61</v>
      </c>
      <c r="C114" s="187">
        <v>54418.703800000003</v>
      </c>
      <c r="D114" s="20" t="s">
        <v>871</v>
      </c>
      <c r="E114" s="20">
        <f>VLOOKUP(C114,'A(3)'!C$63:E$253,3,FALSE)</f>
        <v>15176.611497490861</v>
      </c>
      <c r="G114" s="20" t="s">
        <v>894</v>
      </c>
      <c r="K114" s="20">
        <v>15176</v>
      </c>
      <c r="L114" s="20">
        <v>1.04E-2</v>
      </c>
    </row>
    <row r="115" spans="1:12">
      <c r="A115" s="20" t="s">
        <v>897</v>
      </c>
      <c r="B115" s="21" t="s">
        <v>63</v>
      </c>
      <c r="C115" s="187">
        <v>54434.227200000001</v>
      </c>
      <c r="D115" s="20" t="s">
        <v>80</v>
      </c>
      <c r="E115" s="20">
        <f>VLOOKUP(C115,'A(3)'!C$63:E$253,3,FALSE)</f>
        <v>15217.109910193825</v>
      </c>
      <c r="G115" s="20" t="s">
        <v>898</v>
      </c>
      <c r="K115" s="20">
        <v>15217</v>
      </c>
      <c r="L115" s="20">
        <v>1.01E-2</v>
      </c>
    </row>
    <row r="116" spans="1:12">
      <c r="A116" s="20" t="s">
        <v>899</v>
      </c>
      <c r="B116" s="21" t="s">
        <v>61</v>
      </c>
      <c r="C116" s="187">
        <v>54480.415200000003</v>
      </c>
      <c r="D116" s="20" t="s">
        <v>80</v>
      </c>
      <c r="E116" s="20">
        <f>VLOOKUP(C116,'A(3)'!C$63:E$253,3,FALSE)</f>
        <v>15337.608041139672</v>
      </c>
      <c r="G116" s="20" t="s">
        <v>900</v>
      </c>
      <c r="K116" s="20">
        <v>15337</v>
      </c>
      <c r="L116" s="20">
        <v>9.1000000000000004E-3</v>
      </c>
    </row>
    <row r="117" spans="1:12">
      <c r="A117" s="20" t="s">
        <v>899</v>
      </c>
      <c r="B117" s="21" t="s">
        <v>63</v>
      </c>
      <c r="C117" s="187">
        <v>54489.423900000002</v>
      </c>
      <c r="D117" s="20" t="s">
        <v>80</v>
      </c>
      <c r="E117" s="20">
        <f>VLOOKUP(C117,'A(3)'!C$63:E$253,3,FALSE)</f>
        <v>15361.110498753156</v>
      </c>
      <c r="G117" s="20" t="s">
        <v>900</v>
      </c>
      <c r="K117" s="20">
        <v>15361</v>
      </c>
      <c r="L117" s="20">
        <v>1.04E-2</v>
      </c>
    </row>
    <row r="118" spans="1:12">
      <c r="A118" s="20" t="s">
        <v>866</v>
      </c>
      <c r="B118" s="21" t="s">
        <v>63</v>
      </c>
      <c r="C118" s="187">
        <v>54514.337899999999</v>
      </c>
      <c r="D118" s="20" t="e">
        <f>-#NAME?</f>
        <v>#NAME?</v>
      </c>
      <c r="E118" s="20">
        <f>VLOOKUP(C118,'A(3)'!C$63:E$253,3,FALSE)</f>
        <v>15426.107693573984</v>
      </c>
      <c r="G118" s="20" t="s">
        <v>901</v>
      </c>
      <c r="K118" s="20">
        <v>15426</v>
      </c>
      <c r="L118" s="20">
        <v>9.2999999999999992E-3</v>
      </c>
    </row>
    <row r="119" spans="1:12">
      <c r="A119" s="20" t="s">
        <v>902</v>
      </c>
      <c r="B119" s="21" t="s">
        <v>63</v>
      </c>
      <c r="C119" s="187">
        <v>54799.137600000002</v>
      </c>
      <c r="D119" s="20" t="s">
        <v>151</v>
      </c>
      <c r="E119" s="20">
        <f>VLOOKUP(C119,'A(3)'!C$63:E$253,3,FALSE)</f>
        <v>16169.11088799541</v>
      </c>
      <c r="G119" s="20" t="s">
        <v>903</v>
      </c>
      <c r="K119" s="20">
        <v>16169</v>
      </c>
      <c r="L119" s="20">
        <v>1.04E-2</v>
      </c>
    </row>
    <row r="120" spans="1:12">
      <c r="A120" s="20" t="s">
        <v>848</v>
      </c>
      <c r="B120" s="21" t="s">
        <v>63</v>
      </c>
      <c r="C120" s="187">
        <v>54819.834600000002</v>
      </c>
      <c r="D120" s="20" t="s">
        <v>107</v>
      </c>
      <c r="E120" s="20">
        <f>VLOOKUP(C120,'A(3)'!C$63:E$253,3,FALSE)</f>
        <v>16223.10651058539</v>
      </c>
      <c r="G120" s="20" t="s">
        <v>904</v>
      </c>
      <c r="K120" s="20">
        <v>16223</v>
      </c>
      <c r="L120" s="20">
        <v>8.6999999999999994E-3</v>
      </c>
    </row>
    <row r="121" spans="1:12">
      <c r="A121" s="20" t="s">
        <v>866</v>
      </c>
      <c r="B121" s="21" t="s">
        <v>61</v>
      </c>
      <c r="C121" s="187">
        <v>54827.308799999999</v>
      </c>
      <c r="D121" s="20" t="e">
        <f>-#NAME?-#NAME?</f>
        <v>#NAME?</v>
      </c>
      <c r="E121" s="20">
        <f>VLOOKUP(C121,'A(3)'!C$63:E$253,3,FALSE)</f>
        <v>16242.605669031633</v>
      </c>
      <c r="G121" s="20" t="s">
        <v>905</v>
      </c>
      <c r="K121" s="20">
        <v>16242</v>
      </c>
      <c r="L121" s="20">
        <v>8.0000000000000002E-3</v>
      </c>
    </row>
    <row r="122" spans="1:12">
      <c r="A122" s="20" t="s">
        <v>829</v>
      </c>
      <c r="B122" s="21" t="s">
        <v>63</v>
      </c>
      <c r="C122" s="187">
        <v>54831.335200000001</v>
      </c>
      <c r="D122" s="20" t="e">
        <f>-#NAME?</f>
        <v>#NAME?</v>
      </c>
      <c r="E122" s="20">
        <f>VLOOKUP(C122,'A(3)'!C$63:E$253,3,FALSE)</f>
        <v>16253.1099921121</v>
      </c>
      <c r="G122" s="20" t="s">
        <v>906</v>
      </c>
      <c r="K122" s="20">
        <v>16253</v>
      </c>
      <c r="L122" s="20">
        <v>0.01</v>
      </c>
    </row>
    <row r="123" spans="1:12">
      <c r="A123" s="20" t="s">
        <v>829</v>
      </c>
      <c r="B123" s="21" t="s">
        <v>61</v>
      </c>
      <c r="C123" s="187">
        <v>54831.525500000003</v>
      </c>
      <c r="D123" s="20" t="e">
        <f>-#NAME?</f>
        <v>#NAME?</v>
      </c>
      <c r="E123" s="20">
        <f>VLOOKUP(C123,'A(3)'!C$63:E$253,3,FALSE)</f>
        <v>16253.606458603814</v>
      </c>
      <c r="G123" s="20" t="s">
        <v>906</v>
      </c>
      <c r="K123" s="20">
        <v>16253</v>
      </c>
      <c r="L123" s="20">
        <v>8.3000000000000001E-3</v>
      </c>
    </row>
    <row r="124" spans="1:12">
      <c r="A124" s="20" t="s">
        <v>853</v>
      </c>
      <c r="B124" s="21" t="s">
        <v>63</v>
      </c>
      <c r="C124" s="187">
        <v>54831.719599999997</v>
      </c>
      <c r="D124" s="20" t="s">
        <v>151</v>
      </c>
      <c r="E124" s="20">
        <f>VLOOKUP(C124,'A(3)'!C$63:E$253,3,FALSE)</f>
        <v>16254.112838772166</v>
      </c>
      <c r="G124" s="20" t="s">
        <v>907</v>
      </c>
      <c r="K124" s="20">
        <v>16254</v>
      </c>
      <c r="L124" s="20">
        <v>1.11E-2</v>
      </c>
    </row>
    <row r="125" spans="1:12">
      <c r="A125" s="20" t="s">
        <v>908</v>
      </c>
      <c r="B125" s="21" t="s">
        <v>63</v>
      </c>
      <c r="C125" s="187">
        <v>54841.684300000001</v>
      </c>
      <c r="D125" s="20" t="s">
        <v>151</v>
      </c>
      <c r="E125" s="20">
        <f>VLOOKUP(C125,'A(3)'!C$63:E$253,3,FALSE)</f>
        <v>16280.109368724457</v>
      </c>
      <c r="G125" s="20" t="s">
        <v>909</v>
      </c>
      <c r="K125" s="20">
        <v>16280</v>
      </c>
      <c r="L125" s="20">
        <v>9.7999999999999997E-3</v>
      </c>
    </row>
    <row r="126" spans="1:12">
      <c r="A126" s="20" t="s">
        <v>829</v>
      </c>
      <c r="B126" s="21" t="s">
        <v>61</v>
      </c>
      <c r="C126" s="187">
        <v>54842.259700000002</v>
      </c>
      <c r="D126" s="20" t="e">
        <f>-#NAME?</f>
        <v>#NAME?</v>
      </c>
      <c r="E126" s="20">
        <f>VLOOKUP(C126,'A(3)'!C$63:E$253,3,FALSE)</f>
        <v>16281.610508079841</v>
      </c>
      <c r="G126" s="20" t="s">
        <v>906</v>
      </c>
      <c r="K126" s="20">
        <v>16281</v>
      </c>
      <c r="L126" s="20">
        <v>9.9000000000000008E-3</v>
      </c>
    </row>
    <row r="127" spans="1:12">
      <c r="A127" s="20" t="s">
        <v>829</v>
      </c>
      <c r="B127" s="21" t="s">
        <v>63</v>
      </c>
      <c r="C127" s="187">
        <v>54842.4516</v>
      </c>
      <c r="D127" s="20" t="e">
        <f>-#NAME?</f>
        <v>#NAME?</v>
      </c>
      <c r="E127" s="20">
        <f>VLOOKUP(C127,'A(3)'!C$63:E$253,3,FALSE)</f>
        <v>16282.11114875119</v>
      </c>
      <c r="G127" s="20" t="s">
        <v>906</v>
      </c>
      <c r="K127" s="20">
        <v>16282</v>
      </c>
      <c r="L127" s="20">
        <v>1.0500000000000001E-2</v>
      </c>
    </row>
    <row r="128" spans="1:12">
      <c r="A128" s="20" t="s">
        <v>908</v>
      </c>
      <c r="B128" s="21" t="s">
        <v>63</v>
      </c>
      <c r="C128" s="187">
        <v>54871.581400000003</v>
      </c>
      <c r="D128" s="20" t="s">
        <v>151</v>
      </c>
      <c r="E128" s="20">
        <f>VLOOKUP(C128,'A(3)'!C$63:E$253,3,FALSE)</f>
        <v>16358.106785168149</v>
      </c>
      <c r="G128" s="20" t="s">
        <v>909</v>
      </c>
      <c r="K128" s="20">
        <v>16358</v>
      </c>
      <c r="L128" s="20">
        <v>8.8000000000000005E-3</v>
      </c>
    </row>
    <row r="129" spans="1:12">
      <c r="A129" s="20" t="s">
        <v>887</v>
      </c>
      <c r="B129" s="21" t="s">
        <v>63</v>
      </c>
      <c r="C129" s="187">
        <v>55052.500999999997</v>
      </c>
      <c r="D129" s="20" t="s">
        <v>151</v>
      </c>
      <c r="E129" s="20">
        <f>VLOOKUP(C129,'A(3)'!C$63:E$253,3,FALSE)</f>
        <v>16830.101105153179</v>
      </c>
      <c r="F129" s="20" t="s">
        <v>910</v>
      </c>
      <c r="K129" s="20">
        <v>16830</v>
      </c>
      <c r="L129" s="20">
        <v>6.4999999999999997E-3</v>
      </c>
    </row>
    <row r="130" spans="1:12">
      <c r="A130" s="20" t="s">
        <v>848</v>
      </c>
      <c r="B130" s="21" t="s">
        <v>63</v>
      </c>
      <c r="C130" s="187">
        <v>55065.9185</v>
      </c>
      <c r="D130" s="20" t="s">
        <v>107</v>
      </c>
      <c r="E130" s="20">
        <f>VLOOKUP(C130,'A(3)'!C$63:E$253,3,FALSE)</f>
        <v>16865.105514782656</v>
      </c>
      <c r="G130" s="20" t="s">
        <v>911</v>
      </c>
      <c r="K130" s="20">
        <v>16865</v>
      </c>
      <c r="L130" s="20">
        <v>8.2000000000000007E-3</v>
      </c>
    </row>
    <row r="131" spans="1:12">
      <c r="A131" s="20" t="s">
        <v>887</v>
      </c>
      <c r="B131" s="21" t="s">
        <v>61</v>
      </c>
      <c r="C131" s="187">
        <v>55076.457999999999</v>
      </c>
      <c r="D131" s="20" t="s">
        <v>151</v>
      </c>
      <c r="E131" s="20">
        <f>VLOOKUP(C131,'A(3)'!C$63:E$253,3,FALSE)</f>
        <v>16892.601618772944</v>
      </c>
      <c r="F131" s="20" t="s">
        <v>910</v>
      </c>
      <c r="K131" s="20">
        <v>16892</v>
      </c>
      <c r="L131" s="20">
        <v>6.4000000000000003E-3</v>
      </c>
    </row>
    <row r="132" spans="1:12">
      <c r="A132" s="20" t="s">
        <v>887</v>
      </c>
      <c r="B132" s="21" t="s">
        <v>63</v>
      </c>
      <c r="C132" s="187">
        <v>55095.432399999998</v>
      </c>
      <c r="D132" s="20" t="s">
        <v>151</v>
      </c>
      <c r="E132" s="20">
        <f>VLOOKUP(C132,'A(3)'!C$63:E$253,3,FALSE)</f>
        <v>16942.103215200994</v>
      </c>
      <c r="F132" s="20" t="s">
        <v>910</v>
      </c>
      <c r="K132" s="20">
        <v>16942</v>
      </c>
      <c r="L132" s="20">
        <v>7.3000000000000001E-3</v>
      </c>
    </row>
    <row r="133" spans="1:12">
      <c r="A133" s="20" t="s">
        <v>912</v>
      </c>
      <c r="B133" s="21" t="s">
        <v>63</v>
      </c>
      <c r="C133" s="187">
        <v>55139.128799999999</v>
      </c>
      <c r="D133" s="20" t="s">
        <v>164</v>
      </c>
      <c r="E133" s="20">
        <f>VLOOKUP(C133,'A(3)'!C$63:E$253,3,FALSE)</f>
        <v>17056.101104892296</v>
      </c>
      <c r="F133" s="20" t="s">
        <v>913</v>
      </c>
      <c r="K133" s="20">
        <v>17056</v>
      </c>
      <c r="L133" s="20">
        <v>6.4999999999999997E-3</v>
      </c>
    </row>
    <row r="134" spans="1:12">
      <c r="A134" s="20" t="s">
        <v>912</v>
      </c>
      <c r="B134" s="21" t="s">
        <v>61</v>
      </c>
      <c r="C134" s="187">
        <v>55141.2376</v>
      </c>
      <c r="D134" s="20" t="s">
        <v>164</v>
      </c>
      <c r="E134" s="20">
        <f>VLOOKUP(C134,'A(3)'!C$63:E$253,3,FALSE)</f>
        <v>17061.602673666413</v>
      </c>
      <c r="F134" s="20" t="s">
        <v>913</v>
      </c>
      <c r="K134" s="20">
        <v>17061</v>
      </c>
      <c r="L134" s="20">
        <v>6.7999999999999996E-3</v>
      </c>
    </row>
    <row r="135" spans="1:12">
      <c r="A135" s="20" t="s">
        <v>829</v>
      </c>
      <c r="B135" s="21" t="s">
        <v>61</v>
      </c>
      <c r="C135" s="187">
        <v>55155.419000000002</v>
      </c>
      <c r="D135" s="20" t="e">
        <f>-#NAME?</f>
        <v>#NAME?</v>
      </c>
      <c r="E135" s="20">
        <f>VLOOKUP(C135,'A(3)'!C$63:E$253,3,FALSE)</f>
        <v>17098.599993190866</v>
      </c>
      <c r="G135" s="20" t="s">
        <v>914</v>
      </c>
      <c r="K135" s="20">
        <v>17098</v>
      </c>
      <c r="L135" s="20">
        <v>5.7000000000000002E-3</v>
      </c>
    </row>
    <row r="136" spans="1:12">
      <c r="A136" s="20" t="s">
        <v>829</v>
      </c>
      <c r="B136" s="21" t="s">
        <v>63</v>
      </c>
      <c r="C136" s="187">
        <v>55155.612200000003</v>
      </c>
      <c r="D136" s="20" t="e">
        <f>-#NAME?</f>
        <v>#NAME?</v>
      </c>
      <c r="E136" s="20">
        <f>VLOOKUP(C136,'A(3)'!C$63:E$253,3,FALSE)</f>
        <v>17099.104025383189</v>
      </c>
      <c r="G136" s="20" t="s">
        <v>914</v>
      </c>
      <c r="K136" s="20">
        <v>17099</v>
      </c>
      <c r="L136" s="20">
        <v>7.6E-3</v>
      </c>
    </row>
    <row r="137" spans="1:12">
      <c r="A137" s="20" t="s">
        <v>853</v>
      </c>
      <c r="B137" s="21" t="s">
        <v>63</v>
      </c>
      <c r="C137" s="187">
        <v>55181.674800000001</v>
      </c>
      <c r="D137" s="20" t="s">
        <v>151</v>
      </c>
      <c r="E137" s="20">
        <f>VLOOKUP(C137,'A(3)'!C$63:E$253,3,FALSE)</f>
        <v>17167.09775941776</v>
      </c>
      <c r="G137" s="20" t="s">
        <v>915</v>
      </c>
      <c r="K137" s="20">
        <v>17167</v>
      </c>
      <c r="L137" s="20">
        <v>5.1999999999999998E-3</v>
      </c>
    </row>
    <row r="138" spans="1:12">
      <c r="A138" s="20" t="s">
        <v>887</v>
      </c>
      <c r="B138" s="21" t="s">
        <v>63</v>
      </c>
      <c r="C138" s="187">
        <v>55212.341399999998</v>
      </c>
      <c r="D138" s="20" t="s">
        <v>151</v>
      </c>
      <c r="E138" s="20">
        <f>VLOOKUP(C138,'A(3)'!C$63:E$253,3,FALSE)</f>
        <v>17247.102695385183</v>
      </c>
      <c r="F138" s="20" t="s">
        <v>910</v>
      </c>
      <c r="K138" s="20">
        <v>17247</v>
      </c>
      <c r="L138" s="20">
        <v>7.1000000000000004E-3</v>
      </c>
    </row>
    <row r="139" spans="1:12">
      <c r="A139" s="20" t="s">
        <v>887</v>
      </c>
      <c r="B139" s="21" t="s">
        <v>61</v>
      </c>
      <c r="C139" s="187">
        <v>55477.397100000002</v>
      </c>
      <c r="D139" s="20" t="s">
        <v>107</v>
      </c>
      <c r="E139" s="20">
        <f>VLOOKUP(C139,'A(3)'!C$63:E$253,3,FALSE)</f>
        <v>17938.596512968586</v>
      </c>
      <c r="F139" s="20" t="s">
        <v>916</v>
      </c>
      <c r="K139" s="20">
        <v>17938</v>
      </c>
      <c r="L139" s="20">
        <v>4.3E-3</v>
      </c>
    </row>
    <row r="140" spans="1:12">
      <c r="A140" s="20" t="s">
        <v>853</v>
      </c>
      <c r="B140" s="21" t="s">
        <v>63</v>
      </c>
      <c r="C140" s="187">
        <v>55484.871899999998</v>
      </c>
      <c r="D140" s="20" t="s">
        <v>151</v>
      </c>
      <c r="E140" s="20">
        <f>VLOOKUP(C140,'A(3)'!C$63:E$253,3,FALSE)</f>
        <v>17958.097236732196</v>
      </c>
      <c r="G140" s="20" t="s">
        <v>917</v>
      </c>
      <c r="K140" s="20">
        <v>17958</v>
      </c>
      <c r="L140" s="20">
        <v>4.8999999999999998E-3</v>
      </c>
    </row>
    <row r="141" spans="1:12">
      <c r="A141" s="20" t="s">
        <v>902</v>
      </c>
      <c r="B141" s="21" t="s">
        <v>61</v>
      </c>
      <c r="C141" s="187">
        <v>55555.972099999999</v>
      </c>
      <c r="D141" s="20" t="s">
        <v>151</v>
      </c>
      <c r="E141" s="20">
        <f>VLOOKUP(C141,'A(3)'!C$63:E$253,3,FALSE)</f>
        <v>18143.587866546772</v>
      </c>
      <c r="G141" s="20" t="s">
        <v>918</v>
      </c>
      <c r="K141" s="20">
        <v>18143</v>
      </c>
      <c r="L141" s="20">
        <v>8.9999999999999998E-4</v>
      </c>
    </row>
    <row r="142" spans="1:12">
      <c r="A142" s="20" t="s">
        <v>897</v>
      </c>
      <c r="B142" s="21" t="s">
        <v>61</v>
      </c>
      <c r="C142" s="187">
        <v>55800.5236</v>
      </c>
      <c r="D142" s="20" t="s">
        <v>151</v>
      </c>
      <c r="E142" s="20">
        <f>VLOOKUP(C142,'A(3)'!C$63:E$253,3,FALSE)</f>
        <v>18781.589050187591</v>
      </c>
      <c r="G142" s="20" t="s">
        <v>919</v>
      </c>
      <c r="K142" s="20">
        <v>18781</v>
      </c>
      <c r="L142" s="20">
        <v>1.2999999999999999E-3</v>
      </c>
    </row>
    <row r="143" spans="1:12">
      <c r="A143" s="20" t="s">
        <v>853</v>
      </c>
      <c r="B143" s="21" t="s">
        <v>61</v>
      </c>
      <c r="C143" s="187">
        <v>55846.904300000002</v>
      </c>
      <c r="D143" s="20" t="s">
        <v>80</v>
      </c>
      <c r="E143" s="20">
        <f>VLOOKUP(C143,'A(3)'!C$63:E$253,3,FALSE)</f>
        <v>18902.589908894613</v>
      </c>
      <c r="G143" s="20" t="s">
        <v>920</v>
      </c>
      <c r="K143" s="20">
        <v>18902</v>
      </c>
      <c r="L143" s="20">
        <v>1.6000000000000001E-3</v>
      </c>
    </row>
    <row r="144" spans="1:12">
      <c r="A144" s="20" t="s">
        <v>921</v>
      </c>
      <c r="B144" s="21" t="s">
        <v>63</v>
      </c>
      <c r="C144" s="187">
        <v>55849.392999999996</v>
      </c>
      <c r="D144" s="20" t="s">
        <v>80</v>
      </c>
      <c r="E144" s="20">
        <f>VLOOKUP(C144,'A(3)'!C$63:E$253,3,FALSE)</f>
        <v>18909.08258444853</v>
      </c>
      <c r="G144" s="20" t="s">
        <v>922</v>
      </c>
      <c r="K144" s="20">
        <v>18909</v>
      </c>
      <c r="L144" s="20">
        <v>-8.9999999999999998E-4</v>
      </c>
    </row>
    <row r="145" spans="1:12">
      <c r="A145" s="20" t="s">
        <v>921</v>
      </c>
      <c r="B145" s="21" t="s">
        <v>61</v>
      </c>
      <c r="C145" s="187">
        <v>55849.590499999998</v>
      </c>
      <c r="D145" s="20" t="s">
        <v>80</v>
      </c>
      <c r="E145" s="20">
        <f>VLOOKUP(C145,'A(3)'!C$63:E$253,3,FALSE)</f>
        <v>18909.597834748653</v>
      </c>
      <c r="G145" s="20" t="s">
        <v>922</v>
      </c>
      <c r="K145" s="20">
        <v>18909</v>
      </c>
      <c r="L145" s="20">
        <v>4.5999999999999999E-3</v>
      </c>
    </row>
    <row r="146" spans="1:12">
      <c r="A146" s="20" t="s">
        <v>902</v>
      </c>
      <c r="B146" s="21" t="s">
        <v>61</v>
      </c>
      <c r="C146" s="187">
        <v>55882.1662</v>
      </c>
      <c r="D146" s="20" t="s">
        <v>151</v>
      </c>
      <c r="E146" s="20">
        <f>VLOOKUP(C146,'A(3)'!C$63:E$253,3,FALSE)</f>
        <v>18994.583349693065</v>
      </c>
      <c r="G146" s="20" t="s">
        <v>923</v>
      </c>
      <c r="K146" s="20">
        <v>18994</v>
      </c>
      <c r="L146" s="20">
        <v>-8.9999999999999998E-4</v>
      </c>
    </row>
    <row r="147" spans="1:12">
      <c r="A147" s="20" t="s">
        <v>890</v>
      </c>
      <c r="B147" s="21" t="s">
        <v>61</v>
      </c>
      <c r="C147" s="187">
        <v>55887.533199999998</v>
      </c>
      <c r="D147" s="20" t="e">
        <f>-#NAME?-#NAME?</f>
        <v>#NAME?</v>
      </c>
      <c r="E147" s="20">
        <f>VLOOKUP(C147,'A(3)'!C$63:E$253,3,FALSE)</f>
        <v>19008.58511354485</v>
      </c>
      <c r="H147" s="20" t="s">
        <v>924</v>
      </c>
      <c r="K147" s="20">
        <v>19008</v>
      </c>
      <c r="L147" s="20">
        <v>-2.9999999999999997E-4</v>
      </c>
    </row>
    <row r="148" spans="1:12">
      <c r="A148" s="20" t="s">
        <v>829</v>
      </c>
      <c r="B148" s="21" t="s">
        <v>63</v>
      </c>
      <c r="C148" s="187">
        <v>55894.242400000003</v>
      </c>
      <c r="D148" s="20" t="e">
        <f>-#NAME?</f>
        <v>#NAME?</v>
      </c>
      <c r="E148" s="20">
        <f>VLOOKUP(C148,'A(3)'!C$63:E$253,3,FALSE)</f>
        <v>19026.088492347619</v>
      </c>
      <c r="G148" s="20" t="s">
        <v>925</v>
      </c>
      <c r="K148" s="20">
        <v>19026</v>
      </c>
      <c r="L148" s="20">
        <v>1.4E-3</v>
      </c>
    </row>
    <row r="149" spans="1:12">
      <c r="A149" s="20" t="s">
        <v>829</v>
      </c>
      <c r="B149" s="21" t="s">
        <v>61</v>
      </c>
      <c r="C149" s="187">
        <v>55894.432200000003</v>
      </c>
      <c r="D149" s="20" t="e">
        <f>-#NAME?</f>
        <v>#NAME?</v>
      </c>
      <c r="E149" s="20">
        <f>VLOOKUP(C149,'A(3)'!C$63:E$253,3,FALSE)</f>
        <v>19026.58365440819</v>
      </c>
      <c r="G149" s="20" t="s">
        <v>925</v>
      </c>
      <c r="K149" s="20">
        <v>19026</v>
      </c>
      <c r="L149" s="20">
        <v>-8.0000000000000004E-4</v>
      </c>
    </row>
    <row r="150" spans="1:12">
      <c r="A150" s="20" t="s">
        <v>897</v>
      </c>
      <c r="B150" s="21" t="s">
        <v>63</v>
      </c>
      <c r="C150" s="187">
        <v>56182.488299999997</v>
      </c>
      <c r="D150" s="20" t="s">
        <v>107</v>
      </c>
      <c r="E150" s="20">
        <f>VLOOKUP(C150,'A(3)'!C$63:E$253,3,FALSE)</f>
        <v>19778.082347955165</v>
      </c>
      <c r="G150" s="20" t="s">
        <v>926</v>
      </c>
      <c r="K150" s="20">
        <v>19778</v>
      </c>
      <c r="L150" s="20">
        <v>-1.1000000000000001E-3</v>
      </c>
    </row>
    <row r="151" spans="1:12">
      <c r="A151" s="20" t="s">
        <v>890</v>
      </c>
      <c r="B151" s="21" t="s">
        <v>63</v>
      </c>
      <c r="C151" s="187">
        <v>56210.470699999998</v>
      </c>
      <c r="D151" s="20" t="s">
        <v>107</v>
      </c>
      <c r="E151" s="20">
        <f>VLOOKUP(C151,'A(3)'!C$63:E$253,3,FALSE)</f>
        <v>19851.084575793113</v>
      </c>
      <c r="H151" s="20" t="s">
        <v>927</v>
      </c>
      <c r="K151" s="20">
        <v>19851</v>
      </c>
      <c r="L151" s="20">
        <v>-2.9999999999999997E-4</v>
      </c>
    </row>
    <row r="152" spans="1:12">
      <c r="A152" s="20" t="s">
        <v>897</v>
      </c>
      <c r="B152" s="21" t="s">
        <v>61</v>
      </c>
      <c r="C152" s="187">
        <v>56222.545400000003</v>
      </c>
      <c r="D152" s="20" t="s">
        <v>151</v>
      </c>
      <c r="E152" s="20">
        <f>VLOOKUP(C152,'A(3)'!C$63:E$253,3,FALSE)</f>
        <v>19882.585805154249</v>
      </c>
      <c r="G152" s="20" t="s">
        <v>926</v>
      </c>
      <c r="K152" s="20">
        <v>19882</v>
      </c>
      <c r="L152" s="20">
        <v>-1E-4</v>
      </c>
    </row>
    <row r="153" spans="1:12">
      <c r="A153" s="20" t="s">
        <v>928</v>
      </c>
      <c r="B153" s="21" t="s">
        <v>63</v>
      </c>
      <c r="C153" s="187">
        <v>56249.951500000003</v>
      </c>
      <c r="D153" s="20" t="s">
        <v>776</v>
      </c>
      <c r="E153" s="20">
        <f>VLOOKUP(C153,'A(3)'!C$63:E$253,3,FALSE)</f>
        <v>19954.084545660764</v>
      </c>
      <c r="G153" s="20" t="s">
        <v>929</v>
      </c>
      <c r="K153" s="20">
        <v>19954</v>
      </c>
      <c r="L153" s="20">
        <v>-2.9999999999999997E-4</v>
      </c>
    </row>
    <row r="154" spans="1:12">
      <c r="A154" s="20" t="s">
        <v>902</v>
      </c>
      <c r="B154" s="21" t="s">
        <v>63</v>
      </c>
      <c r="C154" s="187">
        <v>56251.1011</v>
      </c>
      <c r="D154" s="20" t="s">
        <v>151</v>
      </c>
      <c r="E154" s="20">
        <f>VLOOKUP(C154,'A(3)'!C$63:E$253,3,FALSE)</f>
        <v>19957.083693736779</v>
      </c>
      <c r="G154" s="20" t="s">
        <v>930</v>
      </c>
      <c r="K154" s="20">
        <v>19957</v>
      </c>
      <c r="L154" s="20">
        <v>-5.9999999999999995E-4</v>
      </c>
    </row>
    <row r="155" spans="1:12">
      <c r="A155" s="20" t="s">
        <v>902</v>
      </c>
      <c r="B155" s="21" t="s">
        <v>61</v>
      </c>
      <c r="C155" s="187">
        <v>56251.292600000001</v>
      </c>
      <c r="D155" s="20" t="s">
        <v>151</v>
      </c>
      <c r="E155" s="20">
        <f>VLOOKUP(C155,'A(3)'!C$63:E$253,3,FALSE)</f>
        <v>19957.583290863226</v>
      </c>
      <c r="G155" s="20" t="s">
        <v>930</v>
      </c>
      <c r="K155" s="20">
        <v>19957</v>
      </c>
      <c r="L155" s="20">
        <v>-1.1000000000000001E-3</v>
      </c>
    </row>
    <row r="156" spans="1:12">
      <c r="A156" s="20" t="s">
        <v>931</v>
      </c>
      <c r="B156" s="21" t="s">
        <v>61</v>
      </c>
      <c r="C156" s="187">
        <v>56284.640399999997</v>
      </c>
      <c r="D156" s="20" t="s">
        <v>151</v>
      </c>
      <c r="E156" s="20">
        <f>VLOOKUP(C156,'A(3)'!C$63:E$253,3,FALSE)</f>
        <v>20044.583108373296</v>
      </c>
      <c r="G156" s="20" t="s">
        <v>932</v>
      </c>
      <c r="K156" s="20">
        <v>20044</v>
      </c>
      <c r="L156" s="20">
        <v>-1.1999999999999999E-3</v>
      </c>
    </row>
    <row r="157" spans="1:12">
      <c r="A157" s="20" t="s">
        <v>933</v>
      </c>
      <c r="B157" s="21" t="s">
        <v>61</v>
      </c>
      <c r="C157" s="187">
        <v>56284.640899999999</v>
      </c>
      <c r="D157" s="20" t="s">
        <v>151</v>
      </c>
      <c r="E157" s="20">
        <f>VLOOKUP(C157,'A(3)'!C$63:E$253,3,FALSE)</f>
        <v>20044.584412804441</v>
      </c>
      <c r="G157" s="20" t="s">
        <v>932</v>
      </c>
      <c r="K157" s="20">
        <v>20044</v>
      </c>
      <c r="L157" s="20">
        <v>-6.9999999999999999E-4</v>
      </c>
    </row>
    <row r="158" spans="1:12">
      <c r="A158" s="20" t="s">
        <v>853</v>
      </c>
      <c r="B158" s="21" t="s">
        <v>61</v>
      </c>
      <c r="C158" s="187">
        <v>56297.673699999999</v>
      </c>
      <c r="D158" s="20" t="s">
        <v>151</v>
      </c>
      <c r="E158" s="20">
        <f>VLOOKUP(C158,'A(3)'!C$63:E$253,3,FALSE)</f>
        <v>20078.585193115152</v>
      </c>
      <c r="G158" s="20" t="s">
        <v>934</v>
      </c>
      <c r="K158" s="20">
        <v>20078</v>
      </c>
      <c r="L158" s="20">
        <v>-4.0000000000000002E-4</v>
      </c>
    </row>
    <row r="159" spans="1:12">
      <c r="A159" s="20" t="s">
        <v>931</v>
      </c>
      <c r="B159" s="21" t="s">
        <v>63</v>
      </c>
      <c r="C159" s="187">
        <v>56522.865299999998</v>
      </c>
      <c r="D159" s="20" t="s">
        <v>151</v>
      </c>
      <c r="E159" s="20">
        <f>VLOOKUP(C159,'A(3)'!C$63:E$253,3,FALSE)</f>
        <v>20666.079063919329</v>
      </c>
      <c r="G159" s="20" t="s">
        <v>932</v>
      </c>
      <c r="K159" s="20">
        <v>20666</v>
      </c>
      <c r="L159" s="20">
        <v>-2.5000000000000001E-3</v>
      </c>
    </row>
    <row r="160" spans="1:12">
      <c r="A160" s="20" t="s">
        <v>912</v>
      </c>
      <c r="B160" s="21" t="s">
        <v>63</v>
      </c>
      <c r="C160" s="187">
        <v>56563.112999999998</v>
      </c>
      <c r="D160" s="20" t="s">
        <v>164</v>
      </c>
      <c r="E160" s="20">
        <f>VLOOKUP(C160,'A(3)'!C$63:E$253,3,FALSE)</f>
        <v>20771.079770268792</v>
      </c>
      <c r="F160" s="20" t="s">
        <v>935</v>
      </c>
      <c r="K160" s="20">
        <v>20771</v>
      </c>
      <c r="L160" s="20">
        <v>-2.2000000000000001E-3</v>
      </c>
    </row>
    <row r="161" spans="1:12">
      <c r="A161" s="20" t="s">
        <v>912</v>
      </c>
      <c r="B161" s="21" t="s">
        <v>61</v>
      </c>
      <c r="C161" s="187">
        <v>56563.3053</v>
      </c>
      <c r="D161" s="20" t="s">
        <v>164</v>
      </c>
      <c r="E161" s="20">
        <f>VLOOKUP(C161,'A(3)'!C$63:E$253,3,FALSE)</f>
        <v>20771.581454485065</v>
      </c>
      <c r="F161" s="20" t="s">
        <v>935</v>
      </c>
      <c r="K161" s="20">
        <v>20771</v>
      </c>
      <c r="L161" s="20">
        <v>-1.9E-3</v>
      </c>
    </row>
    <row r="162" spans="1:12">
      <c r="A162" s="20" t="s">
        <v>936</v>
      </c>
      <c r="B162" s="21" t="s">
        <v>63</v>
      </c>
      <c r="C162" s="187">
        <v>35874.370000000003</v>
      </c>
      <c r="D162" s="20" t="s">
        <v>47</v>
      </c>
      <c r="E162" s="20" t="e">
        <f>VLOOKUP(C162,'A(3)'!C$63:E$253,3,FALSE)</f>
        <v>#N/A</v>
      </c>
      <c r="G162" s="20" t="s">
        <v>937</v>
      </c>
      <c r="K162" s="20">
        <v>-33203</v>
      </c>
      <c r="L162" s="20">
        <v>-2.53E-2</v>
      </c>
    </row>
    <row r="163" spans="1:12">
      <c r="A163" s="20" t="s">
        <v>936</v>
      </c>
      <c r="B163" s="21" t="s">
        <v>63</v>
      </c>
      <c r="C163" s="187">
        <v>36460.504999999997</v>
      </c>
      <c r="D163" s="20" t="s">
        <v>47</v>
      </c>
      <c r="E163" s="20" t="e">
        <f>VLOOKUP(C163,'A(3)'!C$63:E$253,3,FALSE)</f>
        <v>#N/A</v>
      </c>
      <c r="G163" s="20" t="s">
        <v>938</v>
      </c>
      <c r="K163" s="20">
        <v>-31674</v>
      </c>
      <c r="L163" s="20">
        <v>3.0300000000000001E-2</v>
      </c>
    </row>
    <row r="164" spans="1:12">
      <c r="A164" s="20" t="s">
        <v>936</v>
      </c>
      <c r="B164" s="21" t="s">
        <v>63</v>
      </c>
      <c r="C164" s="187">
        <v>36852.601000000002</v>
      </c>
      <c r="D164" s="20" t="s">
        <v>47</v>
      </c>
      <c r="E164" s="20" t="e">
        <f>VLOOKUP(C164,'A(3)'!C$63:E$253,3,FALSE)</f>
        <v>#N/A</v>
      </c>
      <c r="G164" s="20" t="s">
        <v>938</v>
      </c>
      <c r="K164" s="20">
        <v>-30651</v>
      </c>
      <c r="L164" s="20">
        <v>1.1999999999999999E-3</v>
      </c>
    </row>
    <row r="165" spans="1:12">
      <c r="A165" s="20" t="s">
        <v>936</v>
      </c>
      <c r="B165" s="21" t="s">
        <v>63</v>
      </c>
      <c r="C165" s="187">
        <v>37946.555</v>
      </c>
      <c r="D165" s="20" t="s">
        <v>47</v>
      </c>
      <c r="E165" s="20" t="e">
        <f>VLOOKUP(C165,'A(3)'!C$63:E$253,3,FALSE)</f>
        <v>#N/A</v>
      </c>
      <c r="G165" s="20" t="s">
        <v>938</v>
      </c>
      <c r="K165" s="20">
        <v>-27797</v>
      </c>
      <c r="L165" s="20">
        <v>-8.6999999999999994E-3</v>
      </c>
    </row>
    <row r="166" spans="1:12">
      <c r="A166" s="20" t="s">
        <v>936</v>
      </c>
      <c r="B166" s="21" t="s">
        <v>63</v>
      </c>
      <c r="C166" s="187">
        <v>37959.580999999998</v>
      </c>
      <c r="D166" s="20" t="s">
        <v>47</v>
      </c>
      <c r="E166" s="20" t="e">
        <f>VLOOKUP(C166,'A(3)'!C$63:E$253,3,FALSE)</f>
        <v>#N/A</v>
      </c>
      <c r="G166" s="20" t="s">
        <v>938</v>
      </c>
      <c r="K166" s="20">
        <v>-27763</v>
      </c>
      <c r="L166" s="20">
        <v>-1.52E-2</v>
      </c>
    </row>
    <row r="167" spans="1:12">
      <c r="A167" s="20" t="s">
        <v>936</v>
      </c>
      <c r="B167" s="21" t="s">
        <v>63</v>
      </c>
      <c r="C167" s="187">
        <v>38240.553</v>
      </c>
      <c r="D167" s="20" t="s">
        <v>47</v>
      </c>
      <c r="E167" s="20" t="e">
        <f>VLOOKUP(C167,'A(3)'!C$63:E$253,3,FALSE)</f>
        <v>#N/A</v>
      </c>
      <c r="G167" s="20" t="s">
        <v>938</v>
      </c>
      <c r="K167" s="20">
        <v>-27030</v>
      </c>
      <c r="L167" s="20">
        <v>-8.6999999999999994E-3</v>
      </c>
    </row>
    <row r="168" spans="1:12">
      <c r="A168" s="20" t="s">
        <v>936</v>
      </c>
      <c r="B168" s="21" t="s">
        <v>63</v>
      </c>
      <c r="C168" s="187">
        <v>38289.608999999997</v>
      </c>
      <c r="D168" s="20" t="s">
        <v>47</v>
      </c>
      <c r="E168" s="20" t="e">
        <f>VLOOKUP(C168,'A(3)'!C$63:E$253,3,FALSE)</f>
        <v>#N/A</v>
      </c>
      <c r="G168" s="20" t="s">
        <v>938</v>
      </c>
      <c r="K168" s="20">
        <v>-26902</v>
      </c>
      <c r="L168" s="20">
        <v>-1.6299999999999999E-2</v>
      </c>
    </row>
    <row r="169" spans="1:12">
      <c r="A169" s="20" t="s">
        <v>936</v>
      </c>
      <c r="B169" s="21" t="s">
        <v>63</v>
      </c>
      <c r="C169" s="187">
        <v>38317.591999999997</v>
      </c>
      <c r="D169" s="20" t="s">
        <v>47</v>
      </c>
      <c r="E169" s="20" t="e">
        <f>VLOOKUP(C169,'A(3)'!C$63:E$253,3,FALSE)</f>
        <v>#N/A</v>
      </c>
      <c r="G169" s="20" t="s">
        <v>938</v>
      </c>
      <c r="K169" s="20">
        <v>-26829</v>
      </c>
      <c r="L169" s="20">
        <v>-1.4800000000000001E-2</v>
      </c>
    </row>
    <row r="170" spans="1:12">
      <c r="A170" s="20" t="s">
        <v>936</v>
      </c>
      <c r="B170" s="21" t="s">
        <v>63</v>
      </c>
      <c r="C170" s="187">
        <v>38322.569000000003</v>
      </c>
      <c r="D170" s="20" t="s">
        <v>47</v>
      </c>
      <c r="E170" s="20" t="e">
        <f>VLOOKUP(C170,'A(3)'!C$63:E$253,3,FALSE)</f>
        <v>#N/A</v>
      </c>
      <c r="G170" s="20" t="s">
        <v>938</v>
      </c>
      <c r="K170" s="20">
        <v>-26816</v>
      </c>
      <c r="L170" s="20">
        <v>-2.0899999999999998E-2</v>
      </c>
    </row>
    <row r="171" spans="1:12">
      <c r="A171" s="20" t="s">
        <v>936</v>
      </c>
      <c r="B171" s="21" t="s">
        <v>63</v>
      </c>
      <c r="C171" s="187">
        <v>38325.637000000002</v>
      </c>
      <c r="D171" s="20" t="s">
        <v>47</v>
      </c>
      <c r="E171" s="20" t="e">
        <f>VLOOKUP(C171,'A(3)'!C$63:E$253,3,FALSE)</f>
        <v>#N/A</v>
      </c>
      <c r="G171" s="20" t="s">
        <v>938</v>
      </c>
      <c r="K171" s="20">
        <v>-26808</v>
      </c>
      <c r="L171" s="20">
        <v>-1.9300000000000001E-2</v>
      </c>
    </row>
    <row r="172" spans="1:12">
      <c r="A172" s="20" t="s">
        <v>936</v>
      </c>
      <c r="B172" s="21" t="s">
        <v>61</v>
      </c>
      <c r="C172" s="187">
        <v>38331.587</v>
      </c>
      <c r="D172" s="20" t="s">
        <v>47</v>
      </c>
      <c r="E172" s="20" t="e">
        <f>VLOOKUP(C172,'A(3)'!C$63:E$253,3,FALSE)</f>
        <v>#N/A</v>
      </c>
      <c r="G172" s="20" t="s">
        <v>938</v>
      </c>
      <c r="K172" s="20">
        <v>-26793</v>
      </c>
      <c r="L172" s="20">
        <v>-1.0999999999999999E-2</v>
      </c>
    </row>
    <row r="173" spans="1:12">
      <c r="A173" s="20" t="s">
        <v>936</v>
      </c>
      <c r="B173" s="21" t="s">
        <v>61</v>
      </c>
      <c r="C173" s="187">
        <v>38356.491000000002</v>
      </c>
      <c r="D173" s="20" t="s">
        <v>47</v>
      </c>
      <c r="E173" s="20" t="e">
        <f>VLOOKUP(C173,'A(3)'!C$63:E$253,3,FALSE)</f>
        <v>#N/A</v>
      </c>
      <c r="G173" s="20" t="s">
        <v>938</v>
      </c>
      <c r="K173" s="20">
        <v>-26728</v>
      </c>
      <c r="L173" s="20">
        <v>-2.1999999999999999E-2</v>
      </c>
    </row>
    <row r="174" spans="1:12">
      <c r="A174" s="20" t="s">
        <v>936</v>
      </c>
      <c r="B174" s="21" t="s">
        <v>63</v>
      </c>
      <c r="C174" s="187">
        <v>38370.464999999997</v>
      </c>
      <c r="D174" s="20" t="s">
        <v>47</v>
      </c>
      <c r="E174" s="20" t="e">
        <f>VLOOKUP(C174,'A(3)'!C$63:E$253,3,FALSE)</f>
        <v>#N/A</v>
      </c>
      <c r="G174" s="20" t="s">
        <v>938</v>
      </c>
      <c r="K174" s="20">
        <v>-26691</v>
      </c>
      <c r="L174" s="20">
        <v>-3.85E-2</v>
      </c>
    </row>
    <row r="175" spans="1:12">
      <c r="A175" s="20" t="s">
        <v>936</v>
      </c>
      <c r="B175" s="21" t="s">
        <v>63</v>
      </c>
      <c r="C175" s="187">
        <v>38371.277999999998</v>
      </c>
      <c r="D175" s="20" t="s">
        <v>47</v>
      </c>
      <c r="E175" s="20" t="e">
        <f>VLOOKUP(C175,'A(3)'!C$63:E$253,3,FALSE)</f>
        <v>#N/A</v>
      </c>
      <c r="G175" s="20" t="s">
        <v>938</v>
      </c>
      <c r="K175" s="20">
        <v>-26689</v>
      </c>
      <c r="L175" s="20">
        <v>7.9000000000000008E-3</v>
      </c>
    </row>
    <row r="176" spans="1:12">
      <c r="A176" s="20" t="s">
        <v>936</v>
      </c>
      <c r="B176" s="21" t="s">
        <v>61</v>
      </c>
      <c r="C176" s="187">
        <v>38373.353000000003</v>
      </c>
      <c r="D176" s="20" t="s">
        <v>47</v>
      </c>
      <c r="E176" s="20" t="e">
        <f>VLOOKUP(C176,'A(3)'!C$63:E$253,3,FALSE)</f>
        <v>#N/A</v>
      </c>
      <c r="G176" s="20" t="s">
        <v>938</v>
      </c>
      <c r="K176" s="20">
        <v>-26684</v>
      </c>
      <c r="L176" s="20">
        <v>-2.5600000000000001E-2</v>
      </c>
    </row>
    <row r="177" spans="1:12">
      <c r="A177" s="20" t="s">
        <v>936</v>
      </c>
      <c r="B177" s="21" t="s">
        <v>63</v>
      </c>
      <c r="C177" s="187">
        <v>38373.531000000003</v>
      </c>
      <c r="D177" s="20" t="s">
        <v>47</v>
      </c>
      <c r="E177" s="20" t="e">
        <f>VLOOKUP(C177,'A(3)'!C$63:E$253,3,FALSE)</f>
        <v>#N/A</v>
      </c>
      <c r="G177" s="20" t="s">
        <v>938</v>
      </c>
      <c r="K177" s="20">
        <v>-26683</v>
      </c>
      <c r="L177" s="20">
        <v>-3.9E-2</v>
      </c>
    </row>
    <row r="178" spans="1:12">
      <c r="A178" s="20" t="s">
        <v>936</v>
      </c>
      <c r="B178" s="21" t="s">
        <v>63</v>
      </c>
      <c r="C178" s="187">
        <v>38385.425999999999</v>
      </c>
      <c r="D178" s="20" t="s">
        <v>47</v>
      </c>
      <c r="E178" s="20" t="e">
        <f>VLOOKUP(C178,'A(3)'!C$63:E$253,3,FALSE)</f>
        <v>#N/A</v>
      </c>
      <c r="G178" s="20" t="s">
        <v>938</v>
      </c>
      <c r="K178" s="20">
        <v>-26652</v>
      </c>
      <c r="L178" s="20">
        <v>-2.6499999999999999E-2</v>
      </c>
    </row>
    <row r="179" spans="1:12">
      <c r="A179" s="20" t="s">
        <v>936</v>
      </c>
      <c r="B179" s="21" t="s">
        <v>63</v>
      </c>
      <c r="C179" s="187">
        <v>38399.235999999997</v>
      </c>
      <c r="D179" s="20" t="s">
        <v>47</v>
      </c>
      <c r="E179" s="20" t="e">
        <f>VLOOKUP(C179,'A(3)'!C$63:E$253,3,FALSE)</f>
        <v>#N/A</v>
      </c>
      <c r="G179" s="20" t="s">
        <v>938</v>
      </c>
      <c r="K179" s="20">
        <v>-26616</v>
      </c>
      <c r="L179" s="20">
        <v>-1.5699999999999999E-2</v>
      </c>
    </row>
    <row r="180" spans="1:12">
      <c r="A180" s="20" t="s">
        <v>936</v>
      </c>
      <c r="B180" s="21" t="s">
        <v>61</v>
      </c>
      <c r="C180" s="187">
        <v>38399.417999999998</v>
      </c>
      <c r="D180" s="20" t="s">
        <v>47</v>
      </c>
      <c r="E180" s="20" t="e">
        <f>VLOOKUP(C180,'A(3)'!C$63:E$253,3,FALSE)</f>
        <v>#N/A</v>
      </c>
      <c r="G180" s="20" t="s">
        <v>938</v>
      </c>
      <c r="K180" s="20">
        <v>-26616</v>
      </c>
      <c r="L180" s="20">
        <v>-2.5700000000000001E-2</v>
      </c>
    </row>
    <row r="181" spans="1:12">
      <c r="A181" s="20" t="s">
        <v>936</v>
      </c>
      <c r="B181" s="21" t="s">
        <v>63</v>
      </c>
      <c r="C181" s="187">
        <v>38406.495000000003</v>
      </c>
      <c r="D181" s="20" t="s">
        <v>47</v>
      </c>
      <c r="E181" s="20" t="e">
        <f>VLOOKUP(C181,'A(3)'!C$63:E$253,3,FALSE)</f>
        <v>#N/A</v>
      </c>
      <c r="G181" s="20" t="s">
        <v>938</v>
      </c>
      <c r="K181" s="20">
        <v>-26597</v>
      </c>
      <c r="L181" s="20">
        <v>-3.95E-2</v>
      </c>
    </row>
    <row r="182" spans="1:12">
      <c r="A182" s="20" t="s">
        <v>936</v>
      </c>
      <c r="B182" s="21" t="s">
        <v>63</v>
      </c>
      <c r="C182" s="187">
        <v>38410.345999999998</v>
      </c>
      <c r="D182" s="20" t="s">
        <v>47</v>
      </c>
      <c r="E182" s="20" t="e">
        <f>VLOOKUP(C182,'A(3)'!C$63:E$253,3,FALSE)</f>
        <v>#N/A</v>
      </c>
      <c r="G182" s="20" t="s">
        <v>938</v>
      </c>
      <c r="K182" s="20">
        <v>-26587</v>
      </c>
      <c r="L182" s="20">
        <v>-2.1600000000000001E-2</v>
      </c>
    </row>
    <row r="183" spans="1:12">
      <c r="A183" s="20" t="s">
        <v>936</v>
      </c>
      <c r="B183" s="21" t="s">
        <v>61</v>
      </c>
      <c r="C183" s="187">
        <v>38439.29</v>
      </c>
      <c r="D183" s="20" t="s">
        <v>47</v>
      </c>
      <c r="E183" s="20" t="e">
        <f>VLOOKUP(C183,'A(3)'!C$63:E$253,3,FALSE)</f>
        <v>#N/A</v>
      </c>
      <c r="G183" s="20" t="s">
        <v>938</v>
      </c>
      <c r="K183" s="20">
        <v>-26512</v>
      </c>
      <c r="L183" s="20">
        <v>-1.78E-2</v>
      </c>
    </row>
    <row r="184" spans="1:12">
      <c r="A184" s="20" t="s">
        <v>936</v>
      </c>
      <c r="B184" s="21" t="s">
        <v>61</v>
      </c>
      <c r="C184" s="187">
        <v>38440.404000000002</v>
      </c>
      <c r="D184" s="20" t="s">
        <v>47</v>
      </c>
      <c r="E184" s="20" t="e">
        <f>VLOOKUP(C184,'A(3)'!C$63:E$253,3,FALSE)</f>
        <v>#N/A</v>
      </c>
      <c r="G184" s="20" t="s">
        <v>938</v>
      </c>
      <c r="K184" s="20">
        <v>-26509</v>
      </c>
      <c r="L184" s="20">
        <v>-5.3699999999999998E-2</v>
      </c>
    </row>
    <row r="185" spans="1:12">
      <c r="A185" s="20" t="s">
        <v>939</v>
      </c>
      <c r="B185" s="21" t="s">
        <v>63</v>
      </c>
      <c r="C185" s="187">
        <v>38670.6</v>
      </c>
      <c r="D185" s="20" t="s">
        <v>47</v>
      </c>
      <c r="E185" s="20" t="e">
        <f>VLOOKUP(C185,'A(3)'!C$63:E$253,3,FALSE)</f>
        <v>#N/A</v>
      </c>
      <c r="G185" s="20" t="s">
        <v>940</v>
      </c>
      <c r="K185" s="20">
        <v>-25908</v>
      </c>
      <c r="L185" s="20">
        <v>-3.44E-2</v>
      </c>
    </row>
    <row r="186" spans="1:12">
      <c r="A186" s="20" t="s">
        <v>936</v>
      </c>
      <c r="B186" s="21" t="s">
        <v>63</v>
      </c>
      <c r="C186" s="187">
        <v>39038.565999999999</v>
      </c>
      <c r="D186" s="20" t="s">
        <v>47</v>
      </c>
      <c r="E186" s="20" t="e">
        <f>VLOOKUP(C186,'A(3)'!C$63:E$253,3,FALSE)</f>
        <v>#N/A</v>
      </c>
      <c r="G186" s="20" t="s">
        <v>938</v>
      </c>
      <c r="K186" s="20">
        <v>-24948</v>
      </c>
      <c r="L186" s="20">
        <v>-4.5100000000000001E-2</v>
      </c>
    </row>
    <row r="187" spans="1:12">
      <c r="A187" s="20" t="s">
        <v>936</v>
      </c>
      <c r="B187" s="21" t="s">
        <v>63</v>
      </c>
      <c r="C187" s="187">
        <v>39058.54</v>
      </c>
      <c r="D187" s="20" t="s">
        <v>47</v>
      </c>
      <c r="E187" s="20" t="e">
        <f>VLOOKUP(C187,'A(3)'!C$63:E$253,3,FALSE)</f>
        <v>#N/A</v>
      </c>
      <c r="G187" s="20" t="s">
        <v>938</v>
      </c>
      <c r="K187" s="20">
        <v>-24896</v>
      </c>
      <c r="L187" s="20">
        <v>-3.0999999999999999E-3</v>
      </c>
    </row>
    <row r="188" spans="1:12">
      <c r="A188" s="20" t="s">
        <v>936</v>
      </c>
      <c r="B188" s="21" t="s">
        <v>63</v>
      </c>
      <c r="C188" s="187">
        <v>39151.292000000001</v>
      </c>
      <c r="D188" s="20" t="s">
        <v>47</v>
      </c>
      <c r="E188" s="20" t="e">
        <f>VLOOKUP(C188,'A(3)'!C$63:E$253,3,FALSE)</f>
        <v>#N/A</v>
      </c>
      <c r="G188" s="20" t="s">
        <v>938</v>
      </c>
      <c r="K188" s="20">
        <v>-24654</v>
      </c>
      <c r="L188" s="20">
        <v>-1.1900000000000001E-2</v>
      </c>
    </row>
    <row r="189" spans="1:12">
      <c r="A189" s="20" t="s">
        <v>939</v>
      </c>
      <c r="B189" s="21" t="s">
        <v>63</v>
      </c>
      <c r="C189" s="187">
        <v>39436.44</v>
      </c>
      <c r="D189" s="20" t="s">
        <v>47</v>
      </c>
      <c r="E189" s="20" t="e">
        <f>VLOOKUP(C189,'A(3)'!C$63:E$253,3,FALSE)</f>
        <v>#N/A</v>
      </c>
      <c r="G189" s="20" t="s">
        <v>940</v>
      </c>
      <c r="K189" s="20">
        <v>-23910</v>
      </c>
      <c r="L189" s="20">
        <v>-4.58E-2</v>
      </c>
    </row>
    <row r="190" spans="1:12">
      <c r="A190" s="20" t="s">
        <v>936</v>
      </c>
      <c r="B190" s="21" t="s">
        <v>63</v>
      </c>
      <c r="C190" s="187">
        <v>39527.281000000003</v>
      </c>
      <c r="D190" s="20" t="s">
        <v>47</v>
      </c>
      <c r="E190" s="20" t="e">
        <f>VLOOKUP(C190,'A(3)'!C$63:E$253,3,FALSE)</f>
        <v>#N/A</v>
      </c>
      <c r="G190" s="20" t="s">
        <v>938</v>
      </c>
      <c r="K190" s="20">
        <v>-23673</v>
      </c>
      <c r="L190" s="20">
        <v>-4.9000000000000002E-2</v>
      </c>
    </row>
    <row r="191" spans="1:12">
      <c r="A191" s="20" t="s">
        <v>936</v>
      </c>
      <c r="B191" s="21" t="s">
        <v>63</v>
      </c>
      <c r="C191" s="187">
        <v>40624.294999999998</v>
      </c>
      <c r="D191" s="20" t="s">
        <v>47</v>
      </c>
      <c r="E191" s="20" t="e">
        <f>VLOOKUP(C191,'A(3)'!C$63:E$253,3,FALSE)</f>
        <v>#N/A</v>
      </c>
      <c r="G191" s="20" t="s">
        <v>938</v>
      </c>
      <c r="K191" s="20">
        <v>-20811</v>
      </c>
      <c r="L191" s="20">
        <v>-6.54E-2</v>
      </c>
    </row>
    <row r="192" spans="1:12">
      <c r="A192" s="20" t="s">
        <v>62</v>
      </c>
      <c r="B192" s="21" t="s">
        <v>63</v>
      </c>
      <c r="C192" s="187">
        <v>40863.491999999998</v>
      </c>
      <c r="D192" s="20" t="s">
        <v>47</v>
      </c>
      <c r="E192" s="20" t="e">
        <f>VLOOKUP(C192,'A(3)'!C$63:E$253,3,FALSE)</f>
        <v>#N/A</v>
      </c>
      <c r="H192" s="20" t="s">
        <v>941</v>
      </c>
      <c r="K192" s="20">
        <v>-20187</v>
      </c>
      <c r="L192" s="20">
        <v>-5.3199999999999997E-2</v>
      </c>
    </row>
    <row r="193" spans="1:12">
      <c r="A193" s="20" t="s">
        <v>62</v>
      </c>
      <c r="B193" s="21" t="s">
        <v>63</v>
      </c>
      <c r="C193" s="187">
        <v>40863.502999999997</v>
      </c>
      <c r="D193" s="20" t="s">
        <v>47</v>
      </c>
      <c r="E193" s="20" t="e">
        <f>VLOOKUP(C193,'A(3)'!C$63:E$253,3,FALSE)</f>
        <v>#N/A</v>
      </c>
      <c r="H193" s="20" t="s">
        <v>941</v>
      </c>
      <c r="K193" s="20">
        <v>-20187</v>
      </c>
      <c r="L193" s="20">
        <v>-4.2200000000000001E-2</v>
      </c>
    </row>
    <row r="194" spans="1:12">
      <c r="A194" s="20" t="s">
        <v>62</v>
      </c>
      <c r="B194" s="21" t="s">
        <v>63</v>
      </c>
      <c r="C194" s="187">
        <v>41008.385000000002</v>
      </c>
      <c r="D194" s="20" t="s">
        <v>47</v>
      </c>
      <c r="E194" s="20" t="e">
        <f>VLOOKUP(C194,'A(3)'!C$63:E$253,3,FALSE)</f>
        <v>#N/A</v>
      </c>
      <c r="H194" s="20" t="s">
        <v>941</v>
      </c>
      <c r="K194" s="20">
        <v>-19809</v>
      </c>
      <c r="L194" s="20">
        <v>-5.0999999999999997E-2</v>
      </c>
    </row>
    <row r="195" spans="1:12">
      <c r="A195" s="20" t="s">
        <v>62</v>
      </c>
      <c r="B195" s="21" t="s">
        <v>63</v>
      </c>
      <c r="C195" s="187">
        <v>41008.394999999997</v>
      </c>
      <c r="D195" s="20" t="s">
        <v>47</v>
      </c>
      <c r="E195" s="20" t="e">
        <f>VLOOKUP(C195,'A(3)'!C$63:E$253,3,FALSE)</f>
        <v>#N/A</v>
      </c>
      <c r="H195" s="20" t="s">
        <v>941</v>
      </c>
      <c r="K195" s="20">
        <v>-19809</v>
      </c>
      <c r="L195" s="20">
        <v>-4.1000000000000002E-2</v>
      </c>
    </row>
    <row r="196" spans="1:12">
      <c r="A196" s="20" t="s">
        <v>62</v>
      </c>
      <c r="B196" s="21" t="s">
        <v>63</v>
      </c>
      <c r="C196" s="187">
        <v>41272.47</v>
      </c>
      <c r="D196" s="20" t="s">
        <v>47</v>
      </c>
      <c r="E196" s="20" t="e">
        <f>VLOOKUP(C196,'A(3)'!C$63:E$253,3,FALSE)</f>
        <v>#N/A</v>
      </c>
      <c r="H196" s="20" t="s">
        <v>941</v>
      </c>
      <c r="K196" s="20">
        <v>-19120</v>
      </c>
      <c r="L196" s="20">
        <v>-6.59E-2</v>
      </c>
    </row>
    <row r="197" spans="1:12">
      <c r="A197" s="20" t="s">
        <v>936</v>
      </c>
      <c r="B197" s="21" t="s">
        <v>63</v>
      </c>
      <c r="C197" s="187">
        <v>41335.32</v>
      </c>
      <c r="D197" s="20" t="s">
        <v>47</v>
      </c>
      <c r="E197" s="20" t="e">
        <f>VLOOKUP(C197,'A(3)'!C$63:E$253,3,FALSE)</f>
        <v>#N/A</v>
      </c>
      <c r="G197" s="20" t="s">
        <v>938</v>
      </c>
      <c r="K197" s="20">
        <v>-18956</v>
      </c>
      <c r="L197" s="20">
        <v>-7.8600000000000003E-2</v>
      </c>
    </row>
    <row r="198" spans="1:12">
      <c r="A198" s="20" t="s">
        <v>936</v>
      </c>
      <c r="B198" s="21" t="s">
        <v>63</v>
      </c>
      <c r="C198" s="187">
        <v>41363.305999999997</v>
      </c>
      <c r="D198" s="20" t="s">
        <v>47</v>
      </c>
      <c r="E198" s="20" t="e">
        <f>VLOOKUP(C198,'A(3)'!C$63:E$253,3,FALSE)</f>
        <v>#N/A</v>
      </c>
      <c r="G198" s="20" t="s">
        <v>938</v>
      </c>
      <c r="K198" s="20">
        <v>-18883</v>
      </c>
      <c r="L198" s="20">
        <v>-7.4200000000000002E-2</v>
      </c>
    </row>
    <row r="199" spans="1:12">
      <c r="A199" s="20" t="s">
        <v>936</v>
      </c>
      <c r="B199" s="21" t="s">
        <v>63</v>
      </c>
      <c r="C199" s="187">
        <v>41417.326999999997</v>
      </c>
      <c r="D199" s="20" t="s">
        <v>47</v>
      </c>
      <c r="E199" s="20" t="e">
        <f>VLOOKUP(C199,'A(3)'!C$63:E$253,3,FALSE)</f>
        <v>#N/A</v>
      </c>
      <c r="G199" s="20" t="s">
        <v>938</v>
      </c>
      <c r="K199" s="20">
        <v>-18742</v>
      </c>
      <c r="L199" s="20">
        <v>-9.9699999999999997E-2</v>
      </c>
    </row>
    <row r="200" spans="1:12">
      <c r="A200" s="20" t="s">
        <v>62</v>
      </c>
      <c r="B200" s="21" t="s">
        <v>63</v>
      </c>
      <c r="C200" s="187">
        <v>41657.315999999999</v>
      </c>
      <c r="D200" s="20" t="s">
        <v>64</v>
      </c>
      <c r="E200" s="20" t="e">
        <f>VLOOKUP(C200,'A(3)'!C$63:E$253,3,FALSE)</f>
        <v>#N/A</v>
      </c>
      <c r="H200" s="20" t="s">
        <v>841</v>
      </c>
      <c r="K200" s="20">
        <v>-18116</v>
      </c>
      <c r="L200" s="20">
        <v>-6.2199999999999998E-2</v>
      </c>
    </row>
    <row r="201" spans="1:12">
      <c r="A201" s="20" t="s">
        <v>936</v>
      </c>
      <c r="B201" s="21" t="s">
        <v>61</v>
      </c>
      <c r="C201" s="187">
        <v>41717.303999999996</v>
      </c>
      <c r="D201" s="20" t="s">
        <v>47</v>
      </c>
      <c r="E201" s="20" t="e">
        <f>VLOOKUP(C201,'A(3)'!C$63:E$253,3,FALSE)</f>
        <v>#N/A</v>
      </c>
      <c r="G201" s="20" t="s">
        <v>942</v>
      </c>
      <c r="K201" s="20">
        <v>-17960</v>
      </c>
      <c r="L201" s="20">
        <v>-6.2399999999999997E-2</v>
      </c>
    </row>
    <row r="202" spans="1:12">
      <c r="A202" s="20" t="s">
        <v>822</v>
      </c>
      <c r="B202" s="21" t="s">
        <v>63</v>
      </c>
      <c r="C202" s="187">
        <v>42841.343999999997</v>
      </c>
      <c r="D202" s="20" t="s">
        <v>47</v>
      </c>
      <c r="E202" s="20">
        <f>VLOOKUP(C202,'A(3)'!C$63:E$253,3,FALSE)</f>
        <v>-15027.125775989796</v>
      </c>
      <c r="G202" s="20" t="s">
        <v>823</v>
      </c>
      <c r="K202" s="20">
        <v>-15027</v>
      </c>
      <c r="L202" s="20">
        <v>-7.5700000000000003E-2</v>
      </c>
    </row>
    <row r="203" spans="1:12">
      <c r="A203" s="20" t="s">
        <v>822</v>
      </c>
      <c r="B203" s="21" t="s">
        <v>63</v>
      </c>
      <c r="C203" s="187">
        <v>45946.567000000003</v>
      </c>
      <c r="D203" s="20" t="s">
        <v>47</v>
      </c>
      <c r="E203" s="20" t="e">
        <f>VLOOKUP(C203,'A(3)'!C$63:E$253,3,FALSE)</f>
        <v>#N/A</v>
      </c>
      <c r="G203" s="20" t="s">
        <v>823</v>
      </c>
      <c r="K203" s="20">
        <v>-6926</v>
      </c>
      <c r="L203" s="20">
        <v>-3.8899999999999997E-2</v>
      </c>
    </row>
    <row r="204" spans="1:12">
      <c r="A204" s="20" t="s">
        <v>73</v>
      </c>
      <c r="B204" s="21" t="s">
        <v>61</v>
      </c>
      <c r="C204" s="187">
        <v>50459.125999999997</v>
      </c>
      <c r="D204" s="20" t="s">
        <v>48</v>
      </c>
      <c r="E204" s="20">
        <f>VLOOKUP(C204,'A(3)'!C$63:E$253,3,FALSE)</f>
        <v>4846.6183340144471</v>
      </c>
      <c r="F204" s="20" t="s">
        <v>836</v>
      </c>
      <c r="K204" s="20">
        <v>4846</v>
      </c>
      <c r="L204" s="20">
        <v>1.46E-2</v>
      </c>
    </row>
    <row r="205" spans="1:12">
      <c r="A205" s="20" t="s">
        <v>79</v>
      </c>
      <c r="B205" s="21" t="s">
        <v>63</v>
      </c>
      <c r="C205" s="187">
        <v>51370.800999999999</v>
      </c>
      <c r="D205" s="20" t="s">
        <v>80</v>
      </c>
      <c r="E205" s="20">
        <f>VLOOKUP(C205,'A(3)'!C$63:E$253,3,FALSE)</f>
        <v>7225.0528522886871</v>
      </c>
      <c r="G205" s="20" t="s">
        <v>943</v>
      </c>
      <c r="K205" s="20">
        <v>7225</v>
      </c>
      <c r="L205" s="20">
        <v>-1.0500000000000001E-2</v>
      </c>
    </row>
    <row r="206" spans="1:12">
      <c r="A206" s="20" t="s">
        <v>120</v>
      </c>
      <c r="B206" s="21" t="s">
        <v>61</v>
      </c>
      <c r="C206" s="187">
        <v>54135.438600000001</v>
      </c>
      <c r="D206" s="20" t="s">
        <v>80</v>
      </c>
      <c r="E206" s="20">
        <f>VLOOKUP(C206,'A(3)'!C$63:E$253,3,FALSE)</f>
        <v>14437.611602236679</v>
      </c>
      <c r="G206" s="20" t="s">
        <v>944</v>
      </c>
      <c r="K206" s="20">
        <v>14437</v>
      </c>
      <c r="L206" s="20">
        <v>1.06E-2</v>
      </c>
    </row>
    <row r="207" spans="1:12">
      <c r="A207" s="20" t="s">
        <v>120</v>
      </c>
      <c r="B207" s="21" t="s">
        <v>63</v>
      </c>
      <c r="C207" s="187">
        <v>54174.342600000004</v>
      </c>
      <c r="D207" s="20" t="s">
        <v>80</v>
      </c>
      <c r="E207" s="20">
        <f>VLOOKUP(C207,'A(3)'!C$63:E$253,3,FALSE)</f>
        <v>14539.106780341755</v>
      </c>
      <c r="G207" s="20" t="s">
        <v>944</v>
      </c>
      <c r="K207" s="20">
        <v>14539</v>
      </c>
      <c r="L207" s="20">
        <v>8.9999999999999993E-3</v>
      </c>
    </row>
    <row r="208" spans="1:12">
      <c r="A208" s="20" t="s">
        <v>120</v>
      </c>
      <c r="B208" s="21" t="s">
        <v>63</v>
      </c>
      <c r="C208" s="187">
        <v>56525.548999999999</v>
      </c>
      <c r="D208" s="20" t="s">
        <v>107</v>
      </c>
      <c r="E208" s="20">
        <f>VLOOKUP(C208,'A(3)'!C$63:E$253,3,FALSE)</f>
        <v>20673.080467617685</v>
      </c>
      <c r="G208" s="20" t="s">
        <v>944</v>
      </c>
      <c r="K208" s="20">
        <v>20673</v>
      </c>
      <c r="L208" s="20">
        <v>-2E-3</v>
      </c>
    </row>
    <row r="209" spans="1:12">
      <c r="A209" s="20" t="s">
        <v>120</v>
      </c>
      <c r="B209" s="21" t="s">
        <v>61</v>
      </c>
      <c r="C209" s="187">
        <v>56526.507899999997</v>
      </c>
      <c r="D209" s="20" t="s">
        <v>107</v>
      </c>
      <c r="E209" s="20">
        <f>VLOOKUP(C209,'A(3)'!C$63:E$253,3,FALSE)</f>
        <v>20675.582105657082</v>
      </c>
      <c r="G209" s="20" t="s">
        <v>944</v>
      </c>
      <c r="K209" s="20">
        <v>20675</v>
      </c>
      <c r="L209" s="20">
        <v>-1.6999999999999999E-3</v>
      </c>
    </row>
    <row r="210" spans="1:12">
      <c r="A210" s="20" t="s">
        <v>106</v>
      </c>
      <c r="B210" s="21" t="s">
        <v>61</v>
      </c>
      <c r="C210" s="187">
        <v>53649.396699999998</v>
      </c>
      <c r="D210" s="20" t="s">
        <v>107</v>
      </c>
      <c r="E210" s="20">
        <f>VLOOKUP(C210,'A(3)'!C$63:E$253,3,FALSE)</f>
        <v>13169.595223277507</v>
      </c>
      <c r="H210" s="20" t="s">
        <v>945</v>
      </c>
      <c r="K210" s="20">
        <v>13169</v>
      </c>
      <c r="L210" s="20">
        <v>4.4999999999999997E-3</v>
      </c>
    </row>
    <row r="211" spans="1:12">
      <c r="A211" s="20" t="s">
        <v>106</v>
      </c>
      <c r="B211" s="21" t="s">
        <v>61</v>
      </c>
      <c r="C211" s="187">
        <v>54002.428599999999</v>
      </c>
      <c r="D211" s="20" t="s">
        <v>107</v>
      </c>
      <c r="E211" s="20">
        <f>VLOOKUP(C211,'A(3)'!C$63:E$253,3,FALSE)</f>
        <v>14090.606830497121</v>
      </c>
      <c r="H211" s="20" t="s">
        <v>946</v>
      </c>
      <c r="K211" s="20">
        <v>14090</v>
      </c>
      <c r="L211" s="20">
        <v>8.8000000000000005E-3</v>
      </c>
    </row>
    <row r="212" spans="1:12">
      <c r="A212" s="20" t="s">
        <v>150</v>
      </c>
      <c r="B212" s="21" t="s">
        <v>63</v>
      </c>
      <c r="C212" s="187">
        <v>56550.463600000003</v>
      </c>
      <c r="D212" s="20" t="s">
        <v>151</v>
      </c>
      <c r="E212" s="20">
        <f>VLOOKUP(C212,'A(3)'!C$63:E$253,3,FALSE)</f>
        <v>20738.079227755894</v>
      </c>
      <c r="G212" s="20" t="s">
        <v>947</v>
      </c>
      <c r="K212" s="20">
        <v>20738</v>
      </c>
      <c r="L212" s="20">
        <v>-2.5000000000000001E-3</v>
      </c>
    </row>
  </sheetData>
  <sheetProtection selectLockedCells="1" selectUnlockedCells="1"/>
  <phoneticPr fontId="0" type="noConversion"/>
  <hyperlinks>
    <hyperlink ref="A3" r:id="rId1" xr:uid="{00000000-0004-0000-0400-000000000000}"/>
  </hyperlinks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69"/>
  <sheetViews>
    <sheetView workbookViewId="0"/>
  </sheetViews>
  <sheetFormatPr defaultRowHeight="12.75"/>
  <cols>
    <col min="1" max="1" width="23.140625" style="20" customWidth="1"/>
    <col min="2" max="2" width="9.140625" style="20"/>
    <col min="3" max="3" width="16" style="20" customWidth="1"/>
    <col min="4" max="5" width="9.140625" style="20"/>
    <col min="6" max="6" width="24.7109375" style="20" customWidth="1"/>
    <col min="7" max="10" width="9.140625" style="20"/>
    <col min="11" max="11" width="6" style="20" customWidth="1"/>
    <col min="12" max="17" width="25.7109375" style="20" customWidth="1"/>
    <col min="18" max="16384" width="9.140625" style="20"/>
  </cols>
  <sheetData>
    <row r="1" spans="1:12">
      <c r="A1" s="20" t="s">
        <v>948</v>
      </c>
      <c r="K1" s="20">
        <v>1</v>
      </c>
      <c r="L1" s="20" t="s">
        <v>949</v>
      </c>
    </row>
    <row r="2" spans="1:12">
      <c r="K2" s="20">
        <v>2</v>
      </c>
      <c r="L2" s="20" t="s">
        <v>950</v>
      </c>
    </row>
    <row r="3" spans="1:12">
      <c r="K3" s="20">
        <v>3</v>
      </c>
      <c r="L3" s="20" t="s">
        <v>951</v>
      </c>
    </row>
    <row r="4" spans="1:12">
      <c r="K4" s="20">
        <v>4</v>
      </c>
      <c r="L4" s="20" t="s">
        <v>952</v>
      </c>
    </row>
    <row r="5" spans="1:12">
      <c r="K5" s="20">
        <v>5</v>
      </c>
      <c r="L5" s="20" t="s">
        <v>953</v>
      </c>
    </row>
    <row r="6" spans="1:12">
      <c r="K6" s="20">
        <v>6</v>
      </c>
      <c r="L6" s="20" t="s">
        <v>954</v>
      </c>
    </row>
    <row r="7" spans="1:12">
      <c r="K7" s="20">
        <v>7</v>
      </c>
      <c r="L7" s="20" t="s">
        <v>955</v>
      </c>
    </row>
    <row r="8" spans="1:12">
      <c r="K8" s="20">
        <v>8</v>
      </c>
      <c r="L8" s="20" t="s">
        <v>956</v>
      </c>
    </row>
    <row r="9" spans="1:12">
      <c r="K9" s="20">
        <v>9</v>
      </c>
      <c r="L9" s="20" t="s">
        <v>957</v>
      </c>
    </row>
    <row r="10" spans="1:12">
      <c r="K10" s="20">
        <v>10</v>
      </c>
      <c r="L10" s="20" t="s">
        <v>958</v>
      </c>
    </row>
    <row r="11" spans="1:12">
      <c r="A11" s="20" t="str">
        <f>VLOOKUP(H11,K$1:L$11,2,FALSE)</f>
        <v xml:space="preserve"> Busch et al. 1979</v>
      </c>
      <c r="B11" s="20" t="s">
        <v>47</v>
      </c>
      <c r="C11" s="187">
        <v>36460.504999999997</v>
      </c>
      <c r="D11" s="20">
        <f>VLOOKUP(C11,'A(3)'!C$21:E$253,3,FALSE)</f>
        <v>-31673.855951930163</v>
      </c>
      <c r="E11" s="20" t="s">
        <v>959</v>
      </c>
      <c r="F11" s="20" t="s">
        <v>960</v>
      </c>
      <c r="H11" s="20">
        <v>1</v>
      </c>
      <c r="K11" s="20">
        <v>11</v>
      </c>
      <c r="L11" s="20" t="s">
        <v>961</v>
      </c>
    </row>
    <row r="12" spans="1:12">
      <c r="A12" s="20" t="str">
        <f t="shared" ref="A12:A69" si="0">VLOOKUP(H12,K$1:L$11,2,FALSE)</f>
        <v xml:space="preserve"> Busch et al. 1979</v>
      </c>
      <c r="B12" s="20" t="s">
        <v>47</v>
      </c>
      <c r="C12" s="187">
        <v>36852.601000000002</v>
      </c>
      <c r="D12" s="20">
        <f>VLOOKUP(C12,'A(3)'!C$21:E$253,3,FALSE)</f>
        <v>-30650.931487754591</v>
      </c>
      <c r="E12" s="20" t="s">
        <v>962</v>
      </c>
      <c r="F12" s="20" t="s">
        <v>963</v>
      </c>
      <c r="H12" s="20">
        <v>1</v>
      </c>
    </row>
    <row r="13" spans="1:12">
      <c r="A13" s="20" t="str">
        <f t="shared" si="0"/>
        <v xml:space="preserve"> Busch et al. 1979</v>
      </c>
      <c r="B13" s="20" t="s">
        <v>47</v>
      </c>
      <c r="C13" s="187">
        <v>37946.555</v>
      </c>
      <c r="D13" s="20">
        <f>VLOOKUP(C13,'A(3)'!C$21:E$253,3,FALSE)</f>
        <v>-27796.956162113147</v>
      </c>
      <c r="E13" s="20" t="s">
        <v>964</v>
      </c>
      <c r="F13" s="20" t="s">
        <v>965</v>
      </c>
      <c r="H13" s="20">
        <v>1</v>
      </c>
    </row>
    <row r="14" spans="1:12">
      <c r="A14" s="20" t="str">
        <f t="shared" si="0"/>
        <v xml:space="preserve"> Busch et al. 1979</v>
      </c>
      <c r="B14" s="20" t="s">
        <v>47</v>
      </c>
      <c r="C14" s="187">
        <v>37959.580999999998</v>
      </c>
      <c r="D14" s="20">
        <f>VLOOKUP(C14,'A(3)'!C$21:E$253,3,FALSE)</f>
        <v>-27762.973122065941</v>
      </c>
      <c r="E14" s="20" t="s">
        <v>966</v>
      </c>
      <c r="F14" s="20" t="s">
        <v>967</v>
      </c>
      <c r="H14" s="20">
        <v>1</v>
      </c>
    </row>
    <row r="15" spans="1:12">
      <c r="A15" s="20" t="str">
        <f t="shared" si="0"/>
        <v xml:space="preserve"> Busch et al. 1979</v>
      </c>
      <c r="B15" s="20" t="s">
        <v>47</v>
      </c>
      <c r="C15" s="187">
        <v>38240.553</v>
      </c>
      <c r="D15" s="20">
        <f>VLOOKUP(C15,'A(3)'!C$21:E$253,3,FALSE)</f>
        <v>-27029.955869790127</v>
      </c>
      <c r="E15" s="20" t="s">
        <v>968</v>
      </c>
      <c r="F15" s="20" t="s">
        <v>969</v>
      </c>
      <c r="H15" s="20">
        <v>1</v>
      </c>
    </row>
    <row r="16" spans="1:12">
      <c r="A16" s="20" t="str">
        <f t="shared" si="0"/>
        <v xml:space="preserve"> Busch et al. 1979</v>
      </c>
      <c r="B16" s="20" t="s">
        <v>47</v>
      </c>
      <c r="C16" s="187">
        <v>38289.608999999997</v>
      </c>
      <c r="D16" s="20">
        <f>VLOOKUP(C16,'A(3)'!C$21:E$253,3,FALSE)</f>
        <v>-26901.975521827913</v>
      </c>
      <c r="E16" s="20" t="s">
        <v>970</v>
      </c>
      <c r="F16" s="20" t="s">
        <v>971</v>
      </c>
      <c r="H16" s="20">
        <v>1</v>
      </c>
    </row>
    <row r="17" spans="1:8">
      <c r="A17" s="20" t="str">
        <f t="shared" si="0"/>
        <v xml:space="preserve"> Busch et al. 1979</v>
      </c>
      <c r="B17" s="20" t="s">
        <v>47</v>
      </c>
      <c r="C17" s="187">
        <v>38317.591999999997</v>
      </c>
      <c r="D17" s="20">
        <f>VLOOKUP(C17,'A(3)'!C$21:E$253,3,FALSE)</f>
        <v>-26828.971728672601</v>
      </c>
      <c r="E17" s="20" t="s">
        <v>972</v>
      </c>
      <c r="F17" s="20" t="s">
        <v>973</v>
      </c>
      <c r="H17" s="20">
        <v>1</v>
      </c>
    </row>
    <row r="18" spans="1:8">
      <c r="A18" s="20" t="str">
        <f t="shared" si="0"/>
        <v xml:space="preserve"> Busch et al. 1979</v>
      </c>
      <c r="B18" s="20" t="s">
        <v>47</v>
      </c>
      <c r="C18" s="187">
        <v>38322.569000000003</v>
      </c>
      <c r="D18" s="20">
        <f>VLOOKUP(C18,'A(3)'!C$21:E$253,3,FALSE)</f>
        <v>-26815.987421109636</v>
      </c>
      <c r="E18" s="20" t="s">
        <v>974</v>
      </c>
      <c r="F18" s="20" t="s">
        <v>975</v>
      </c>
      <c r="H18" s="20">
        <v>1</v>
      </c>
    </row>
    <row r="19" spans="1:8">
      <c r="A19" s="20" t="str">
        <f t="shared" si="0"/>
        <v xml:space="preserve"> Busch et al. 1979</v>
      </c>
      <c r="B19" s="20" t="s">
        <v>47</v>
      </c>
      <c r="C19" s="187">
        <v>38325.637000000002</v>
      </c>
      <c r="D19" s="20">
        <f>VLOOKUP(C19,'A(3)'!C$21:E$253,3,FALSE)</f>
        <v>-26807.98343163744</v>
      </c>
      <c r="E19" s="20" t="s">
        <v>976</v>
      </c>
      <c r="F19" s="20" t="s">
        <v>977</v>
      </c>
      <c r="H19" s="20">
        <v>1</v>
      </c>
    </row>
    <row r="20" spans="1:8">
      <c r="A20" s="20" t="str">
        <f t="shared" si="0"/>
        <v xml:space="preserve"> Busch et al. 1979</v>
      </c>
      <c r="B20" s="20" t="s">
        <v>47</v>
      </c>
      <c r="C20" s="187">
        <v>38331.587</v>
      </c>
      <c r="D20" s="20">
        <f>VLOOKUP(C20,'A(3)'!C$21:E$253,3,FALSE)</f>
        <v>-26792.460701076961</v>
      </c>
      <c r="E20" s="20" t="s">
        <v>978</v>
      </c>
      <c r="F20" s="20" t="s">
        <v>979</v>
      </c>
      <c r="H20" s="20">
        <v>1</v>
      </c>
    </row>
    <row r="21" spans="1:8">
      <c r="A21" s="20" t="str">
        <f t="shared" si="0"/>
        <v xml:space="preserve"> Busch et al. 1979</v>
      </c>
      <c r="B21" s="20" t="s">
        <v>47</v>
      </c>
      <c r="C21" s="187">
        <v>38356.491000000002</v>
      </c>
      <c r="D21" s="20">
        <f>VLOOKUP(C21,'A(3)'!C$21:E$253,3,FALSE)</f>
        <v>-26727.489594878913</v>
      </c>
      <c r="E21" s="20" t="s">
        <v>980</v>
      </c>
      <c r="F21" s="20" t="s">
        <v>981</v>
      </c>
      <c r="H21" s="20">
        <v>1</v>
      </c>
    </row>
    <row r="22" spans="1:8">
      <c r="A22" s="20" t="str">
        <f t="shared" si="0"/>
        <v xml:space="preserve"> Busch et al. 1979</v>
      </c>
      <c r="B22" s="20" t="s">
        <v>47</v>
      </c>
      <c r="C22" s="187">
        <v>38370.464999999997</v>
      </c>
      <c r="D22" s="20">
        <f>VLOOKUP(C22,'A(3)'!C$21:E$253,3,FALSE)</f>
        <v>-26691.033353391154</v>
      </c>
      <c r="E22" s="20" t="s">
        <v>982</v>
      </c>
      <c r="F22" s="20" t="s">
        <v>983</v>
      </c>
      <c r="H22" s="20">
        <v>1</v>
      </c>
    </row>
    <row r="23" spans="1:8">
      <c r="A23" s="20" t="str">
        <f t="shared" si="0"/>
        <v xml:space="preserve"> Busch et al. 1979</v>
      </c>
      <c r="B23" s="20" t="s">
        <v>47</v>
      </c>
      <c r="C23" s="187">
        <v>38371.277999999998</v>
      </c>
      <c r="D23" s="20">
        <f>VLOOKUP(C23,'A(3)'!C$21:E$253,3,FALSE)</f>
        <v>-26688.912348358263</v>
      </c>
      <c r="E23" s="20" t="s">
        <v>984</v>
      </c>
      <c r="F23" s="20" t="s">
        <v>985</v>
      </c>
      <c r="H23" s="20">
        <v>1</v>
      </c>
    </row>
    <row r="24" spans="1:8">
      <c r="A24" s="20" t="str">
        <f t="shared" si="0"/>
        <v xml:space="preserve"> Busch et al. 1979</v>
      </c>
      <c r="B24" s="20" t="s">
        <v>47</v>
      </c>
      <c r="C24" s="187">
        <v>38373.353000000003</v>
      </c>
      <c r="D24" s="20">
        <f>VLOOKUP(C24,'A(3)'!C$21:E$253,3,FALSE)</f>
        <v>-26683.498959129174</v>
      </c>
      <c r="E24" s="20" t="s">
        <v>986</v>
      </c>
      <c r="F24" s="20" t="s">
        <v>987</v>
      </c>
      <c r="H24" s="20">
        <v>1</v>
      </c>
    </row>
    <row r="25" spans="1:8">
      <c r="A25" s="20" t="str">
        <f t="shared" si="0"/>
        <v xml:space="preserve"> Busch et al. 1979</v>
      </c>
      <c r="B25" s="20" t="s">
        <v>47</v>
      </c>
      <c r="C25" s="187">
        <v>38373.531000000003</v>
      </c>
      <c r="D25" s="20">
        <f>VLOOKUP(C25,'A(3)'!C$21:E$253,3,FALSE)</f>
        <v>-26683.0345816435</v>
      </c>
      <c r="E25" s="20" t="s">
        <v>986</v>
      </c>
      <c r="F25" s="20" t="s">
        <v>983</v>
      </c>
      <c r="H25" s="20">
        <v>1</v>
      </c>
    </row>
    <row r="26" spans="1:8">
      <c r="A26" s="20" t="str">
        <f t="shared" si="0"/>
        <v xml:space="preserve"> Busch et al. 1979</v>
      </c>
      <c r="B26" s="20" t="s">
        <v>47</v>
      </c>
      <c r="C26" s="187">
        <v>38385.425999999999</v>
      </c>
      <c r="D26" s="20">
        <f>VLOOKUP(C26,'A(3)'!C$21:E$253,3,FALSE)</f>
        <v>-26652.002164833932</v>
      </c>
      <c r="E26" s="20" t="s">
        <v>988</v>
      </c>
      <c r="F26" s="20" t="s">
        <v>989</v>
      </c>
      <c r="H26" s="20">
        <v>1</v>
      </c>
    </row>
    <row r="27" spans="1:8">
      <c r="A27" s="20" t="str">
        <f t="shared" si="0"/>
        <v xml:space="preserve"> Busch et al. 1979</v>
      </c>
      <c r="B27" s="20" t="s">
        <v>47</v>
      </c>
      <c r="C27" s="187">
        <v>38399.235999999997</v>
      </c>
      <c r="D27" s="20">
        <f>VLOOKUP(C27,'A(3)'!C$21:E$253,3,FALSE)</f>
        <v>-26615.973776759933</v>
      </c>
      <c r="E27" s="20" t="s">
        <v>990</v>
      </c>
      <c r="F27" s="20" t="s">
        <v>991</v>
      </c>
      <c r="H27" s="20">
        <v>1</v>
      </c>
    </row>
    <row r="28" spans="1:8">
      <c r="A28" s="20" t="str">
        <f t="shared" si="0"/>
        <v xml:space="preserve"> Busch et al. 1979</v>
      </c>
      <c r="B28" s="20" t="s">
        <v>47</v>
      </c>
      <c r="C28" s="187">
        <v>38399.417999999998</v>
      </c>
      <c r="D28" s="20">
        <f>VLOOKUP(C28,'A(3)'!C$21:E$253,3,FALSE)</f>
        <v>-26615.498963825139</v>
      </c>
      <c r="E28" s="20" t="s">
        <v>992</v>
      </c>
      <c r="F28" s="20" t="s">
        <v>987</v>
      </c>
      <c r="H28" s="20">
        <v>1</v>
      </c>
    </row>
    <row r="29" spans="1:8">
      <c r="A29" s="20" t="str">
        <f t="shared" si="0"/>
        <v xml:space="preserve"> Busch et al. 1979</v>
      </c>
      <c r="B29" s="20" t="s">
        <v>47</v>
      </c>
      <c r="C29" s="187">
        <v>38406.495000000003</v>
      </c>
      <c r="D29" s="20">
        <f>VLOOKUP(C29,'A(3)'!C$21:E$253,3,FALSE)</f>
        <v>-26597.036045476125</v>
      </c>
      <c r="E29" s="20" t="s">
        <v>993</v>
      </c>
      <c r="F29" s="20" t="s">
        <v>994</v>
      </c>
      <c r="H29" s="20">
        <v>1</v>
      </c>
    </row>
    <row r="30" spans="1:8">
      <c r="A30" s="20" t="str">
        <f t="shared" si="0"/>
        <v xml:space="preserve"> Busch et al. 1979</v>
      </c>
      <c r="B30" s="20" t="s">
        <v>47</v>
      </c>
      <c r="C30" s="187">
        <v>38410.345999999998</v>
      </c>
      <c r="D30" s="20">
        <f>VLOOKUP(C30,'A(3)'!C$21:E$253,3,FALSE)</f>
        <v>-26586.989316839426</v>
      </c>
      <c r="E30" s="20" t="s">
        <v>995</v>
      </c>
      <c r="F30" s="20" t="s">
        <v>996</v>
      </c>
      <c r="H30" s="20">
        <v>1</v>
      </c>
    </row>
    <row r="31" spans="1:8">
      <c r="A31" s="20" t="str">
        <f t="shared" si="0"/>
        <v xml:space="preserve"> Busch et al. 1979</v>
      </c>
      <c r="B31" s="20" t="s">
        <v>47</v>
      </c>
      <c r="C31" s="187">
        <v>38439.29</v>
      </c>
      <c r="D31" s="20">
        <f>VLOOKUP(C31,'A(3)'!C$21:E$253,3,FALSE)</f>
        <v>-26511.478407033919</v>
      </c>
      <c r="E31" s="20" t="s">
        <v>997</v>
      </c>
      <c r="F31" s="20" t="s">
        <v>998</v>
      </c>
      <c r="H31" s="20">
        <v>1</v>
      </c>
    </row>
    <row r="32" spans="1:8">
      <c r="A32" s="20" t="str">
        <f t="shared" si="0"/>
        <v xml:space="preserve"> Busch et al. 1979</v>
      </c>
      <c r="B32" s="20" t="s">
        <v>47</v>
      </c>
      <c r="C32" s="187">
        <v>38440.404000000002</v>
      </c>
      <c r="D32" s="20">
        <f>VLOOKUP(C32,'A(3)'!C$21:E$253,3,FALSE)</f>
        <v>-26508.572134455026</v>
      </c>
      <c r="E32" s="20" t="s">
        <v>999</v>
      </c>
      <c r="F32" s="20" t="s">
        <v>1000</v>
      </c>
      <c r="H32" s="20">
        <v>1</v>
      </c>
    </row>
    <row r="33" spans="1:8">
      <c r="A33" s="20" t="str">
        <f t="shared" si="0"/>
        <v xml:space="preserve"> Busch et al. 1979</v>
      </c>
      <c r="B33" s="20" t="s">
        <v>47</v>
      </c>
      <c r="C33" s="187">
        <v>38670.6</v>
      </c>
      <c r="D33" s="20">
        <f>VLOOKUP(C33,'A(3)'!C$21:E$253,3,FALSE)</f>
        <v>-25908.022473261459</v>
      </c>
      <c r="E33" s="20" t="s">
        <v>1001</v>
      </c>
      <c r="F33" s="20" t="s">
        <v>1002</v>
      </c>
      <c r="H33" s="20">
        <v>1</v>
      </c>
    </row>
    <row r="34" spans="1:8">
      <c r="A34" s="20" t="str">
        <f t="shared" si="0"/>
        <v xml:space="preserve"> Busch et al. 1979</v>
      </c>
      <c r="B34" s="20" t="s">
        <v>47</v>
      </c>
      <c r="C34" s="187">
        <v>39038.565999999999</v>
      </c>
      <c r="D34" s="20">
        <f>VLOOKUP(C34,'A(3)'!C$21:E$253,3,FALSE)</f>
        <v>-24948.049855879937</v>
      </c>
      <c r="E34" s="20" t="s">
        <v>1003</v>
      </c>
      <c r="F34" s="20" t="s">
        <v>1004</v>
      </c>
      <c r="H34" s="20">
        <v>1</v>
      </c>
    </row>
    <row r="35" spans="1:8">
      <c r="A35" s="20" t="str">
        <f t="shared" si="0"/>
        <v xml:space="preserve"> Busch et al. 1979</v>
      </c>
      <c r="B35" s="20" t="s">
        <v>47</v>
      </c>
      <c r="C35" s="187">
        <v>39058.54</v>
      </c>
      <c r="D35" s="20">
        <f>VLOOKUP(C35,'A(3)'!C$21:E$253,3,FALSE)</f>
        <v>-24895.940440717721</v>
      </c>
      <c r="E35" s="20" t="s">
        <v>1005</v>
      </c>
      <c r="F35" s="20" t="s">
        <v>1006</v>
      </c>
      <c r="H35" s="20">
        <v>1</v>
      </c>
    </row>
    <row r="36" spans="1:8">
      <c r="A36" s="20" t="str">
        <f t="shared" si="0"/>
        <v xml:space="preserve"> Busch et al. 1979</v>
      </c>
      <c r="B36" s="20" t="s">
        <v>47</v>
      </c>
      <c r="C36" s="187">
        <v>39151.292000000001</v>
      </c>
      <c r="D36" s="20">
        <f>VLOOKUP(C36,'A(3)'!C$21:E$253,3,FALSE)</f>
        <v>-24653.963246609106</v>
      </c>
      <c r="E36" s="20" t="s">
        <v>1007</v>
      </c>
      <c r="F36" s="20" t="s">
        <v>1008</v>
      </c>
      <c r="H36" s="20">
        <v>1</v>
      </c>
    </row>
    <row r="37" spans="1:8">
      <c r="A37" s="20" t="str">
        <f t="shared" si="0"/>
        <v xml:space="preserve"> Busch et al. 1979</v>
      </c>
      <c r="B37" s="20" t="s">
        <v>47</v>
      </c>
      <c r="C37" s="187">
        <v>39436.44</v>
      </c>
      <c r="D37" s="20">
        <f>VLOOKUP(C37,'A(3)'!C$21:E$253,3,FALSE)</f>
        <v>-23910.051385455885</v>
      </c>
      <c r="E37" s="20" t="s">
        <v>1009</v>
      </c>
      <c r="F37" s="20" t="s">
        <v>1010</v>
      </c>
      <c r="H37" s="20">
        <v>1</v>
      </c>
    </row>
    <row r="38" spans="1:8">
      <c r="A38" s="20" t="str">
        <f t="shared" si="0"/>
        <v xml:space="preserve"> Busch et al. 1979</v>
      </c>
      <c r="B38" s="20" t="s">
        <v>47</v>
      </c>
      <c r="C38" s="187">
        <v>39527.281000000003</v>
      </c>
      <c r="D38" s="20">
        <f>VLOOKUP(C38,'A(3)'!C$21:E$253,3,FALSE)</f>
        <v>-23673.059727162577</v>
      </c>
      <c r="E38" s="20" t="s">
        <v>1011</v>
      </c>
      <c r="F38" s="20" t="s">
        <v>1012</v>
      </c>
      <c r="H38" s="20">
        <v>1</v>
      </c>
    </row>
    <row r="39" spans="1:8">
      <c r="A39" s="20" t="str">
        <f t="shared" si="0"/>
        <v xml:space="preserve"> Busch et al. 1979</v>
      </c>
      <c r="B39" s="20" t="s">
        <v>47</v>
      </c>
      <c r="C39" s="187">
        <v>40624.294999999998</v>
      </c>
      <c r="D39" s="20">
        <f>VLOOKUP(C39,'A(3)'!C$21:E$253,3,FALSE)</f>
        <v>-20811.101282947173</v>
      </c>
      <c r="E39" s="20" t="s">
        <v>1013</v>
      </c>
      <c r="F39" s="20" t="s">
        <v>1014</v>
      </c>
      <c r="H39" s="20">
        <v>1</v>
      </c>
    </row>
    <row r="40" spans="1:8">
      <c r="A40" s="20" t="str">
        <f t="shared" si="0"/>
        <v xml:space="preserve"> Pinto &amp; Romano 1976</v>
      </c>
      <c r="B40" s="20" t="s">
        <v>47</v>
      </c>
      <c r="C40" s="187">
        <v>40863.491999999998</v>
      </c>
      <c r="D40" s="20">
        <f>VLOOKUP(C40,'A(3)'!C$21:E$253,3,FALSE)</f>
        <v>-20187.069252379653</v>
      </c>
      <c r="E40" s="20" t="s">
        <v>1015</v>
      </c>
      <c r="F40" s="20" t="s">
        <v>1016</v>
      </c>
      <c r="H40" s="20">
        <v>3</v>
      </c>
    </row>
    <row r="41" spans="1:8">
      <c r="A41" s="20" t="str">
        <f t="shared" si="0"/>
        <v xml:space="preserve"> Pinto &amp; Romano 1976</v>
      </c>
      <c r="B41" s="20" t="s">
        <v>47</v>
      </c>
      <c r="C41" s="187">
        <v>40863.502999999997</v>
      </c>
      <c r="D41" s="20">
        <f>VLOOKUP(C41,'A(3)'!C$21:E$253,3,FALSE)</f>
        <v>-20187.040554894589</v>
      </c>
      <c r="E41" s="20" t="s">
        <v>1015</v>
      </c>
      <c r="F41" s="20" t="s">
        <v>1017</v>
      </c>
      <c r="H41" s="20">
        <v>3</v>
      </c>
    </row>
    <row r="42" spans="1:8">
      <c r="A42" s="20" t="str">
        <f t="shared" si="0"/>
        <v xml:space="preserve"> Pinto &amp; Romano 1976</v>
      </c>
      <c r="B42" s="20" t="s">
        <v>47</v>
      </c>
      <c r="C42" s="187">
        <v>41008.385000000002</v>
      </c>
      <c r="D42" s="20">
        <f>VLOOKUP(C42,'A(3)'!C$21:E$253,3,FALSE)</f>
        <v>-19809.063370177864</v>
      </c>
      <c r="E42" s="20" t="s">
        <v>1018</v>
      </c>
      <c r="F42" s="20" t="s">
        <v>1019</v>
      </c>
      <c r="H42" s="20">
        <v>3</v>
      </c>
    </row>
    <row r="43" spans="1:8">
      <c r="A43" s="20" t="str">
        <f t="shared" si="0"/>
        <v xml:space="preserve"> Pinto &amp; Romano 1976</v>
      </c>
      <c r="B43" s="20" t="s">
        <v>47</v>
      </c>
      <c r="C43" s="187">
        <v>41272.47</v>
      </c>
      <c r="D43" s="20">
        <f>VLOOKUP(C43,'A(3)'!C$21:E$253,3,FALSE)</f>
        <v>-19120.10197520877</v>
      </c>
      <c r="E43" s="20" t="s">
        <v>1020</v>
      </c>
      <c r="F43" s="20" t="s">
        <v>1014</v>
      </c>
      <c r="H43" s="20">
        <v>3</v>
      </c>
    </row>
    <row r="44" spans="1:8">
      <c r="A44" s="20" t="str">
        <f t="shared" si="0"/>
        <v xml:space="preserve"> Busch et al. 1979</v>
      </c>
      <c r="B44" s="20" t="s">
        <v>47</v>
      </c>
      <c r="C44" s="187">
        <v>41335.32</v>
      </c>
      <c r="D44" s="20">
        <f>VLOOKUP(C44,'A(3)'!C$21:E$253,3,FALSE)</f>
        <v>-18956.134980969011</v>
      </c>
      <c r="E44" s="20" t="s">
        <v>1021</v>
      </c>
      <c r="F44" s="20" t="s">
        <v>1022</v>
      </c>
      <c r="H44" s="20">
        <v>1</v>
      </c>
    </row>
    <row r="45" spans="1:8">
      <c r="A45" s="20" t="str">
        <f t="shared" si="0"/>
        <v xml:space="preserve"> Busch et al. 1979</v>
      </c>
      <c r="B45" s="20" t="s">
        <v>47</v>
      </c>
      <c r="C45" s="187">
        <v>41363.305999999997</v>
      </c>
      <c r="D45" s="20">
        <f>VLOOKUP(C45,'A(3)'!C$21:E$253,3,FALSE)</f>
        <v>-18883.12336122687</v>
      </c>
      <c r="E45" s="20" t="s">
        <v>1023</v>
      </c>
      <c r="F45" s="20" t="s">
        <v>1024</v>
      </c>
      <c r="H45" s="20">
        <v>1</v>
      </c>
    </row>
    <row r="46" spans="1:8">
      <c r="A46" s="20" t="str">
        <f t="shared" si="0"/>
        <v xml:space="preserve"> Busch et al. 1979</v>
      </c>
      <c r="B46" s="20" t="s">
        <v>47</v>
      </c>
      <c r="C46" s="187">
        <v>41417.326999999997</v>
      </c>
      <c r="D46" s="20">
        <f>VLOOKUP(C46,'A(3)'!C$21:E$253,3,FALSE)</f>
        <v>-18742.190012049046</v>
      </c>
      <c r="E46" s="20" t="s">
        <v>1025</v>
      </c>
      <c r="F46" s="20" t="s">
        <v>1026</v>
      </c>
      <c r="H46" s="20">
        <v>1</v>
      </c>
    </row>
    <row r="47" spans="1:8">
      <c r="A47" s="20" t="str">
        <f t="shared" si="0"/>
        <v xml:space="preserve"> Pinto &amp; Romano 1976</v>
      </c>
      <c r="B47" s="20" t="s">
        <v>47</v>
      </c>
      <c r="C47" s="187">
        <v>41657.315999999999</v>
      </c>
      <c r="D47" s="20">
        <f>VLOOKUP(C47,'A(3)'!C$21:E$253,3,FALSE)</f>
        <v>-18116.091762556498</v>
      </c>
      <c r="E47" s="20" t="s">
        <v>1027</v>
      </c>
      <c r="F47" s="20" t="s">
        <v>1028</v>
      </c>
      <c r="H47" s="20">
        <v>3</v>
      </c>
    </row>
    <row r="48" spans="1:8">
      <c r="A48" s="20" t="str">
        <f t="shared" si="0"/>
        <v xml:space="preserve"> Busch et al. 1979</v>
      </c>
      <c r="B48" s="20" t="s">
        <v>47</v>
      </c>
      <c r="C48" s="187">
        <v>41717.303999999996</v>
      </c>
      <c r="D48" s="20">
        <f>VLOOKUP(C48,'A(3)'!C$21:E$253,3,FALSE)</f>
        <v>-17959.591332159449</v>
      </c>
      <c r="E48" s="20" t="s">
        <v>1029</v>
      </c>
      <c r="F48" s="20" t="s">
        <v>1030</v>
      </c>
      <c r="H48" s="20">
        <v>1</v>
      </c>
    </row>
    <row r="49" spans="1:8">
      <c r="A49" s="20" t="str">
        <f t="shared" si="0"/>
        <v xml:space="preserve"> Diethelm 1990</v>
      </c>
      <c r="B49" s="20" t="s">
        <v>48</v>
      </c>
      <c r="C49" s="187">
        <v>48128.548000000003</v>
      </c>
      <c r="D49" s="20">
        <f>VLOOKUP(C49,'A(3)'!C$21:E$253,3,FALSE)</f>
        <v>-1233.53869862384</v>
      </c>
      <c r="E49" s="20" t="s">
        <v>1031</v>
      </c>
      <c r="F49" s="20" t="s">
        <v>1032</v>
      </c>
      <c r="H49" s="20">
        <v>4</v>
      </c>
    </row>
    <row r="50" spans="1:8">
      <c r="A50" s="20" t="str">
        <f t="shared" si="0"/>
        <v xml:space="preserve"> Diethelm 1990</v>
      </c>
      <c r="B50" s="20" t="s">
        <v>48</v>
      </c>
      <c r="C50" s="187">
        <v>48163.451000000001</v>
      </c>
      <c r="D50" s="20">
        <f>VLOOKUP(C50,'A(3)'!C$21:E$253,3,FALSE)</f>
        <v>-1142.4815784973455</v>
      </c>
      <c r="E50" s="20" t="s">
        <v>1033</v>
      </c>
      <c r="F50" s="20" t="s">
        <v>1034</v>
      </c>
      <c r="H50" s="20">
        <v>4</v>
      </c>
    </row>
    <row r="51" spans="1:8">
      <c r="A51" s="20" t="str">
        <f t="shared" si="0"/>
        <v xml:space="preserve"> Diethelm 1990</v>
      </c>
      <c r="B51" s="20" t="s">
        <v>48</v>
      </c>
      <c r="C51" s="187">
        <v>48176.474000000002</v>
      </c>
      <c r="D51" s="20">
        <f>VLOOKUP(C51,'A(3)'!C$21:E$253,3,FALSE)</f>
        <v>-1108.50636503697</v>
      </c>
      <c r="E51" s="20" t="s">
        <v>1035</v>
      </c>
      <c r="F51" s="20" t="s">
        <v>1036</v>
      </c>
      <c r="H51" s="20">
        <v>4</v>
      </c>
    </row>
    <row r="52" spans="1:8">
      <c r="A52" s="20" t="str">
        <f t="shared" si="0"/>
        <v xml:space="preserve"> Diethelm 1991</v>
      </c>
      <c r="B52" s="20" t="s">
        <v>48</v>
      </c>
      <c r="C52" s="187">
        <v>48481.597999999998</v>
      </c>
      <c r="D52" s="20">
        <f>VLOOKUP(C52,'A(3)'!C$21:E$253,3,FALSE)</f>
        <v>-312.47987099699105</v>
      </c>
      <c r="E52" s="20" t="s">
        <v>1037</v>
      </c>
      <c r="F52" s="20" t="s">
        <v>1038</v>
      </c>
      <c r="H52" s="20">
        <v>5</v>
      </c>
    </row>
    <row r="53" spans="1:8">
      <c r="A53" s="20" t="str">
        <f t="shared" si="0"/>
        <v xml:space="preserve"> Diethelm 1991</v>
      </c>
      <c r="B53" s="20" t="s">
        <v>48</v>
      </c>
      <c r="C53" s="187">
        <v>48484.635999999999</v>
      </c>
      <c r="D53" s="20">
        <f>VLOOKUP(C53,'A(3)'!C$21:E$253,3,FALSE)</f>
        <v>-304.5541473931649</v>
      </c>
      <c r="E53" s="20" t="s">
        <v>1039</v>
      </c>
      <c r="F53" s="20" t="s">
        <v>1040</v>
      </c>
      <c r="H53" s="20">
        <v>5</v>
      </c>
    </row>
    <row r="54" spans="1:8">
      <c r="A54" s="20" t="str">
        <f t="shared" si="0"/>
        <v xml:space="preserve"> Diethelm 1991</v>
      </c>
      <c r="B54" s="20" t="s">
        <v>48</v>
      </c>
      <c r="C54" s="187">
        <v>48487.525000000001</v>
      </c>
      <c r="D54" s="20">
        <f>VLOOKUP(C54,'A(3)'!C$21:E$253,3,FALSE)</f>
        <v>-297.01714426891442</v>
      </c>
      <c r="E54" s="20" t="s">
        <v>1041</v>
      </c>
      <c r="F54" s="20" t="s">
        <v>1042</v>
      </c>
      <c r="H54" s="20">
        <v>5</v>
      </c>
    </row>
    <row r="55" spans="1:8">
      <c r="A55" s="20" t="str">
        <f t="shared" si="0"/>
        <v xml:space="preserve"> Agerer 1992</v>
      </c>
      <c r="B55" s="20" t="s">
        <v>49</v>
      </c>
      <c r="C55" s="187">
        <v>48601.374000000003</v>
      </c>
      <c r="D55" s="20" t="e">
        <f>VLOOKUP(C55,'A(3)'!C$21:E$253,3,FALSE)</f>
        <v>#N/A</v>
      </c>
      <c r="E55" s="20" t="s">
        <v>1043</v>
      </c>
      <c r="F55" s="20" t="s">
        <v>1044</v>
      </c>
      <c r="H55" s="20">
        <v>6</v>
      </c>
    </row>
    <row r="56" spans="1:8">
      <c r="A56" s="20" t="str">
        <f t="shared" si="0"/>
        <v xml:space="preserve"> Agerer 1992</v>
      </c>
      <c r="B56" s="20" t="s">
        <v>49</v>
      </c>
      <c r="C56" s="187">
        <v>48602.332999999999</v>
      </c>
      <c r="D56" s="20" t="e">
        <f>VLOOKUP(C56,'A(3)'!C$21:E$253,3,FALSE)</f>
        <v>#N/A</v>
      </c>
      <c r="E56" s="20" t="s">
        <v>1045</v>
      </c>
      <c r="F56" s="20" t="s">
        <v>1046</v>
      </c>
      <c r="H56" s="20">
        <v>6</v>
      </c>
    </row>
    <row r="57" spans="1:8">
      <c r="A57" s="20" t="str">
        <f t="shared" si="0"/>
        <v xml:space="preserve"> Agerer 1992</v>
      </c>
      <c r="B57" s="20" t="s">
        <v>49</v>
      </c>
      <c r="C57" s="187">
        <v>48602.523999999998</v>
      </c>
      <c r="D57" s="20" t="e">
        <f>VLOOKUP(C57,'A(3)'!C$21:E$253,3,FALSE)</f>
        <v>#N/A</v>
      </c>
      <c r="E57" s="20" t="s">
        <v>1047</v>
      </c>
      <c r="F57" s="20" t="s">
        <v>1048</v>
      </c>
      <c r="H57" s="20">
        <v>6</v>
      </c>
    </row>
    <row r="58" spans="1:8">
      <c r="A58" s="20" t="str">
        <f t="shared" si="0"/>
        <v xml:space="preserve"> Agerer 1992</v>
      </c>
      <c r="B58" s="20" t="s">
        <v>49</v>
      </c>
      <c r="C58" s="187">
        <v>48624.370999999999</v>
      </c>
      <c r="D58" s="20" t="e">
        <f>VLOOKUP(C58,'A(3)'!C$21:E$253,3,FALSE)</f>
        <v>#N/A</v>
      </c>
      <c r="E58" s="20" t="s">
        <v>1049</v>
      </c>
      <c r="F58" s="20" t="s">
        <v>1050</v>
      </c>
      <c r="H58" s="20">
        <v>6</v>
      </c>
    </row>
    <row r="59" spans="1:8">
      <c r="A59" s="20" t="str">
        <f t="shared" si="0"/>
        <v xml:space="preserve"> Agerer 1992</v>
      </c>
      <c r="B59" s="20" t="s">
        <v>49</v>
      </c>
      <c r="C59" s="187">
        <v>48624.565999999999</v>
      </c>
      <c r="D59" s="20" t="e">
        <f>VLOOKUP(C59,'A(3)'!C$21:E$253,3,FALSE)</f>
        <v>#N/A</v>
      </c>
      <c r="E59" s="20" t="s">
        <v>1051</v>
      </c>
      <c r="F59" s="20" t="s">
        <v>1052</v>
      </c>
      <c r="H59" s="20">
        <v>6</v>
      </c>
    </row>
    <row r="60" spans="1:8">
      <c r="A60" s="20" t="str">
        <f t="shared" si="0"/>
        <v xml:space="preserve"> Agerer 1992</v>
      </c>
      <c r="B60" s="20" t="s">
        <v>49</v>
      </c>
      <c r="C60" s="187">
        <v>48645.455000000002</v>
      </c>
      <c r="D60" s="20" t="e">
        <f>VLOOKUP(C60,'A(3)'!C$21:E$253,3,FALSE)</f>
        <v>#N/A</v>
      </c>
      <c r="E60" s="20" t="s">
        <v>1053</v>
      </c>
      <c r="F60" s="20" t="s">
        <v>1054</v>
      </c>
      <c r="H60" s="20">
        <v>6</v>
      </c>
    </row>
    <row r="61" spans="1:8">
      <c r="A61" s="20" t="str">
        <f t="shared" si="0"/>
        <v xml:space="preserve"> Agerer 1992</v>
      </c>
      <c r="B61" s="20" t="s">
        <v>49</v>
      </c>
      <c r="C61" s="187">
        <v>48832.510999999999</v>
      </c>
      <c r="D61" s="20" t="e">
        <f>VLOOKUP(C61,'A(3)'!C$21:E$253,3,FALSE)</f>
        <v>#N/A</v>
      </c>
      <c r="E61" s="20" t="s">
        <v>1055</v>
      </c>
      <c r="F61" s="20" t="s">
        <v>1056</v>
      </c>
      <c r="H61" s="20">
        <v>6</v>
      </c>
    </row>
    <row r="62" spans="1:8">
      <c r="A62" s="20" t="str">
        <f t="shared" si="0"/>
        <v xml:space="preserve"> Agerer 1992</v>
      </c>
      <c r="B62" s="20" t="s">
        <v>49</v>
      </c>
      <c r="C62" s="187">
        <v>48893.457999999999</v>
      </c>
      <c r="D62" s="20" t="e">
        <f>VLOOKUP(C62,'A(3)'!C$21:E$253,3,FALSE)</f>
        <v>#N/A</v>
      </c>
      <c r="E62" s="20" t="s">
        <v>1057</v>
      </c>
      <c r="F62" s="20" t="s">
        <v>1058</v>
      </c>
      <c r="H62" s="20">
        <v>6</v>
      </c>
    </row>
    <row r="63" spans="1:8">
      <c r="A63" s="20" t="str">
        <f t="shared" si="0"/>
        <v xml:space="preserve"> Agerer &amp; Hubscher 1995</v>
      </c>
      <c r="B63" s="20" t="s">
        <v>49</v>
      </c>
      <c r="C63" s="187">
        <v>49636.51</v>
      </c>
      <c r="D63" s="20" t="e">
        <f>VLOOKUP(C63,'A(3)'!C$21:E$253,3,FALSE)</f>
        <v>#N/A</v>
      </c>
      <c r="E63" s="20">
        <v>2700.5</v>
      </c>
      <c r="F63" s="20" t="s">
        <v>1059</v>
      </c>
      <c r="H63" s="20">
        <v>7</v>
      </c>
    </row>
    <row r="64" spans="1:8">
      <c r="A64" s="20" t="str">
        <f t="shared" si="0"/>
        <v xml:space="preserve"> Agerer et al. 1999</v>
      </c>
      <c r="B64" s="20" t="s">
        <v>49</v>
      </c>
      <c r="C64" s="187">
        <v>50718.408000000003</v>
      </c>
      <c r="D64" s="20" t="e">
        <f>VLOOKUP(C64,'A(3)'!C$21:E$253,3,FALSE)</f>
        <v>#N/A</v>
      </c>
      <c r="E64" s="20" t="s">
        <v>1060</v>
      </c>
      <c r="F64" s="20" t="s">
        <v>1061</v>
      </c>
      <c r="H64" s="20">
        <v>8</v>
      </c>
    </row>
    <row r="65" spans="1:8">
      <c r="A65" s="20" t="str">
        <f t="shared" si="0"/>
        <v xml:space="preserve"> Agerer et al. 1999</v>
      </c>
      <c r="B65" s="20" t="s">
        <v>49</v>
      </c>
      <c r="C65" s="187">
        <v>50718.6</v>
      </c>
      <c r="D65" s="20" t="e">
        <f>VLOOKUP(C65,'A(3)'!C$21:E$253,3,FALSE)</f>
        <v>#N/A</v>
      </c>
      <c r="E65" s="20">
        <v>5523.5</v>
      </c>
      <c r="F65" s="20" t="s">
        <v>1062</v>
      </c>
      <c r="H65" s="20">
        <v>8</v>
      </c>
    </row>
    <row r="66" spans="1:8">
      <c r="A66" s="20" t="str">
        <f t="shared" si="0"/>
        <v xml:space="preserve"> this paper</v>
      </c>
      <c r="B66" s="20" t="s">
        <v>49</v>
      </c>
      <c r="C66" s="187">
        <v>50812.13</v>
      </c>
      <c r="D66" s="20" t="e">
        <f>VLOOKUP(C66,'A(3)'!C$21:E$253,3,FALSE)</f>
        <v>#N/A</v>
      </c>
      <c r="E66" s="20">
        <v>5767.5</v>
      </c>
      <c r="F66" s="20" t="s">
        <v>1063</v>
      </c>
      <c r="H66" s="20">
        <v>9</v>
      </c>
    </row>
    <row r="67" spans="1:8">
      <c r="A67" s="20" t="str">
        <f t="shared" si="0"/>
        <v xml:space="preserve"> this paper</v>
      </c>
      <c r="B67" s="20" t="s">
        <v>49</v>
      </c>
      <c r="C67" s="187">
        <v>50813.088000000003</v>
      </c>
      <c r="D67" s="20" t="e">
        <f>VLOOKUP(C67,'A(3)'!C$21:E$253,3,FALSE)</f>
        <v>#N/A</v>
      </c>
      <c r="E67" s="20" t="s">
        <v>1064</v>
      </c>
      <c r="F67" s="20" t="s">
        <v>1065</v>
      </c>
      <c r="H67" s="20">
        <v>9</v>
      </c>
    </row>
    <row r="68" spans="1:8">
      <c r="A68" s="20" t="str">
        <f t="shared" si="0"/>
        <v>Nelson 2001</v>
      </c>
      <c r="B68" s="20" t="s">
        <v>49</v>
      </c>
      <c r="C68" s="187">
        <v>51889.805</v>
      </c>
      <c r="D68" s="20" t="e">
        <f>VLOOKUP(C68,'A(3)'!C$21:E$253,3,FALSE)</f>
        <v>#N/A</v>
      </c>
      <c r="E68" s="20" t="s">
        <v>1066</v>
      </c>
      <c r="F68" s="20" t="s">
        <v>1067</v>
      </c>
      <c r="H68" s="20">
        <v>10</v>
      </c>
    </row>
    <row r="69" spans="1:8">
      <c r="A69" s="20" t="str">
        <f t="shared" si="0"/>
        <v xml:space="preserve"> Pribulla et al. 2001</v>
      </c>
      <c r="B69" s="20" t="s">
        <v>49</v>
      </c>
      <c r="C69" s="187">
        <v>51911.271999999997</v>
      </c>
      <c r="D69" s="20" t="e">
        <f>VLOOKUP(C69,'A(3)'!C$21:E$253,3,FALSE)</f>
        <v>#N/A</v>
      </c>
      <c r="E69" s="20" t="s">
        <v>1068</v>
      </c>
      <c r="F69" s="20" t="s">
        <v>1069</v>
      </c>
      <c r="H69" s="20">
        <v>11</v>
      </c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Active 1</vt:lpstr>
      <vt:lpstr>Graphs 1</vt:lpstr>
      <vt:lpstr>Active 2</vt:lpstr>
      <vt:lpstr>A(3)</vt:lpstr>
      <vt:lpstr>BAv</vt:lpstr>
      <vt:lpstr>O-C Gateway</vt:lpstr>
      <vt:lpstr>Sheet3</vt:lpstr>
      <vt:lpstr>'A(3)'!solver_adj</vt:lpstr>
      <vt:lpstr>'Active 1'!solver_adj</vt:lpstr>
      <vt:lpstr>'A(3)'!solver_opt</vt:lpstr>
      <vt:lpstr>'Active 1'!solver_opt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2022-03-30T06:16:36Z</dcterms:created>
  <dcterms:modified xsi:type="dcterms:W3CDTF">2024-09-28T07:47:02Z</dcterms:modified>
</cp:coreProperties>
</file>